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IF\Desktop\Раскрытие СЧА ПИФ\"/>
    </mc:Choice>
  </mc:AlternateContent>
  <bookViews>
    <workbookView xWindow="-300" yWindow="1050" windowWidth="15045" windowHeight="7320" tabRatio="598" activeTab="4"/>
  </bookViews>
  <sheets>
    <sheet name="ОБЩИЙ" sheetId="7" r:id="rId1"/>
    <sheet name="КАП инв" sheetId="20" r:id="rId2"/>
    <sheet name="СТР инв" sheetId="21" r:id="rId3"/>
    <sheet name="Вознаграждения" sheetId="22" state="hidden" r:id="rId4"/>
    <sheet name="НСКА" sheetId="27" r:id="rId5"/>
    <sheet name="Хотей" sheetId="26" r:id="rId6"/>
    <sheet name="кривая" sheetId="23" r:id="rId7"/>
    <sheet name="индекс" sheetId="25" r:id="rId8"/>
  </sheets>
  <calcPr calcId="152511"/>
</workbook>
</file>

<file path=xl/calcChain.xml><?xml version="1.0" encoding="utf-8"?>
<calcChain xmlns="http://schemas.openxmlformats.org/spreadsheetml/2006/main">
  <c r="Y1135" i="26" l="1"/>
  <c r="Y1165" i="26" l="1"/>
  <c r="Z918" i="27" l="1"/>
  <c r="Y918" i="27"/>
  <c r="Z917" i="27"/>
  <c r="Y917" i="27"/>
  <c r="Z916" i="27"/>
  <c r="Y916" i="27"/>
  <c r="Z922" i="27"/>
  <c r="Y922" i="27" l="1"/>
  <c r="D4" i="27" l="1"/>
  <c r="E4" i="27"/>
  <c r="F4" i="27"/>
  <c r="G4" i="27"/>
  <c r="D5" i="27"/>
  <c r="E5" i="27"/>
  <c r="F5" i="27"/>
  <c r="G5" i="27"/>
  <c r="D6" i="27"/>
  <c r="E6" i="27"/>
  <c r="F6" i="27"/>
  <c r="G6" i="27"/>
  <c r="D7" i="27"/>
  <c r="E7" i="27"/>
  <c r="F7" i="27"/>
  <c r="G7" i="27"/>
  <c r="D8" i="27"/>
  <c r="E8" i="27"/>
  <c r="F8" i="27"/>
  <c r="G8" i="27"/>
  <c r="D9" i="27"/>
  <c r="E9" i="27"/>
  <c r="F9" i="27"/>
  <c r="G9" i="27"/>
  <c r="D10" i="27"/>
  <c r="E10" i="27"/>
  <c r="F10" i="27"/>
  <c r="G10" i="27"/>
  <c r="D11" i="27"/>
  <c r="E11" i="27"/>
  <c r="F11" i="27"/>
  <c r="G11" i="27"/>
  <c r="D12" i="27"/>
  <c r="E12" i="27"/>
  <c r="F12" i="27"/>
  <c r="G12" i="27"/>
  <c r="D13" i="27"/>
  <c r="E13" i="27"/>
  <c r="F13" i="27"/>
  <c r="G13" i="27"/>
  <c r="D14" i="27"/>
  <c r="E14" i="27"/>
  <c r="F14" i="27"/>
  <c r="G14" i="27"/>
  <c r="D15" i="27"/>
  <c r="E15" i="27"/>
  <c r="F15" i="27"/>
  <c r="G15" i="27"/>
  <c r="D16" i="27"/>
  <c r="E16" i="27"/>
  <c r="F16" i="27"/>
  <c r="G16" i="27"/>
  <c r="D17" i="27"/>
  <c r="E17" i="27"/>
  <c r="F17" i="27"/>
  <c r="G17" i="27"/>
  <c r="D18" i="27"/>
  <c r="E18" i="27"/>
  <c r="F18" i="27"/>
  <c r="G18" i="27"/>
  <c r="D19" i="27"/>
  <c r="E19" i="27"/>
  <c r="F19" i="27"/>
  <c r="G19" i="27"/>
  <c r="D20" i="27"/>
  <c r="E20" i="27"/>
  <c r="F20" i="27"/>
  <c r="G20" i="27"/>
  <c r="D21" i="27"/>
  <c r="E21" i="27"/>
  <c r="F21" i="27"/>
  <c r="G21" i="27"/>
  <c r="D22" i="27"/>
  <c r="E22" i="27"/>
  <c r="F22" i="27"/>
  <c r="G22" i="27"/>
  <c r="D23" i="27"/>
  <c r="E23" i="27"/>
  <c r="F23" i="27"/>
  <c r="G23" i="27"/>
  <c r="D24" i="27"/>
  <c r="E24" i="27"/>
  <c r="F24" i="27"/>
  <c r="G24" i="27"/>
  <c r="D25" i="27"/>
  <c r="E25" i="27"/>
  <c r="F25" i="27"/>
  <c r="G25" i="27"/>
  <c r="D26" i="27"/>
  <c r="E26" i="27"/>
  <c r="F26" i="27"/>
  <c r="G26" i="27"/>
  <c r="D27" i="27"/>
  <c r="E27" i="27"/>
  <c r="F27" i="27"/>
  <c r="G27" i="27"/>
  <c r="D28" i="27"/>
  <c r="E28" i="27"/>
  <c r="F28" i="27"/>
  <c r="G28" i="27"/>
  <c r="D29" i="27"/>
  <c r="E29" i="27"/>
  <c r="F29" i="27"/>
  <c r="G29" i="27"/>
  <c r="D30" i="27"/>
  <c r="E30" i="27"/>
  <c r="F30" i="27"/>
  <c r="G30" i="27"/>
  <c r="D31" i="27"/>
  <c r="E31" i="27"/>
  <c r="F31" i="27"/>
  <c r="G31" i="27"/>
  <c r="D32" i="27"/>
  <c r="E32" i="27"/>
  <c r="F32" i="27"/>
  <c r="G32" i="27"/>
  <c r="D33" i="27"/>
  <c r="E33" i="27"/>
  <c r="F33" i="27"/>
  <c r="G33" i="27"/>
  <c r="D34" i="27"/>
  <c r="E34" i="27"/>
  <c r="F34" i="27"/>
  <c r="G34" i="27"/>
  <c r="D35" i="27"/>
  <c r="E35" i="27"/>
  <c r="F35" i="27"/>
  <c r="G35" i="27"/>
  <c r="D36" i="27"/>
  <c r="E36" i="27"/>
  <c r="F36" i="27"/>
  <c r="G36" i="27"/>
  <c r="D37" i="27"/>
  <c r="E37" i="27"/>
  <c r="F37" i="27"/>
  <c r="G37" i="27"/>
  <c r="D38" i="27"/>
  <c r="E38" i="27"/>
  <c r="F38" i="27"/>
  <c r="G38" i="27"/>
  <c r="D39" i="27"/>
  <c r="E39" i="27"/>
  <c r="F39" i="27"/>
  <c r="G39" i="27"/>
  <c r="D40" i="27"/>
  <c r="E40" i="27"/>
  <c r="F40" i="27"/>
  <c r="G40" i="27"/>
  <c r="D41" i="27"/>
  <c r="E41" i="27"/>
  <c r="F41" i="27"/>
  <c r="G41" i="27"/>
  <c r="D42" i="27"/>
  <c r="E42" i="27"/>
  <c r="F42" i="27"/>
  <c r="G42" i="27"/>
  <c r="D43" i="27"/>
  <c r="E43" i="27"/>
  <c r="F43" i="27"/>
  <c r="G43" i="27"/>
  <c r="D44" i="27"/>
  <c r="E44" i="27"/>
  <c r="F44" i="27"/>
  <c r="G44" i="27"/>
  <c r="D45" i="27"/>
  <c r="E45" i="27"/>
  <c r="F45" i="27"/>
  <c r="G45" i="27"/>
  <c r="D46" i="27"/>
  <c r="E46" i="27"/>
  <c r="F46" i="27"/>
  <c r="G46" i="27"/>
  <c r="D47" i="27"/>
  <c r="E47" i="27"/>
  <c r="F47" i="27"/>
  <c r="G47" i="27"/>
  <c r="D48" i="27"/>
  <c r="E48" i="27"/>
  <c r="F48" i="27"/>
  <c r="G48" i="27"/>
  <c r="D49" i="27"/>
  <c r="E49" i="27"/>
  <c r="F49" i="27"/>
  <c r="G49" i="27"/>
  <c r="D50" i="27"/>
  <c r="E50" i="27"/>
  <c r="F50" i="27"/>
  <c r="G50" i="27"/>
  <c r="D51" i="27"/>
  <c r="E51" i="27"/>
  <c r="F51" i="27"/>
  <c r="G51" i="27"/>
  <c r="D52" i="27"/>
  <c r="E52" i="27"/>
  <c r="F52" i="27"/>
  <c r="G52" i="27"/>
  <c r="D53" i="27"/>
  <c r="E53" i="27"/>
  <c r="F53" i="27"/>
  <c r="G53" i="27"/>
  <c r="D54" i="27"/>
  <c r="E54" i="27"/>
  <c r="F54" i="27"/>
  <c r="G54" i="27"/>
  <c r="D55" i="27"/>
  <c r="E55" i="27"/>
  <c r="F55" i="27"/>
  <c r="G55" i="27"/>
  <c r="D56" i="27"/>
  <c r="E56" i="27"/>
  <c r="F56" i="27"/>
  <c r="G56" i="27"/>
  <c r="D57" i="27"/>
  <c r="E57" i="27"/>
  <c r="F57" i="27"/>
  <c r="G57" i="27"/>
  <c r="D58" i="27"/>
  <c r="E58" i="27"/>
  <c r="F58" i="27"/>
  <c r="G58" i="27"/>
  <c r="D59" i="27"/>
  <c r="E59" i="27"/>
  <c r="F59" i="27"/>
  <c r="G59" i="27"/>
  <c r="D60" i="27"/>
  <c r="E60" i="27"/>
  <c r="F60" i="27"/>
  <c r="G60" i="27"/>
  <c r="D61" i="27"/>
  <c r="E61" i="27"/>
  <c r="F61" i="27"/>
  <c r="G61" i="27"/>
  <c r="D62" i="27"/>
  <c r="E62" i="27"/>
  <c r="F62" i="27"/>
  <c r="G62" i="27"/>
  <c r="D63" i="27"/>
  <c r="E63" i="27"/>
  <c r="F63" i="27"/>
  <c r="G63" i="27"/>
  <c r="D64" i="27"/>
  <c r="E64" i="27"/>
  <c r="F64" i="27"/>
  <c r="G64" i="27"/>
  <c r="D65" i="27"/>
  <c r="E65" i="27"/>
  <c r="F65" i="27"/>
  <c r="G65" i="27"/>
  <c r="D66" i="27"/>
  <c r="E66" i="27"/>
  <c r="F66" i="27"/>
  <c r="G66" i="27"/>
  <c r="D67" i="27"/>
  <c r="E67" i="27"/>
  <c r="F67" i="27"/>
  <c r="G67" i="27"/>
  <c r="D68" i="27"/>
  <c r="E68" i="27"/>
  <c r="F68" i="27"/>
  <c r="G68" i="27"/>
  <c r="D69" i="27"/>
  <c r="E69" i="27"/>
  <c r="F69" i="27"/>
  <c r="G69" i="27"/>
  <c r="D70" i="27"/>
  <c r="E70" i="27"/>
  <c r="F70" i="27"/>
  <c r="G70" i="27"/>
  <c r="D71" i="27"/>
  <c r="E71" i="27"/>
  <c r="F71" i="27"/>
  <c r="G71" i="27"/>
  <c r="D72" i="27"/>
  <c r="E72" i="27"/>
  <c r="F72" i="27"/>
  <c r="G72" i="27"/>
  <c r="D73" i="27"/>
  <c r="E73" i="27"/>
  <c r="F73" i="27"/>
  <c r="G73" i="27"/>
  <c r="D74" i="27"/>
  <c r="E74" i="27"/>
  <c r="F74" i="27"/>
  <c r="G74" i="27"/>
  <c r="D75" i="27"/>
  <c r="E75" i="27"/>
  <c r="F75" i="27"/>
  <c r="G75" i="27"/>
  <c r="D76" i="27"/>
  <c r="E76" i="27"/>
  <c r="F76" i="27"/>
  <c r="G76" i="27"/>
  <c r="D77" i="27"/>
  <c r="E77" i="27"/>
  <c r="F77" i="27"/>
  <c r="G77" i="27"/>
  <c r="D78" i="27"/>
  <c r="E78" i="27"/>
  <c r="F78" i="27"/>
  <c r="G78" i="27"/>
  <c r="D79" i="27"/>
  <c r="E79" i="27"/>
  <c r="F79" i="27"/>
  <c r="G79" i="27"/>
  <c r="D80" i="27"/>
  <c r="E80" i="27"/>
  <c r="F80" i="27"/>
  <c r="G80" i="27"/>
  <c r="M1174" i="27" l="1"/>
  <c r="L1174" i="27"/>
  <c r="K1174" i="27"/>
  <c r="J1174" i="27"/>
  <c r="I1174" i="27"/>
  <c r="E1174" i="27"/>
  <c r="G1174" i="27" s="1"/>
  <c r="D1174" i="27"/>
  <c r="F1174" i="27" s="1"/>
  <c r="W1173" i="27"/>
  <c r="V1173" i="27"/>
  <c r="L1173" i="27"/>
  <c r="M1173" i="27" s="1"/>
  <c r="J1173" i="27"/>
  <c r="K1173" i="27" s="1"/>
  <c r="I1173" i="27"/>
  <c r="E1173" i="27"/>
  <c r="G1173" i="27" s="1"/>
  <c r="D1173" i="27"/>
  <c r="F1173" i="27" s="1"/>
  <c r="W1172" i="27"/>
  <c r="V1172" i="27"/>
  <c r="L1172" i="27"/>
  <c r="M1172" i="27" s="1"/>
  <c r="J1172" i="27"/>
  <c r="K1172" i="27" s="1"/>
  <c r="I1172" i="27"/>
  <c r="E1172" i="27"/>
  <c r="G1172" i="27" s="1"/>
  <c r="D1172" i="27"/>
  <c r="F1172" i="27" s="1"/>
  <c r="W1171" i="27"/>
  <c r="V1171" i="27"/>
  <c r="P1171" i="27"/>
  <c r="P1172" i="27" s="1"/>
  <c r="L1171" i="27"/>
  <c r="M1171" i="27" s="1"/>
  <c r="J1171" i="27"/>
  <c r="K1171" i="27" s="1"/>
  <c r="I1171" i="27"/>
  <c r="E1171" i="27"/>
  <c r="G1171" i="27" s="1"/>
  <c r="D1171" i="27"/>
  <c r="F1171" i="27" s="1"/>
  <c r="W1170" i="27"/>
  <c r="V1170" i="27"/>
  <c r="M1170" i="27"/>
  <c r="L1170" i="27"/>
  <c r="K1170" i="27"/>
  <c r="J1170" i="27"/>
  <c r="I1170" i="27"/>
  <c r="E1170" i="27"/>
  <c r="G1170" i="27" s="1"/>
  <c r="D1170" i="27"/>
  <c r="F1170" i="27" s="1"/>
  <c r="W1169" i="27"/>
  <c r="V1169" i="27"/>
  <c r="L1169" i="27"/>
  <c r="M1169" i="27" s="1"/>
  <c r="J1169" i="27"/>
  <c r="K1169" i="27" s="1"/>
  <c r="I1169" i="27"/>
  <c r="E1169" i="27"/>
  <c r="G1169" i="27" s="1"/>
  <c r="D1169" i="27"/>
  <c r="F1169" i="27" s="1"/>
  <c r="W1168" i="27"/>
  <c r="V1168" i="27"/>
  <c r="M1168" i="27"/>
  <c r="L1168" i="27"/>
  <c r="K1168" i="27"/>
  <c r="J1168" i="27"/>
  <c r="I1168" i="27"/>
  <c r="E1168" i="27"/>
  <c r="G1168" i="27" s="1"/>
  <c r="D1168" i="27"/>
  <c r="F1168" i="27" s="1"/>
  <c r="W1167" i="27"/>
  <c r="V1167" i="27"/>
  <c r="L1167" i="27"/>
  <c r="M1167" i="27" s="1"/>
  <c r="J1167" i="27"/>
  <c r="K1167" i="27" s="1"/>
  <c r="I1167" i="27"/>
  <c r="E1167" i="27"/>
  <c r="G1167" i="27" s="1"/>
  <c r="D1167" i="27"/>
  <c r="F1167" i="27" s="1"/>
  <c r="W1166" i="27"/>
  <c r="V1166" i="27"/>
  <c r="M1166" i="27"/>
  <c r="L1166" i="27"/>
  <c r="K1166" i="27"/>
  <c r="J1166" i="27"/>
  <c r="I1166" i="27"/>
  <c r="E1166" i="27"/>
  <c r="G1166" i="27" s="1"/>
  <c r="D1166" i="27"/>
  <c r="F1166" i="27" s="1"/>
  <c r="W1165" i="27"/>
  <c r="V1165" i="27"/>
  <c r="L1165" i="27"/>
  <c r="M1165" i="27" s="1"/>
  <c r="J1165" i="27"/>
  <c r="K1165" i="27" s="1"/>
  <c r="I1165" i="27"/>
  <c r="E1165" i="27"/>
  <c r="G1165" i="27" s="1"/>
  <c r="D1165" i="27"/>
  <c r="F1165" i="27" s="1"/>
  <c r="W1164" i="27"/>
  <c r="V1164" i="27"/>
  <c r="M1164" i="27"/>
  <c r="L1164" i="27"/>
  <c r="K1164" i="27"/>
  <c r="J1164" i="27"/>
  <c r="I1164" i="27"/>
  <c r="E1164" i="27"/>
  <c r="G1164" i="27" s="1"/>
  <c r="D1164" i="27"/>
  <c r="F1164" i="27" s="1"/>
  <c r="W1163" i="27"/>
  <c r="V1163" i="27"/>
  <c r="L1163" i="27"/>
  <c r="M1163" i="27" s="1"/>
  <c r="J1163" i="27"/>
  <c r="K1163" i="27" s="1"/>
  <c r="I1163" i="27"/>
  <c r="E1163" i="27"/>
  <c r="G1163" i="27" s="1"/>
  <c r="D1163" i="27"/>
  <c r="F1163" i="27" s="1"/>
  <c r="W1162" i="27"/>
  <c r="V1162" i="27"/>
  <c r="M1162" i="27"/>
  <c r="L1162" i="27"/>
  <c r="K1162" i="27"/>
  <c r="J1162" i="27"/>
  <c r="I1162" i="27"/>
  <c r="E1162" i="27"/>
  <c r="G1162" i="27" s="1"/>
  <c r="D1162" i="27"/>
  <c r="F1162" i="27" s="1"/>
  <c r="W1161" i="27"/>
  <c r="V1161" i="27"/>
  <c r="L1161" i="27"/>
  <c r="M1161" i="27" s="1"/>
  <c r="J1161" i="27"/>
  <c r="K1161" i="27" s="1"/>
  <c r="I1161" i="27"/>
  <c r="E1161" i="27"/>
  <c r="G1161" i="27" s="1"/>
  <c r="D1161" i="27"/>
  <c r="F1161" i="27" s="1"/>
  <c r="W1160" i="27"/>
  <c r="V1160" i="27"/>
  <c r="M1160" i="27"/>
  <c r="L1160" i="27"/>
  <c r="K1160" i="27"/>
  <c r="J1160" i="27"/>
  <c r="I1160" i="27"/>
  <c r="E1160" i="27"/>
  <c r="G1160" i="27" s="1"/>
  <c r="D1160" i="27"/>
  <c r="F1160" i="27" s="1"/>
  <c r="W1159" i="27"/>
  <c r="V1159" i="27"/>
  <c r="L1159" i="27"/>
  <c r="M1159" i="27" s="1"/>
  <c r="J1159" i="27"/>
  <c r="K1159" i="27" s="1"/>
  <c r="I1159" i="27"/>
  <c r="E1159" i="27"/>
  <c r="G1159" i="27" s="1"/>
  <c r="D1159" i="27"/>
  <c r="F1159" i="27" s="1"/>
  <c r="W1158" i="27"/>
  <c r="V1158" i="27"/>
  <c r="M1158" i="27"/>
  <c r="L1158" i="27"/>
  <c r="K1158" i="27"/>
  <c r="J1158" i="27"/>
  <c r="I1158" i="27"/>
  <c r="E1158" i="27"/>
  <c r="G1158" i="27" s="1"/>
  <c r="D1158" i="27"/>
  <c r="F1158" i="27" s="1"/>
  <c r="W1157" i="27"/>
  <c r="V1157" i="27"/>
  <c r="L1157" i="27"/>
  <c r="M1157" i="27" s="1"/>
  <c r="J1157" i="27"/>
  <c r="K1157" i="27" s="1"/>
  <c r="I1157" i="27"/>
  <c r="E1157" i="27"/>
  <c r="G1157" i="27" s="1"/>
  <c r="D1157" i="27"/>
  <c r="F1157" i="27" s="1"/>
  <c r="W1156" i="27"/>
  <c r="V1156" i="27"/>
  <c r="M1156" i="27"/>
  <c r="L1156" i="27"/>
  <c r="K1156" i="27"/>
  <c r="J1156" i="27"/>
  <c r="I1156" i="27"/>
  <c r="E1156" i="27"/>
  <c r="G1156" i="27" s="1"/>
  <c r="D1156" i="27"/>
  <c r="F1156" i="27" s="1"/>
  <c r="W1155" i="27"/>
  <c r="V1155" i="27"/>
  <c r="L1155" i="27"/>
  <c r="M1155" i="27" s="1"/>
  <c r="J1155" i="27"/>
  <c r="K1155" i="27" s="1"/>
  <c r="I1155" i="27"/>
  <c r="E1155" i="27"/>
  <c r="G1155" i="27" s="1"/>
  <c r="D1155" i="27"/>
  <c r="F1155" i="27" s="1"/>
  <c r="W1154" i="27"/>
  <c r="V1154" i="27"/>
  <c r="M1154" i="27"/>
  <c r="L1154" i="27"/>
  <c r="K1154" i="27"/>
  <c r="J1154" i="27"/>
  <c r="I1154" i="27"/>
  <c r="E1154" i="27"/>
  <c r="G1154" i="27" s="1"/>
  <c r="D1154" i="27"/>
  <c r="F1154" i="27" s="1"/>
  <c r="W1153" i="27"/>
  <c r="V1153" i="27"/>
  <c r="L1153" i="27"/>
  <c r="M1153" i="27" s="1"/>
  <c r="J1153" i="27"/>
  <c r="K1153" i="27" s="1"/>
  <c r="I1153" i="27"/>
  <c r="E1153" i="27"/>
  <c r="G1153" i="27" s="1"/>
  <c r="D1153" i="27"/>
  <c r="F1153" i="27" s="1"/>
  <c r="W1152" i="27"/>
  <c r="V1152" i="27"/>
  <c r="M1152" i="27"/>
  <c r="L1152" i="27"/>
  <c r="K1152" i="27"/>
  <c r="J1152" i="27"/>
  <c r="I1152" i="27"/>
  <c r="E1152" i="27"/>
  <c r="G1152" i="27" s="1"/>
  <c r="D1152" i="27"/>
  <c r="F1152" i="27" s="1"/>
  <c r="W1151" i="27"/>
  <c r="V1151" i="27"/>
  <c r="L1151" i="27"/>
  <c r="M1151" i="27" s="1"/>
  <c r="J1151" i="27"/>
  <c r="K1151" i="27" s="1"/>
  <c r="I1151" i="27"/>
  <c r="E1151" i="27"/>
  <c r="G1151" i="27" s="1"/>
  <c r="D1151" i="27"/>
  <c r="F1151" i="27" s="1"/>
  <c r="W1150" i="27"/>
  <c r="V1150" i="27"/>
  <c r="M1150" i="27"/>
  <c r="L1150" i="27"/>
  <c r="K1150" i="27"/>
  <c r="J1150" i="27"/>
  <c r="I1150" i="27"/>
  <c r="E1150" i="27"/>
  <c r="G1150" i="27" s="1"/>
  <c r="D1150" i="27"/>
  <c r="F1150" i="27" s="1"/>
  <c r="W1149" i="27"/>
  <c r="V1149" i="27"/>
  <c r="L1149" i="27"/>
  <c r="M1149" i="27" s="1"/>
  <c r="J1149" i="27"/>
  <c r="K1149" i="27" s="1"/>
  <c r="I1149" i="27"/>
  <c r="E1149" i="27"/>
  <c r="G1149" i="27" s="1"/>
  <c r="D1149" i="27"/>
  <c r="F1149" i="27" s="1"/>
  <c r="W1148" i="27"/>
  <c r="V1148" i="27"/>
  <c r="M1148" i="27"/>
  <c r="L1148" i="27"/>
  <c r="K1148" i="27"/>
  <c r="J1148" i="27"/>
  <c r="I1148" i="27"/>
  <c r="E1148" i="27"/>
  <c r="G1148" i="27" s="1"/>
  <c r="D1148" i="27"/>
  <c r="F1148" i="27" s="1"/>
  <c r="W1147" i="27"/>
  <c r="V1147" i="27"/>
  <c r="L1147" i="27"/>
  <c r="M1147" i="27" s="1"/>
  <c r="J1147" i="27"/>
  <c r="K1147" i="27" s="1"/>
  <c r="I1147" i="27"/>
  <c r="E1147" i="27"/>
  <c r="G1147" i="27" s="1"/>
  <c r="D1147" i="27"/>
  <c r="F1147" i="27" s="1"/>
  <c r="W1146" i="27"/>
  <c r="V1146" i="27"/>
  <c r="M1146" i="27"/>
  <c r="L1146" i="27"/>
  <c r="K1146" i="27"/>
  <c r="J1146" i="27"/>
  <c r="I1146" i="27"/>
  <c r="E1146" i="27"/>
  <c r="G1146" i="27" s="1"/>
  <c r="D1146" i="27"/>
  <c r="F1146" i="27" s="1"/>
  <c r="W1145" i="27"/>
  <c r="V1145" i="27"/>
  <c r="L1145" i="27"/>
  <c r="M1145" i="27" s="1"/>
  <c r="J1145" i="27"/>
  <c r="K1145" i="27" s="1"/>
  <c r="I1145" i="27"/>
  <c r="E1145" i="27"/>
  <c r="G1145" i="27" s="1"/>
  <c r="D1145" i="27"/>
  <c r="F1145" i="27" s="1"/>
  <c r="W1144" i="27"/>
  <c r="V1144" i="27"/>
  <c r="M1144" i="27"/>
  <c r="P1168" i="27" s="1"/>
  <c r="L1144" i="27"/>
  <c r="K1144" i="27"/>
  <c r="J1144" i="27"/>
  <c r="I1144" i="27"/>
  <c r="E1144" i="27"/>
  <c r="G1144" i="27" s="1"/>
  <c r="D1144" i="27"/>
  <c r="F1144" i="27" s="1"/>
  <c r="W1143" i="27"/>
  <c r="V1143" i="27"/>
  <c r="M1143" i="27"/>
  <c r="L1143" i="27"/>
  <c r="P1167" i="27" s="1"/>
  <c r="K1143" i="27"/>
  <c r="J1143" i="27"/>
  <c r="O1171" i="27" s="1"/>
  <c r="O1172" i="27" s="1"/>
  <c r="I1143" i="27"/>
  <c r="E1143" i="27"/>
  <c r="G1143" i="27" s="1"/>
  <c r="D1143" i="27"/>
  <c r="F1143" i="27" s="1"/>
  <c r="W1142" i="27"/>
  <c r="V1142" i="27"/>
  <c r="M1142" i="27"/>
  <c r="L1142" i="27"/>
  <c r="K1142" i="27"/>
  <c r="J1142" i="27"/>
  <c r="I1142" i="27"/>
  <c r="E1142" i="27"/>
  <c r="G1142" i="27" s="1"/>
  <c r="D1142" i="27"/>
  <c r="F1142" i="27" s="1"/>
  <c r="W1141" i="27"/>
  <c r="V1141" i="27"/>
  <c r="L1141" i="27"/>
  <c r="M1141" i="27" s="1"/>
  <c r="J1141" i="27"/>
  <c r="K1141" i="27" s="1"/>
  <c r="I1141" i="27"/>
  <c r="E1141" i="27"/>
  <c r="G1141" i="27" s="1"/>
  <c r="D1141" i="27"/>
  <c r="F1141" i="27" s="1"/>
  <c r="W1140" i="27"/>
  <c r="V1140" i="27"/>
  <c r="M1140" i="27"/>
  <c r="L1140" i="27"/>
  <c r="K1140" i="27"/>
  <c r="J1140" i="27"/>
  <c r="I1140" i="27"/>
  <c r="E1140" i="27"/>
  <c r="G1140" i="27" s="1"/>
  <c r="D1140" i="27"/>
  <c r="F1140" i="27" s="1"/>
  <c r="W1139" i="27"/>
  <c r="V1139" i="27"/>
  <c r="L1139" i="27"/>
  <c r="M1139" i="27" s="1"/>
  <c r="J1139" i="27"/>
  <c r="K1139" i="27" s="1"/>
  <c r="I1139" i="27"/>
  <c r="G1139" i="27"/>
  <c r="E1139" i="27"/>
  <c r="D1139" i="27"/>
  <c r="F1139" i="27" s="1"/>
  <c r="W1138" i="27"/>
  <c r="V1138" i="27"/>
  <c r="M1138" i="27"/>
  <c r="L1138" i="27"/>
  <c r="K1138" i="27"/>
  <c r="J1138" i="27"/>
  <c r="I1138" i="27"/>
  <c r="E1138" i="27"/>
  <c r="G1138" i="27" s="1"/>
  <c r="D1138" i="27"/>
  <c r="F1138" i="27" s="1"/>
  <c r="W1137" i="27"/>
  <c r="V1137" i="27"/>
  <c r="L1137" i="27"/>
  <c r="M1137" i="27" s="1"/>
  <c r="J1137" i="27"/>
  <c r="K1137" i="27" s="1"/>
  <c r="I1137" i="27"/>
  <c r="E1137" i="27"/>
  <c r="G1137" i="27" s="1"/>
  <c r="D1137" i="27"/>
  <c r="F1137" i="27" s="1"/>
  <c r="W1136" i="27"/>
  <c r="V1136" i="27"/>
  <c r="L1136" i="27"/>
  <c r="M1136" i="27" s="1"/>
  <c r="J1136" i="27"/>
  <c r="K1136" i="27" s="1"/>
  <c r="I1136" i="27"/>
  <c r="G1136" i="27"/>
  <c r="E1136" i="27"/>
  <c r="D1136" i="27"/>
  <c r="F1136" i="27" s="1"/>
  <c r="W1135" i="27"/>
  <c r="V1135" i="27"/>
  <c r="M1135" i="27"/>
  <c r="L1135" i="27"/>
  <c r="K1135" i="27"/>
  <c r="J1135" i="27"/>
  <c r="I1135" i="27"/>
  <c r="E1135" i="27"/>
  <c r="G1135" i="27" s="1"/>
  <c r="D1135" i="27"/>
  <c r="F1135" i="27" s="1"/>
  <c r="W1134" i="27"/>
  <c r="V1134" i="27"/>
  <c r="L1134" i="27"/>
  <c r="M1134" i="27" s="1"/>
  <c r="J1134" i="27"/>
  <c r="K1134" i="27" s="1"/>
  <c r="I1134" i="27"/>
  <c r="G1134" i="27"/>
  <c r="E1134" i="27"/>
  <c r="D1134" i="27"/>
  <c r="F1134" i="27" s="1"/>
  <c r="W1133" i="27"/>
  <c r="V1133" i="27"/>
  <c r="M1133" i="27"/>
  <c r="L1133" i="27"/>
  <c r="K1133" i="27"/>
  <c r="J1133" i="27"/>
  <c r="I1133" i="27"/>
  <c r="E1133" i="27"/>
  <c r="G1133" i="27" s="1"/>
  <c r="D1133" i="27"/>
  <c r="F1133" i="27" s="1"/>
  <c r="W1132" i="27"/>
  <c r="V1132" i="27"/>
  <c r="L1132" i="27"/>
  <c r="M1132" i="27" s="1"/>
  <c r="J1132" i="27"/>
  <c r="K1132" i="27" s="1"/>
  <c r="I1132" i="27"/>
  <c r="G1132" i="27"/>
  <c r="E1132" i="27"/>
  <c r="D1132" i="27"/>
  <c r="F1132" i="27" s="1"/>
  <c r="W1131" i="27"/>
  <c r="V1131" i="27"/>
  <c r="M1131" i="27"/>
  <c r="L1131" i="27"/>
  <c r="K1131" i="27"/>
  <c r="J1131" i="27"/>
  <c r="I1131" i="27"/>
  <c r="E1131" i="27"/>
  <c r="G1131" i="27" s="1"/>
  <c r="D1131" i="27"/>
  <c r="F1131" i="27" s="1"/>
  <c r="W1130" i="27"/>
  <c r="V1130" i="27"/>
  <c r="L1130" i="27"/>
  <c r="M1130" i="27" s="1"/>
  <c r="J1130" i="27"/>
  <c r="K1130" i="27" s="1"/>
  <c r="I1130" i="27"/>
  <c r="G1130" i="27"/>
  <c r="E1130" i="27"/>
  <c r="D1130" i="27"/>
  <c r="F1130" i="27" s="1"/>
  <c r="W1129" i="27"/>
  <c r="V1129" i="27"/>
  <c r="M1129" i="27"/>
  <c r="L1129" i="27"/>
  <c r="K1129" i="27"/>
  <c r="J1129" i="27"/>
  <c r="I1129" i="27"/>
  <c r="E1129" i="27"/>
  <c r="G1129" i="27" s="1"/>
  <c r="D1129" i="27"/>
  <c r="F1129" i="27" s="1"/>
  <c r="W1128" i="27"/>
  <c r="V1128" i="27"/>
  <c r="L1128" i="27"/>
  <c r="M1128" i="27" s="1"/>
  <c r="J1128" i="27"/>
  <c r="K1128" i="27" s="1"/>
  <c r="I1128" i="27"/>
  <c r="G1128" i="27"/>
  <c r="E1128" i="27"/>
  <c r="D1128" i="27"/>
  <c r="F1128" i="27" s="1"/>
  <c r="W1127" i="27"/>
  <c r="V1127" i="27"/>
  <c r="M1127" i="27"/>
  <c r="L1127" i="27"/>
  <c r="K1127" i="27"/>
  <c r="J1127" i="27"/>
  <c r="I1127" i="27"/>
  <c r="E1127" i="27"/>
  <c r="G1127" i="27" s="1"/>
  <c r="D1127" i="27"/>
  <c r="F1127" i="27" s="1"/>
  <c r="W1126" i="27"/>
  <c r="V1126" i="27"/>
  <c r="L1126" i="27"/>
  <c r="M1126" i="27" s="1"/>
  <c r="J1126" i="27"/>
  <c r="K1126" i="27" s="1"/>
  <c r="I1126" i="27"/>
  <c r="G1126" i="27"/>
  <c r="E1126" i="27"/>
  <c r="D1126" i="27"/>
  <c r="F1126" i="27" s="1"/>
  <c r="W1125" i="27"/>
  <c r="V1125" i="27"/>
  <c r="M1125" i="27"/>
  <c r="L1125" i="27"/>
  <c r="K1125" i="27"/>
  <c r="J1125" i="27"/>
  <c r="I1125" i="27"/>
  <c r="E1125" i="27"/>
  <c r="G1125" i="27" s="1"/>
  <c r="D1125" i="27"/>
  <c r="F1125" i="27" s="1"/>
  <c r="W1124" i="27"/>
  <c r="V1124" i="27"/>
  <c r="L1124" i="27"/>
  <c r="M1124" i="27" s="1"/>
  <c r="J1124" i="27"/>
  <c r="K1124" i="27" s="1"/>
  <c r="I1124" i="27"/>
  <c r="G1124" i="27"/>
  <c r="E1124" i="27"/>
  <c r="D1124" i="27"/>
  <c r="F1124" i="27" s="1"/>
  <c r="W1123" i="27"/>
  <c r="V1123" i="27"/>
  <c r="M1123" i="27"/>
  <c r="L1123" i="27"/>
  <c r="K1123" i="27"/>
  <c r="J1123" i="27"/>
  <c r="I1123" i="27"/>
  <c r="E1123" i="27"/>
  <c r="G1123" i="27" s="1"/>
  <c r="D1123" i="27"/>
  <c r="F1123" i="27" s="1"/>
  <c r="W1122" i="27"/>
  <c r="V1122" i="27"/>
  <c r="L1122" i="27"/>
  <c r="M1122" i="27" s="1"/>
  <c r="J1122" i="27"/>
  <c r="K1122" i="27" s="1"/>
  <c r="I1122" i="27"/>
  <c r="G1122" i="27"/>
  <c r="E1122" i="27"/>
  <c r="D1122" i="27"/>
  <c r="F1122" i="27" s="1"/>
  <c r="W1121" i="27"/>
  <c r="V1121" i="27"/>
  <c r="M1121" i="27"/>
  <c r="L1121" i="27"/>
  <c r="K1121" i="27"/>
  <c r="J1121" i="27"/>
  <c r="I1121" i="27"/>
  <c r="E1121" i="27"/>
  <c r="G1121" i="27" s="1"/>
  <c r="D1121" i="27"/>
  <c r="F1121" i="27" s="1"/>
  <c r="W1120" i="27"/>
  <c r="V1120" i="27"/>
  <c r="L1120" i="27"/>
  <c r="M1120" i="27" s="1"/>
  <c r="J1120" i="27"/>
  <c r="K1120" i="27" s="1"/>
  <c r="I1120" i="27"/>
  <c r="G1120" i="27"/>
  <c r="E1120" i="27"/>
  <c r="D1120" i="27"/>
  <c r="F1120" i="27" s="1"/>
  <c r="W1119" i="27"/>
  <c r="V1119" i="27"/>
  <c r="M1119" i="27"/>
  <c r="L1119" i="27"/>
  <c r="K1119" i="27"/>
  <c r="J1119" i="27"/>
  <c r="I1119" i="27"/>
  <c r="E1119" i="27"/>
  <c r="G1119" i="27" s="1"/>
  <c r="D1119" i="27"/>
  <c r="F1119" i="27" s="1"/>
  <c r="W1118" i="27"/>
  <c r="V1118" i="27"/>
  <c r="L1118" i="27"/>
  <c r="M1118" i="27" s="1"/>
  <c r="J1118" i="27"/>
  <c r="K1118" i="27" s="1"/>
  <c r="I1118" i="27"/>
  <c r="G1118" i="27"/>
  <c r="E1118" i="27"/>
  <c r="D1118" i="27"/>
  <c r="F1118" i="27" s="1"/>
  <c r="W1117" i="27"/>
  <c r="V1117" i="27"/>
  <c r="M1117" i="27"/>
  <c r="L1117" i="27"/>
  <c r="K1117" i="27"/>
  <c r="J1117" i="27"/>
  <c r="I1117" i="27"/>
  <c r="E1117" i="27"/>
  <c r="G1117" i="27" s="1"/>
  <c r="D1117" i="27"/>
  <c r="F1117" i="27" s="1"/>
  <c r="W1116" i="27"/>
  <c r="V1116" i="27"/>
  <c r="L1116" i="27"/>
  <c r="M1116" i="27" s="1"/>
  <c r="J1116" i="27"/>
  <c r="K1116" i="27" s="1"/>
  <c r="I1116" i="27"/>
  <c r="G1116" i="27"/>
  <c r="E1116" i="27"/>
  <c r="D1116" i="27"/>
  <c r="F1116" i="27" s="1"/>
  <c r="W1115" i="27"/>
  <c r="V1115" i="27"/>
  <c r="M1115" i="27"/>
  <c r="L1115" i="27"/>
  <c r="K1115" i="27"/>
  <c r="J1115" i="27"/>
  <c r="I1115" i="27"/>
  <c r="E1115" i="27"/>
  <c r="G1115" i="27" s="1"/>
  <c r="D1115" i="27"/>
  <c r="F1115" i="27" s="1"/>
  <c r="W1114" i="27"/>
  <c r="V1114" i="27"/>
  <c r="L1114" i="27"/>
  <c r="M1114" i="27" s="1"/>
  <c r="J1114" i="27"/>
  <c r="K1114" i="27" s="1"/>
  <c r="I1114" i="27"/>
  <c r="G1114" i="27"/>
  <c r="E1114" i="27"/>
  <c r="D1114" i="27"/>
  <c r="F1114" i="27" s="1"/>
  <c r="W1113" i="27"/>
  <c r="V1113" i="27"/>
  <c r="L1113" i="27"/>
  <c r="J1113" i="27"/>
  <c r="I1113" i="27"/>
  <c r="G1113" i="27"/>
  <c r="E1113" i="27"/>
  <c r="D1113" i="27"/>
  <c r="F1113" i="27" s="1"/>
  <c r="W1112" i="27"/>
  <c r="V1112" i="27"/>
  <c r="L1112" i="27"/>
  <c r="M1112" i="27" s="1"/>
  <c r="J1112" i="27"/>
  <c r="K1112" i="27" s="1"/>
  <c r="I1112" i="27"/>
  <c r="G1112" i="27"/>
  <c r="E1112" i="27"/>
  <c r="D1112" i="27"/>
  <c r="F1112" i="27" s="1"/>
  <c r="W1111" i="27"/>
  <c r="V1111" i="27"/>
  <c r="M1111" i="27"/>
  <c r="L1111" i="27"/>
  <c r="K1111" i="27"/>
  <c r="J1111" i="27"/>
  <c r="I1111" i="27"/>
  <c r="E1111" i="27"/>
  <c r="G1111" i="27" s="1"/>
  <c r="D1111" i="27"/>
  <c r="F1111" i="27" s="1"/>
  <c r="W1110" i="27"/>
  <c r="V1110" i="27"/>
  <c r="L1110" i="27"/>
  <c r="M1110" i="27" s="1"/>
  <c r="J1110" i="27"/>
  <c r="K1110" i="27" s="1"/>
  <c r="I1110" i="27"/>
  <c r="G1110" i="27"/>
  <c r="E1110" i="27"/>
  <c r="D1110" i="27"/>
  <c r="F1110" i="27" s="1"/>
  <c r="W1109" i="27"/>
  <c r="V1109" i="27"/>
  <c r="M1109" i="27"/>
  <c r="L1109" i="27"/>
  <c r="K1109" i="27"/>
  <c r="J1109" i="27"/>
  <c r="I1109" i="27"/>
  <c r="E1109" i="27"/>
  <c r="G1109" i="27" s="1"/>
  <c r="D1109" i="27"/>
  <c r="F1109" i="27" s="1"/>
  <c r="W1108" i="27"/>
  <c r="V1108" i="27"/>
  <c r="L1108" i="27"/>
  <c r="M1108" i="27" s="1"/>
  <c r="J1108" i="27"/>
  <c r="K1108" i="27" s="1"/>
  <c r="I1108" i="27"/>
  <c r="G1108" i="27"/>
  <c r="E1108" i="27"/>
  <c r="D1108" i="27"/>
  <c r="F1108" i="27" s="1"/>
  <c r="W1107" i="27"/>
  <c r="V1107" i="27"/>
  <c r="M1107" i="27"/>
  <c r="L1107" i="27"/>
  <c r="K1107" i="27"/>
  <c r="J1107" i="27"/>
  <c r="I1107" i="27"/>
  <c r="E1107" i="27"/>
  <c r="G1107" i="27" s="1"/>
  <c r="D1107" i="27"/>
  <c r="F1107" i="27" s="1"/>
  <c r="W1106" i="27"/>
  <c r="V1106" i="27"/>
  <c r="L1106" i="27"/>
  <c r="M1106" i="27" s="1"/>
  <c r="J1106" i="27"/>
  <c r="K1106" i="27" s="1"/>
  <c r="I1106" i="27"/>
  <c r="G1106" i="27"/>
  <c r="E1106" i="27"/>
  <c r="D1106" i="27"/>
  <c r="F1106" i="27" s="1"/>
  <c r="W1105" i="27"/>
  <c r="V1105" i="27"/>
  <c r="M1105" i="27"/>
  <c r="L1105" i="27"/>
  <c r="K1105" i="27"/>
  <c r="J1105" i="27"/>
  <c r="I1105" i="27"/>
  <c r="E1105" i="27"/>
  <c r="G1105" i="27" s="1"/>
  <c r="D1105" i="27"/>
  <c r="F1105" i="27" s="1"/>
  <c r="W1104" i="27"/>
  <c r="V1104" i="27"/>
  <c r="L1104" i="27"/>
  <c r="M1104" i="27" s="1"/>
  <c r="J1104" i="27"/>
  <c r="K1104" i="27" s="1"/>
  <c r="I1104" i="27"/>
  <c r="G1104" i="27"/>
  <c r="E1104" i="27"/>
  <c r="D1104" i="27"/>
  <c r="F1104" i="27" s="1"/>
  <c r="W1103" i="27"/>
  <c r="V1103" i="27"/>
  <c r="M1103" i="27"/>
  <c r="L1103" i="27"/>
  <c r="K1103" i="27"/>
  <c r="J1103" i="27"/>
  <c r="I1103" i="27"/>
  <c r="E1103" i="27"/>
  <c r="G1103" i="27" s="1"/>
  <c r="D1103" i="27"/>
  <c r="F1103" i="27" s="1"/>
  <c r="W1102" i="27"/>
  <c r="V1102" i="27"/>
  <c r="L1102" i="27"/>
  <c r="M1102" i="27" s="1"/>
  <c r="J1102" i="27"/>
  <c r="K1102" i="27" s="1"/>
  <c r="I1102" i="27"/>
  <c r="G1102" i="27"/>
  <c r="E1102" i="27"/>
  <c r="D1102" i="27"/>
  <c r="F1102" i="27" s="1"/>
  <c r="W1101" i="27"/>
  <c r="V1101" i="27"/>
  <c r="M1101" i="27"/>
  <c r="L1101" i="27"/>
  <c r="K1101" i="27"/>
  <c r="J1101" i="27"/>
  <c r="I1101" i="27"/>
  <c r="E1101" i="27"/>
  <c r="G1101" i="27" s="1"/>
  <c r="D1101" i="27"/>
  <c r="F1101" i="27" s="1"/>
  <c r="W1100" i="27"/>
  <c r="V1100" i="27"/>
  <c r="L1100" i="27"/>
  <c r="M1100" i="27" s="1"/>
  <c r="J1100" i="27"/>
  <c r="K1100" i="27" s="1"/>
  <c r="I1100" i="27"/>
  <c r="G1100" i="27"/>
  <c r="E1100" i="27"/>
  <c r="D1100" i="27"/>
  <c r="F1100" i="27" s="1"/>
  <c r="W1099" i="27"/>
  <c r="V1099" i="27"/>
  <c r="M1099" i="27"/>
  <c r="L1099" i="27"/>
  <c r="K1099" i="27"/>
  <c r="J1099" i="27"/>
  <c r="I1099" i="27"/>
  <c r="E1099" i="27"/>
  <c r="G1099" i="27" s="1"/>
  <c r="D1099" i="27"/>
  <c r="F1099" i="27" s="1"/>
  <c r="W1098" i="27"/>
  <c r="V1098" i="27"/>
  <c r="L1098" i="27"/>
  <c r="M1098" i="27" s="1"/>
  <c r="J1098" i="27"/>
  <c r="K1098" i="27" s="1"/>
  <c r="I1098" i="27"/>
  <c r="G1098" i="27"/>
  <c r="E1098" i="27"/>
  <c r="D1098" i="27"/>
  <c r="F1098" i="27" s="1"/>
  <c r="W1097" i="27"/>
  <c r="V1097" i="27"/>
  <c r="M1097" i="27"/>
  <c r="L1097" i="27"/>
  <c r="K1097" i="27"/>
  <c r="J1097" i="27"/>
  <c r="I1097" i="27"/>
  <c r="E1097" i="27"/>
  <c r="G1097" i="27" s="1"/>
  <c r="D1097" i="27"/>
  <c r="F1097" i="27" s="1"/>
  <c r="W1096" i="27"/>
  <c r="V1096" i="27"/>
  <c r="L1096" i="27"/>
  <c r="M1096" i="27" s="1"/>
  <c r="J1096" i="27"/>
  <c r="K1096" i="27" s="1"/>
  <c r="I1096" i="27"/>
  <c r="G1096" i="27"/>
  <c r="E1096" i="27"/>
  <c r="D1096" i="27"/>
  <c r="F1096" i="27" s="1"/>
  <c r="W1095" i="27"/>
  <c r="V1095" i="27"/>
  <c r="M1095" i="27"/>
  <c r="L1095" i="27"/>
  <c r="K1095" i="27"/>
  <c r="J1095" i="27"/>
  <c r="I1095" i="27"/>
  <c r="E1095" i="27"/>
  <c r="G1095" i="27" s="1"/>
  <c r="D1095" i="27"/>
  <c r="F1095" i="27" s="1"/>
  <c r="W1094" i="27"/>
  <c r="V1094" i="27"/>
  <c r="L1094" i="27"/>
  <c r="M1094" i="27" s="1"/>
  <c r="J1094" i="27"/>
  <c r="K1094" i="27" s="1"/>
  <c r="I1094" i="27"/>
  <c r="G1094" i="27"/>
  <c r="E1094" i="27"/>
  <c r="D1094" i="27"/>
  <c r="F1094" i="27" s="1"/>
  <c r="W1093" i="27"/>
  <c r="V1093" i="27"/>
  <c r="M1093" i="27"/>
  <c r="L1093" i="27"/>
  <c r="K1093" i="27"/>
  <c r="J1093" i="27"/>
  <c r="I1093" i="27"/>
  <c r="E1093" i="27"/>
  <c r="G1093" i="27" s="1"/>
  <c r="D1093" i="27"/>
  <c r="F1093" i="27" s="1"/>
  <c r="W1092" i="27"/>
  <c r="V1092" i="27"/>
  <c r="L1092" i="27"/>
  <c r="M1092" i="27" s="1"/>
  <c r="J1092" i="27"/>
  <c r="K1092" i="27" s="1"/>
  <c r="I1092" i="27"/>
  <c r="G1092" i="27"/>
  <c r="E1092" i="27"/>
  <c r="D1092" i="27"/>
  <c r="F1092" i="27" s="1"/>
  <c r="W1091" i="27"/>
  <c r="V1091" i="27"/>
  <c r="M1091" i="27"/>
  <c r="L1091" i="27"/>
  <c r="K1091" i="27"/>
  <c r="J1091" i="27"/>
  <c r="I1091" i="27"/>
  <c r="E1091" i="27"/>
  <c r="G1091" i="27" s="1"/>
  <c r="D1091" i="27"/>
  <c r="F1091" i="27" s="1"/>
  <c r="W1090" i="27"/>
  <c r="V1090" i="27"/>
  <c r="L1090" i="27"/>
  <c r="M1090" i="27" s="1"/>
  <c r="J1090" i="27"/>
  <c r="K1090" i="27" s="1"/>
  <c r="I1090" i="27"/>
  <c r="G1090" i="27"/>
  <c r="E1090" i="27"/>
  <c r="D1090" i="27"/>
  <c r="F1090" i="27" s="1"/>
  <c r="W1089" i="27"/>
  <c r="V1089" i="27"/>
  <c r="M1089" i="27"/>
  <c r="L1089" i="27"/>
  <c r="K1089" i="27"/>
  <c r="J1089" i="27"/>
  <c r="I1089" i="27"/>
  <c r="E1089" i="27"/>
  <c r="G1089" i="27" s="1"/>
  <c r="D1089" i="27"/>
  <c r="F1089" i="27" s="1"/>
  <c r="W1088" i="27"/>
  <c r="V1088" i="27"/>
  <c r="L1088" i="27"/>
  <c r="M1088" i="27" s="1"/>
  <c r="J1088" i="27"/>
  <c r="K1088" i="27" s="1"/>
  <c r="I1088" i="27"/>
  <c r="G1088" i="27"/>
  <c r="E1088" i="27"/>
  <c r="D1088" i="27"/>
  <c r="F1088" i="27" s="1"/>
  <c r="W1087" i="27"/>
  <c r="V1087" i="27"/>
  <c r="M1087" i="27"/>
  <c r="L1087" i="27"/>
  <c r="K1087" i="27"/>
  <c r="J1087" i="27"/>
  <c r="I1087" i="27"/>
  <c r="E1087" i="27"/>
  <c r="G1087" i="27" s="1"/>
  <c r="D1087" i="27"/>
  <c r="F1087" i="27" s="1"/>
  <c r="W1086" i="27"/>
  <c r="V1086" i="27"/>
  <c r="L1086" i="27"/>
  <c r="M1086" i="27" s="1"/>
  <c r="J1086" i="27"/>
  <c r="K1086" i="27" s="1"/>
  <c r="I1086" i="27"/>
  <c r="G1086" i="27"/>
  <c r="E1086" i="27"/>
  <c r="D1086" i="27"/>
  <c r="F1086" i="27" s="1"/>
  <c r="W1085" i="27"/>
  <c r="V1085" i="27"/>
  <c r="M1085" i="27"/>
  <c r="L1085" i="27"/>
  <c r="K1085" i="27"/>
  <c r="J1085" i="27"/>
  <c r="I1085" i="27"/>
  <c r="E1085" i="27"/>
  <c r="G1085" i="27" s="1"/>
  <c r="D1085" i="27"/>
  <c r="F1085" i="27" s="1"/>
  <c r="W1084" i="27"/>
  <c r="V1084" i="27"/>
  <c r="L1084" i="27"/>
  <c r="M1084" i="27" s="1"/>
  <c r="J1084" i="27"/>
  <c r="K1084" i="27" s="1"/>
  <c r="I1084" i="27"/>
  <c r="G1084" i="27"/>
  <c r="E1084" i="27"/>
  <c r="D1084" i="27"/>
  <c r="F1084" i="27" s="1"/>
  <c r="W1083" i="27"/>
  <c r="V1083" i="27"/>
  <c r="M1083" i="27"/>
  <c r="L1083" i="27"/>
  <c r="K1083" i="27"/>
  <c r="J1083" i="27"/>
  <c r="I1083" i="27"/>
  <c r="E1083" i="27"/>
  <c r="G1083" i="27" s="1"/>
  <c r="D1083" i="27"/>
  <c r="F1083" i="27" s="1"/>
  <c r="W1082" i="27"/>
  <c r="V1082" i="27"/>
  <c r="L1082" i="27"/>
  <c r="J1082" i="27"/>
  <c r="I1082" i="27"/>
  <c r="G1082" i="27"/>
  <c r="E1082" i="27"/>
  <c r="D1082" i="27"/>
  <c r="F1082" i="27" s="1"/>
  <c r="W1081" i="27"/>
  <c r="V1081" i="27"/>
  <c r="M1081" i="27"/>
  <c r="L1081" i="27"/>
  <c r="K1081" i="27"/>
  <c r="J1081" i="27"/>
  <c r="I1081" i="27"/>
  <c r="E1081" i="27"/>
  <c r="G1081" i="27" s="1"/>
  <c r="D1081" i="27"/>
  <c r="F1081" i="27" s="1"/>
  <c r="W1080" i="27"/>
  <c r="V1080" i="27"/>
  <c r="M1080" i="27"/>
  <c r="L1080" i="27"/>
  <c r="K1080" i="27"/>
  <c r="J1080" i="27"/>
  <c r="I1080" i="27"/>
  <c r="E1080" i="27"/>
  <c r="G1080" i="27" s="1"/>
  <c r="D1080" i="27"/>
  <c r="F1080" i="27" s="1"/>
  <c r="W1079" i="27"/>
  <c r="V1079" i="27"/>
  <c r="M1079" i="27"/>
  <c r="L1079" i="27"/>
  <c r="K1079" i="27"/>
  <c r="J1079" i="27"/>
  <c r="I1079" i="27"/>
  <c r="E1079" i="27"/>
  <c r="G1079" i="27" s="1"/>
  <c r="D1079" i="27"/>
  <c r="F1079" i="27" s="1"/>
  <c r="W1078" i="27"/>
  <c r="V1078" i="27"/>
  <c r="L1078" i="27"/>
  <c r="M1078" i="27" s="1"/>
  <c r="J1078" i="27"/>
  <c r="K1078" i="27" s="1"/>
  <c r="I1078" i="27"/>
  <c r="G1078" i="27"/>
  <c r="E1078" i="27"/>
  <c r="D1078" i="27"/>
  <c r="F1078" i="27" s="1"/>
  <c r="W1077" i="27"/>
  <c r="V1077" i="27"/>
  <c r="M1077" i="27"/>
  <c r="L1077" i="27"/>
  <c r="K1077" i="27"/>
  <c r="J1077" i="27"/>
  <c r="I1077" i="27"/>
  <c r="E1077" i="27"/>
  <c r="G1077" i="27" s="1"/>
  <c r="D1077" i="27"/>
  <c r="F1077" i="27" s="1"/>
  <c r="W1076" i="27"/>
  <c r="V1076" i="27"/>
  <c r="L1076" i="27"/>
  <c r="M1076" i="27" s="1"/>
  <c r="J1076" i="27"/>
  <c r="K1076" i="27" s="1"/>
  <c r="I1076" i="27"/>
  <c r="G1076" i="27"/>
  <c r="E1076" i="27"/>
  <c r="D1076" i="27"/>
  <c r="F1076" i="27" s="1"/>
  <c r="W1075" i="27"/>
  <c r="V1075" i="27"/>
  <c r="M1075" i="27"/>
  <c r="L1075" i="27"/>
  <c r="K1075" i="27"/>
  <c r="J1075" i="27"/>
  <c r="I1075" i="27"/>
  <c r="E1075" i="27"/>
  <c r="G1075" i="27" s="1"/>
  <c r="D1075" i="27"/>
  <c r="F1075" i="27" s="1"/>
  <c r="W1074" i="27"/>
  <c r="V1074" i="27"/>
  <c r="L1074" i="27"/>
  <c r="M1074" i="27" s="1"/>
  <c r="J1074" i="27"/>
  <c r="K1074" i="27" s="1"/>
  <c r="I1074" i="27"/>
  <c r="E1074" i="27"/>
  <c r="G1074" i="27" s="1"/>
  <c r="D1074" i="27"/>
  <c r="F1074" i="27" s="1"/>
  <c r="W1073" i="27"/>
  <c r="V1073" i="27"/>
  <c r="M1073" i="27"/>
  <c r="L1073" i="27"/>
  <c r="K1073" i="27"/>
  <c r="J1073" i="27"/>
  <c r="I1073" i="27"/>
  <c r="E1073" i="27"/>
  <c r="G1073" i="27" s="1"/>
  <c r="D1073" i="27"/>
  <c r="F1073" i="27" s="1"/>
  <c r="W1072" i="27"/>
  <c r="V1072" i="27"/>
  <c r="L1072" i="27"/>
  <c r="M1072" i="27" s="1"/>
  <c r="J1072" i="27"/>
  <c r="K1072" i="27" s="1"/>
  <c r="I1072" i="27"/>
  <c r="E1072" i="27"/>
  <c r="G1072" i="27" s="1"/>
  <c r="D1072" i="27"/>
  <c r="F1072" i="27" s="1"/>
  <c r="W1071" i="27"/>
  <c r="V1071" i="27"/>
  <c r="M1071" i="27"/>
  <c r="L1071" i="27"/>
  <c r="K1071" i="27"/>
  <c r="J1071" i="27"/>
  <c r="I1071" i="27"/>
  <c r="E1071" i="27"/>
  <c r="G1071" i="27" s="1"/>
  <c r="D1071" i="27"/>
  <c r="F1071" i="27" s="1"/>
  <c r="W1070" i="27"/>
  <c r="V1070" i="27"/>
  <c r="L1070" i="27"/>
  <c r="M1070" i="27" s="1"/>
  <c r="J1070" i="27"/>
  <c r="K1070" i="27" s="1"/>
  <c r="I1070" i="27"/>
  <c r="E1070" i="27"/>
  <c r="G1070" i="27" s="1"/>
  <c r="D1070" i="27"/>
  <c r="F1070" i="27" s="1"/>
  <c r="W1069" i="27"/>
  <c r="V1069" i="27"/>
  <c r="M1069" i="27"/>
  <c r="L1069" i="27"/>
  <c r="K1069" i="27"/>
  <c r="J1069" i="27"/>
  <c r="I1069" i="27"/>
  <c r="E1069" i="27"/>
  <c r="G1069" i="27" s="1"/>
  <c r="D1069" i="27"/>
  <c r="F1069" i="27" s="1"/>
  <c r="W1068" i="27"/>
  <c r="V1068" i="27"/>
  <c r="L1068" i="27"/>
  <c r="M1068" i="27" s="1"/>
  <c r="J1068" i="27"/>
  <c r="K1068" i="27" s="1"/>
  <c r="I1068" i="27"/>
  <c r="E1068" i="27"/>
  <c r="G1068" i="27" s="1"/>
  <c r="D1068" i="27"/>
  <c r="F1068" i="27" s="1"/>
  <c r="W1067" i="27"/>
  <c r="V1067" i="27"/>
  <c r="M1067" i="27"/>
  <c r="L1067" i="27"/>
  <c r="K1067" i="27"/>
  <c r="J1067" i="27"/>
  <c r="I1067" i="27"/>
  <c r="E1067" i="27"/>
  <c r="G1067" i="27" s="1"/>
  <c r="D1067" i="27"/>
  <c r="F1067" i="27" s="1"/>
  <c r="W1066" i="27"/>
  <c r="V1066" i="27"/>
  <c r="L1066" i="27"/>
  <c r="M1066" i="27" s="1"/>
  <c r="J1066" i="27"/>
  <c r="K1066" i="27" s="1"/>
  <c r="I1066" i="27"/>
  <c r="E1066" i="27"/>
  <c r="G1066" i="27" s="1"/>
  <c r="D1066" i="27"/>
  <c r="F1066" i="27" s="1"/>
  <c r="W1065" i="27"/>
  <c r="V1065" i="27"/>
  <c r="M1065" i="27"/>
  <c r="L1065" i="27"/>
  <c r="K1065" i="27"/>
  <c r="J1065" i="27"/>
  <c r="I1065" i="27"/>
  <c r="E1065" i="27"/>
  <c r="G1065" i="27" s="1"/>
  <c r="D1065" i="27"/>
  <c r="F1065" i="27" s="1"/>
  <c r="W1064" i="27"/>
  <c r="V1064" i="27"/>
  <c r="L1064" i="27"/>
  <c r="M1064" i="27" s="1"/>
  <c r="J1064" i="27"/>
  <c r="K1064" i="27" s="1"/>
  <c r="I1064" i="27"/>
  <c r="E1064" i="27"/>
  <c r="G1064" i="27" s="1"/>
  <c r="D1064" i="27"/>
  <c r="F1064" i="27" s="1"/>
  <c r="W1063" i="27"/>
  <c r="V1063" i="27"/>
  <c r="M1063" i="27"/>
  <c r="L1063" i="27"/>
  <c r="K1063" i="27"/>
  <c r="J1063" i="27"/>
  <c r="I1063" i="27"/>
  <c r="E1063" i="27"/>
  <c r="G1063" i="27" s="1"/>
  <c r="D1063" i="27"/>
  <c r="F1063" i="27" s="1"/>
  <c r="W1062" i="27"/>
  <c r="V1062" i="27"/>
  <c r="L1062" i="27"/>
  <c r="M1062" i="27" s="1"/>
  <c r="J1062" i="27"/>
  <c r="K1062" i="27" s="1"/>
  <c r="I1062" i="27"/>
  <c r="E1062" i="27"/>
  <c r="G1062" i="27" s="1"/>
  <c r="D1062" i="27"/>
  <c r="F1062" i="27" s="1"/>
  <c r="W1061" i="27"/>
  <c r="V1061" i="27"/>
  <c r="M1061" i="27"/>
  <c r="L1061" i="27"/>
  <c r="K1061" i="27"/>
  <c r="J1061" i="27"/>
  <c r="I1061" i="27"/>
  <c r="E1061" i="27"/>
  <c r="G1061" i="27" s="1"/>
  <c r="D1061" i="27"/>
  <c r="F1061" i="27" s="1"/>
  <c r="W1060" i="27"/>
  <c r="V1060" i="27"/>
  <c r="L1060" i="27"/>
  <c r="M1060" i="27" s="1"/>
  <c r="J1060" i="27"/>
  <c r="K1060" i="27" s="1"/>
  <c r="I1060" i="27"/>
  <c r="E1060" i="27"/>
  <c r="G1060" i="27" s="1"/>
  <c r="D1060" i="27"/>
  <c r="F1060" i="27" s="1"/>
  <c r="W1059" i="27"/>
  <c r="V1059" i="27"/>
  <c r="M1059" i="27"/>
  <c r="L1059" i="27"/>
  <c r="K1059" i="27"/>
  <c r="J1059" i="27"/>
  <c r="I1059" i="27"/>
  <c r="E1059" i="27"/>
  <c r="G1059" i="27" s="1"/>
  <c r="D1059" i="27"/>
  <c r="F1059" i="27" s="1"/>
  <c r="W1058" i="27"/>
  <c r="V1058" i="27"/>
  <c r="L1058" i="27"/>
  <c r="M1058" i="27" s="1"/>
  <c r="J1058" i="27"/>
  <c r="K1058" i="27" s="1"/>
  <c r="I1058" i="27"/>
  <c r="E1058" i="27"/>
  <c r="G1058" i="27" s="1"/>
  <c r="D1058" i="27"/>
  <c r="F1058" i="27" s="1"/>
  <c r="W1057" i="27"/>
  <c r="V1057" i="27"/>
  <c r="M1057" i="27"/>
  <c r="L1057" i="27"/>
  <c r="K1057" i="27"/>
  <c r="J1057" i="27"/>
  <c r="I1057" i="27"/>
  <c r="E1057" i="27"/>
  <c r="G1057" i="27" s="1"/>
  <c r="D1057" i="27"/>
  <c r="F1057" i="27" s="1"/>
  <c r="W1056" i="27"/>
  <c r="V1056" i="27"/>
  <c r="L1056" i="27"/>
  <c r="M1056" i="27" s="1"/>
  <c r="J1056" i="27"/>
  <c r="K1056" i="27" s="1"/>
  <c r="I1056" i="27"/>
  <c r="E1056" i="27"/>
  <c r="G1056" i="27" s="1"/>
  <c r="D1056" i="27"/>
  <c r="F1056" i="27" s="1"/>
  <c r="W1055" i="27"/>
  <c r="V1055" i="27"/>
  <c r="M1055" i="27"/>
  <c r="L1055" i="27"/>
  <c r="K1055" i="27"/>
  <c r="J1055" i="27"/>
  <c r="I1055" i="27"/>
  <c r="E1055" i="27"/>
  <c r="G1055" i="27" s="1"/>
  <c r="D1055" i="27"/>
  <c r="F1055" i="27" s="1"/>
  <c r="W1054" i="27"/>
  <c r="V1054" i="27"/>
  <c r="L1054" i="27"/>
  <c r="M1054" i="27" s="1"/>
  <c r="J1054" i="27"/>
  <c r="K1054" i="27" s="1"/>
  <c r="I1054" i="27"/>
  <c r="E1054" i="27"/>
  <c r="G1054" i="27" s="1"/>
  <c r="D1054" i="27"/>
  <c r="F1054" i="27" s="1"/>
  <c r="W1053" i="27"/>
  <c r="V1053" i="27"/>
  <c r="M1053" i="27"/>
  <c r="L1053" i="27"/>
  <c r="K1053" i="27"/>
  <c r="O1076" i="27" s="1"/>
  <c r="J1053" i="27"/>
  <c r="I1053" i="27"/>
  <c r="E1053" i="27"/>
  <c r="G1053" i="27" s="1"/>
  <c r="D1053" i="27"/>
  <c r="F1053" i="27" s="1"/>
  <c r="W1052" i="27"/>
  <c r="V1052" i="27"/>
  <c r="M1052" i="27"/>
  <c r="L1052" i="27"/>
  <c r="K1052" i="27"/>
  <c r="J1052" i="27"/>
  <c r="O1075" i="27" s="1"/>
  <c r="I1052" i="27"/>
  <c r="E1052" i="27"/>
  <c r="G1052" i="27" s="1"/>
  <c r="D1052" i="27"/>
  <c r="F1052" i="27" s="1"/>
  <c r="W1051" i="27"/>
  <c r="V1051" i="27"/>
  <c r="M1051" i="27"/>
  <c r="L1051" i="27"/>
  <c r="K1051" i="27"/>
  <c r="J1051" i="27"/>
  <c r="I1051" i="27"/>
  <c r="E1051" i="27"/>
  <c r="G1051" i="27" s="1"/>
  <c r="D1051" i="27"/>
  <c r="F1051" i="27" s="1"/>
  <c r="W1050" i="27"/>
  <c r="V1050" i="27"/>
  <c r="L1050" i="27"/>
  <c r="M1050" i="27" s="1"/>
  <c r="J1050" i="27"/>
  <c r="K1050" i="27" s="1"/>
  <c r="I1050" i="27"/>
  <c r="E1050" i="27"/>
  <c r="G1050" i="27" s="1"/>
  <c r="D1050" i="27"/>
  <c r="F1050" i="27" s="1"/>
  <c r="W1049" i="27"/>
  <c r="V1049" i="27"/>
  <c r="M1049" i="27"/>
  <c r="L1049" i="27"/>
  <c r="K1049" i="27"/>
  <c r="J1049" i="27"/>
  <c r="I1049" i="27"/>
  <c r="E1049" i="27"/>
  <c r="G1049" i="27" s="1"/>
  <c r="D1049" i="27"/>
  <c r="F1049" i="27" s="1"/>
  <c r="W1048" i="27"/>
  <c r="V1048" i="27"/>
  <c r="L1048" i="27"/>
  <c r="M1048" i="27" s="1"/>
  <c r="J1048" i="27"/>
  <c r="K1048" i="27" s="1"/>
  <c r="I1048" i="27"/>
  <c r="G1048" i="27"/>
  <c r="E1048" i="27"/>
  <c r="D1048" i="27"/>
  <c r="F1048" i="27" s="1"/>
  <c r="W1047" i="27"/>
  <c r="V1047" i="27"/>
  <c r="M1047" i="27"/>
  <c r="L1047" i="27"/>
  <c r="K1047" i="27"/>
  <c r="J1047" i="27"/>
  <c r="I1047" i="27"/>
  <c r="E1047" i="27"/>
  <c r="G1047" i="27" s="1"/>
  <c r="D1047" i="27"/>
  <c r="F1047" i="27" s="1"/>
  <c r="W1046" i="27"/>
  <c r="V1046" i="27"/>
  <c r="L1046" i="27"/>
  <c r="M1046" i="27" s="1"/>
  <c r="J1046" i="27"/>
  <c r="K1046" i="27" s="1"/>
  <c r="I1046" i="27"/>
  <c r="E1046" i="27"/>
  <c r="G1046" i="27" s="1"/>
  <c r="D1046" i="27"/>
  <c r="F1046" i="27" s="1"/>
  <c r="W1045" i="27"/>
  <c r="V1045" i="27"/>
  <c r="M1045" i="27"/>
  <c r="L1045" i="27"/>
  <c r="K1045" i="27"/>
  <c r="J1045" i="27"/>
  <c r="I1045" i="27"/>
  <c r="E1045" i="27"/>
  <c r="G1045" i="27" s="1"/>
  <c r="D1045" i="27"/>
  <c r="F1045" i="27" s="1"/>
  <c r="W1044" i="27"/>
  <c r="V1044" i="27"/>
  <c r="L1044" i="27"/>
  <c r="M1044" i="27" s="1"/>
  <c r="J1044" i="27"/>
  <c r="K1044" i="27" s="1"/>
  <c r="I1044" i="27"/>
  <c r="E1044" i="27"/>
  <c r="G1044" i="27" s="1"/>
  <c r="D1044" i="27"/>
  <c r="F1044" i="27" s="1"/>
  <c r="W1043" i="27"/>
  <c r="V1043" i="27"/>
  <c r="M1043" i="27"/>
  <c r="L1043" i="27"/>
  <c r="K1043" i="27"/>
  <c r="J1043" i="27"/>
  <c r="I1043" i="27"/>
  <c r="E1043" i="27"/>
  <c r="G1043" i="27" s="1"/>
  <c r="D1043" i="27"/>
  <c r="F1043" i="27" s="1"/>
  <c r="W1042" i="27"/>
  <c r="V1042" i="27"/>
  <c r="L1042" i="27"/>
  <c r="M1042" i="27" s="1"/>
  <c r="J1042" i="27"/>
  <c r="K1042" i="27" s="1"/>
  <c r="I1042" i="27"/>
  <c r="E1042" i="27"/>
  <c r="G1042" i="27" s="1"/>
  <c r="D1042" i="27"/>
  <c r="F1042" i="27" s="1"/>
  <c r="W1041" i="27"/>
  <c r="V1041" i="27"/>
  <c r="M1041" i="27"/>
  <c r="L1041" i="27"/>
  <c r="K1041" i="27"/>
  <c r="J1041" i="27"/>
  <c r="I1041" i="27"/>
  <c r="E1041" i="27"/>
  <c r="G1041" i="27" s="1"/>
  <c r="D1041" i="27"/>
  <c r="F1041" i="27" s="1"/>
  <c r="W1040" i="27"/>
  <c r="V1040" i="27"/>
  <c r="L1040" i="27"/>
  <c r="M1040" i="27" s="1"/>
  <c r="J1040" i="27"/>
  <c r="K1040" i="27" s="1"/>
  <c r="I1040" i="27"/>
  <c r="E1040" i="27"/>
  <c r="G1040" i="27" s="1"/>
  <c r="D1040" i="27"/>
  <c r="F1040" i="27" s="1"/>
  <c r="W1039" i="27"/>
  <c r="V1039" i="27"/>
  <c r="M1039" i="27"/>
  <c r="L1039" i="27"/>
  <c r="K1039" i="27"/>
  <c r="J1039" i="27"/>
  <c r="I1039" i="27"/>
  <c r="E1039" i="27"/>
  <c r="G1039" i="27" s="1"/>
  <c r="D1039" i="27"/>
  <c r="F1039" i="27" s="1"/>
  <c r="W1038" i="27"/>
  <c r="V1038" i="27"/>
  <c r="L1038" i="27"/>
  <c r="M1038" i="27" s="1"/>
  <c r="J1038" i="27"/>
  <c r="K1038" i="27" s="1"/>
  <c r="I1038" i="27"/>
  <c r="E1038" i="27"/>
  <c r="G1038" i="27" s="1"/>
  <c r="D1038" i="27"/>
  <c r="F1038" i="27" s="1"/>
  <c r="W1037" i="27"/>
  <c r="V1037" i="27"/>
  <c r="M1037" i="27"/>
  <c r="L1037" i="27"/>
  <c r="K1037" i="27"/>
  <c r="J1037" i="27"/>
  <c r="I1037" i="27"/>
  <c r="E1037" i="27"/>
  <c r="G1037" i="27" s="1"/>
  <c r="D1037" i="27"/>
  <c r="F1037" i="27" s="1"/>
  <c r="W1036" i="27"/>
  <c r="V1036" i="27"/>
  <c r="L1036" i="27"/>
  <c r="M1036" i="27" s="1"/>
  <c r="J1036" i="27"/>
  <c r="K1036" i="27" s="1"/>
  <c r="I1036" i="27"/>
  <c r="E1036" i="27"/>
  <c r="G1036" i="27" s="1"/>
  <c r="D1036" i="27"/>
  <c r="F1036" i="27" s="1"/>
  <c r="W1035" i="27"/>
  <c r="V1035" i="27"/>
  <c r="M1035" i="27"/>
  <c r="L1035" i="27"/>
  <c r="K1035" i="27"/>
  <c r="J1035" i="27"/>
  <c r="I1035" i="27"/>
  <c r="E1035" i="27"/>
  <c r="G1035" i="27" s="1"/>
  <c r="D1035" i="27"/>
  <c r="F1035" i="27" s="1"/>
  <c r="W1034" i="27"/>
  <c r="V1034" i="27"/>
  <c r="L1034" i="27"/>
  <c r="M1034" i="27" s="1"/>
  <c r="J1034" i="27"/>
  <c r="K1034" i="27" s="1"/>
  <c r="I1034" i="27"/>
  <c r="E1034" i="27"/>
  <c r="G1034" i="27" s="1"/>
  <c r="D1034" i="27"/>
  <c r="F1034" i="27" s="1"/>
  <c r="W1033" i="27"/>
  <c r="V1033" i="27"/>
  <c r="M1033" i="27"/>
  <c r="L1033" i="27"/>
  <c r="K1033" i="27"/>
  <c r="J1033" i="27"/>
  <c r="I1033" i="27"/>
  <c r="E1033" i="27"/>
  <c r="G1033" i="27" s="1"/>
  <c r="D1033" i="27"/>
  <c r="F1033" i="27" s="1"/>
  <c r="W1032" i="27"/>
  <c r="V1032" i="27"/>
  <c r="L1032" i="27"/>
  <c r="M1032" i="27" s="1"/>
  <c r="J1032" i="27"/>
  <c r="K1032" i="27" s="1"/>
  <c r="I1032" i="27"/>
  <c r="E1032" i="27"/>
  <c r="G1032" i="27" s="1"/>
  <c r="D1032" i="27"/>
  <c r="F1032" i="27" s="1"/>
  <c r="W1031" i="27"/>
  <c r="V1031" i="27"/>
  <c r="M1031" i="27"/>
  <c r="L1031" i="27"/>
  <c r="K1031" i="27"/>
  <c r="J1031" i="27"/>
  <c r="I1031" i="27"/>
  <c r="E1031" i="27"/>
  <c r="G1031" i="27" s="1"/>
  <c r="D1031" i="27"/>
  <c r="F1031" i="27" s="1"/>
  <c r="W1030" i="27"/>
  <c r="V1030" i="27"/>
  <c r="L1030" i="27"/>
  <c r="M1030" i="27" s="1"/>
  <c r="J1030" i="27"/>
  <c r="K1030" i="27" s="1"/>
  <c r="I1030" i="27"/>
  <c r="E1030" i="27"/>
  <c r="G1030" i="27" s="1"/>
  <c r="D1030" i="27"/>
  <c r="F1030" i="27" s="1"/>
  <c r="W1029" i="27"/>
  <c r="V1029" i="27"/>
  <c r="M1029" i="27"/>
  <c r="L1029" i="27"/>
  <c r="K1029" i="27"/>
  <c r="J1029" i="27"/>
  <c r="I1029" i="27"/>
  <c r="E1029" i="27"/>
  <c r="G1029" i="27" s="1"/>
  <c r="D1029" i="27"/>
  <c r="F1029" i="27" s="1"/>
  <c r="W1028" i="27"/>
  <c r="V1028" i="27"/>
  <c r="L1028" i="27"/>
  <c r="M1028" i="27" s="1"/>
  <c r="J1028" i="27"/>
  <c r="K1028" i="27" s="1"/>
  <c r="I1028" i="27"/>
  <c r="E1028" i="27"/>
  <c r="G1028" i="27" s="1"/>
  <c r="D1028" i="27"/>
  <c r="F1028" i="27" s="1"/>
  <c r="W1027" i="27"/>
  <c r="V1027" i="27"/>
  <c r="M1027" i="27"/>
  <c r="L1027" i="27"/>
  <c r="K1027" i="27"/>
  <c r="J1027" i="27"/>
  <c r="I1027" i="27"/>
  <c r="E1027" i="27"/>
  <c r="G1027" i="27" s="1"/>
  <c r="D1027" i="27"/>
  <c r="F1027" i="27" s="1"/>
  <c r="W1026" i="27"/>
  <c r="V1026" i="27"/>
  <c r="L1026" i="27"/>
  <c r="M1026" i="27" s="1"/>
  <c r="J1026" i="27"/>
  <c r="K1026" i="27" s="1"/>
  <c r="I1026" i="27"/>
  <c r="E1026" i="27"/>
  <c r="G1026" i="27" s="1"/>
  <c r="D1026" i="27"/>
  <c r="F1026" i="27" s="1"/>
  <c r="W1025" i="27"/>
  <c r="V1025" i="27"/>
  <c r="M1025" i="27"/>
  <c r="L1025" i="27"/>
  <c r="K1025" i="27"/>
  <c r="J1025" i="27"/>
  <c r="I1025" i="27"/>
  <c r="E1025" i="27"/>
  <c r="G1025" i="27" s="1"/>
  <c r="D1025" i="27"/>
  <c r="F1025" i="27" s="1"/>
  <c r="W1024" i="27"/>
  <c r="V1024" i="27"/>
  <c r="L1024" i="27"/>
  <c r="M1024" i="27" s="1"/>
  <c r="J1024" i="27"/>
  <c r="K1024" i="27" s="1"/>
  <c r="I1024" i="27"/>
  <c r="E1024" i="27"/>
  <c r="G1024" i="27" s="1"/>
  <c r="D1024" i="27"/>
  <c r="F1024" i="27" s="1"/>
  <c r="W1023" i="27"/>
  <c r="V1023" i="27"/>
  <c r="M1023" i="27"/>
  <c r="L1023" i="27"/>
  <c r="K1023" i="27"/>
  <c r="J1023" i="27"/>
  <c r="I1023" i="27"/>
  <c r="E1023" i="27"/>
  <c r="G1023" i="27" s="1"/>
  <c r="D1023" i="27"/>
  <c r="F1023" i="27" s="1"/>
  <c r="W1022" i="27"/>
  <c r="V1022" i="27"/>
  <c r="L1022" i="27"/>
  <c r="M1022" i="27" s="1"/>
  <c r="J1022" i="27"/>
  <c r="K1022" i="27" s="1"/>
  <c r="I1022" i="27"/>
  <c r="E1022" i="27"/>
  <c r="G1022" i="27" s="1"/>
  <c r="D1022" i="27"/>
  <c r="F1022" i="27" s="1"/>
  <c r="W1021" i="27"/>
  <c r="V1021" i="27"/>
  <c r="L1021" i="27"/>
  <c r="P1047" i="27" s="1"/>
  <c r="J1021" i="27"/>
  <c r="I1021" i="27"/>
  <c r="E1021" i="27"/>
  <c r="G1021" i="27" s="1"/>
  <c r="D1021" i="27"/>
  <c r="F1021" i="27" s="1"/>
  <c r="W1020" i="27"/>
  <c r="V1020" i="27"/>
  <c r="L1020" i="27"/>
  <c r="M1020" i="27" s="1"/>
  <c r="J1020" i="27"/>
  <c r="K1020" i="27" s="1"/>
  <c r="I1020" i="27"/>
  <c r="E1020" i="27"/>
  <c r="G1020" i="27" s="1"/>
  <c r="D1020" i="27"/>
  <c r="F1020" i="27" s="1"/>
  <c r="W1019" i="27"/>
  <c r="V1019" i="27"/>
  <c r="M1019" i="27"/>
  <c r="L1019" i="27"/>
  <c r="K1019" i="27"/>
  <c r="J1019" i="27"/>
  <c r="I1019" i="27"/>
  <c r="E1019" i="27"/>
  <c r="G1019" i="27" s="1"/>
  <c r="D1019" i="27"/>
  <c r="F1019" i="27" s="1"/>
  <c r="W1018" i="27"/>
  <c r="V1018" i="27"/>
  <c r="L1018" i="27"/>
  <c r="M1018" i="27" s="1"/>
  <c r="J1018" i="27"/>
  <c r="K1018" i="27" s="1"/>
  <c r="I1018" i="27"/>
  <c r="E1018" i="27"/>
  <c r="G1018" i="27" s="1"/>
  <c r="D1018" i="27"/>
  <c r="F1018" i="27" s="1"/>
  <c r="W1017" i="27"/>
  <c r="V1017" i="27"/>
  <c r="M1017" i="27"/>
  <c r="L1017" i="27"/>
  <c r="K1017" i="27"/>
  <c r="J1017" i="27"/>
  <c r="I1017" i="27"/>
  <c r="E1017" i="27"/>
  <c r="G1017" i="27" s="1"/>
  <c r="D1017" i="27"/>
  <c r="F1017" i="27" s="1"/>
  <c r="W1016" i="27"/>
  <c r="V1016" i="27"/>
  <c r="L1016" i="27"/>
  <c r="M1016" i="27" s="1"/>
  <c r="J1016" i="27"/>
  <c r="K1016" i="27" s="1"/>
  <c r="I1016" i="27"/>
  <c r="E1016" i="27"/>
  <c r="G1016" i="27" s="1"/>
  <c r="D1016" i="27"/>
  <c r="F1016" i="27" s="1"/>
  <c r="W1015" i="27"/>
  <c r="V1015" i="27"/>
  <c r="M1015" i="27"/>
  <c r="L1015" i="27"/>
  <c r="K1015" i="27"/>
  <c r="J1015" i="27"/>
  <c r="I1015" i="27"/>
  <c r="E1015" i="27"/>
  <c r="G1015" i="27" s="1"/>
  <c r="D1015" i="27"/>
  <c r="F1015" i="27" s="1"/>
  <c r="W1014" i="27"/>
  <c r="V1014" i="27"/>
  <c r="L1014" i="27"/>
  <c r="M1014" i="27" s="1"/>
  <c r="J1014" i="27"/>
  <c r="K1014" i="27" s="1"/>
  <c r="I1014" i="27"/>
  <c r="E1014" i="27"/>
  <c r="G1014" i="27" s="1"/>
  <c r="D1014" i="27"/>
  <c r="F1014" i="27" s="1"/>
  <c r="W1013" i="27"/>
  <c r="V1013" i="27"/>
  <c r="M1013" i="27"/>
  <c r="L1013" i="27"/>
  <c r="K1013" i="27"/>
  <c r="J1013" i="27"/>
  <c r="I1013" i="27"/>
  <c r="E1013" i="27"/>
  <c r="G1013" i="27" s="1"/>
  <c r="D1013" i="27"/>
  <c r="F1013" i="27" s="1"/>
  <c r="W1012" i="27"/>
  <c r="V1012" i="27"/>
  <c r="L1012" i="27"/>
  <c r="M1012" i="27" s="1"/>
  <c r="J1012" i="27"/>
  <c r="K1012" i="27" s="1"/>
  <c r="I1012" i="27"/>
  <c r="E1012" i="27"/>
  <c r="G1012" i="27" s="1"/>
  <c r="D1012" i="27"/>
  <c r="F1012" i="27" s="1"/>
  <c r="W1011" i="27"/>
  <c r="V1011" i="27"/>
  <c r="M1011" i="27"/>
  <c r="L1011" i="27"/>
  <c r="K1011" i="27"/>
  <c r="J1011" i="27"/>
  <c r="I1011" i="27"/>
  <c r="E1011" i="27"/>
  <c r="G1011" i="27" s="1"/>
  <c r="D1011" i="27"/>
  <c r="F1011" i="27" s="1"/>
  <c r="W1010" i="27"/>
  <c r="V1010" i="27"/>
  <c r="L1010" i="27"/>
  <c r="M1010" i="27" s="1"/>
  <c r="J1010" i="27"/>
  <c r="K1010" i="27" s="1"/>
  <c r="I1010" i="27"/>
  <c r="E1010" i="27"/>
  <c r="G1010" i="27" s="1"/>
  <c r="D1010" i="27"/>
  <c r="F1010" i="27" s="1"/>
  <c r="W1009" i="27"/>
  <c r="V1009" i="27"/>
  <c r="M1009" i="27"/>
  <c r="L1009" i="27"/>
  <c r="K1009" i="27"/>
  <c r="J1009" i="27"/>
  <c r="I1009" i="27"/>
  <c r="E1009" i="27"/>
  <c r="G1009" i="27" s="1"/>
  <c r="D1009" i="27"/>
  <c r="F1009" i="27" s="1"/>
  <c r="W1008" i="27"/>
  <c r="V1008" i="27"/>
  <c r="L1008" i="27"/>
  <c r="M1008" i="27" s="1"/>
  <c r="J1008" i="27"/>
  <c r="K1008" i="27" s="1"/>
  <c r="I1008" i="27"/>
  <c r="E1008" i="27"/>
  <c r="G1008" i="27" s="1"/>
  <c r="D1008" i="27"/>
  <c r="F1008" i="27" s="1"/>
  <c r="W1007" i="27"/>
  <c r="V1007" i="27"/>
  <c r="M1007" i="27"/>
  <c r="L1007" i="27"/>
  <c r="K1007" i="27"/>
  <c r="J1007" i="27"/>
  <c r="I1007" i="27"/>
  <c r="E1007" i="27"/>
  <c r="G1007" i="27" s="1"/>
  <c r="D1007" i="27"/>
  <c r="F1007" i="27" s="1"/>
  <c r="W1006" i="27"/>
  <c r="V1006" i="27"/>
  <c r="L1006" i="27"/>
  <c r="M1006" i="27" s="1"/>
  <c r="J1006" i="27"/>
  <c r="K1006" i="27" s="1"/>
  <c r="I1006" i="27"/>
  <c r="E1006" i="27"/>
  <c r="G1006" i="27" s="1"/>
  <c r="D1006" i="27"/>
  <c r="F1006" i="27" s="1"/>
  <c r="W1005" i="27"/>
  <c r="V1005" i="27"/>
  <c r="M1005" i="27"/>
  <c r="L1005" i="27"/>
  <c r="K1005" i="27"/>
  <c r="J1005" i="27"/>
  <c r="I1005" i="27"/>
  <c r="E1005" i="27"/>
  <c r="G1005" i="27" s="1"/>
  <c r="D1005" i="27"/>
  <c r="F1005" i="27" s="1"/>
  <c r="W1004" i="27"/>
  <c r="V1004" i="27"/>
  <c r="L1004" i="27"/>
  <c r="M1004" i="27" s="1"/>
  <c r="J1004" i="27"/>
  <c r="K1004" i="27" s="1"/>
  <c r="I1004" i="27"/>
  <c r="E1004" i="27"/>
  <c r="G1004" i="27" s="1"/>
  <c r="D1004" i="27"/>
  <c r="F1004" i="27" s="1"/>
  <c r="W1003" i="27"/>
  <c r="V1003" i="27"/>
  <c r="M1003" i="27"/>
  <c r="L1003" i="27"/>
  <c r="K1003" i="27"/>
  <c r="J1003" i="27"/>
  <c r="I1003" i="27"/>
  <c r="E1003" i="27"/>
  <c r="G1003" i="27" s="1"/>
  <c r="D1003" i="27"/>
  <c r="F1003" i="27" s="1"/>
  <c r="W1002" i="27"/>
  <c r="V1002" i="27"/>
  <c r="L1002" i="27"/>
  <c r="M1002" i="27" s="1"/>
  <c r="J1002" i="27"/>
  <c r="K1002" i="27" s="1"/>
  <c r="I1002" i="27"/>
  <c r="E1002" i="27"/>
  <c r="G1002" i="27" s="1"/>
  <c r="D1002" i="27"/>
  <c r="F1002" i="27" s="1"/>
  <c r="W1001" i="27"/>
  <c r="V1001" i="27"/>
  <c r="M1001" i="27"/>
  <c r="L1001" i="27"/>
  <c r="K1001" i="27"/>
  <c r="J1001" i="27"/>
  <c r="I1001" i="27"/>
  <c r="E1001" i="27"/>
  <c r="G1001" i="27" s="1"/>
  <c r="D1001" i="27"/>
  <c r="F1001" i="27" s="1"/>
  <c r="W1000" i="27"/>
  <c r="V1000" i="27"/>
  <c r="L1000" i="27"/>
  <c r="M1000" i="27" s="1"/>
  <c r="J1000" i="27"/>
  <c r="K1000" i="27" s="1"/>
  <c r="I1000" i="27"/>
  <c r="E1000" i="27"/>
  <c r="G1000" i="27" s="1"/>
  <c r="D1000" i="27"/>
  <c r="F1000" i="27" s="1"/>
  <c r="W999" i="27"/>
  <c r="V999" i="27"/>
  <c r="M999" i="27"/>
  <c r="L999" i="27"/>
  <c r="K999" i="27"/>
  <c r="J999" i="27"/>
  <c r="I999" i="27"/>
  <c r="E999" i="27"/>
  <c r="G999" i="27" s="1"/>
  <c r="D999" i="27"/>
  <c r="F999" i="27" s="1"/>
  <c r="W998" i="27"/>
  <c r="V998" i="27"/>
  <c r="L998" i="27"/>
  <c r="M998" i="27" s="1"/>
  <c r="J998" i="27"/>
  <c r="K998" i="27" s="1"/>
  <c r="I998" i="27"/>
  <c r="E998" i="27"/>
  <c r="G998" i="27" s="1"/>
  <c r="D998" i="27"/>
  <c r="F998" i="27" s="1"/>
  <c r="W997" i="27"/>
  <c r="V997" i="27"/>
  <c r="M997" i="27"/>
  <c r="L997" i="27"/>
  <c r="K997" i="27"/>
  <c r="J997" i="27"/>
  <c r="I997" i="27"/>
  <c r="E997" i="27"/>
  <c r="G997" i="27" s="1"/>
  <c r="D997" i="27"/>
  <c r="F997" i="27" s="1"/>
  <c r="W996" i="27"/>
  <c r="V996" i="27"/>
  <c r="L996" i="27"/>
  <c r="M996" i="27" s="1"/>
  <c r="J996" i="27"/>
  <c r="K996" i="27" s="1"/>
  <c r="I996" i="27"/>
  <c r="E996" i="27"/>
  <c r="G996" i="27" s="1"/>
  <c r="D996" i="27"/>
  <c r="F996" i="27" s="1"/>
  <c r="W995" i="27"/>
  <c r="V995" i="27"/>
  <c r="M995" i="27"/>
  <c r="L995" i="27"/>
  <c r="K995" i="27"/>
  <c r="J995" i="27"/>
  <c r="I995" i="27"/>
  <c r="E995" i="27"/>
  <c r="G995" i="27" s="1"/>
  <c r="D995" i="27"/>
  <c r="F995" i="27" s="1"/>
  <c r="W994" i="27"/>
  <c r="V994" i="27"/>
  <c r="L994" i="27"/>
  <c r="M994" i="27" s="1"/>
  <c r="J994" i="27"/>
  <c r="K994" i="27" s="1"/>
  <c r="I994" i="27"/>
  <c r="E994" i="27"/>
  <c r="G994" i="27" s="1"/>
  <c r="D994" i="27"/>
  <c r="F994" i="27" s="1"/>
  <c r="W993" i="27"/>
  <c r="V993" i="27"/>
  <c r="M993" i="27"/>
  <c r="L993" i="27"/>
  <c r="K993" i="27"/>
  <c r="J993" i="27"/>
  <c r="I993" i="27"/>
  <c r="E993" i="27"/>
  <c r="G993" i="27" s="1"/>
  <c r="D993" i="27"/>
  <c r="F993" i="27" s="1"/>
  <c r="W992" i="27"/>
  <c r="V992" i="27"/>
  <c r="L992" i="27"/>
  <c r="M992" i="27" s="1"/>
  <c r="J992" i="27"/>
  <c r="K992" i="27" s="1"/>
  <c r="I992" i="27"/>
  <c r="E992" i="27"/>
  <c r="G992" i="27" s="1"/>
  <c r="D992" i="27"/>
  <c r="F992" i="27" s="1"/>
  <c r="W991" i="27"/>
  <c r="V991" i="27"/>
  <c r="M991" i="27"/>
  <c r="L991" i="27"/>
  <c r="K991" i="27"/>
  <c r="J991" i="27"/>
  <c r="I991" i="27"/>
  <c r="E991" i="27"/>
  <c r="G991" i="27" s="1"/>
  <c r="D991" i="27"/>
  <c r="F991" i="27" s="1"/>
  <c r="W990" i="27"/>
  <c r="V990" i="27"/>
  <c r="L990" i="27"/>
  <c r="J990" i="27"/>
  <c r="I990" i="27"/>
  <c r="E990" i="27"/>
  <c r="G990" i="27" s="1"/>
  <c r="D990" i="27"/>
  <c r="F990" i="27" s="1"/>
  <c r="W989" i="27"/>
  <c r="V989" i="27"/>
  <c r="L989" i="27"/>
  <c r="M989" i="27" s="1"/>
  <c r="J989" i="27"/>
  <c r="K989" i="27" s="1"/>
  <c r="I989" i="27"/>
  <c r="E989" i="27"/>
  <c r="G989" i="27" s="1"/>
  <c r="D989" i="27"/>
  <c r="F989" i="27" s="1"/>
  <c r="W988" i="27"/>
  <c r="V988" i="27"/>
  <c r="L988" i="27"/>
  <c r="M988" i="27" s="1"/>
  <c r="J988" i="27"/>
  <c r="K988" i="27" s="1"/>
  <c r="I988" i="27"/>
  <c r="E988" i="27"/>
  <c r="G988" i="27" s="1"/>
  <c r="D988" i="27"/>
  <c r="F988" i="27" s="1"/>
  <c r="W987" i="27"/>
  <c r="V987" i="27"/>
  <c r="M987" i="27"/>
  <c r="L987" i="27"/>
  <c r="K987" i="27"/>
  <c r="J987" i="27"/>
  <c r="I987" i="27"/>
  <c r="E987" i="27"/>
  <c r="G987" i="27" s="1"/>
  <c r="D987" i="27"/>
  <c r="F987" i="27" s="1"/>
  <c r="W986" i="27"/>
  <c r="V986" i="27"/>
  <c r="L986" i="27"/>
  <c r="M986" i="27" s="1"/>
  <c r="J986" i="27"/>
  <c r="K986" i="27" s="1"/>
  <c r="I986" i="27"/>
  <c r="E986" i="27"/>
  <c r="G986" i="27" s="1"/>
  <c r="D986" i="27"/>
  <c r="F986" i="27" s="1"/>
  <c r="W985" i="27"/>
  <c r="V985" i="27"/>
  <c r="M985" i="27"/>
  <c r="L985" i="27"/>
  <c r="K985" i="27"/>
  <c r="J985" i="27"/>
  <c r="I985" i="27"/>
  <c r="E985" i="27"/>
  <c r="G985" i="27" s="1"/>
  <c r="D985" i="27"/>
  <c r="F985" i="27" s="1"/>
  <c r="W984" i="27"/>
  <c r="V984" i="27"/>
  <c r="L984" i="27"/>
  <c r="M984" i="27" s="1"/>
  <c r="J984" i="27"/>
  <c r="K984" i="27" s="1"/>
  <c r="I984" i="27"/>
  <c r="E984" i="27"/>
  <c r="G984" i="27" s="1"/>
  <c r="D984" i="27"/>
  <c r="F984" i="27" s="1"/>
  <c r="W983" i="27"/>
  <c r="V983" i="27"/>
  <c r="M983" i="27"/>
  <c r="L983" i="27"/>
  <c r="K983" i="27"/>
  <c r="J983" i="27"/>
  <c r="I983" i="27"/>
  <c r="E983" i="27"/>
  <c r="G983" i="27" s="1"/>
  <c r="D983" i="27"/>
  <c r="F983" i="27" s="1"/>
  <c r="W982" i="27"/>
  <c r="V982" i="27"/>
  <c r="L982" i="27"/>
  <c r="M982" i="27" s="1"/>
  <c r="J982" i="27"/>
  <c r="K982" i="27" s="1"/>
  <c r="I982" i="27"/>
  <c r="E982" i="27"/>
  <c r="G982" i="27" s="1"/>
  <c r="D982" i="27"/>
  <c r="F982" i="27" s="1"/>
  <c r="W981" i="27"/>
  <c r="V981" i="27"/>
  <c r="M981" i="27"/>
  <c r="L981" i="27"/>
  <c r="K981" i="27"/>
  <c r="J981" i="27"/>
  <c r="I981" i="27"/>
  <c r="E981" i="27"/>
  <c r="G981" i="27" s="1"/>
  <c r="D981" i="27"/>
  <c r="F981" i="27" s="1"/>
  <c r="W980" i="27"/>
  <c r="V980" i="27"/>
  <c r="L980" i="27"/>
  <c r="M980" i="27" s="1"/>
  <c r="J980" i="27"/>
  <c r="K980" i="27" s="1"/>
  <c r="I980" i="27"/>
  <c r="E980" i="27"/>
  <c r="G980" i="27" s="1"/>
  <c r="D980" i="27"/>
  <c r="F980" i="27" s="1"/>
  <c r="W979" i="27"/>
  <c r="V979" i="27"/>
  <c r="M979" i="27"/>
  <c r="L979" i="27"/>
  <c r="K979" i="27"/>
  <c r="J979" i="27"/>
  <c r="I979" i="27"/>
  <c r="E979" i="27"/>
  <c r="G979" i="27" s="1"/>
  <c r="D979" i="27"/>
  <c r="F979" i="27" s="1"/>
  <c r="W978" i="27"/>
  <c r="V978" i="27"/>
  <c r="L978" i="27"/>
  <c r="M978" i="27" s="1"/>
  <c r="J978" i="27"/>
  <c r="K978" i="27" s="1"/>
  <c r="I978" i="27"/>
  <c r="E978" i="27"/>
  <c r="G978" i="27" s="1"/>
  <c r="D978" i="27"/>
  <c r="F978" i="27" s="1"/>
  <c r="W977" i="27"/>
  <c r="V977" i="27"/>
  <c r="M977" i="27"/>
  <c r="L977" i="27"/>
  <c r="K977" i="27"/>
  <c r="J977" i="27"/>
  <c r="I977" i="27"/>
  <c r="E977" i="27"/>
  <c r="G977" i="27" s="1"/>
  <c r="D977" i="27"/>
  <c r="F977" i="27" s="1"/>
  <c r="W976" i="27"/>
  <c r="V976" i="27"/>
  <c r="L976" i="27"/>
  <c r="M976" i="27" s="1"/>
  <c r="J976" i="27"/>
  <c r="K976" i="27" s="1"/>
  <c r="I976" i="27"/>
  <c r="E976" i="27"/>
  <c r="G976" i="27" s="1"/>
  <c r="D976" i="27"/>
  <c r="F976" i="27" s="1"/>
  <c r="W975" i="27"/>
  <c r="V975" i="27"/>
  <c r="M975" i="27"/>
  <c r="L975" i="27"/>
  <c r="K975" i="27"/>
  <c r="J975" i="27"/>
  <c r="I975" i="27"/>
  <c r="E975" i="27"/>
  <c r="G975" i="27" s="1"/>
  <c r="D975" i="27"/>
  <c r="F975" i="27" s="1"/>
  <c r="W974" i="27"/>
  <c r="V974" i="27"/>
  <c r="L974" i="27"/>
  <c r="M974" i="27" s="1"/>
  <c r="J974" i="27"/>
  <c r="K974" i="27" s="1"/>
  <c r="I974" i="27"/>
  <c r="E974" i="27"/>
  <c r="G974" i="27" s="1"/>
  <c r="D974" i="27"/>
  <c r="F974" i="27" s="1"/>
  <c r="W973" i="27"/>
  <c r="V973" i="27"/>
  <c r="M973" i="27"/>
  <c r="L973" i="27"/>
  <c r="K973" i="27"/>
  <c r="J973" i="27"/>
  <c r="I973" i="27"/>
  <c r="E973" i="27"/>
  <c r="G973" i="27" s="1"/>
  <c r="D973" i="27"/>
  <c r="F973" i="27" s="1"/>
  <c r="W972" i="27"/>
  <c r="V972" i="27"/>
  <c r="L972" i="27"/>
  <c r="M972" i="27" s="1"/>
  <c r="J972" i="27"/>
  <c r="K972" i="27" s="1"/>
  <c r="I972" i="27"/>
  <c r="E972" i="27"/>
  <c r="G972" i="27" s="1"/>
  <c r="D972" i="27"/>
  <c r="F972" i="27" s="1"/>
  <c r="W971" i="27"/>
  <c r="V971" i="27"/>
  <c r="M971" i="27"/>
  <c r="L971" i="27"/>
  <c r="K971" i="27"/>
  <c r="J971" i="27"/>
  <c r="I971" i="27"/>
  <c r="E971" i="27"/>
  <c r="G971" i="27" s="1"/>
  <c r="D971" i="27"/>
  <c r="F971" i="27" s="1"/>
  <c r="W970" i="27"/>
  <c r="V970" i="27"/>
  <c r="L970" i="27"/>
  <c r="M970" i="27" s="1"/>
  <c r="J970" i="27"/>
  <c r="K970" i="27" s="1"/>
  <c r="I970" i="27"/>
  <c r="E970" i="27"/>
  <c r="G970" i="27" s="1"/>
  <c r="D970" i="27"/>
  <c r="F970" i="27" s="1"/>
  <c r="W969" i="27"/>
  <c r="V969" i="27"/>
  <c r="M969" i="27"/>
  <c r="L969" i="27"/>
  <c r="K969" i="27"/>
  <c r="J969" i="27"/>
  <c r="I969" i="27"/>
  <c r="E969" i="27"/>
  <c r="G969" i="27" s="1"/>
  <c r="D969" i="27"/>
  <c r="F969" i="27" s="1"/>
  <c r="W968" i="27"/>
  <c r="V968" i="27"/>
  <c r="L968" i="27"/>
  <c r="M968" i="27" s="1"/>
  <c r="J968" i="27"/>
  <c r="K968" i="27" s="1"/>
  <c r="I968" i="27"/>
  <c r="E968" i="27"/>
  <c r="G968" i="27" s="1"/>
  <c r="D968" i="27"/>
  <c r="F968" i="27" s="1"/>
  <c r="W967" i="27"/>
  <c r="V967" i="27"/>
  <c r="M967" i="27"/>
  <c r="L967" i="27"/>
  <c r="K967" i="27"/>
  <c r="J967" i="27"/>
  <c r="I967" i="27"/>
  <c r="E967" i="27"/>
  <c r="G967" i="27" s="1"/>
  <c r="D967" i="27"/>
  <c r="F967" i="27" s="1"/>
  <c r="W966" i="27"/>
  <c r="V966" i="27"/>
  <c r="L966" i="27"/>
  <c r="M966" i="27" s="1"/>
  <c r="J966" i="27"/>
  <c r="K966" i="27" s="1"/>
  <c r="I966" i="27"/>
  <c r="E966" i="27"/>
  <c r="G966" i="27" s="1"/>
  <c r="D966" i="27"/>
  <c r="F966" i="27" s="1"/>
  <c r="W965" i="27"/>
  <c r="V965" i="27"/>
  <c r="M965" i="27"/>
  <c r="L965" i="27"/>
  <c r="K965" i="27"/>
  <c r="J965" i="27"/>
  <c r="I965" i="27"/>
  <c r="E965" i="27"/>
  <c r="G965" i="27" s="1"/>
  <c r="D965" i="27"/>
  <c r="F965" i="27" s="1"/>
  <c r="W964" i="27"/>
  <c r="V964" i="27"/>
  <c r="L964" i="27"/>
  <c r="M964" i="27" s="1"/>
  <c r="J964" i="27"/>
  <c r="K964" i="27" s="1"/>
  <c r="I964" i="27"/>
  <c r="E964" i="27"/>
  <c r="G964" i="27" s="1"/>
  <c r="D964" i="27"/>
  <c r="F964" i="27" s="1"/>
  <c r="W963" i="27"/>
  <c r="V963" i="27"/>
  <c r="M963" i="27"/>
  <c r="L963" i="27"/>
  <c r="K963" i="27"/>
  <c r="J963" i="27"/>
  <c r="I963" i="27"/>
  <c r="E963" i="27"/>
  <c r="G963" i="27" s="1"/>
  <c r="D963" i="27"/>
  <c r="F963" i="27" s="1"/>
  <c r="W962" i="27"/>
  <c r="V962" i="27"/>
  <c r="L962" i="27"/>
  <c r="M962" i="27" s="1"/>
  <c r="J962" i="27"/>
  <c r="K962" i="27" s="1"/>
  <c r="I962" i="27"/>
  <c r="E962" i="27"/>
  <c r="G962" i="27" s="1"/>
  <c r="D962" i="27"/>
  <c r="F962" i="27" s="1"/>
  <c r="W961" i="27"/>
  <c r="V961" i="27"/>
  <c r="M961" i="27"/>
  <c r="P985" i="27" s="1"/>
  <c r="L961" i="27"/>
  <c r="K961" i="27"/>
  <c r="J961" i="27"/>
  <c r="I961" i="27"/>
  <c r="E961" i="27"/>
  <c r="G961" i="27" s="1"/>
  <c r="D961" i="27"/>
  <c r="F961" i="27" s="1"/>
  <c r="W960" i="27"/>
  <c r="V960" i="27"/>
  <c r="M960" i="27"/>
  <c r="L960" i="27"/>
  <c r="P984" i="27" s="1"/>
  <c r="K960" i="27"/>
  <c r="J960" i="27"/>
  <c r="O988" i="27" s="1"/>
  <c r="O989" i="27" s="1"/>
  <c r="I960" i="27"/>
  <c r="N988" i="27" s="1"/>
  <c r="N989" i="27" s="1"/>
  <c r="E960" i="27"/>
  <c r="G960" i="27" s="1"/>
  <c r="D960" i="27"/>
  <c r="F960" i="27" s="1"/>
  <c r="W959" i="27"/>
  <c r="V959" i="27"/>
  <c r="M959" i="27"/>
  <c r="L959" i="27"/>
  <c r="K959" i="27"/>
  <c r="J959" i="27"/>
  <c r="I959" i="27"/>
  <c r="E959" i="27"/>
  <c r="G959" i="27" s="1"/>
  <c r="D959" i="27"/>
  <c r="F959" i="27" s="1"/>
  <c r="W958" i="27"/>
  <c r="V958" i="27"/>
  <c r="L958" i="27"/>
  <c r="M958" i="27" s="1"/>
  <c r="J958" i="27"/>
  <c r="K958" i="27" s="1"/>
  <c r="I958" i="27"/>
  <c r="E958" i="27"/>
  <c r="G958" i="27" s="1"/>
  <c r="D958" i="27"/>
  <c r="F958" i="27" s="1"/>
  <c r="W957" i="27"/>
  <c r="V957" i="27"/>
  <c r="M957" i="27"/>
  <c r="L957" i="27"/>
  <c r="K957" i="27"/>
  <c r="J957" i="27"/>
  <c r="I957" i="27"/>
  <c r="E957" i="27"/>
  <c r="G957" i="27" s="1"/>
  <c r="D957" i="27"/>
  <c r="F957" i="27" s="1"/>
  <c r="W956" i="27"/>
  <c r="V956" i="27"/>
  <c r="L956" i="27"/>
  <c r="M956" i="27" s="1"/>
  <c r="J956" i="27"/>
  <c r="K956" i="27" s="1"/>
  <c r="I956" i="27"/>
  <c r="G956" i="27"/>
  <c r="E956" i="27"/>
  <c r="D956" i="27"/>
  <c r="F956" i="27" s="1"/>
  <c r="W955" i="27"/>
  <c r="V955" i="27"/>
  <c r="L955" i="27"/>
  <c r="M955" i="27" s="1"/>
  <c r="J955" i="27"/>
  <c r="K955" i="27" s="1"/>
  <c r="I955" i="27"/>
  <c r="E955" i="27"/>
  <c r="G955" i="27" s="1"/>
  <c r="D955" i="27"/>
  <c r="F955" i="27" s="1"/>
  <c r="W954" i="27"/>
  <c r="V954" i="27"/>
  <c r="L954" i="27"/>
  <c r="M954" i="27" s="1"/>
  <c r="J954" i="27"/>
  <c r="K954" i="27" s="1"/>
  <c r="I954" i="27"/>
  <c r="E954" i="27"/>
  <c r="G954" i="27" s="1"/>
  <c r="D954" i="27"/>
  <c r="F954" i="27" s="1"/>
  <c r="W953" i="27"/>
  <c r="V953" i="27"/>
  <c r="L953" i="27"/>
  <c r="M953" i="27" s="1"/>
  <c r="J953" i="27"/>
  <c r="K953" i="27" s="1"/>
  <c r="I953" i="27"/>
  <c r="E953" i="27"/>
  <c r="G953" i="27" s="1"/>
  <c r="D953" i="27"/>
  <c r="F953" i="27" s="1"/>
  <c r="W952" i="27"/>
  <c r="V952" i="27"/>
  <c r="L952" i="27"/>
  <c r="M952" i="27" s="1"/>
  <c r="J952" i="27"/>
  <c r="K952" i="27" s="1"/>
  <c r="I952" i="27"/>
  <c r="E952" i="27"/>
  <c r="G952" i="27" s="1"/>
  <c r="D952" i="27"/>
  <c r="F952" i="27" s="1"/>
  <c r="W951" i="27"/>
  <c r="V951" i="27"/>
  <c r="L951" i="27"/>
  <c r="M951" i="27" s="1"/>
  <c r="J951" i="27"/>
  <c r="K951" i="27" s="1"/>
  <c r="I951" i="27"/>
  <c r="E951" i="27"/>
  <c r="G951" i="27" s="1"/>
  <c r="D951" i="27"/>
  <c r="F951" i="27" s="1"/>
  <c r="W950" i="27"/>
  <c r="V950" i="27"/>
  <c r="L950" i="27"/>
  <c r="M950" i="27" s="1"/>
  <c r="J950" i="27"/>
  <c r="K950" i="27" s="1"/>
  <c r="I950" i="27"/>
  <c r="E950" i="27"/>
  <c r="G950" i="27" s="1"/>
  <c r="D950" i="27"/>
  <c r="F950" i="27" s="1"/>
  <c r="W949" i="27"/>
  <c r="V949" i="27"/>
  <c r="L949" i="27"/>
  <c r="M949" i="27" s="1"/>
  <c r="J949" i="27"/>
  <c r="K949" i="27" s="1"/>
  <c r="I949" i="27"/>
  <c r="E949" i="27"/>
  <c r="G949" i="27" s="1"/>
  <c r="D949" i="27"/>
  <c r="F949" i="27" s="1"/>
  <c r="W948" i="27"/>
  <c r="V948" i="27"/>
  <c r="L948" i="27"/>
  <c r="M948" i="27" s="1"/>
  <c r="J948" i="27"/>
  <c r="K948" i="27" s="1"/>
  <c r="I948" i="27"/>
  <c r="E948" i="27"/>
  <c r="G948" i="27" s="1"/>
  <c r="D948" i="27"/>
  <c r="F948" i="27" s="1"/>
  <c r="W947" i="27"/>
  <c r="V947" i="27"/>
  <c r="L947" i="27"/>
  <c r="M947" i="27" s="1"/>
  <c r="J947" i="27"/>
  <c r="K947" i="27" s="1"/>
  <c r="I947" i="27"/>
  <c r="E947" i="27"/>
  <c r="G947" i="27" s="1"/>
  <c r="D947" i="27"/>
  <c r="F947" i="27" s="1"/>
  <c r="W946" i="27"/>
  <c r="V946" i="27"/>
  <c r="L946" i="27"/>
  <c r="M946" i="27" s="1"/>
  <c r="J946" i="27"/>
  <c r="K946" i="27" s="1"/>
  <c r="I946" i="27"/>
  <c r="E946" i="27"/>
  <c r="G946" i="27" s="1"/>
  <c r="D946" i="27"/>
  <c r="F946" i="27" s="1"/>
  <c r="W945" i="27"/>
  <c r="V945" i="27"/>
  <c r="L945" i="27"/>
  <c r="M945" i="27" s="1"/>
  <c r="J945" i="27"/>
  <c r="K945" i="27" s="1"/>
  <c r="I945" i="27"/>
  <c r="E945" i="27"/>
  <c r="G945" i="27" s="1"/>
  <c r="D945" i="27"/>
  <c r="F945" i="27" s="1"/>
  <c r="W944" i="27"/>
  <c r="V944" i="27"/>
  <c r="L944" i="27"/>
  <c r="M944" i="27" s="1"/>
  <c r="J944" i="27"/>
  <c r="K944" i="27" s="1"/>
  <c r="I944" i="27"/>
  <c r="E944" i="27"/>
  <c r="G944" i="27" s="1"/>
  <c r="D944" i="27"/>
  <c r="F944" i="27" s="1"/>
  <c r="W943" i="27"/>
  <c r="V943" i="27"/>
  <c r="L943" i="27"/>
  <c r="M943" i="27" s="1"/>
  <c r="J943" i="27"/>
  <c r="K943" i="27" s="1"/>
  <c r="I943" i="27"/>
  <c r="E943" i="27"/>
  <c r="G943" i="27" s="1"/>
  <c r="D943" i="27"/>
  <c r="F943" i="27" s="1"/>
  <c r="W942" i="27"/>
  <c r="V942" i="27"/>
  <c r="L942" i="27"/>
  <c r="M942" i="27" s="1"/>
  <c r="J942" i="27"/>
  <c r="K942" i="27" s="1"/>
  <c r="I942" i="27"/>
  <c r="E942" i="27"/>
  <c r="G942" i="27" s="1"/>
  <c r="D942" i="27"/>
  <c r="F942" i="27" s="1"/>
  <c r="W941" i="27"/>
  <c r="V941" i="27"/>
  <c r="L941" i="27"/>
  <c r="M941" i="27" s="1"/>
  <c r="J941" i="27"/>
  <c r="K941" i="27" s="1"/>
  <c r="I941" i="27"/>
  <c r="E941" i="27"/>
  <c r="G941" i="27" s="1"/>
  <c r="D941" i="27"/>
  <c r="F941" i="27" s="1"/>
  <c r="W940" i="27"/>
  <c r="V940" i="27"/>
  <c r="L940" i="27"/>
  <c r="M940" i="27" s="1"/>
  <c r="J940" i="27"/>
  <c r="K940" i="27" s="1"/>
  <c r="I940" i="27"/>
  <c r="E940" i="27"/>
  <c r="G940" i="27" s="1"/>
  <c r="D940" i="27"/>
  <c r="F940" i="27" s="1"/>
  <c r="W939" i="27"/>
  <c r="V939" i="27"/>
  <c r="L939" i="27"/>
  <c r="M939" i="27" s="1"/>
  <c r="J939" i="27"/>
  <c r="K939" i="27" s="1"/>
  <c r="I939" i="27"/>
  <c r="E939" i="27"/>
  <c r="G939" i="27" s="1"/>
  <c r="D939" i="27"/>
  <c r="F939" i="27" s="1"/>
  <c r="W938" i="27"/>
  <c r="V938" i="27"/>
  <c r="L938" i="27"/>
  <c r="M938" i="27" s="1"/>
  <c r="J938" i="27"/>
  <c r="K938" i="27" s="1"/>
  <c r="I938" i="27"/>
  <c r="E938" i="27"/>
  <c r="G938" i="27" s="1"/>
  <c r="D938" i="27"/>
  <c r="F938" i="27" s="1"/>
  <c r="W937" i="27"/>
  <c r="V937" i="27"/>
  <c r="L937" i="27"/>
  <c r="M937" i="27" s="1"/>
  <c r="J937" i="27"/>
  <c r="K937" i="27" s="1"/>
  <c r="I937" i="27"/>
  <c r="E937" i="27"/>
  <c r="G937" i="27" s="1"/>
  <c r="D937" i="27"/>
  <c r="F937" i="27" s="1"/>
  <c r="W936" i="27"/>
  <c r="V936" i="27"/>
  <c r="L936" i="27"/>
  <c r="M936" i="27" s="1"/>
  <c r="J936" i="27"/>
  <c r="K936" i="27" s="1"/>
  <c r="I936" i="27"/>
  <c r="E936" i="27"/>
  <c r="G936" i="27" s="1"/>
  <c r="D936" i="27"/>
  <c r="F936" i="27" s="1"/>
  <c r="W935" i="27"/>
  <c r="V935" i="27"/>
  <c r="L935" i="27"/>
  <c r="M935" i="27" s="1"/>
  <c r="J935" i="27"/>
  <c r="K935" i="27" s="1"/>
  <c r="I935" i="27"/>
  <c r="E935" i="27"/>
  <c r="G935" i="27" s="1"/>
  <c r="D935" i="27"/>
  <c r="F935" i="27" s="1"/>
  <c r="W934" i="27"/>
  <c r="V934" i="27"/>
  <c r="L934" i="27"/>
  <c r="M934" i="27" s="1"/>
  <c r="J934" i="27"/>
  <c r="K934" i="27" s="1"/>
  <c r="I934" i="27"/>
  <c r="E934" i="27"/>
  <c r="G934" i="27" s="1"/>
  <c r="D934" i="27"/>
  <c r="F934" i="27" s="1"/>
  <c r="W933" i="27"/>
  <c r="V933" i="27"/>
  <c r="L933" i="27"/>
  <c r="M933" i="27" s="1"/>
  <c r="J933" i="27"/>
  <c r="K933" i="27" s="1"/>
  <c r="I933" i="27"/>
  <c r="E933" i="27"/>
  <c r="G933" i="27" s="1"/>
  <c r="D933" i="27"/>
  <c r="F933" i="27" s="1"/>
  <c r="W932" i="27"/>
  <c r="V932" i="27"/>
  <c r="L932" i="27"/>
  <c r="M932" i="27" s="1"/>
  <c r="J932" i="27"/>
  <c r="K932" i="27" s="1"/>
  <c r="I932" i="27"/>
  <c r="E932" i="27"/>
  <c r="G932" i="27" s="1"/>
  <c r="D932" i="27"/>
  <c r="F932" i="27" s="1"/>
  <c r="W931" i="27"/>
  <c r="V931" i="27"/>
  <c r="L931" i="27"/>
  <c r="M931" i="27" s="1"/>
  <c r="J931" i="27"/>
  <c r="K931" i="27" s="1"/>
  <c r="I931" i="27"/>
  <c r="E931" i="27"/>
  <c r="G931" i="27" s="1"/>
  <c r="D931" i="27"/>
  <c r="F931" i="27" s="1"/>
  <c r="W930" i="27"/>
  <c r="V930" i="27"/>
  <c r="L930" i="27"/>
  <c r="M930" i="27" s="1"/>
  <c r="J930" i="27"/>
  <c r="K930" i="27" s="1"/>
  <c r="I930" i="27"/>
  <c r="E930" i="27"/>
  <c r="G930" i="27" s="1"/>
  <c r="D930" i="27"/>
  <c r="F930" i="27" s="1"/>
  <c r="W929" i="27"/>
  <c r="V929" i="27"/>
  <c r="L929" i="27"/>
  <c r="M929" i="27" s="1"/>
  <c r="J929" i="27"/>
  <c r="K929" i="27" s="1"/>
  <c r="I929" i="27"/>
  <c r="E929" i="27"/>
  <c r="G929" i="27" s="1"/>
  <c r="D929" i="27"/>
  <c r="F929" i="27" s="1"/>
  <c r="W928" i="27"/>
  <c r="V928" i="27"/>
  <c r="L928" i="27"/>
  <c r="M928" i="27" s="1"/>
  <c r="J928" i="27"/>
  <c r="K928" i="27" s="1"/>
  <c r="I928" i="27"/>
  <c r="E928" i="27"/>
  <c r="G928" i="27" s="1"/>
  <c r="D928" i="27"/>
  <c r="F928" i="27" s="1"/>
  <c r="W927" i="27"/>
  <c r="V927" i="27"/>
  <c r="L927" i="27"/>
  <c r="M927" i="27" s="1"/>
  <c r="J927" i="27"/>
  <c r="K927" i="27" s="1"/>
  <c r="I927" i="27"/>
  <c r="E927" i="27"/>
  <c r="G927" i="27" s="1"/>
  <c r="D927" i="27"/>
  <c r="F927" i="27" s="1"/>
  <c r="AB926" i="27"/>
  <c r="AA926" i="27"/>
  <c r="Y926" i="27"/>
  <c r="W926" i="27"/>
  <c r="V926" i="27"/>
  <c r="L926" i="27"/>
  <c r="M926" i="27" s="1"/>
  <c r="J926" i="27"/>
  <c r="K926" i="27" s="1"/>
  <c r="I926" i="27"/>
  <c r="E926" i="27"/>
  <c r="G926" i="27" s="1"/>
  <c r="D926" i="27"/>
  <c r="F926" i="27" s="1"/>
  <c r="W925" i="27"/>
  <c r="V925" i="27"/>
  <c r="L925" i="27"/>
  <c r="M925" i="27" s="1"/>
  <c r="J925" i="27"/>
  <c r="K925" i="27" s="1"/>
  <c r="I925" i="27"/>
  <c r="E925" i="27"/>
  <c r="G925" i="27" s="1"/>
  <c r="D925" i="27"/>
  <c r="F925" i="27" s="1"/>
  <c r="W924" i="27"/>
  <c r="V924" i="27"/>
  <c r="L924" i="27"/>
  <c r="M924" i="27" s="1"/>
  <c r="J924" i="27"/>
  <c r="K924" i="27" s="1"/>
  <c r="I924" i="27"/>
  <c r="E924" i="27"/>
  <c r="G924" i="27" s="1"/>
  <c r="D924" i="27"/>
  <c r="F924" i="27" s="1"/>
  <c r="W923" i="27"/>
  <c r="V923" i="27"/>
  <c r="L923" i="27"/>
  <c r="M923" i="27" s="1"/>
  <c r="J923" i="27"/>
  <c r="K923" i="27" s="1"/>
  <c r="I923" i="27"/>
  <c r="E923" i="27"/>
  <c r="G923" i="27" s="1"/>
  <c r="D923" i="27"/>
  <c r="F923" i="27" s="1"/>
  <c r="W922" i="27"/>
  <c r="V922" i="27"/>
  <c r="L922" i="27"/>
  <c r="M922" i="27" s="1"/>
  <c r="J922" i="27"/>
  <c r="K922" i="27" s="1"/>
  <c r="I922" i="27"/>
  <c r="E922" i="27"/>
  <c r="G922" i="27" s="1"/>
  <c r="D922" i="27"/>
  <c r="F922" i="27" s="1"/>
  <c r="W921" i="27"/>
  <c r="V921" i="27"/>
  <c r="L921" i="27"/>
  <c r="M921" i="27" s="1"/>
  <c r="J921" i="27"/>
  <c r="K921" i="27" s="1"/>
  <c r="I921" i="27"/>
  <c r="E921" i="27"/>
  <c r="G921" i="27" s="1"/>
  <c r="D921" i="27"/>
  <c r="F921" i="27" s="1"/>
  <c r="W920" i="27"/>
  <c r="V920" i="27"/>
  <c r="L920" i="27"/>
  <c r="M920" i="27" s="1"/>
  <c r="J920" i="27"/>
  <c r="K920" i="27" s="1"/>
  <c r="I920" i="27"/>
  <c r="E920" i="27"/>
  <c r="G920" i="27" s="1"/>
  <c r="D920" i="27"/>
  <c r="F920" i="27" s="1"/>
  <c r="W919" i="27"/>
  <c r="V919" i="27"/>
  <c r="L919" i="27"/>
  <c r="M919" i="27" s="1"/>
  <c r="J919" i="27"/>
  <c r="K919" i="27" s="1"/>
  <c r="I919" i="27"/>
  <c r="E919" i="27"/>
  <c r="G919" i="27" s="1"/>
  <c r="D919" i="27"/>
  <c r="F919" i="27" s="1"/>
  <c r="W918" i="27"/>
  <c r="V918" i="27"/>
  <c r="L918" i="27"/>
  <c r="M918" i="27" s="1"/>
  <c r="J918" i="27"/>
  <c r="K918" i="27" s="1"/>
  <c r="I918" i="27"/>
  <c r="E918" i="27"/>
  <c r="G918" i="27" s="1"/>
  <c r="D918" i="27"/>
  <c r="F918" i="27" s="1"/>
  <c r="W917" i="27"/>
  <c r="V917" i="27"/>
  <c r="L917" i="27"/>
  <c r="M917" i="27" s="1"/>
  <c r="J917" i="27"/>
  <c r="K917" i="27" s="1"/>
  <c r="I917" i="27"/>
  <c r="E917" i="27"/>
  <c r="G917" i="27" s="1"/>
  <c r="D917" i="27"/>
  <c r="F917" i="27" s="1"/>
  <c r="W916" i="27"/>
  <c r="V916" i="27"/>
  <c r="L916" i="27"/>
  <c r="M916" i="27" s="1"/>
  <c r="J916" i="27"/>
  <c r="K916" i="27" s="1"/>
  <c r="I916" i="27"/>
  <c r="E916" i="27"/>
  <c r="G916" i="27" s="1"/>
  <c r="D916" i="27"/>
  <c r="F916" i="27" s="1"/>
  <c r="W915" i="27"/>
  <c r="V915" i="27"/>
  <c r="L915" i="27"/>
  <c r="M915" i="27" s="1"/>
  <c r="J915" i="27"/>
  <c r="K915" i="27" s="1"/>
  <c r="I915" i="27"/>
  <c r="E915" i="27"/>
  <c r="G915" i="27" s="1"/>
  <c r="D915" i="27"/>
  <c r="F915" i="27" s="1"/>
  <c r="W914" i="27"/>
  <c r="V914" i="27"/>
  <c r="L914" i="27"/>
  <c r="M914" i="27" s="1"/>
  <c r="J914" i="27"/>
  <c r="K914" i="27" s="1"/>
  <c r="I914" i="27"/>
  <c r="E914" i="27"/>
  <c r="G914" i="27" s="1"/>
  <c r="D914" i="27"/>
  <c r="F914" i="27" s="1"/>
  <c r="W913" i="27"/>
  <c r="V913" i="27"/>
  <c r="L913" i="27"/>
  <c r="M913" i="27" s="1"/>
  <c r="J913" i="27"/>
  <c r="K913" i="27" s="1"/>
  <c r="I913" i="27"/>
  <c r="E913" i="27"/>
  <c r="G913" i="27" s="1"/>
  <c r="D913" i="27"/>
  <c r="F913" i="27" s="1"/>
  <c r="W912" i="27"/>
  <c r="V912" i="27"/>
  <c r="L912" i="27"/>
  <c r="M912" i="27" s="1"/>
  <c r="J912" i="27"/>
  <c r="K912" i="27" s="1"/>
  <c r="I912" i="27"/>
  <c r="E912" i="27"/>
  <c r="G912" i="27" s="1"/>
  <c r="D912" i="27"/>
  <c r="F912" i="27" s="1"/>
  <c r="W911" i="27"/>
  <c r="V911" i="27"/>
  <c r="L911" i="27"/>
  <c r="M911" i="27" s="1"/>
  <c r="J911" i="27"/>
  <c r="K911" i="27" s="1"/>
  <c r="I911" i="27"/>
  <c r="E911" i="27"/>
  <c r="G911" i="27" s="1"/>
  <c r="D911" i="27"/>
  <c r="F911" i="27" s="1"/>
  <c r="W910" i="27"/>
  <c r="V910" i="27"/>
  <c r="L910" i="27"/>
  <c r="M910" i="27" s="1"/>
  <c r="J910" i="27"/>
  <c r="K910" i="27" s="1"/>
  <c r="I910" i="27"/>
  <c r="E910" i="27"/>
  <c r="G910" i="27" s="1"/>
  <c r="D910" i="27"/>
  <c r="F910" i="27" s="1"/>
  <c r="W909" i="27"/>
  <c r="V909" i="27"/>
  <c r="L909" i="27"/>
  <c r="M909" i="27" s="1"/>
  <c r="J909" i="27"/>
  <c r="K909" i="27" s="1"/>
  <c r="I909" i="27"/>
  <c r="E909" i="27"/>
  <c r="G909" i="27" s="1"/>
  <c r="D909" i="27"/>
  <c r="F909" i="27" s="1"/>
  <c r="W908" i="27"/>
  <c r="V908" i="27"/>
  <c r="L908" i="27"/>
  <c r="M908" i="27" s="1"/>
  <c r="J908" i="27"/>
  <c r="K908" i="27" s="1"/>
  <c r="I908" i="27"/>
  <c r="E908" i="27"/>
  <c r="G908" i="27" s="1"/>
  <c r="D908" i="27"/>
  <c r="F908" i="27" s="1"/>
  <c r="W907" i="27"/>
  <c r="V907" i="27"/>
  <c r="L907" i="27"/>
  <c r="M907" i="27" s="1"/>
  <c r="J907" i="27"/>
  <c r="K907" i="27" s="1"/>
  <c r="I907" i="27"/>
  <c r="E907" i="27"/>
  <c r="G907" i="27" s="1"/>
  <c r="D907" i="27"/>
  <c r="F907" i="27" s="1"/>
  <c r="W906" i="27"/>
  <c r="V906" i="27"/>
  <c r="L906" i="27"/>
  <c r="M906" i="27" s="1"/>
  <c r="J906" i="27"/>
  <c r="K906" i="27" s="1"/>
  <c r="I906" i="27"/>
  <c r="E906" i="27"/>
  <c r="G906" i="27" s="1"/>
  <c r="D906" i="27"/>
  <c r="F906" i="27" s="1"/>
  <c r="W905" i="27"/>
  <c r="V905" i="27"/>
  <c r="L905" i="27"/>
  <c r="M905" i="27" s="1"/>
  <c r="J905" i="27"/>
  <c r="K905" i="27" s="1"/>
  <c r="I905" i="27"/>
  <c r="E905" i="27"/>
  <c r="G905" i="27" s="1"/>
  <c r="D905" i="27"/>
  <c r="F905" i="27" s="1"/>
  <c r="W904" i="27"/>
  <c r="V904" i="27"/>
  <c r="L904" i="27"/>
  <c r="M904" i="27" s="1"/>
  <c r="J904" i="27"/>
  <c r="K904" i="27" s="1"/>
  <c r="I904" i="27"/>
  <c r="E904" i="27"/>
  <c r="G904" i="27" s="1"/>
  <c r="D904" i="27"/>
  <c r="F904" i="27" s="1"/>
  <c r="W903" i="27"/>
  <c r="V903" i="27"/>
  <c r="L903" i="27"/>
  <c r="M903" i="27" s="1"/>
  <c r="J903" i="27"/>
  <c r="K903" i="27" s="1"/>
  <c r="I903" i="27"/>
  <c r="E903" i="27"/>
  <c r="G903" i="27" s="1"/>
  <c r="D903" i="27"/>
  <c r="F903" i="27" s="1"/>
  <c r="W902" i="27"/>
  <c r="V902" i="27"/>
  <c r="L902" i="27"/>
  <c r="M902" i="27" s="1"/>
  <c r="J902" i="27"/>
  <c r="K902" i="27" s="1"/>
  <c r="I902" i="27"/>
  <c r="E902" i="27"/>
  <c r="G902" i="27" s="1"/>
  <c r="D902" i="27"/>
  <c r="F902" i="27" s="1"/>
  <c r="W901" i="27"/>
  <c r="V901" i="27"/>
  <c r="L901" i="27"/>
  <c r="M901" i="27" s="1"/>
  <c r="J901" i="27"/>
  <c r="K901" i="27" s="1"/>
  <c r="I901" i="27"/>
  <c r="E901" i="27"/>
  <c r="G901" i="27" s="1"/>
  <c r="D901" i="27"/>
  <c r="F901" i="27" s="1"/>
  <c r="W900" i="27"/>
  <c r="V900" i="27"/>
  <c r="L900" i="27"/>
  <c r="M900" i="27" s="1"/>
  <c r="J900" i="27"/>
  <c r="I900" i="27"/>
  <c r="E900" i="27"/>
  <c r="G900" i="27" s="1"/>
  <c r="D900" i="27"/>
  <c r="F900" i="27" s="1"/>
  <c r="W899" i="27"/>
  <c r="V899" i="27"/>
  <c r="L899" i="27"/>
  <c r="M899" i="27" s="1"/>
  <c r="J899" i="27"/>
  <c r="I899" i="27"/>
  <c r="E899" i="27"/>
  <c r="G899" i="27" s="1"/>
  <c r="D899" i="27"/>
  <c r="F899" i="27" s="1"/>
  <c r="W898" i="27"/>
  <c r="V898" i="27"/>
  <c r="L898" i="27"/>
  <c r="M898" i="27" s="1"/>
  <c r="J898" i="27"/>
  <c r="K898" i="27" s="1"/>
  <c r="I898" i="27"/>
  <c r="E898" i="27"/>
  <c r="G898" i="27" s="1"/>
  <c r="D898" i="27"/>
  <c r="F898" i="27" s="1"/>
  <c r="W897" i="27"/>
  <c r="V897" i="27"/>
  <c r="L897" i="27"/>
  <c r="M897" i="27" s="1"/>
  <c r="J897" i="27"/>
  <c r="K897" i="27" s="1"/>
  <c r="I897" i="27"/>
  <c r="E897" i="27"/>
  <c r="G897" i="27" s="1"/>
  <c r="D897" i="27"/>
  <c r="F897" i="27" s="1"/>
  <c r="AB896" i="27"/>
  <c r="AA896" i="27"/>
  <c r="Y896" i="27"/>
  <c r="W896" i="27"/>
  <c r="V896" i="27"/>
  <c r="L896" i="27"/>
  <c r="M896" i="27" s="1"/>
  <c r="J896" i="27"/>
  <c r="K896" i="27" s="1"/>
  <c r="I896" i="27"/>
  <c r="E896" i="27"/>
  <c r="G896" i="27" s="1"/>
  <c r="D896" i="27"/>
  <c r="F896" i="27" s="1"/>
  <c r="W895" i="27"/>
  <c r="V895" i="27"/>
  <c r="L895" i="27"/>
  <c r="M895" i="27" s="1"/>
  <c r="J895" i="27"/>
  <c r="K895" i="27" s="1"/>
  <c r="I895" i="27"/>
  <c r="E895" i="27"/>
  <c r="G895" i="27" s="1"/>
  <c r="D895" i="27"/>
  <c r="F895" i="27" s="1"/>
  <c r="W894" i="27"/>
  <c r="V894" i="27"/>
  <c r="L894" i="27"/>
  <c r="M894" i="27" s="1"/>
  <c r="J894" i="27"/>
  <c r="K894" i="27" s="1"/>
  <c r="I894" i="27"/>
  <c r="E894" i="27"/>
  <c r="G894" i="27" s="1"/>
  <c r="D894" i="27"/>
  <c r="F894" i="27" s="1"/>
  <c r="W893" i="27"/>
  <c r="V893" i="27"/>
  <c r="L893" i="27"/>
  <c r="M893" i="27" s="1"/>
  <c r="J893" i="27"/>
  <c r="K893" i="27" s="1"/>
  <c r="I893" i="27"/>
  <c r="E893" i="27"/>
  <c r="G893" i="27" s="1"/>
  <c r="D893" i="27"/>
  <c r="F893" i="27" s="1"/>
  <c r="W892" i="27"/>
  <c r="V892" i="27"/>
  <c r="L892" i="27"/>
  <c r="M892" i="27" s="1"/>
  <c r="J892" i="27"/>
  <c r="K892" i="27" s="1"/>
  <c r="I892" i="27"/>
  <c r="E892" i="27"/>
  <c r="G892" i="27" s="1"/>
  <c r="D892" i="27"/>
  <c r="F892" i="27" s="1"/>
  <c r="W891" i="27"/>
  <c r="V891" i="27"/>
  <c r="L891" i="27"/>
  <c r="M891" i="27" s="1"/>
  <c r="J891" i="27"/>
  <c r="K891" i="27" s="1"/>
  <c r="I891" i="27"/>
  <c r="E891" i="27"/>
  <c r="G891" i="27" s="1"/>
  <c r="D891" i="27"/>
  <c r="F891" i="27" s="1"/>
  <c r="W890" i="27"/>
  <c r="V890" i="27"/>
  <c r="L890" i="27"/>
  <c r="M890" i="27" s="1"/>
  <c r="J890" i="27"/>
  <c r="K890" i="27" s="1"/>
  <c r="I890" i="27"/>
  <c r="E890" i="27"/>
  <c r="G890" i="27" s="1"/>
  <c r="D890" i="27"/>
  <c r="F890" i="27" s="1"/>
  <c r="W889" i="27"/>
  <c r="V889" i="27"/>
  <c r="L889" i="27"/>
  <c r="M889" i="27" s="1"/>
  <c r="J889" i="27"/>
  <c r="K889" i="27" s="1"/>
  <c r="I889" i="27"/>
  <c r="E889" i="27"/>
  <c r="G889" i="27" s="1"/>
  <c r="D889" i="27"/>
  <c r="F889" i="27" s="1"/>
  <c r="W888" i="27"/>
  <c r="V888" i="27"/>
  <c r="L888" i="27"/>
  <c r="M888" i="27" s="1"/>
  <c r="J888" i="27"/>
  <c r="K888" i="27" s="1"/>
  <c r="I888" i="27"/>
  <c r="E888" i="27"/>
  <c r="G888" i="27" s="1"/>
  <c r="D888" i="27"/>
  <c r="F888" i="27" s="1"/>
  <c r="W887" i="27"/>
  <c r="V887" i="27"/>
  <c r="L887" i="27"/>
  <c r="M887" i="27" s="1"/>
  <c r="J887" i="27"/>
  <c r="K887" i="27" s="1"/>
  <c r="I887" i="27"/>
  <c r="E887" i="27"/>
  <c r="G887" i="27" s="1"/>
  <c r="D887" i="27"/>
  <c r="F887" i="27" s="1"/>
  <c r="W886" i="27"/>
  <c r="V886" i="27"/>
  <c r="L886" i="27"/>
  <c r="M886" i="27" s="1"/>
  <c r="J886" i="27"/>
  <c r="K886" i="27" s="1"/>
  <c r="I886" i="27"/>
  <c r="E886" i="27"/>
  <c r="G886" i="27" s="1"/>
  <c r="D886" i="27"/>
  <c r="F886" i="27" s="1"/>
  <c r="W885" i="27"/>
  <c r="V885" i="27"/>
  <c r="L885" i="27"/>
  <c r="M885" i="27" s="1"/>
  <c r="J885" i="27"/>
  <c r="K885" i="27" s="1"/>
  <c r="I885" i="27"/>
  <c r="E885" i="27"/>
  <c r="G885" i="27" s="1"/>
  <c r="D885" i="27"/>
  <c r="F885" i="27" s="1"/>
  <c r="W884" i="27"/>
  <c r="V884" i="27"/>
  <c r="L884" i="27"/>
  <c r="M884" i="27" s="1"/>
  <c r="J884" i="27"/>
  <c r="K884" i="27" s="1"/>
  <c r="I884" i="27"/>
  <c r="E884" i="27"/>
  <c r="G884" i="27" s="1"/>
  <c r="D884" i="27"/>
  <c r="F884" i="27" s="1"/>
  <c r="W883" i="27"/>
  <c r="V883" i="27"/>
  <c r="L883" i="27"/>
  <c r="M883" i="27" s="1"/>
  <c r="J883" i="27"/>
  <c r="K883" i="27" s="1"/>
  <c r="I883" i="27"/>
  <c r="E883" i="27"/>
  <c r="G883" i="27" s="1"/>
  <c r="D883" i="27"/>
  <c r="F883" i="27" s="1"/>
  <c r="W882" i="27"/>
  <c r="V882" i="27"/>
  <c r="L882" i="27"/>
  <c r="M882" i="27" s="1"/>
  <c r="J882" i="27"/>
  <c r="K882" i="27" s="1"/>
  <c r="I882" i="27"/>
  <c r="E882" i="27"/>
  <c r="G882" i="27" s="1"/>
  <c r="D882" i="27"/>
  <c r="F882" i="27" s="1"/>
  <c r="W881" i="27"/>
  <c r="V881" i="27"/>
  <c r="L881" i="27"/>
  <c r="M881" i="27" s="1"/>
  <c r="J881" i="27"/>
  <c r="K881" i="27" s="1"/>
  <c r="I881" i="27"/>
  <c r="E881" i="27"/>
  <c r="G881" i="27" s="1"/>
  <c r="D881" i="27"/>
  <c r="F881" i="27" s="1"/>
  <c r="W880" i="27"/>
  <c r="V880" i="27"/>
  <c r="L880" i="27"/>
  <c r="M880" i="27" s="1"/>
  <c r="J880" i="27"/>
  <c r="K880" i="27" s="1"/>
  <c r="I880" i="27"/>
  <c r="E880" i="27"/>
  <c r="G880" i="27" s="1"/>
  <c r="D880" i="27"/>
  <c r="F880" i="27" s="1"/>
  <c r="W879" i="27"/>
  <c r="V879" i="27"/>
  <c r="L879" i="27"/>
  <c r="M879" i="27" s="1"/>
  <c r="J879" i="27"/>
  <c r="K879" i="27" s="1"/>
  <c r="I879" i="27"/>
  <c r="E879" i="27"/>
  <c r="G879" i="27" s="1"/>
  <c r="D879" i="27"/>
  <c r="F879" i="27" s="1"/>
  <c r="W878" i="27"/>
  <c r="V878" i="27"/>
  <c r="L878" i="27"/>
  <c r="M878" i="27" s="1"/>
  <c r="J878" i="27"/>
  <c r="K878" i="27" s="1"/>
  <c r="I878" i="27"/>
  <c r="E878" i="27"/>
  <c r="G878" i="27" s="1"/>
  <c r="D878" i="27"/>
  <c r="F878" i="27" s="1"/>
  <c r="W877" i="27"/>
  <c r="V877" i="27"/>
  <c r="L877" i="27"/>
  <c r="M877" i="27" s="1"/>
  <c r="J877" i="27"/>
  <c r="K877" i="27" s="1"/>
  <c r="I877" i="27"/>
  <c r="E877" i="27"/>
  <c r="G877" i="27" s="1"/>
  <c r="D877" i="27"/>
  <c r="F877" i="27" s="1"/>
  <c r="W876" i="27"/>
  <c r="V876" i="27"/>
  <c r="L876" i="27"/>
  <c r="M876" i="27" s="1"/>
  <c r="J876" i="27"/>
  <c r="K876" i="27" s="1"/>
  <c r="I876" i="27"/>
  <c r="E876" i="27"/>
  <c r="G876" i="27" s="1"/>
  <c r="D876" i="27"/>
  <c r="F876" i="27" s="1"/>
  <c r="W875" i="27"/>
  <c r="V875" i="27"/>
  <c r="L875" i="27"/>
  <c r="M875" i="27" s="1"/>
  <c r="J875" i="27"/>
  <c r="K875" i="27" s="1"/>
  <c r="I875" i="27"/>
  <c r="E875" i="27"/>
  <c r="G875" i="27" s="1"/>
  <c r="D875" i="27"/>
  <c r="F875" i="27" s="1"/>
  <c r="W874" i="27"/>
  <c r="V874" i="27"/>
  <c r="L874" i="27"/>
  <c r="M874" i="27" s="1"/>
  <c r="J874" i="27"/>
  <c r="K874" i="27" s="1"/>
  <c r="I874" i="27"/>
  <c r="E874" i="27"/>
  <c r="G874" i="27" s="1"/>
  <c r="D874" i="27"/>
  <c r="F874" i="27" s="1"/>
  <c r="W873" i="27"/>
  <c r="V873" i="27"/>
  <c r="L873" i="27"/>
  <c r="M873" i="27" s="1"/>
  <c r="J873" i="27"/>
  <c r="K873" i="27" s="1"/>
  <c r="I873" i="27"/>
  <c r="E873" i="27"/>
  <c r="G873" i="27" s="1"/>
  <c r="D873" i="27"/>
  <c r="F873" i="27" s="1"/>
  <c r="W872" i="27"/>
  <c r="V872" i="27"/>
  <c r="L872" i="27"/>
  <c r="M872" i="27" s="1"/>
  <c r="J872" i="27"/>
  <c r="K872" i="27" s="1"/>
  <c r="I872" i="27"/>
  <c r="E872" i="27"/>
  <c r="G872" i="27" s="1"/>
  <c r="D872" i="27"/>
  <c r="F872" i="27" s="1"/>
  <c r="W871" i="27"/>
  <c r="V871" i="27"/>
  <c r="L871" i="27"/>
  <c r="M871" i="27" s="1"/>
  <c r="J871" i="27"/>
  <c r="K871" i="27" s="1"/>
  <c r="I871" i="27"/>
  <c r="E871" i="27"/>
  <c r="G871" i="27" s="1"/>
  <c r="D871" i="27"/>
  <c r="F871" i="27" s="1"/>
  <c r="W870" i="27"/>
  <c r="V870" i="27"/>
  <c r="L870" i="27"/>
  <c r="M870" i="27" s="1"/>
  <c r="J870" i="27"/>
  <c r="K870" i="27" s="1"/>
  <c r="I870" i="27"/>
  <c r="E870" i="27"/>
  <c r="G870" i="27" s="1"/>
  <c r="D870" i="27"/>
  <c r="F870" i="27" s="1"/>
  <c r="W869" i="27"/>
  <c r="V869" i="27"/>
  <c r="L869" i="27"/>
  <c r="M869" i="27" s="1"/>
  <c r="J869" i="27"/>
  <c r="K869" i="27" s="1"/>
  <c r="I869" i="27"/>
  <c r="E869" i="27"/>
  <c r="G869" i="27" s="1"/>
  <c r="D869" i="27"/>
  <c r="F869" i="27" s="1"/>
  <c r="W868" i="27"/>
  <c r="V868" i="27"/>
  <c r="L868" i="27"/>
  <c r="J868" i="27"/>
  <c r="I868" i="27"/>
  <c r="E868" i="27"/>
  <c r="G868" i="27" s="1"/>
  <c r="D868" i="27"/>
  <c r="F868" i="27" s="1"/>
  <c r="W867" i="27"/>
  <c r="V867" i="27"/>
  <c r="L867" i="27"/>
  <c r="M867" i="27" s="1"/>
  <c r="J867" i="27"/>
  <c r="K867" i="27" s="1"/>
  <c r="I867" i="27"/>
  <c r="E867" i="27"/>
  <c r="G867" i="27" s="1"/>
  <c r="D867" i="27"/>
  <c r="F867" i="27" s="1"/>
  <c r="W866" i="27"/>
  <c r="V866" i="27"/>
  <c r="L866" i="27"/>
  <c r="M866" i="27" s="1"/>
  <c r="J866" i="27"/>
  <c r="K866" i="27" s="1"/>
  <c r="I866" i="27"/>
  <c r="E866" i="27"/>
  <c r="G866" i="27" s="1"/>
  <c r="D866" i="27"/>
  <c r="F866" i="27" s="1"/>
  <c r="W865" i="27"/>
  <c r="V865" i="27"/>
  <c r="L865" i="27"/>
  <c r="M865" i="27" s="1"/>
  <c r="J865" i="27"/>
  <c r="K865" i="27" s="1"/>
  <c r="I865" i="27"/>
  <c r="E865" i="27"/>
  <c r="G865" i="27" s="1"/>
  <c r="D865" i="27"/>
  <c r="F865" i="27" s="1"/>
  <c r="AB864" i="27"/>
  <c r="AA864" i="27"/>
  <c r="Y864" i="27"/>
  <c r="W864" i="27"/>
  <c r="V864" i="27"/>
  <c r="L864" i="27"/>
  <c r="M864" i="27" s="1"/>
  <c r="J864" i="27"/>
  <c r="K864" i="27" s="1"/>
  <c r="I864" i="27"/>
  <c r="E864" i="27"/>
  <c r="G864" i="27" s="1"/>
  <c r="D864" i="27"/>
  <c r="F864" i="27" s="1"/>
  <c r="W863" i="27"/>
  <c r="V863" i="27"/>
  <c r="L863" i="27"/>
  <c r="M863" i="27" s="1"/>
  <c r="J863" i="27"/>
  <c r="K863" i="27" s="1"/>
  <c r="I863" i="27"/>
  <c r="E863" i="27"/>
  <c r="G863" i="27" s="1"/>
  <c r="D863" i="27"/>
  <c r="F863" i="27" s="1"/>
  <c r="W862" i="27"/>
  <c r="V862" i="27"/>
  <c r="L862" i="27"/>
  <c r="M862" i="27" s="1"/>
  <c r="J862" i="27"/>
  <c r="K862" i="27" s="1"/>
  <c r="I862" i="27"/>
  <c r="E862" i="27"/>
  <c r="G862" i="27" s="1"/>
  <c r="D862" i="27"/>
  <c r="F862" i="27" s="1"/>
  <c r="W861" i="27"/>
  <c r="V861" i="27"/>
  <c r="M861" i="27"/>
  <c r="L861" i="27"/>
  <c r="K861" i="27"/>
  <c r="J861" i="27"/>
  <c r="I861" i="27"/>
  <c r="E861" i="27"/>
  <c r="G861" i="27" s="1"/>
  <c r="D861" i="27"/>
  <c r="F861" i="27" s="1"/>
  <c r="W860" i="27"/>
  <c r="V860" i="27"/>
  <c r="L860" i="27"/>
  <c r="M860" i="27" s="1"/>
  <c r="J860" i="27"/>
  <c r="K860" i="27" s="1"/>
  <c r="I860" i="27"/>
  <c r="G860" i="27"/>
  <c r="E860" i="27"/>
  <c r="D860" i="27"/>
  <c r="F860" i="27" s="1"/>
  <c r="W859" i="27"/>
  <c r="V859" i="27"/>
  <c r="L859" i="27"/>
  <c r="M859" i="27" s="1"/>
  <c r="J859" i="27"/>
  <c r="K859" i="27" s="1"/>
  <c r="I859" i="27"/>
  <c r="E859" i="27"/>
  <c r="G859" i="27" s="1"/>
  <c r="D859" i="27"/>
  <c r="F859" i="27" s="1"/>
  <c r="W858" i="27"/>
  <c r="V858" i="27"/>
  <c r="L858" i="27"/>
  <c r="M858" i="27" s="1"/>
  <c r="J858" i="27"/>
  <c r="K858" i="27" s="1"/>
  <c r="I858" i="27"/>
  <c r="E858" i="27"/>
  <c r="G858" i="27" s="1"/>
  <c r="D858" i="27"/>
  <c r="F858" i="27" s="1"/>
  <c r="W857" i="27"/>
  <c r="V857" i="27"/>
  <c r="L857" i="27"/>
  <c r="M857" i="27" s="1"/>
  <c r="J857" i="27"/>
  <c r="K857" i="27" s="1"/>
  <c r="I857" i="27"/>
  <c r="E857" i="27"/>
  <c r="G857" i="27" s="1"/>
  <c r="D857" i="27"/>
  <c r="F857" i="27" s="1"/>
  <c r="W856" i="27"/>
  <c r="V856" i="27"/>
  <c r="L856" i="27"/>
  <c r="M856" i="27" s="1"/>
  <c r="J856" i="27"/>
  <c r="K856" i="27" s="1"/>
  <c r="I856" i="27"/>
  <c r="E856" i="27"/>
  <c r="G856" i="27" s="1"/>
  <c r="D856" i="27"/>
  <c r="F856" i="27" s="1"/>
  <c r="W855" i="27"/>
  <c r="V855" i="27"/>
  <c r="L855" i="27"/>
  <c r="M855" i="27" s="1"/>
  <c r="J855" i="27"/>
  <c r="K855" i="27" s="1"/>
  <c r="I855" i="27"/>
  <c r="E855" i="27"/>
  <c r="G855" i="27" s="1"/>
  <c r="D855" i="27"/>
  <c r="F855" i="27" s="1"/>
  <c r="W854" i="27"/>
  <c r="V854" i="27"/>
  <c r="L854" i="27"/>
  <c r="M854" i="27" s="1"/>
  <c r="J854" i="27"/>
  <c r="K854" i="27" s="1"/>
  <c r="I854" i="27"/>
  <c r="E854" i="27"/>
  <c r="G854" i="27" s="1"/>
  <c r="D854" i="27"/>
  <c r="F854" i="27" s="1"/>
  <c r="W853" i="27"/>
  <c r="V853" i="27"/>
  <c r="M853" i="27"/>
  <c r="L853" i="27"/>
  <c r="K853" i="27"/>
  <c r="J853" i="27"/>
  <c r="I853" i="27"/>
  <c r="E853" i="27"/>
  <c r="G853" i="27" s="1"/>
  <c r="D853" i="27"/>
  <c r="F853" i="27" s="1"/>
  <c r="W852" i="27"/>
  <c r="V852" i="27"/>
  <c r="L852" i="27"/>
  <c r="M852" i="27" s="1"/>
  <c r="J852" i="27"/>
  <c r="K852" i="27" s="1"/>
  <c r="I852" i="27"/>
  <c r="G852" i="27"/>
  <c r="E852" i="27"/>
  <c r="D852" i="27"/>
  <c r="F852" i="27" s="1"/>
  <c r="W851" i="27"/>
  <c r="V851" i="27"/>
  <c r="L851" i="27"/>
  <c r="M851" i="27" s="1"/>
  <c r="J851" i="27"/>
  <c r="K851" i="27" s="1"/>
  <c r="I851" i="27"/>
  <c r="E851" i="27"/>
  <c r="G851" i="27" s="1"/>
  <c r="D851" i="27"/>
  <c r="F851" i="27" s="1"/>
  <c r="W850" i="27"/>
  <c r="V850" i="27"/>
  <c r="L850" i="27"/>
  <c r="M850" i="27" s="1"/>
  <c r="J850" i="27"/>
  <c r="K850" i="27" s="1"/>
  <c r="I850" i="27"/>
  <c r="E850" i="27"/>
  <c r="G850" i="27" s="1"/>
  <c r="D850" i="27"/>
  <c r="F850" i="27" s="1"/>
  <c r="W849" i="27"/>
  <c r="V849" i="27"/>
  <c r="L849" i="27"/>
  <c r="M849" i="27" s="1"/>
  <c r="J849" i="27"/>
  <c r="K849" i="27" s="1"/>
  <c r="I849" i="27"/>
  <c r="E849" i="27"/>
  <c r="G849" i="27" s="1"/>
  <c r="D849" i="27"/>
  <c r="F849" i="27" s="1"/>
  <c r="W848" i="27"/>
  <c r="V848" i="27"/>
  <c r="L848" i="27"/>
  <c r="M848" i="27" s="1"/>
  <c r="J848" i="27"/>
  <c r="K848" i="27" s="1"/>
  <c r="I848" i="27"/>
  <c r="E848" i="27"/>
  <c r="G848" i="27" s="1"/>
  <c r="D848" i="27"/>
  <c r="F848" i="27" s="1"/>
  <c r="W847" i="27"/>
  <c r="V847" i="27"/>
  <c r="L847" i="27"/>
  <c r="M847" i="27" s="1"/>
  <c r="J847" i="27"/>
  <c r="K847" i="27" s="1"/>
  <c r="I847" i="27"/>
  <c r="E847" i="27"/>
  <c r="G847" i="27" s="1"/>
  <c r="D847" i="27"/>
  <c r="F847" i="27" s="1"/>
  <c r="W846" i="27"/>
  <c r="V846" i="27"/>
  <c r="L846" i="27"/>
  <c r="M846" i="27" s="1"/>
  <c r="J846" i="27"/>
  <c r="K846" i="27" s="1"/>
  <c r="I846" i="27"/>
  <c r="E846" i="27"/>
  <c r="G846" i="27" s="1"/>
  <c r="D846" i="27"/>
  <c r="F846" i="27" s="1"/>
  <c r="W845" i="27"/>
  <c r="V845" i="27"/>
  <c r="M845" i="27"/>
  <c r="L845" i="27"/>
  <c r="K845" i="27"/>
  <c r="J845" i="27"/>
  <c r="I845" i="27"/>
  <c r="E845" i="27"/>
  <c r="G845" i="27" s="1"/>
  <c r="D845" i="27"/>
  <c r="F845" i="27" s="1"/>
  <c r="W844" i="27"/>
  <c r="V844" i="27"/>
  <c r="L844" i="27"/>
  <c r="M844" i="27" s="1"/>
  <c r="J844" i="27"/>
  <c r="K844" i="27" s="1"/>
  <c r="I844" i="27"/>
  <c r="G844" i="27"/>
  <c r="E844" i="27"/>
  <c r="D844" i="27"/>
  <c r="F844" i="27" s="1"/>
  <c r="W843" i="27"/>
  <c r="V843" i="27"/>
  <c r="L843" i="27"/>
  <c r="M843" i="27" s="1"/>
  <c r="J843" i="27"/>
  <c r="K843" i="27" s="1"/>
  <c r="I843" i="27"/>
  <c r="E843" i="27"/>
  <c r="G843" i="27" s="1"/>
  <c r="D843" i="27"/>
  <c r="F843" i="27" s="1"/>
  <c r="W842" i="27"/>
  <c r="V842" i="27"/>
  <c r="L842" i="27"/>
  <c r="M842" i="27" s="1"/>
  <c r="J842" i="27"/>
  <c r="K842" i="27" s="1"/>
  <c r="I842" i="27"/>
  <c r="E842" i="27"/>
  <c r="G842" i="27" s="1"/>
  <c r="D842" i="27"/>
  <c r="F842" i="27" s="1"/>
  <c r="W841" i="27"/>
  <c r="V841" i="27"/>
  <c r="L841" i="27"/>
  <c r="M841" i="27" s="1"/>
  <c r="J841" i="27"/>
  <c r="K841" i="27" s="1"/>
  <c r="I841" i="27"/>
  <c r="E841" i="27"/>
  <c r="G841" i="27" s="1"/>
  <c r="D841" i="27"/>
  <c r="F841" i="27" s="1"/>
  <c r="W840" i="27"/>
  <c r="V840" i="27"/>
  <c r="L840" i="27"/>
  <c r="M840" i="27" s="1"/>
  <c r="J840" i="27"/>
  <c r="K840" i="27" s="1"/>
  <c r="I840" i="27"/>
  <c r="E840" i="27"/>
  <c r="G840" i="27" s="1"/>
  <c r="D840" i="27"/>
  <c r="F840" i="27" s="1"/>
  <c r="W839" i="27"/>
  <c r="V839" i="27"/>
  <c r="L839" i="27"/>
  <c r="M839" i="27" s="1"/>
  <c r="J839" i="27"/>
  <c r="I839" i="27"/>
  <c r="E839" i="27"/>
  <c r="G839" i="27" s="1"/>
  <c r="D839" i="27"/>
  <c r="F839" i="27" s="1"/>
  <c r="W838" i="27"/>
  <c r="V838" i="27"/>
  <c r="L838" i="27"/>
  <c r="M838" i="27" s="1"/>
  <c r="J838" i="27"/>
  <c r="K838" i="27" s="1"/>
  <c r="I838" i="27"/>
  <c r="E838" i="27"/>
  <c r="G838" i="27" s="1"/>
  <c r="D838" i="27"/>
  <c r="F838" i="27" s="1"/>
  <c r="W837" i="27"/>
  <c r="V837" i="27"/>
  <c r="L837" i="27"/>
  <c r="M837" i="27" s="1"/>
  <c r="J837" i="27"/>
  <c r="K837" i="27" s="1"/>
  <c r="I837" i="27"/>
  <c r="E837" i="27"/>
  <c r="G837" i="27" s="1"/>
  <c r="D837" i="27"/>
  <c r="F837" i="27" s="1"/>
  <c r="AB836" i="27"/>
  <c r="AA836" i="27"/>
  <c r="Y836" i="27"/>
  <c r="W836" i="27"/>
  <c r="V836" i="27"/>
  <c r="L836" i="27"/>
  <c r="M836" i="27" s="1"/>
  <c r="J836" i="27"/>
  <c r="K836" i="27" s="1"/>
  <c r="I836" i="27"/>
  <c r="E836" i="27"/>
  <c r="G836" i="27" s="1"/>
  <c r="D836" i="27"/>
  <c r="F836" i="27" s="1"/>
  <c r="W835" i="27"/>
  <c r="V835" i="27"/>
  <c r="L835" i="27"/>
  <c r="M835" i="27" s="1"/>
  <c r="J835" i="27"/>
  <c r="K835" i="27" s="1"/>
  <c r="I835" i="27"/>
  <c r="E835" i="27"/>
  <c r="G835" i="27" s="1"/>
  <c r="D835" i="27"/>
  <c r="F835" i="27" s="1"/>
  <c r="W834" i="27"/>
  <c r="V834" i="27"/>
  <c r="L834" i="27"/>
  <c r="M834" i="27" s="1"/>
  <c r="J834" i="27"/>
  <c r="K834" i="27" s="1"/>
  <c r="I834" i="27"/>
  <c r="E834" i="27"/>
  <c r="G834" i="27" s="1"/>
  <c r="D834" i="27"/>
  <c r="F834" i="27" s="1"/>
  <c r="W833" i="27"/>
  <c r="V833" i="27"/>
  <c r="L833" i="27"/>
  <c r="M833" i="27" s="1"/>
  <c r="J833" i="27"/>
  <c r="K833" i="27" s="1"/>
  <c r="I833" i="27"/>
  <c r="E833" i="27"/>
  <c r="G833" i="27" s="1"/>
  <c r="D833" i="27"/>
  <c r="F833" i="27" s="1"/>
  <c r="W832" i="27"/>
  <c r="V832" i="27"/>
  <c r="L832" i="27"/>
  <c r="M832" i="27" s="1"/>
  <c r="J832" i="27"/>
  <c r="K832" i="27" s="1"/>
  <c r="I832" i="27"/>
  <c r="E832" i="27"/>
  <c r="G832" i="27" s="1"/>
  <c r="D832" i="27"/>
  <c r="F832" i="27" s="1"/>
  <c r="W831" i="27"/>
  <c r="V831" i="27"/>
  <c r="L831" i="27"/>
  <c r="M831" i="27" s="1"/>
  <c r="J831" i="27"/>
  <c r="K831" i="27" s="1"/>
  <c r="I831" i="27"/>
  <c r="E831" i="27"/>
  <c r="G831" i="27" s="1"/>
  <c r="D831" i="27"/>
  <c r="F831" i="27" s="1"/>
  <c r="W830" i="27"/>
  <c r="V830" i="27"/>
  <c r="L830" i="27"/>
  <c r="M830" i="27" s="1"/>
  <c r="J830" i="27"/>
  <c r="K830" i="27" s="1"/>
  <c r="I830" i="27"/>
  <c r="E830" i="27"/>
  <c r="G830" i="27" s="1"/>
  <c r="D830" i="27"/>
  <c r="F830" i="27" s="1"/>
  <c r="W829" i="27"/>
  <c r="V829" i="27"/>
  <c r="L829" i="27"/>
  <c r="M829" i="27" s="1"/>
  <c r="J829" i="27"/>
  <c r="K829" i="27" s="1"/>
  <c r="I829" i="27"/>
  <c r="E829" i="27"/>
  <c r="G829" i="27" s="1"/>
  <c r="D829" i="27"/>
  <c r="F829" i="27" s="1"/>
  <c r="W828" i="27"/>
  <c r="V828" i="27"/>
  <c r="L828" i="27"/>
  <c r="M828" i="27" s="1"/>
  <c r="J828" i="27"/>
  <c r="K828" i="27" s="1"/>
  <c r="I828" i="27"/>
  <c r="E828" i="27"/>
  <c r="G828" i="27" s="1"/>
  <c r="D828" i="27"/>
  <c r="F828" i="27" s="1"/>
  <c r="W827" i="27"/>
  <c r="V827" i="27"/>
  <c r="L827" i="27"/>
  <c r="M827" i="27" s="1"/>
  <c r="J827" i="27"/>
  <c r="K827" i="27" s="1"/>
  <c r="I827" i="27"/>
  <c r="E827" i="27"/>
  <c r="G827" i="27" s="1"/>
  <c r="D827" i="27"/>
  <c r="F827" i="27" s="1"/>
  <c r="W826" i="27"/>
  <c r="V826" i="27"/>
  <c r="L826" i="27"/>
  <c r="M826" i="27" s="1"/>
  <c r="J826" i="27"/>
  <c r="K826" i="27" s="1"/>
  <c r="I826" i="27"/>
  <c r="E826" i="27"/>
  <c r="G826" i="27" s="1"/>
  <c r="D826" i="27"/>
  <c r="F826" i="27" s="1"/>
  <c r="W825" i="27"/>
  <c r="V825" i="27"/>
  <c r="T825" i="27"/>
  <c r="L825" i="27"/>
  <c r="M825" i="27" s="1"/>
  <c r="J825" i="27"/>
  <c r="K825" i="27" s="1"/>
  <c r="I825" i="27"/>
  <c r="E825" i="27"/>
  <c r="G825" i="27" s="1"/>
  <c r="D825" i="27"/>
  <c r="F825" i="27" s="1"/>
  <c r="W824" i="27"/>
  <c r="V824" i="27"/>
  <c r="T824" i="27"/>
  <c r="L824" i="27"/>
  <c r="M824" i="27" s="1"/>
  <c r="J824" i="27"/>
  <c r="K824" i="27" s="1"/>
  <c r="I824" i="27"/>
  <c r="E824" i="27"/>
  <c r="G824" i="27" s="1"/>
  <c r="D824" i="27"/>
  <c r="F824" i="27" s="1"/>
  <c r="W823" i="27"/>
  <c r="V823" i="27"/>
  <c r="T823" i="27"/>
  <c r="L823" i="27"/>
  <c r="M823" i="27" s="1"/>
  <c r="J823" i="27"/>
  <c r="K823" i="27" s="1"/>
  <c r="I823" i="27"/>
  <c r="E823" i="27"/>
  <c r="G823" i="27" s="1"/>
  <c r="D823" i="27"/>
  <c r="F823" i="27" s="1"/>
  <c r="W822" i="27"/>
  <c r="V822" i="27"/>
  <c r="T822" i="27"/>
  <c r="L822" i="27"/>
  <c r="M822" i="27" s="1"/>
  <c r="J822" i="27"/>
  <c r="K822" i="27" s="1"/>
  <c r="I822" i="27"/>
  <c r="E822" i="27"/>
  <c r="G822" i="27" s="1"/>
  <c r="D822" i="27"/>
  <c r="F822" i="27" s="1"/>
  <c r="W821" i="27"/>
  <c r="V821" i="27"/>
  <c r="L821" i="27"/>
  <c r="M821" i="27" s="1"/>
  <c r="J821" i="27"/>
  <c r="K821" i="27" s="1"/>
  <c r="I821" i="27"/>
  <c r="E821" i="27"/>
  <c r="G821" i="27" s="1"/>
  <c r="D821" i="27"/>
  <c r="F821" i="27" s="1"/>
  <c r="W820" i="27"/>
  <c r="V820" i="27"/>
  <c r="T820" i="27"/>
  <c r="L820" i="27"/>
  <c r="M820" i="27" s="1"/>
  <c r="J820" i="27"/>
  <c r="K820" i="27" s="1"/>
  <c r="I820" i="27"/>
  <c r="E820" i="27"/>
  <c r="G820" i="27" s="1"/>
  <c r="D820" i="27"/>
  <c r="F820" i="27" s="1"/>
  <c r="W819" i="27"/>
  <c r="V819" i="27"/>
  <c r="U819" i="27"/>
  <c r="T819" i="27"/>
  <c r="L819" i="27"/>
  <c r="M819" i="27" s="1"/>
  <c r="J819" i="27"/>
  <c r="K819" i="27" s="1"/>
  <c r="I819" i="27"/>
  <c r="E819" i="27"/>
  <c r="G819" i="27" s="1"/>
  <c r="D819" i="27"/>
  <c r="F819" i="27" s="1"/>
  <c r="W818" i="27"/>
  <c r="V818" i="27"/>
  <c r="U818" i="27"/>
  <c r="T818" i="27"/>
  <c r="T817" i="27" s="1"/>
  <c r="T816" i="27" s="1"/>
  <c r="T815" i="27" s="1"/>
  <c r="T814" i="27" s="1"/>
  <c r="L818" i="27"/>
  <c r="M818" i="27" s="1"/>
  <c r="J818" i="27"/>
  <c r="K818" i="27" s="1"/>
  <c r="I818" i="27"/>
  <c r="E818" i="27"/>
  <c r="G818" i="27" s="1"/>
  <c r="D818" i="27"/>
  <c r="F818" i="27" s="1"/>
  <c r="W817" i="27"/>
  <c r="V817" i="27"/>
  <c r="U817" i="27"/>
  <c r="L817" i="27"/>
  <c r="M817" i="27" s="1"/>
  <c r="J817" i="27"/>
  <c r="K817" i="27" s="1"/>
  <c r="I817" i="27"/>
  <c r="E817" i="27"/>
  <c r="G817" i="27" s="1"/>
  <c r="D817" i="27"/>
  <c r="F817" i="27" s="1"/>
  <c r="W816" i="27"/>
  <c r="V816" i="27"/>
  <c r="U816" i="27"/>
  <c r="L816" i="27"/>
  <c r="M816" i="27" s="1"/>
  <c r="J816" i="27"/>
  <c r="K816" i="27" s="1"/>
  <c r="I816" i="27"/>
  <c r="E816" i="27"/>
  <c r="G816" i="27" s="1"/>
  <c r="D816" i="27"/>
  <c r="F816" i="27" s="1"/>
  <c r="W815" i="27"/>
  <c r="V815" i="27"/>
  <c r="U815" i="27"/>
  <c r="L815" i="27"/>
  <c r="M815" i="27" s="1"/>
  <c r="J815" i="27"/>
  <c r="K815" i="27" s="1"/>
  <c r="I815" i="27"/>
  <c r="E815" i="27"/>
  <c r="G815" i="27" s="1"/>
  <c r="D815" i="27"/>
  <c r="F815" i="27" s="1"/>
  <c r="W814" i="27"/>
  <c r="V814" i="27"/>
  <c r="U814" i="27"/>
  <c r="L814" i="27"/>
  <c r="M814" i="27" s="1"/>
  <c r="J814" i="27"/>
  <c r="K814" i="27" s="1"/>
  <c r="I814" i="27"/>
  <c r="G814" i="27"/>
  <c r="E814" i="27"/>
  <c r="D814" i="27"/>
  <c r="F814" i="27" s="1"/>
  <c r="W813" i="27"/>
  <c r="V813" i="27"/>
  <c r="L813" i="27"/>
  <c r="M813" i="27" s="1"/>
  <c r="J813" i="27"/>
  <c r="K813" i="27" s="1"/>
  <c r="I813" i="27"/>
  <c r="E813" i="27"/>
  <c r="G813" i="27" s="1"/>
  <c r="D813" i="27"/>
  <c r="F813" i="27" s="1"/>
  <c r="W812" i="27"/>
  <c r="V812" i="27"/>
  <c r="L812" i="27"/>
  <c r="M812" i="27" s="1"/>
  <c r="J812" i="27"/>
  <c r="K812" i="27" s="1"/>
  <c r="I812" i="27"/>
  <c r="E812" i="27"/>
  <c r="G812" i="27" s="1"/>
  <c r="D812" i="27"/>
  <c r="F812" i="27" s="1"/>
  <c r="W811" i="27"/>
  <c r="V811" i="27"/>
  <c r="L811" i="27"/>
  <c r="M811" i="27" s="1"/>
  <c r="J811" i="27"/>
  <c r="K811" i="27" s="1"/>
  <c r="I811" i="27"/>
  <c r="E811" i="27"/>
  <c r="G811" i="27" s="1"/>
  <c r="D811" i="27"/>
  <c r="F811" i="27" s="1"/>
  <c r="W810" i="27"/>
  <c r="V810" i="27"/>
  <c r="L810" i="27"/>
  <c r="M810" i="27" s="1"/>
  <c r="J810" i="27"/>
  <c r="K810" i="27" s="1"/>
  <c r="I810" i="27"/>
  <c r="E810" i="27"/>
  <c r="G810" i="27" s="1"/>
  <c r="D810" i="27"/>
  <c r="F810" i="27" s="1"/>
  <c r="W809" i="27"/>
  <c r="V809" i="27"/>
  <c r="L809" i="27"/>
  <c r="M809" i="27" s="1"/>
  <c r="J809" i="27"/>
  <c r="K809" i="27" s="1"/>
  <c r="I809" i="27"/>
  <c r="E809" i="27"/>
  <c r="G809" i="27" s="1"/>
  <c r="D809" i="27"/>
  <c r="F809" i="27" s="1"/>
  <c r="W808" i="27"/>
  <c r="V808" i="27"/>
  <c r="L808" i="27"/>
  <c r="M808" i="27" s="1"/>
  <c r="J808" i="27"/>
  <c r="I808" i="27"/>
  <c r="E808" i="27"/>
  <c r="G808" i="27" s="1"/>
  <c r="D808" i="27"/>
  <c r="F808" i="27" s="1"/>
  <c r="E807" i="27"/>
  <c r="G807" i="27" s="1"/>
  <c r="D807" i="27"/>
  <c r="F807" i="27" s="1"/>
  <c r="AB806" i="27"/>
  <c r="AA806" i="27"/>
  <c r="Y806" i="27"/>
  <c r="W806" i="27"/>
  <c r="V806" i="27"/>
  <c r="L806" i="27"/>
  <c r="M806" i="27" s="1"/>
  <c r="J806" i="27"/>
  <c r="K806" i="27" s="1"/>
  <c r="I806" i="27"/>
  <c r="E806" i="27"/>
  <c r="G806" i="27" s="1"/>
  <c r="D806" i="27"/>
  <c r="F806" i="27" s="1"/>
  <c r="W805" i="27"/>
  <c r="V805" i="27"/>
  <c r="L805" i="27"/>
  <c r="M805" i="27" s="1"/>
  <c r="J805" i="27"/>
  <c r="K805" i="27" s="1"/>
  <c r="I805" i="27"/>
  <c r="E805" i="27"/>
  <c r="G805" i="27" s="1"/>
  <c r="D805" i="27"/>
  <c r="F805" i="27" s="1"/>
  <c r="W804" i="27"/>
  <c r="V804" i="27"/>
  <c r="L804" i="27"/>
  <c r="M804" i="27" s="1"/>
  <c r="J804" i="27"/>
  <c r="K804" i="27" s="1"/>
  <c r="I804" i="27"/>
  <c r="E804" i="27"/>
  <c r="G804" i="27" s="1"/>
  <c r="D804" i="27"/>
  <c r="F804" i="27" s="1"/>
  <c r="W803" i="27"/>
  <c r="V803" i="27"/>
  <c r="L803" i="27"/>
  <c r="M803" i="27" s="1"/>
  <c r="J803" i="27"/>
  <c r="K803" i="27" s="1"/>
  <c r="I803" i="27"/>
  <c r="E803" i="27"/>
  <c r="G803" i="27" s="1"/>
  <c r="D803" i="27"/>
  <c r="F803" i="27" s="1"/>
  <c r="W802" i="27"/>
  <c r="V802" i="27"/>
  <c r="L802" i="27"/>
  <c r="M802" i="27" s="1"/>
  <c r="J802" i="27"/>
  <c r="K802" i="27" s="1"/>
  <c r="I802" i="27"/>
  <c r="E802" i="27"/>
  <c r="G802" i="27" s="1"/>
  <c r="D802" i="27"/>
  <c r="F802" i="27" s="1"/>
  <c r="W801" i="27"/>
  <c r="V801" i="27"/>
  <c r="L801" i="27"/>
  <c r="M801" i="27" s="1"/>
  <c r="J801" i="27"/>
  <c r="K801" i="27" s="1"/>
  <c r="I801" i="27"/>
  <c r="E801" i="27"/>
  <c r="G801" i="27" s="1"/>
  <c r="D801" i="27"/>
  <c r="F801" i="27" s="1"/>
  <c r="W800" i="27"/>
  <c r="V800" i="27"/>
  <c r="L800" i="27"/>
  <c r="M800" i="27" s="1"/>
  <c r="J800" i="27"/>
  <c r="K800" i="27" s="1"/>
  <c r="I800" i="27"/>
  <c r="E800" i="27"/>
  <c r="G800" i="27" s="1"/>
  <c r="D800" i="27"/>
  <c r="F800" i="27" s="1"/>
  <c r="W799" i="27"/>
  <c r="V799" i="27"/>
  <c r="L799" i="27"/>
  <c r="M799" i="27" s="1"/>
  <c r="J799" i="27"/>
  <c r="K799" i="27" s="1"/>
  <c r="I799" i="27"/>
  <c r="E799" i="27"/>
  <c r="G799" i="27" s="1"/>
  <c r="D799" i="27"/>
  <c r="F799" i="27" s="1"/>
  <c r="W798" i="27"/>
  <c r="V798" i="27"/>
  <c r="L798" i="27"/>
  <c r="M798" i="27" s="1"/>
  <c r="J798" i="27"/>
  <c r="K798" i="27" s="1"/>
  <c r="I798" i="27"/>
  <c r="E798" i="27"/>
  <c r="G798" i="27" s="1"/>
  <c r="D798" i="27"/>
  <c r="F798" i="27" s="1"/>
  <c r="W797" i="27"/>
  <c r="V797" i="27"/>
  <c r="L797" i="27"/>
  <c r="M797" i="27" s="1"/>
  <c r="J797" i="27"/>
  <c r="K797" i="27" s="1"/>
  <c r="I797" i="27"/>
  <c r="E797" i="27"/>
  <c r="G797" i="27" s="1"/>
  <c r="D797" i="27"/>
  <c r="F797" i="27" s="1"/>
  <c r="W796" i="27"/>
  <c r="V796" i="27"/>
  <c r="L796" i="27"/>
  <c r="M796" i="27" s="1"/>
  <c r="J796" i="27"/>
  <c r="K796" i="27" s="1"/>
  <c r="I796" i="27"/>
  <c r="E796" i="27"/>
  <c r="G796" i="27" s="1"/>
  <c r="D796" i="27"/>
  <c r="F796" i="27" s="1"/>
  <c r="W795" i="27"/>
  <c r="V795" i="27"/>
  <c r="L795" i="27"/>
  <c r="M795" i="27" s="1"/>
  <c r="J795" i="27"/>
  <c r="K795" i="27" s="1"/>
  <c r="I795" i="27"/>
  <c r="E795" i="27"/>
  <c r="G795" i="27" s="1"/>
  <c r="D795" i="27"/>
  <c r="F795" i="27" s="1"/>
  <c r="W794" i="27"/>
  <c r="V794" i="27"/>
  <c r="L794" i="27"/>
  <c r="M794" i="27" s="1"/>
  <c r="J794" i="27"/>
  <c r="K794" i="27" s="1"/>
  <c r="I794" i="27"/>
  <c r="E794" i="27"/>
  <c r="G794" i="27" s="1"/>
  <c r="D794" i="27"/>
  <c r="F794" i="27" s="1"/>
  <c r="W793" i="27"/>
  <c r="V793" i="27"/>
  <c r="L793" i="27"/>
  <c r="M793" i="27" s="1"/>
  <c r="J793" i="27"/>
  <c r="K793" i="27" s="1"/>
  <c r="I793" i="27"/>
  <c r="E793" i="27"/>
  <c r="G793" i="27" s="1"/>
  <c r="D793" i="27"/>
  <c r="F793" i="27" s="1"/>
  <c r="W792" i="27"/>
  <c r="V792" i="27"/>
  <c r="L792" i="27"/>
  <c r="M792" i="27" s="1"/>
  <c r="J792" i="27"/>
  <c r="K792" i="27" s="1"/>
  <c r="I792" i="27"/>
  <c r="E792" i="27"/>
  <c r="G792" i="27" s="1"/>
  <c r="D792" i="27"/>
  <c r="F792" i="27" s="1"/>
  <c r="W791" i="27"/>
  <c r="V791" i="27"/>
  <c r="L791" i="27"/>
  <c r="M791" i="27" s="1"/>
  <c r="J791" i="27"/>
  <c r="K791" i="27" s="1"/>
  <c r="I791" i="27"/>
  <c r="E791" i="27"/>
  <c r="G791" i="27" s="1"/>
  <c r="D791" i="27"/>
  <c r="F791" i="27" s="1"/>
  <c r="W790" i="27"/>
  <c r="V790" i="27"/>
  <c r="L790" i="27"/>
  <c r="M790" i="27" s="1"/>
  <c r="J790" i="27"/>
  <c r="K790" i="27" s="1"/>
  <c r="I790" i="27"/>
  <c r="E790" i="27"/>
  <c r="G790" i="27" s="1"/>
  <c r="D790" i="27"/>
  <c r="F790" i="27" s="1"/>
  <c r="W789" i="27"/>
  <c r="V789" i="27"/>
  <c r="L789" i="27"/>
  <c r="M789" i="27" s="1"/>
  <c r="J789" i="27"/>
  <c r="K789" i="27" s="1"/>
  <c r="I789" i="27"/>
  <c r="E789" i="27"/>
  <c r="G789" i="27" s="1"/>
  <c r="D789" i="27"/>
  <c r="F789" i="27" s="1"/>
  <c r="W788" i="27"/>
  <c r="V788" i="27"/>
  <c r="L788" i="27"/>
  <c r="M788" i="27" s="1"/>
  <c r="J788" i="27"/>
  <c r="K788" i="27" s="1"/>
  <c r="I788" i="27"/>
  <c r="E788" i="27"/>
  <c r="G788" i="27" s="1"/>
  <c r="D788" i="27"/>
  <c r="F788" i="27" s="1"/>
  <c r="W787" i="27"/>
  <c r="V787" i="27"/>
  <c r="L787" i="27"/>
  <c r="M787" i="27" s="1"/>
  <c r="J787" i="27"/>
  <c r="K787" i="27" s="1"/>
  <c r="I787" i="27"/>
  <c r="E787" i="27"/>
  <c r="G787" i="27" s="1"/>
  <c r="D787" i="27"/>
  <c r="F787" i="27" s="1"/>
  <c r="W786" i="27"/>
  <c r="V786" i="27"/>
  <c r="L786" i="27"/>
  <c r="M786" i="27" s="1"/>
  <c r="J786" i="27"/>
  <c r="K786" i="27" s="1"/>
  <c r="I786" i="27"/>
  <c r="E786" i="27"/>
  <c r="G786" i="27" s="1"/>
  <c r="D786" i="27"/>
  <c r="F786" i="27" s="1"/>
  <c r="W785" i="27"/>
  <c r="V785" i="27"/>
  <c r="L785" i="27"/>
  <c r="M785" i="27" s="1"/>
  <c r="J785" i="27"/>
  <c r="K785" i="27" s="1"/>
  <c r="I785" i="27"/>
  <c r="E785" i="27"/>
  <c r="G785" i="27" s="1"/>
  <c r="D785" i="27"/>
  <c r="F785" i="27" s="1"/>
  <c r="W784" i="27"/>
  <c r="V784" i="27"/>
  <c r="L784" i="27"/>
  <c r="M784" i="27" s="1"/>
  <c r="J784" i="27"/>
  <c r="K784" i="27" s="1"/>
  <c r="I784" i="27"/>
  <c r="E784" i="27"/>
  <c r="G784" i="27" s="1"/>
  <c r="D784" i="27"/>
  <c r="F784" i="27" s="1"/>
  <c r="W783" i="27"/>
  <c r="V783" i="27"/>
  <c r="L783" i="27"/>
  <c r="M783" i="27" s="1"/>
  <c r="J783" i="27"/>
  <c r="K783" i="27" s="1"/>
  <c r="I783" i="27"/>
  <c r="E783" i="27"/>
  <c r="G783" i="27" s="1"/>
  <c r="D783" i="27"/>
  <c r="F783" i="27" s="1"/>
  <c r="W782" i="27"/>
  <c r="V782" i="27"/>
  <c r="L782" i="27"/>
  <c r="M782" i="27" s="1"/>
  <c r="J782" i="27"/>
  <c r="K782" i="27" s="1"/>
  <c r="I782" i="27"/>
  <c r="E782" i="27"/>
  <c r="G782" i="27" s="1"/>
  <c r="D782" i="27"/>
  <c r="F782" i="27" s="1"/>
  <c r="W781" i="27"/>
  <c r="V781" i="27"/>
  <c r="L781" i="27"/>
  <c r="M781" i="27" s="1"/>
  <c r="J781" i="27"/>
  <c r="K781" i="27" s="1"/>
  <c r="I781" i="27"/>
  <c r="E781" i="27"/>
  <c r="G781" i="27" s="1"/>
  <c r="D781" i="27"/>
  <c r="F781" i="27" s="1"/>
  <c r="W780" i="27"/>
  <c r="V780" i="27"/>
  <c r="L780" i="27"/>
  <c r="M780" i="27" s="1"/>
  <c r="J780" i="27"/>
  <c r="K780" i="27" s="1"/>
  <c r="I780" i="27"/>
  <c r="E780" i="27"/>
  <c r="G780" i="27" s="1"/>
  <c r="D780" i="27"/>
  <c r="F780" i="27" s="1"/>
  <c r="W779" i="27"/>
  <c r="V779" i="27"/>
  <c r="L779" i="27"/>
  <c r="M779" i="27" s="1"/>
  <c r="J779" i="27"/>
  <c r="K779" i="27" s="1"/>
  <c r="I779" i="27"/>
  <c r="E779" i="27"/>
  <c r="G779" i="27" s="1"/>
  <c r="D779" i="27"/>
  <c r="F779" i="27" s="1"/>
  <c r="W778" i="27"/>
  <c r="V778" i="27"/>
  <c r="L778" i="27"/>
  <c r="J778" i="27"/>
  <c r="I778" i="27"/>
  <c r="E778" i="27"/>
  <c r="G778" i="27" s="1"/>
  <c r="D778" i="27"/>
  <c r="F778" i="27" s="1"/>
  <c r="W777" i="27"/>
  <c r="V777" i="27"/>
  <c r="L777" i="27"/>
  <c r="M777" i="27" s="1"/>
  <c r="J777" i="27"/>
  <c r="K777" i="27" s="1"/>
  <c r="I777" i="27"/>
  <c r="E777" i="27"/>
  <c r="G777" i="27" s="1"/>
  <c r="D777" i="27"/>
  <c r="F777" i="27" s="1"/>
  <c r="W776" i="27"/>
  <c r="V776" i="27"/>
  <c r="L776" i="27"/>
  <c r="M776" i="27" s="1"/>
  <c r="J776" i="27"/>
  <c r="K776" i="27" s="1"/>
  <c r="I776" i="27"/>
  <c r="E776" i="27"/>
  <c r="G776" i="27" s="1"/>
  <c r="D776" i="27"/>
  <c r="F776" i="27" s="1"/>
  <c r="W775" i="27"/>
  <c r="V775" i="27"/>
  <c r="L775" i="27"/>
  <c r="M775" i="27" s="1"/>
  <c r="J775" i="27"/>
  <c r="K775" i="27" s="1"/>
  <c r="I775" i="27"/>
  <c r="E775" i="27"/>
  <c r="G775" i="27" s="1"/>
  <c r="D775" i="27"/>
  <c r="F775" i="27" s="1"/>
  <c r="W774" i="27"/>
  <c r="V774" i="27"/>
  <c r="L774" i="27"/>
  <c r="M774" i="27" s="1"/>
  <c r="J774" i="27"/>
  <c r="K774" i="27" s="1"/>
  <c r="I774" i="27"/>
  <c r="E774" i="27"/>
  <c r="G774" i="27" s="1"/>
  <c r="D774" i="27"/>
  <c r="F774" i="27" s="1"/>
  <c r="AB773" i="27"/>
  <c r="AA773" i="27"/>
  <c r="Y773" i="27"/>
  <c r="W773" i="27"/>
  <c r="V773" i="27"/>
  <c r="L773" i="27"/>
  <c r="M773" i="27" s="1"/>
  <c r="J773" i="27"/>
  <c r="K773" i="27" s="1"/>
  <c r="I773" i="27"/>
  <c r="E773" i="27"/>
  <c r="G773" i="27" s="1"/>
  <c r="D773" i="27"/>
  <c r="F773" i="27" s="1"/>
  <c r="W772" i="27"/>
  <c r="V772" i="27"/>
  <c r="L772" i="27"/>
  <c r="M772" i="27" s="1"/>
  <c r="J772" i="27"/>
  <c r="K772" i="27" s="1"/>
  <c r="I772" i="27"/>
  <c r="E772" i="27"/>
  <c r="G772" i="27" s="1"/>
  <c r="D772" i="27"/>
  <c r="F772" i="27" s="1"/>
  <c r="W771" i="27"/>
  <c r="V771" i="27"/>
  <c r="L771" i="27"/>
  <c r="M771" i="27" s="1"/>
  <c r="J771" i="27"/>
  <c r="K771" i="27" s="1"/>
  <c r="I771" i="27"/>
  <c r="E771" i="27"/>
  <c r="G771" i="27" s="1"/>
  <c r="D771" i="27"/>
  <c r="F771" i="27" s="1"/>
  <c r="W770" i="27"/>
  <c r="V770" i="27"/>
  <c r="L770" i="27"/>
  <c r="M770" i="27" s="1"/>
  <c r="J770" i="27"/>
  <c r="K770" i="27" s="1"/>
  <c r="I770" i="27"/>
  <c r="E770" i="27"/>
  <c r="G770" i="27" s="1"/>
  <c r="D770" i="27"/>
  <c r="F770" i="27" s="1"/>
  <c r="W769" i="27"/>
  <c r="V769" i="27"/>
  <c r="L769" i="27"/>
  <c r="M769" i="27" s="1"/>
  <c r="J769" i="27"/>
  <c r="K769" i="27" s="1"/>
  <c r="I769" i="27"/>
  <c r="E769" i="27"/>
  <c r="G769" i="27" s="1"/>
  <c r="D769" i="27"/>
  <c r="F769" i="27" s="1"/>
  <c r="W768" i="27"/>
  <c r="V768" i="27"/>
  <c r="L768" i="27"/>
  <c r="M768" i="27" s="1"/>
  <c r="J768" i="27"/>
  <c r="K768" i="27" s="1"/>
  <c r="I768" i="27"/>
  <c r="E768" i="27"/>
  <c r="G768" i="27" s="1"/>
  <c r="D768" i="27"/>
  <c r="F768" i="27" s="1"/>
  <c r="W767" i="27"/>
  <c r="V767" i="27"/>
  <c r="L767" i="27"/>
  <c r="M767" i="27" s="1"/>
  <c r="J767" i="27"/>
  <c r="K767" i="27" s="1"/>
  <c r="I767" i="27"/>
  <c r="E767" i="27"/>
  <c r="G767" i="27" s="1"/>
  <c r="D767" i="27"/>
  <c r="F767" i="27" s="1"/>
  <c r="W766" i="27"/>
  <c r="V766" i="27"/>
  <c r="L766" i="27"/>
  <c r="M766" i="27" s="1"/>
  <c r="J766" i="27"/>
  <c r="K766" i="27" s="1"/>
  <c r="I766" i="27"/>
  <c r="E766" i="27"/>
  <c r="G766" i="27" s="1"/>
  <c r="D766" i="27"/>
  <c r="F766" i="27" s="1"/>
  <c r="W765" i="27"/>
  <c r="V765" i="27"/>
  <c r="L765" i="27"/>
  <c r="M765" i="27" s="1"/>
  <c r="J765" i="27"/>
  <c r="K765" i="27" s="1"/>
  <c r="I765" i="27"/>
  <c r="E765" i="27"/>
  <c r="G765" i="27" s="1"/>
  <c r="D765" i="27"/>
  <c r="F765" i="27" s="1"/>
  <c r="W764" i="27"/>
  <c r="V764" i="27"/>
  <c r="L764" i="27"/>
  <c r="M764" i="27" s="1"/>
  <c r="J764" i="27"/>
  <c r="K764" i="27" s="1"/>
  <c r="I764" i="27"/>
  <c r="E764" i="27"/>
  <c r="G764" i="27" s="1"/>
  <c r="D764" i="27"/>
  <c r="F764" i="27" s="1"/>
  <c r="W763" i="27"/>
  <c r="V763" i="27"/>
  <c r="L763" i="27"/>
  <c r="M763" i="27" s="1"/>
  <c r="J763" i="27"/>
  <c r="K763" i="27" s="1"/>
  <c r="I763" i="27"/>
  <c r="E763" i="27"/>
  <c r="G763" i="27" s="1"/>
  <c r="D763" i="27"/>
  <c r="F763" i="27" s="1"/>
  <c r="W762" i="27"/>
  <c r="V762" i="27"/>
  <c r="L762" i="27"/>
  <c r="M762" i="27" s="1"/>
  <c r="J762" i="27"/>
  <c r="K762" i="27" s="1"/>
  <c r="I762" i="27"/>
  <c r="E762" i="27"/>
  <c r="G762" i="27" s="1"/>
  <c r="D762" i="27"/>
  <c r="F762" i="27" s="1"/>
  <c r="W761" i="27"/>
  <c r="V761" i="27"/>
  <c r="L761" i="27"/>
  <c r="M761" i="27" s="1"/>
  <c r="J761" i="27"/>
  <c r="K761" i="27" s="1"/>
  <c r="I761" i="27"/>
  <c r="E761" i="27"/>
  <c r="G761" i="27" s="1"/>
  <c r="D761" i="27"/>
  <c r="F761" i="27" s="1"/>
  <c r="W760" i="27"/>
  <c r="V760" i="27"/>
  <c r="L760" i="27"/>
  <c r="M760" i="27" s="1"/>
  <c r="J760" i="27"/>
  <c r="K760" i="27" s="1"/>
  <c r="I760" i="27"/>
  <c r="E760" i="27"/>
  <c r="G760" i="27" s="1"/>
  <c r="D760" i="27"/>
  <c r="F760" i="27" s="1"/>
  <c r="W759" i="27"/>
  <c r="V759" i="27"/>
  <c r="L759" i="27"/>
  <c r="M759" i="27" s="1"/>
  <c r="J759" i="27"/>
  <c r="K759" i="27" s="1"/>
  <c r="I759" i="27"/>
  <c r="E759" i="27"/>
  <c r="G759" i="27" s="1"/>
  <c r="D759" i="27"/>
  <c r="F759" i="27" s="1"/>
  <c r="W758" i="27"/>
  <c r="V758" i="27"/>
  <c r="L758" i="27"/>
  <c r="M758" i="27" s="1"/>
  <c r="J758" i="27"/>
  <c r="K758" i="27" s="1"/>
  <c r="I758" i="27"/>
  <c r="E758" i="27"/>
  <c r="G758" i="27" s="1"/>
  <c r="D758" i="27"/>
  <c r="F758" i="27" s="1"/>
  <c r="W757" i="27"/>
  <c r="V757" i="27"/>
  <c r="L757" i="27"/>
  <c r="M757" i="27" s="1"/>
  <c r="J757" i="27"/>
  <c r="K757" i="27" s="1"/>
  <c r="I757" i="27"/>
  <c r="E757" i="27"/>
  <c r="G757" i="27" s="1"/>
  <c r="D757" i="27"/>
  <c r="F757" i="27" s="1"/>
  <c r="W756" i="27"/>
  <c r="V756" i="27"/>
  <c r="L756" i="27"/>
  <c r="M756" i="27" s="1"/>
  <c r="J756" i="27"/>
  <c r="K756" i="27" s="1"/>
  <c r="I756" i="27"/>
  <c r="E756" i="27"/>
  <c r="G756" i="27" s="1"/>
  <c r="D756" i="27"/>
  <c r="F756" i="27" s="1"/>
  <c r="W755" i="27"/>
  <c r="V755" i="27"/>
  <c r="L755" i="27"/>
  <c r="M755" i="27" s="1"/>
  <c r="J755" i="27"/>
  <c r="K755" i="27" s="1"/>
  <c r="I755" i="27"/>
  <c r="E755" i="27"/>
  <c r="G755" i="27" s="1"/>
  <c r="D755" i="27"/>
  <c r="F755" i="27" s="1"/>
  <c r="W754" i="27"/>
  <c r="V754" i="27"/>
  <c r="L754" i="27"/>
  <c r="M754" i="27" s="1"/>
  <c r="J754" i="27"/>
  <c r="K754" i="27" s="1"/>
  <c r="I754" i="27"/>
  <c r="E754" i="27"/>
  <c r="G754" i="27" s="1"/>
  <c r="D754" i="27"/>
  <c r="F754" i="27" s="1"/>
  <c r="W753" i="27"/>
  <c r="V753" i="27"/>
  <c r="L753" i="27"/>
  <c r="M753" i="27" s="1"/>
  <c r="J753" i="27"/>
  <c r="K753" i="27" s="1"/>
  <c r="I753" i="27"/>
  <c r="E753" i="27"/>
  <c r="G753" i="27" s="1"/>
  <c r="D753" i="27"/>
  <c r="F753" i="27" s="1"/>
  <c r="W752" i="27"/>
  <c r="V752" i="27"/>
  <c r="L752" i="27"/>
  <c r="M752" i="27" s="1"/>
  <c r="J752" i="27"/>
  <c r="K752" i="27" s="1"/>
  <c r="I752" i="27"/>
  <c r="E752" i="27"/>
  <c r="G752" i="27" s="1"/>
  <c r="D752" i="27"/>
  <c r="F752" i="27" s="1"/>
  <c r="W751" i="27"/>
  <c r="V751" i="27"/>
  <c r="L751" i="27"/>
  <c r="M751" i="27" s="1"/>
  <c r="J751" i="27"/>
  <c r="K751" i="27" s="1"/>
  <c r="I751" i="27"/>
  <c r="E751" i="27"/>
  <c r="G751" i="27" s="1"/>
  <c r="D751" i="27"/>
  <c r="F751" i="27" s="1"/>
  <c r="W750" i="27"/>
  <c r="V750" i="27"/>
  <c r="L750" i="27"/>
  <c r="M750" i="27" s="1"/>
  <c r="J750" i="27"/>
  <c r="K750" i="27" s="1"/>
  <c r="I750" i="27"/>
  <c r="E750" i="27"/>
  <c r="G750" i="27" s="1"/>
  <c r="D750" i="27"/>
  <c r="F750" i="27" s="1"/>
  <c r="W749" i="27"/>
  <c r="V749" i="27"/>
  <c r="L749" i="27"/>
  <c r="M749" i="27" s="1"/>
  <c r="J749" i="27"/>
  <c r="K749" i="27" s="1"/>
  <c r="I749" i="27"/>
  <c r="E749" i="27"/>
  <c r="G749" i="27" s="1"/>
  <c r="D749" i="27"/>
  <c r="F749" i="27" s="1"/>
  <c r="W748" i="27"/>
  <c r="V748" i="27"/>
  <c r="M748" i="27"/>
  <c r="L748" i="27"/>
  <c r="K748" i="27"/>
  <c r="J748" i="27"/>
  <c r="I748" i="27"/>
  <c r="E748" i="27"/>
  <c r="G748" i="27" s="1"/>
  <c r="D748" i="27"/>
  <c r="F748" i="27" s="1"/>
  <c r="W747" i="27"/>
  <c r="V747" i="27"/>
  <c r="L747" i="27"/>
  <c r="M747" i="27" s="1"/>
  <c r="J747" i="27"/>
  <c r="K747" i="27" s="1"/>
  <c r="I747" i="27"/>
  <c r="E747" i="27"/>
  <c r="G747" i="27" s="1"/>
  <c r="D747" i="27"/>
  <c r="F747" i="27" s="1"/>
  <c r="W746" i="27"/>
  <c r="V746" i="27"/>
  <c r="L746" i="27"/>
  <c r="M746" i="27" s="1"/>
  <c r="J746" i="27"/>
  <c r="K746" i="27" s="1"/>
  <c r="I746" i="27"/>
  <c r="E746" i="27"/>
  <c r="G746" i="27" s="1"/>
  <c r="D746" i="27"/>
  <c r="F746" i="27" s="1"/>
  <c r="W745" i="27"/>
  <c r="V745" i="27"/>
  <c r="L745" i="27"/>
  <c r="M745" i="27" s="1"/>
  <c r="J745" i="27"/>
  <c r="K745" i="27" s="1"/>
  <c r="I745" i="27"/>
  <c r="E745" i="27"/>
  <c r="G745" i="27" s="1"/>
  <c r="D745" i="27"/>
  <c r="F745" i="27" s="1"/>
  <c r="W744" i="27"/>
  <c r="V744" i="27"/>
  <c r="L744" i="27"/>
  <c r="M744" i="27" s="1"/>
  <c r="J744" i="27"/>
  <c r="K744" i="27" s="1"/>
  <c r="I744" i="27"/>
  <c r="E744" i="27"/>
  <c r="G744" i="27" s="1"/>
  <c r="D744" i="27"/>
  <c r="F744" i="27" s="1"/>
  <c r="W743" i="27"/>
  <c r="V743" i="27"/>
  <c r="L743" i="27"/>
  <c r="M743" i="27" s="1"/>
  <c r="J743" i="27"/>
  <c r="K743" i="27" s="1"/>
  <c r="I743" i="27"/>
  <c r="E743" i="27"/>
  <c r="G743" i="27" s="1"/>
  <c r="D743" i="27"/>
  <c r="F743" i="27" s="1"/>
  <c r="W742" i="27"/>
  <c r="V742" i="27"/>
  <c r="L742" i="27"/>
  <c r="M742" i="27" s="1"/>
  <c r="J742" i="27"/>
  <c r="K742" i="27" s="1"/>
  <c r="I742" i="27"/>
  <c r="E742" i="27"/>
  <c r="G742" i="27" s="1"/>
  <c r="D742" i="27"/>
  <c r="F742" i="27" s="1"/>
  <c r="W741" i="27"/>
  <c r="V741" i="27"/>
  <c r="L741" i="27"/>
  <c r="M741" i="27" s="1"/>
  <c r="J741" i="27"/>
  <c r="K741" i="27" s="1"/>
  <c r="I741" i="27"/>
  <c r="E741" i="27"/>
  <c r="G741" i="27" s="1"/>
  <c r="D741" i="27"/>
  <c r="F741" i="27" s="1"/>
  <c r="W740" i="27"/>
  <c r="V740" i="27"/>
  <c r="L740" i="27"/>
  <c r="M740" i="27" s="1"/>
  <c r="J740" i="27"/>
  <c r="K740" i="27" s="1"/>
  <c r="I740" i="27"/>
  <c r="E740" i="27"/>
  <c r="G740" i="27" s="1"/>
  <c r="D740" i="27"/>
  <c r="F740" i="27" s="1"/>
  <c r="W739" i="27"/>
  <c r="V739" i="27"/>
  <c r="L739" i="27"/>
  <c r="M739" i="27" s="1"/>
  <c r="J739" i="27"/>
  <c r="K739" i="27" s="1"/>
  <c r="I739" i="27"/>
  <c r="E739" i="27"/>
  <c r="G739" i="27" s="1"/>
  <c r="D739" i="27"/>
  <c r="F739" i="27" s="1"/>
  <c r="W738" i="27"/>
  <c r="V738" i="27"/>
  <c r="L738" i="27"/>
  <c r="M738" i="27" s="1"/>
  <c r="J738" i="27"/>
  <c r="K738" i="27" s="1"/>
  <c r="I738" i="27"/>
  <c r="E738" i="27"/>
  <c r="G738" i="27" s="1"/>
  <c r="D738" i="27"/>
  <c r="F738" i="27" s="1"/>
  <c r="W737" i="27"/>
  <c r="V737" i="27"/>
  <c r="L737" i="27"/>
  <c r="M737" i="27" s="1"/>
  <c r="J737" i="27"/>
  <c r="K737" i="27" s="1"/>
  <c r="I737" i="27"/>
  <c r="E737" i="27"/>
  <c r="G737" i="27" s="1"/>
  <c r="D737" i="27"/>
  <c r="F737" i="27" s="1"/>
  <c r="W736" i="27"/>
  <c r="V736" i="27"/>
  <c r="L736" i="27"/>
  <c r="M736" i="27" s="1"/>
  <c r="J736" i="27"/>
  <c r="K736" i="27" s="1"/>
  <c r="I736" i="27"/>
  <c r="E736" i="27"/>
  <c r="G736" i="27" s="1"/>
  <c r="D736" i="27"/>
  <c r="F736" i="27" s="1"/>
  <c r="W735" i="27"/>
  <c r="V735" i="27"/>
  <c r="L735" i="27"/>
  <c r="M735" i="27" s="1"/>
  <c r="J735" i="27"/>
  <c r="K735" i="27" s="1"/>
  <c r="I735" i="27"/>
  <c r="E735" i="27"/>
  <c r="G735" i="27" s="1"/>
  <c r="D735" i="27"/>
  <c r="F735" i="27" s="1"/>
  <c r="W734" i="27"/>
  <c r="V734" i="27"/>
  <c r="L734" i="27"/>
  <c r="M734" i="27" s="1"/>
  <c r="J734" i="27"/>
  <c r="K734" i="27" s="1"/>
  <c r="I734" i="27"/>
  <c r="E734" i="27"/>
  <c r="G734" i="27" s="1"/>
  <c r="D734" i="27"/>
  <c r="F734" i="27" s="1"/>
  <c r="W733" i="27"/>
  <c r="V733" i="27"/>
  <c r="L733" i="27"/>
  <c r="M733" i="27" s="1"/>
  <c r="J733" i="27"/>
  <c r="K733" i="27" s="1"/>
  <c r="I733" i="27"/>
  <c r="E733" i="27"/>
  <c r="G733" i="27" s="1"/>
  <c r="D733" i="27"/>
  <c r="F733" i="27" s="1"/>
  <c r="W732" i="27"/>
  <c r="V732" i="27"/>
  <c r="L732" i="27"/>
  <c r="M732" i="27" s="1"/>
  <c r="J732" i="27"/>
  <c r="K732" i="27" s="1"/>
  <c r="I732" i="27"/>
  <c r="E732" i="27"/>
  <c r="G732" i="27" s="1"/>
  <c r="D732" i="27"/>
  <c r="F732" i="27" s="1"/>
  <c r="W731" i="27"/>
  <c r="V731" i="27"/>
  <c r="L731" i="27"/>
  <c r="M731" i="27" s="1"/>
  <c r="J731" i="27"/>
  <c r="K731" i="27" s="1"/>
  <c r="I731" i="27"/>
  <c r="E731" i="27"/>
  <c r="G731" i="27" s="1"/>
  <c r="D731" i="27"/>
  <c r="F731" i="27" s="1"/>
  <c r="W730" i="27"/>
  <c r="V730" i="27"/>
  <c r="L730" i="27"/>
  <c r="M730" i="27" s="1"/>
  <c r="J730" i="27"/>
  <c r="K730" i="27" s="1"/>
  <c r="I730" i="27"/>
  <c r="E730" i="27"/>
  <c r="G730" i="27" s="1"/>
  <c r="D730" i="27"/>
  <c r="F730" i="27" s="1"/>
  <c r="W729" i="27"/>
  <c r="V729" i="27"/>
  <c r="L729" i="27"/>
  <c r="M729" i="27" s="1"/>
  <c r="J729" i="27"/>
  <c r="K729" i="27" s="1"/>
  <c r="I729" i="27"/>
  <c r="E729" i="27"/>
  <c r="G729" i="27" s="1"/>
  <c r="D729" i="27"/>
  <c r="F729" i="27" s="1"/>
  <c r="W728" i="27"/>
  <c r="V728" i="27"/>
  <c r="L728" i="27"/>
  <c r="M728" i="27" s="1"/>
  <c r="J728" i="27"/>
  <c r="K728" i="27" s="1"/>
  <c r="I728" i="27"/>
  <c r="E728" i="27"/>
  <c r="G728" i="27" s="1"/>
  <c r="D728" i="27"/>
  <c r="F728" i="27" s="1"/>
  <c r="W727" i="27"/>
  <c r="V727" i="27"/>
  <c r="L727" i="27"/>
  <c r="M727" i="27" s="1"/>
  <c r="J727" i="27"/>
  <c r="K727" i="27" s="1"/>
  <c r="I727" i="27"/>
  <c r="E727" i="27"/>
  <c r="G727" i="27" s="1"/>
  <c r="D727" i="27"/>
  <c r="F727" i="27" s="1"/>
  <c r="W726" i="27"/>
  <c r="V726" i="27"/>
  <c r="L726" i="27"/>
  <c r="M726" i="27" s="1"/>
  <c r="J726" i="27"/>
  <c r="K726" i="27" s="1"/>
  <c r="I726" i="27"/>
  <c r="E726" i="27"/>
  <c r="G726" i="27" s="1"/>
  <c r="D726" i="27"/>
  <c r="F726" i="27" s="1"/>
  <c r="W725" i="27"/>
  <c r="V725" i="27"/>
  <c r="L725" i="27"/>
  <c r="M725" i="27" s="1"/>
  <c r="J725" i="27"/>
  <c r="K725" i="27" s="1"/>
  <c r="I725" i="27"/>
  <c r="E725" i="27"/>
  <c r="G725" i="27" s="1"/>
  <c r="D725" i="27"/>
  <c r="F725" i="27" s="1"/>
  <c r="W724" i="27"/>
  <c r="V724" i="27"/>
  <c r="L724" i="27"/>
  <c r="M724" i="27" s="1"/>
  <c r="J724" i="27"/>
  <c r="K724" i="27" s="1"/>
  <c r="I724" i="27"/>
  <c r="E724" i="27"/>
  <c r="G724" i="27" s="1"/>
  <c r="D724" i="27"/>
  <c r="F724" i="27" s="1"/>
  <c r="W723" i="27"/>
  <c r="V723" i="27"/>
  <c r="L723" i="27"/>
  <c r="M723" i="27" s="1"/>
  <c r="J723" i="27"/>
  <c r="K723" i="27" s="1"/>
  <c r="I723" i="27"/>
  <c r="E723" i="27"/>
  <c r="G723" i="27" s="1"/>
  <c r="D723" i="27"/>
  <c r="F723" i="27" s="1"/>
  <c r="W722" i="27"/>
  <c r="V722" i="27"/>
  <c r="L722" i="27"/>
  <c r="M722" i="27" s="1"/>
  <c r="J722" i="27"/>
  <c r="K722" i="27" s="1"/>
  <c r="I722" i="27"/>
  <c r="E722" i="27"/>
  <c r="G722" i="27" s="1"/>
  <c r="D722" i="27"/>
  <c r="F722" i="27" s="1"/>
  <c r="W721" i="27"/>
  <c r="V721" i="27"/>
  <c r="L721" i="27"/>
  <c r="M721" i="27" s="1"/>
  <c r="J721" i="27"/>
  <c r="K721" i="27" s="1"/>
  <c r="I721" i="27"/>
  <c r="E721" i="27"/>
  <c r="G721" i="27" s="1"/>
  <c r="D721" i="27"/>
  <c r="F721" i="27" s="1"/>
  <c r="W720" i="27"/>
  <c r="V720" i="27"/>
  <c r="L720" i="27"/>
  <c r="M720" i="27" s="1"/>
  <c r="J720" i="27"/>
  <c r="K720" i="27" s="1"/>
  <c r="I720" i="27"/>
  <c r="E720" i="27"/>
  <c r="G720" i="27" s="1"/>
  <c r="D720" i="27"/>
  <c r="F720" i="27" s="1"/>
  <c r="W719" i="27"/>
  <c r="V719" i="27"/>
  <c r="L719" i="27"/>
  <c r="M719" i="27" s="1"/>
  <c r="J719" i="27"/>
  <c r="K719" i="27" s="1"/>
  <c r="I719" i="27"/>
  <c r="E719" i="27"/>
  <c r="G719" i="27" s="1"/>
  <c r="D719" i="27"/>
  <c r="F719" i="27" s="1"/>
  <c r="W718" i="27"/>
  <c r="V718" i="27"/>
  <c r="L718" i="27"/>
  <c r="M718" i="27" s="1"/>
  <c r="J718" i="27"/>
  <c r="K718" i="27" s="1"/>
  <c r="I718" i="27"/>
  <c r="E718" i="27"/>
  <c r="G718" i="27" s="1"/>
  <c r="D718" i="27"/>
  <c r="F718" i="27" s="1"/>
  <c r="W717" i="27"/>
  <c r="V717" i="27"/>
  <c r="L717" i="27"/>
  <c r="M717" i="27" s="1"/>
  <c r="J717" i="27"/>
  <c r="K717" i="27" s="1"/>
  <c r="I717" i="27"/>
  <c r="E717" i="27"/>
  <c r="G717" i="27" s="1"/>
  <c r="D717" i="27"/>
  <c r="F717" i="27" s="1"/>
  <c r="W716" i="27"/>
  <c r="V716" i="27"/>
  <c r="L716" i="27"/>
  <c r="M716" i="27" s="1"/>
  <c r="J716" i="27"/>
  <c r="K716" i="27" s="1"/>
  <c r="I716" i="27"/>
  <c r="E716" i="27"/>
  <c r="G716" i="27" s="1"/>
  <c r="D716" i="27"/>
  <c r="F716" i="27" s="1"/>
  <c r="W715" i="27"/>
  <c r="V715" i="27"/>
  <c r="L715" i="27"/>
  <c r="M715" i="27" s="1"/>
  <c r="J715" i="27"/>
  <c r="K715" i="27" s="1"/>
  <c r="I715" i="27"/>
  <c r="E715" i="27"/>
  <c r="G715" i="27" s="1"/>
  <c r="D715" i="27"/>
  <c r="F715" i="27" s="1"/>
  <c r="W714" i="27"/>
  <c r="V714" i="27"/>
  <c r="L714" i="27"/>
  <c r="M714" i="27" s="1"/>
  <c r="J714" i="27"/>
  <c r="K714" i="27" s="1"/>
  <c r="I714" i="27"/>
  <c r="E714" i="27"/>
  <c r="G714" i="27" s="1"/>
  <c r="D714" i="27"/>
  <c r="F714" i="27" s="1"/>
  <c r="W713" i="27"/>
  <c r="V713" i="27"/>
  <c r="L713" i="27"/>
  <c r="M713" i="27" s="1"/>
  <c r="J713" i="27"/>
  <c r="K713" i="27" s="1"/>
  <c r="I713" i="27"/>
  <c r="E713" i="27"/>
  <c r="G713" i="27" s="1"/>
  <c r="D713" i="27"/>
  <c r="F713" i="27" s="1"/>
  <c r="W712" i="27"/>
  <c r="V712" i="27"/>
  <c r="L712" i="27"/>
  <c r="M712" i="27" s="1"/>
  <c r="J712" i="27"/>
  <c r="K712" i="27" s="1"/>
  <c r="I712" i="27"/>
  <c r="E712" i="27"/>
  <c r="G712" i="27" s="1"/>
  <c r="D712" i="27"/>
  <c r="F712" i="27" s="1"/>
  <c r="W711" i="27"/>
  <c r="V711" i="27"/>
  <c r="L711" i="27"/>
  <c r="M711" i="27" s="1"/>
  <c r="J711" i="27"/>
  <c r="K711" i="27" s="1"/>
  <c r="I711" i="27"/>
  <c r="E711" i="27"/>
  <c r="G711" i="27" s="1"/>
  <c r="D711" i="27"/>
  <c r="F711" i="27" s="1"/>
  <c r="W710" i="27"/>
  <c r="V710" i="27"/>
  <c r="L710" i="27"/>
  <c r="M710" i="27" s="1"/>
  <c r="J710" i="27"/>
  <c r="K710" i="27" s="1"/>
  <c r="I710" i="27"/>
  <c r="E710" i="27"/>
  <c r="G710" i="27" s="1"/>
  <c r="D710" i="27"/>
  <c r="F710" i="27" s="1"/>
  <c r="W709" i="27"/>
  <c r="V709" i="27"/>
  <c r="L709" i="27"/>
  <c r="M709" i="27" s="1"/>
  <c r="J709" i="27"/>
  <c r="K709" i="27" s="1"/>
  <c r="I709" i="27"/>
  <c r="E709" i="27"/>
  <c r="G709" i="27" s="1"/>
  <c r="D709" i="27"/>
  <c r="F709" i="27" s="1"/>
  <c r="W708" i="27"/>
  <c r="V708" i="27"/>
  <c r="L708" i="27"/>
  <c r="M708" i="27" s="1"/>
  <c r="J708" i="27"/>
  <c r="K708" i="27" s="1"/>
  <c r="I708" i="27"/>
  <c r="E708" i="27"/>
  <c r="G708" i="27" s="1"/>
  <c r="D708" i="27"/>
  <c r="F708" i="27" s="1"/>
  <c r="W707" i="27"/>
  <c r="V707" i="27"/>
  <c r="L707" i="27"/>
  <c r="M707" i="27" s="1"/>
  <c r="J707" i="27"/>
  <c r="K707" i="27" s="1"/>
  <c r="I707" i="27"/>
  <c r="E707" i="27"/>
  <c r="G707" i="27" s="1"/>
  <c r="D707" i="27"/>
  <c r="F707" i="27" s="1"/>
  <c r="W706" i="27"/>
  <c r="V706" i="27"/>
  <c r="L706" i="27"/>
  <c r="M706" i="27" s="1"/>
  <c r="J706" i="27"/>
  <c r="K706" i="27" s="1"/>
  <c r="I706" i="27"/>
  <c r="E706" i="27"/>
  <c r="G706" i="27" s="1"/>
  <c r="D706" i="27"/>
  <c r="F706" i="27" s="1"/>
  <c r="W705" i="27"/>
  <c r="V705" i="27"/>
  <c r="L705" i="27"/>
  <c r="M705" i="27" s="1"/>
  <c r="J705" i="27"/>
  <c r="K705" i="27" s="1"/>
  <c r="I705" i="27"/>
  <c r="E705" i="27"/>
  <c r="G705" i="27" s="1"/>
  <c r="D705" i="27"/>
  <c r="F705" i="27" s="1"/>
  <c r="W704" i="27"/>
  <c r="V704" i="27"/>
  <c r="L704" i="27"/>
  <c r="M704" i="27" s="1"/>
  <c r="J704" i="27"/>
  <c r="K704" i="27" s="1"/>
  <c r="I704" i="27"/>
  <c r="E704" i="27"/>
  <c r="G704" i="27" s="1"/>
  <c r="D704" i="27"/>
  <c r="F704" i="27" s="1"/>
  <c r="W703" i="27"/>
  <c r="V703" i="27"/>
  <c r="L703" i="27"/>
  <c r="M703" i="27" s="1"/>
  <c r="J703" i="27"/>
  <c r="K703" i="27" s="1"/>
  <c r="I703" i="27"/>
  <c r="E703" i="27"/>
  <c r="G703" i="27" s="1"/>
  <c r="D703" i="27"/>
  <c r="F703" i="27" s="1"/>
  <c r="W702" i="27"/>
  <c r="V702" i="27"/>
  <c r="L702" i="27"/>
  <c r="M702" i="27" s="1"/>
  <c r="J702" i="27"/>
  <c r="K702" i="27" s="1"/>
  <c r="I702" i="27"/>
  <c r="E702" i="27"/>
  <c r="G702" i="27" s="1"/>
  <c r="D702" i="27"/>
  <c r="F702" i="27" s="1"/>
  <c r="W701" i="27"/>
  <c r="V701" i="27"/>
  <c r="L701" i="27"/>
  <c r="M701" i="27" s="1"/>
  <c r="J701" i="27"/>
  <c r="K701" i="27" s="1"/>
  <c r="I701" i="27"/>
  <c r="E701" i="27"/>
  <c r="G701" i="27" s="1"/>
  <c r="D701" i="27"/>
  <c r="F701" i="27" s="1"/>
  <c r="W700" i="27"/>
  <c r="V700" i="27"/>
  <c r="L700" i="27"/>
  <c r="M700" i="27" s="1"/>
  <c r="J700" i="27"/>
  <c r="K700" i="27" s="1"/>
  <c r="I700" i="27"/>
  <c r="E700" i="27"/>
  <c r="G700" i="27" s="1"/>
  <c r="D700" i="27"/>
  <c r="F700" i="27" s="1"/>
  <c r="W699" i="27"/>
  <c r="V699" i="27"/>
  <c r="L699" i="27"/>
  <c r="M699" i="27" s="1"/>
  <c r="J699" i="27"/>
  <c r="K699" i="27" s="1"/>
  <c r="I699" i="27"/>
  <c r="E699" i="27"/>
  <c r="G699" i="27" s="1"/>
  <c r="D699" i="27"/>
  <c r="F699" i="27" s="1"/>
  <c r="W698" i="27"/>
  <c r="V698" i="27"/>
  <c r="L698" i="27"/>
  <c r="M698" i="27" s="1"/>
  <c r="J698" i="27"/>
  <c r="K698" i="27" s="1"/>
  <c r="I698" i="27"/>
  <c r="E698" i="27"/>
  <c r="G698" i="27" s="1"/>
  <c r="D698" i="27"/>
  <c r="F698" i="27" s="1"/>
  <c r="W697" i="27"/>
  <c r="V697" i="27"/>
  <c r="L697" i="27"/>
  <c r="M697" i="27" s="1"/>
  <c r="J697" i="27"/>
  <c r="K697" i="27" s="1"/>
  <c r="I697" i="27"/>
  <c r="E697" i="27"/>
  <c r="G697" i="27" s="1"/>
  <c r="D697" i="27"/>
  <c r="F697" i="27" s="1"/>
  <c r="W696" i="27"/>
  <c r="V696" i="27"/>
  <c r="L696" i="27"/>
  <c r="M696" i="27" s="1"/>
  <c r="J696" i="27"/>
  <c r="K696" i="27" s="1"/>
  <c r="I696" i="27"/>
  <c r="E696" i="27"/>
  <c r="G696" i="27" s="1"/>
  <c r="D696" i="27"/>
  <c r="F696" i="27" s="1"/>
  <c r="W695" i="27"/>
  <c r="V695" i="27"/>
  <c r="L695" i="27"/>
  <c r="M695" i="27" s="1"/>
  <c r="J695" i="27"/>
  <c r="K695" i="27" s="1"/>
  <c r="I695" i="27"/>
  <c r="E695" i="27"/>
  <c r="G695" i="27" s="1"/>
  <c r="D695" i="27"/>
  <c r="F695" i="27" s="1"/>
  <c r="W694" i="27"/>
  <c r="V694" i="27"/>
  <c r="L694" i="27"/>
  <c r="M694" i="27" s="1"/>
  <c r="J694" i="27"/>
  <c r="K694" i="27" s="1"/>
  <c r="I694" i="27"/>
  <c r="E694" i="27"/>
  <c r="G694" i="27" s="1"/>
  <c r="D694" i="27"/>
  <c r="F694" i="27" s="1"/>
  <c r="W693" i="27"/>
  <c r="V693" i="27"/>
  <c r="L693" i="27"/>
  <c r="M693" i="27" s="1"/>
  <c r="J693" i="27"/>
  <c r="K693" i="27" s="1"/>
  <c r="I693" i="27"/>
  <c r="E693" i="27"/>
  <c r="G693" i="27" s="1"/>
  <c r="D693" i="27"/>
  <c r="F693" i="27" s="1"/>
  <c r="W692" i="27"/>
  <c r="V692" i="27"/>
  <c r="L692" i="27"/>
  <c r="M692" i="27" s="1"/>
  <c r="J692" i="27"/>
  <c r="K692" i="27" s="1"/>
  <c r="I692" i="27"/>
  <c r="E692" i="27"/>
  <c r="G692" i="27" s="1"/>
  <c r="D692" i="27"/>
  <c r="F692" i="27" s="1"/>
  <c r="W691" i="27"/>
  <c r="V691" i="27"/>
  <c r="L691" i="27"/>
  <c r="M691" i="27" s="1"/>
  <c r="J691" i="27"/>
  <c r="K691" i="27" s="1"/>
  <c r="I691" i="27"/>
  <c r="E691" i="27"/>
  <c r="G691" i="27" s="1"/>
  <c r="D691" i="27"/>
  <c r="F691" i="27" s="1"/>
  <c r="W690" i="27"/>
  <c r="V690" i="27"/>
  <c r="L690" i="27"/>
  <c r="M690" i="27" s="1"/>
  <c r="J690" i="27"/>
  <c r="K690" i="27" s="1"/>
  <c r="I690" i="27"/>
  <c r="E690" i="27"/>
  <c r="G690" i="27" s="1"/>
  <c r="D690" i="27"/>
  <c r="F690" i="27" s="1"/>
  <c r="W689" i="27"/>
  <c r="V689" i="27"/>
  <c r="L689" i="27"/>
  <c r="M689" i="27" s="1"/>
  <c r="J689" i="27"/>
  <c r="K689" i="27" s="1"/>
  <c r="I689" i="27"/>
  <c r="E689" i="27"/>
  <c r="G689" i="27" s="1"/>
  <c r="D689" i="27"/>
  <c r="F689" i="27" s="1"/>
  <c r="W688" i="27"/>
  <c r="V688" i="27"/>
  <c r="L688" i="27"/>
  <c r="M688" i="27" s="1"/>
  <c r="J688" i="27"/>
  <c r="K688" i="27" s="1"/>
  <c r="I688" i="27"/>
  <c r="E688" i="27"/>
  <c r="G688" i="27" s="1"/>
  <c r="D688" i="27"/>
  <c r="F688" i="27" s="1"/>
  <c r="W687" i="27"/>
  <c r="V687" i="27"/>
  <c r="L687" i="27"/>
  <c r="M687" i="27" s="1"/>
  <c r="P711" i="27" s="1"/>
  <c r="J687" i="27"/>
  <c r="K687" i="27" s="1"/>
  <c r="I687" i="27"/>
  <c r="E687" i="27"/>
  <c r="G687" i="27" s="1"/>
  <c r="D687" i="27"/>
  <c r="F687" i="27" s="1"/>
  <c r="W686" i="27"/>
  <c r="V686" i="27"/>
  <c r="L686" i="27"/>
  <c r="M686" i="27" s="1"/>
  <c r="J686" i="27"/>
  <c r="K686" i="27" s="1"/>
  <c r="I686" i="27"/>
  <c r="E686" i="27"/>
  <c r="G686" i="27" s="1"/>
  <c r="D686" i="27"/>
  <c r="F686" i="27" s="1"/>
  <c r="W685" i="27"/>
  <c r="V685" i="27"/>
  <c r="L685" i="27"/>
  <c r="M685" i="27" s="1"/>
  <c r="J685" i="27"/>
  <c r="K685" i="27" s="1"/>
  <c r="I685" i="27"/>
  <c r="E685" i="27"/>
  <c r="G685" i="27" s="1"/>
  <c r="D685" i="27"/>
  <c r="F685" i="27" s="1"/>
  <c r="W684" i="27"/>
  <c r="V684" i="27"/>
  <c r="L684" i="27"/>
  <c r="M684" i="27" s="1"/>
  <c r="J684" i="27"/>
  <c r="K684" i="27" s="1"/>
  <c r="I684" i="27"/>
  <c r="E684" i="27"/>
  <c r="G684" i="27" s="1"/>
  <c r="D684" i="27"/>
  <c r="F684" i="27" s="1"/>
  <c r="W683" i="27"/>
  <c r="V683" i="27"/>
  <c r="L683" i="27"/>
  <c r="M683" i="27" s="1"/>
  <c r="J683" i="27"/>
  <c r="K683" i="27" s="1"/>
  <c r="I683" i="27"/>
  <c r="E683" i="27"/>
  <c r="G683" i="27" s="1"/>
  <c r="D683" i="27"/>
  <c r="F683" i="27" s="1"/>
  <c r="W682" i="27"/>
  <c r="V682" i="27"/>
  <c r="L682" i="27"/>
  <c r="M682" i="27" s="1"/>
  <c r="J682" i="27"/>
  <c r="K682" i="27" s="1"/>
  <c r="I682" i="27"/>
  <c r="E682" i="27"/>
  <c r="G682" i="27" s="1"/>
  <c r="D682" i="27"/>
  <c r="F682" i="27" s="1"/>
  <c r="W681" i="27"/>
  <c r="V681" i="27"/>
  <c r="L681" i="27"/>
  <c r="M681" i="27" s="1"/>
  <c r="J681" i="27"/>
  <c r="K681" i="27" s="1"/>
  <c r="I681" i="27"/>
  <c r="E681" i="27"/>
  <c r="G681" i="27" s="1"/>
  <c r="D681" i="27"/>
  <c r="F681" i="27" s="1"/>
  <c r="W680" i="27"/>
  <c r="V680" i="27"/>
  <c r="L680" i="27"/>
  <c r="M680" i="27" s="1"/>
  <c r="J680" i="27"/>
  <c r="K680" i="27" s="1"/>
  <c r="I680" i="27"/>
  <c r="E680" i="27"/>
  <c r="G680" i="27" s="1"/>
  <c r="D680" i="27"/>
  <c r="F680" i="27" s="1"/>
  <c r="W679" i="27"/>
  <c r="V679" i="27"/>
  <c r="L679" i="27"/>
  <c r="M679" i="27" s="1"/>
  <c r="J679" i="27"/>
  <c r="K679" i="27" s="1"/>
  <c r="I679" i="27"/>
  <c r="E679" i="27"/>
  <c r="G679" i="27" s="1"/>
  <c r="D679" i="27"/>
  <c r="F679" i="27" s="1"/>
  <c r="W678" i="27"/>
  <c r="V678" i="27"/>
  <c r="L678" i="27"/>
  <c r="M678" i="27" s="1"/>
  <c r="J678" i="27"/>
  <c r="K678" i="27" s="1"/>
  <c r="I678" i="27"/>
  <c r="E678" i="27"/>
  <c r="G678" i="27" s="1"/>
  <c r="D678" i="27"/>
  <c r="F678" i="27" s="1"/>
  <c r="W677" i="27"/>
  <c r="V677" i="27"/>
  <c r="L677" i="27"/>
  <c r="M677" i="27" s="1"/>
  <c r="J677" i="27"/>
  <c r="K677" i="27" s="1"/>
  <c r="I677" i="27"/>
  <c r="E677" i="27"/>
  <c r="G677" i="27" s="1"/>
  <c r="D677" i="27"/>
  <c r="F677" i="27" s="1"/>
  <c r="W676" i="27"/>
  <c r="V676" i="27"/>
  <c r="L676" i="27"/>
  <c r="M676" i="27" s="1"/>
  <c r="J676" i="27"/>
  <c r="K676" i="27" s="1"/>
  <c r="I676" i="27"/>
  <c r="E676" i="27"/>
  <c r="G676" i="27" s="1"/>
  <c r="D676" i="27"/>
  <c r="F676" i="27" s="1"/>
  <c r="W675" i="27"/>
  <c r="V675" i="27"/>
  <c r="L675" i="27"/>
  <c r="M675" i="27" s="1"/>
  <c r="J675" i="27"/>
  <c r="K675" i="27" s="1"/>
  <c r="I675" i="27"/>
  <c r="E675" i="27"/>
  <c r="G675" i="27" s="1"/>
  <c r="D675" i="27"/>
  <c r="F675" i="27" s="1"/>
  <c r="W674" i="27"/>
  <c r="V674" i="27"/>
  <c r="L674" i="27"/>
  <c r="M674" i="27" s="1"/>
  <c r="J674" i="27"/>
  <c r="K674" i="27" s="1"/>
  <c r="I674" i="27"/>
  <c r="E674" i="27"/>
  <c r="G674" i="27" s="1"/>
  <c r="D674" i="27"/>
  <c r="F674" i="27" s="1"/>
  <c r="W673" i="27"/>
  <c r="V673" i="27"/>
  <c r="L673" i="27"/>
  <c r="M673" i="27" s="1"/>
  <c r="J673" i="27"/>
  <c r="K673" i="27" s="1"/>
  <c r="I673" i="27"/>
  <c r="E673" i="27"/>
  <c r="G673" i="27" s="1"/>
  <c r="D673" i="27"/>
  <c r="F673" i="27" s="1"/>
  <c r="W672" i="27"/>
  <c r="V672" i="27"/>
  <c r="L672" i="27"/>
  <c r="M672" i="27" s="1"/>
  <c r="J672" i="27"/>
  <c r="K672" i="27" s="1"/>
  <c r="I672" i="27"/>
  <c r="E672" i="27"/>
  <c r="G672" i="27" s="1"/>
  <c r="D672" i="27"/>
  <c r="F672" i="27" s="1"/>
  <c r="W671" i="27"/>
  <c r="V671" i="27"/>
  <c r="L671" i="27"/>
  <c r="M671" i="27" s="1"/>
  <c r="J671" i="27"/>
  <c r="K671" i="27" s="1"/>
  <c r="I671" i="27"/>
  <c r="E671" i="27"/>
  <c r="G671" i="27" s="1"/>
  <c r="D671" i="27"/>
  <c r="F671" i="27" s="1"/>
  <c r="W670" i="27"/>
  <c r="V670" i="27"/>
  <c r="L670" i="27"/>
  <c r="M670" i="27" s="1"/>
  <c r="J670" i="27"/>
  <c r="K670" i="27" s="1"/>
  <c r="I670" i="27"/>
  <c r="E670" i="27"/>
  <c r="G670" i="27" s="1"/>
  <c r="D670" i="27"/>
  <c r="F670" i="27" s="1"/>
  <c r="W669" i="27"/>
  <c r="V669" i="27"/>
  <c r="L669" i="27"/>
  <c r="M669" i="27" s="1"/>
  <c r="J669" i="27"/>
  <c r="K669" i="27" s="1"/>
  <c r="I669" i="27"/>
  <c r="E669" i="27"/>
  <c r="G669" i="27" s="1"/>
  <c r="D669" i="27"/>
  <c r="F669" i="27" s="1"/>
  <c r="W668" i="27"/>
  <c r="V668" i="27"/>
  <c r="L668" i="27"/>
  <c r="M668" i="27" s="1"/>
  <c r="J668" i="27"/>
  <c r="K668" i="27" s="1"/>
  <c r="I668" i="27"/>
  <c r="E668" i="27"/>
  <c r="G668" i="27" s="1"/>
  <c r="D668" i="27"/>
  <c r="F668" i="27" s="1"/>
  <c r="W667" i="27"/>
  <c r="V667" i="27"/>
  <c r="L667" i="27"/>
  <c r="M667" i="27" s="1"/>
  <c r="J667" i="27"/>
  <c r="K667" i="27" s="1"/>
  <c r="I667" i="27"/>
  <c r="E667" i="27"/>
  <c r="G667" i="27" s="1"/>
  <c r="D667" i="27"/>
  <c r="F667" i="27" s="1"/>
  <c r="W666" i="27"/>
  <c r="V666" i="27"/>
  <c r="L666" i="27"/>
  <c r="M666" i="27" s="1"/>
  <c r="J666" i="27"/>
  <c r="K666" i="27" s="1"/>
  <c r="I666" i="27"/>
  <c r="E666" i="27"/>
  <c r="G666" i="27" s="1"/>
  <c r="D666" i="27"/>
  <c r="F666" i="27" s="1"/>
  <c r="W665" i="27"/>
  <c r="V665" i="27"/>
  <c r="L665" i="27"/>
  <c r="M665" i="27" s="1"/>
  <c r="J665" i="27"/>
  <c r="K665" i="27" s="1"/>
  <c r="I665" i="27"/>
  <c r="E665" i="27"/>
  <c r="G665" i="27" s="1"/>
  <c r="D665" i="27"/>
  <c r="F665" i="27" s="1"/>
  <c r="W664" i="27"/>
  <c r="V664" i="27"/>
  <c r="L664" i="27"/>
  <c r="M664" i="27" s="1"/>
  <c r="J664" i="27"/>
  <c r="K664" i="27" s="1"/>
  <c r="I664" i="27"/>
  <c r="E664" i="27"/>
  <c r="G664" i="27" s="1"/>
  <c r="D664" i="27"/>
  <c r="F664" i="27" s="1"/>
  <c r="W663" i="27"/>
  <c r="V663" i="27"/>
  <c r="L663" i="27"/>
  <c r="M663" i="27" s="1"/>
  <c r="J663" i="27"/>
  <c r="K663" i="27" s="1"/>
  <c r="I663" i="27"/>
  <c r="E663" i="27"/>
  <c r="G663" i="27" s="1"/>
  <c r="D663" i="27"/>
  <c r="F663" i="27" s="1"/>
  <c r="W662" i="27"/>
  <c r="V662" i="27"/>
  <c r="M662" i="27"/>
  <c r="L662" i="27"/>
  <c r="K662" i="27"/>
  <c r="J662" i="27"/>
  <c r="I662" i="27"/>
  <c r="E662" i="27"/>
  <c r="G662" i="27" s="1"/>
  <c r="D662" i="27"/>
  <c r="F662" i="27" s="1"/>
  <c r="W661" i="27"/>
  <c r="V661" i="27"/>
  <c r="L661" i="27"/>
  <c r="M661" i="27" s="1"/>
  <c r="J661" i="27"/>
  <c r="K661" i="27" s="1"/>
  <c r="I661" i="27"/>
  <c r="G661" i="27"/>
  <c r="E661" i="27"/>
  <c r="D661" i="27"/>
  <c r="F661" i="27" s="1"/>
  <c r="W660" i="27"/>
  <c r="V660" i="27"/>
  <c r="L660" i="27"/>
  <c r="M660" i="27" s="1"/>
  <c r="J660" i="27"/>
  <c r="K660" i="27" s="1"/>
  <c r="I660" i="27"/>
  <c r="E660" i="27"/>
  <c r="G660" i="27" s="1"/>
  <c r="D660" i="27"/>
  <c r="F660" i="27" s="1"/>
  <c r="W659" i="27"/>
  <c r="V659" i="27"/>
  <c r="L659" i="27"/>
  <c r="M659" i="27" s="1"/>
  <c r="J659" i="27"/>
  <c r="K659" i="27" s="1"/>
  <c r="I659" i="27"/>
  <c r="E659" i="27"/>
  <c r="G659" i="27" s="1"/>
  <c r="D659" i="27"/>
  <c r="F659" i="27" s="1"/>
  <c r="W658" i="27"/>
  <c r="V658" i="27"/>
  <c r="L658" i="27"/>
  <c r="M658" i="27" s="1"/>
  <c r="J658" i="27"/>
  <c r="K658" i="27" s="1"/>
  <c r="I658" i="27"/>
  <c r="E658" i="27"/>
  <c r="G658" i="27" s="1"/>
  <c r="D658" i="27"/>
  <c r="F658" i="27" s="1"/>
  <c r="W657" i="27"/>
  <c r="V657" i="27"/>
  <c r="L657" i="27"/>
  <c r="M657" i="27" s="1"/>
  <c r="J657" i="27"/>
  <c r="K657" i="27" s="1"/>
  <c r="I657" i="27"/>
  <c r="E657" i="27"/>
  <c r="G657" i="27" s="1"/>
  <c r="D657" i="27"/>
  <c r="F657" i="27" s="1"/>
  <c r="W656" i="27"/>
  <c r="V656" i="27"/>
  <c r="L656" i="27"/>
  <c r="J656" i="27"/>
  <c r="I656" i="27"/>
  <c r="E656" i="27"/>
  <c r="G656" i="27" s="1"/>
  <c r="D656" i="27"/>
  <c r="F656" i="27" s="1"/>
  <c r="W655" i="27"/>
  <c r="V655" i="27"/>
  <c r="L655" i="27"/>
  <c r="M655" i="27" s="1"/>
  <c r="J655" i="27"/>
  <c r="K655" i="27" s="1"/>
  <c r="I655" i="27"/>
  <c r="G655" i="27"/>
  <c r="E655" i="27"/>
  <c r="D655" i="27"/>
  <c r="F655" i="27" s="1"/>
  <c r="W654" i="27"/>
  <c r="V654" i="27"/>
  <c r="L654" i="27"/>
  <c r="M654" i="27" s="1"/>
  <c r="J654" i="27"/>
  <c r="K654" i="27" s="1"/>
  <c r="I654" i="27"/>
  <c r="E654" i="27"/>
  <c r="G654" i="27" s="1"/>
  <c r="D654" i="27"/>
  <c r="F654" i="27" s="1"/>
  <c r="W653" i="27"/>
  <c r="V653" i="27"/>
  <c r="L653" i="27"/>
  <c r="M653" i="27" s="1"/>
  <c r="J653" i="27"/>
  <c r="K653" i="27" s="1"/>
  <c r="I653" i="27"/>
  <c r="E653" i="27"/>
  <c r="G653" i="27" s="1"/>
  <c r="D653" i="27"/>
  <c r="F653" i="27" s="1"/>
  <c r="W652" i="27"/>
  <c r="V652" i="27"/>
  <c r="M652" i="27"/>
  <c r="L652" i="27"/>
  <c r="K652" i="27"/>
  <c r="J652" i="27"/>
  <c r="I652" i="27"/>
  <c r="E652" i="27"/>
  <c r="G652" i="27" s="1"/>
  <c r="D652" i="27"/>
  <c r="F652" i="27" s="1"/>
  <c r="W651" i="27"/>
  <c r="V651" i="27"/>
  <c r="L651" i="27"/>
  <c r="M651" i="27" s="1"/>
  <c r="J651" i="27"/>
  <c r="K651" i="27" s="1"/>
  <c r="I651" i="27"/>
  <c r="G651" i="27"/>
  <c r="E651" i="27"/>
  <c r="D651" i="27"/>
  <c r="F651" i="27" s="1"/>
  <c r="W650" i="27"/>
  <c r="V650" i="27"/>
  <c r="L650" i="27"/>
  <c r="M650" i="27" s="1"/>
  <c r="J650" i="27"/>
  <c r="K650" i="27" s="1"/>
  <c r="I650" i="27"/>
  <c r="E650" i="27"/>
  <c r="G650" i="27" s="1"/>
  <c r="D650" i="27"/>
  <c r="F650" i="27" s="1"/>
  <c r="W649" i="27"/>
  <c r="V649" i="27"/>
  <c r="L649" i="27"/>
  <c r="M649" i="27" s="1"/>
  <c r="J649" i="27"/>
  <c r="K649" i="27" s="1"/>
  <c r="I649" i="27"/>
  <c r="E649" i="27"/>
  <c r="G649" i="27" s="1"/>
  <c r="D649" i="27"/>
  <c r="F649" i="27" s="1"/>
  <c r="W648" i="27"/>
  <c r="V648" i="27"/>
  <c r="L648" i="27"/>
  <c r="M648" i="27" s="1"/>
  <c r="J648" i="27"/>
  <c r="K648" i="27" s="1"/>
  <c r="I648" i="27"/>
  <c r="E648" i="27"/>
  <c r="G648" i="27" s="1"/>
  <c r="D648" i="27"/>
  <c r="F648" i="27" s="1"/>
  <c r="W647" i="27"/>
  <c r="V647" i="27"/>
  <c r="L647" i="27"/>
  <c r="M647" i="27" s="1"/>
  <c r="J647" i="27"/>
  <c r="K647" i="27" s="1"/>
  <c r="I647" i="27"/>
  <c r="E647" i="27"/>
  <c r="G647" i="27" s="1"/>
  <c r="D647" i="27"/>
  <c r="F647" i="27" s="1"/>
  <c r="W646" i="27"/>
  <c r="V646" i="27"/>
  <c r="L646" i="27"/>
  <c r="M646" i="27" s="1"/>
  <c r="J646" i="27"/>
  <c r="K646" i="27" s="1"/>
  <c r="I646" i="27"/>
  <c r="E646" i="27"/>
  <c r="G646" i="27" s="1"/>
  <c r="D646" i="27"/>
  <c r="F646" i="27" s="1"/>
  <c r="W645" i="27"/>
  <c r="V645" i="27"/>
  <c r="L645" i="27"/>
  <c r="M645" i="27" s="1"/>
  <c r="J645" i="27"/>
  <c r="K645" i="27" s="1"/>
  <c r="I645" i="27"/>
  <c r="E645" i="27"/>
  <c r="G645" i="27" s="1"/>
  <c r="D645" i="27"/>
  <c r="F645" i="27" s="1"/>
  <c r="W644" i="27"/>
  <c r="V644" i="27"/>
  <c r="M644" i="27"/>
  <c r="L644" i="27"/>
  <c r="K644" i="27"/>
  <c r="J644" i="27"/>
  <c r="I644" i="27"/>
  <c r="E644" i="27"/>
  <c r="G644" i="27" s="1"/>
  <c r="D644" i="27"/>
  <c r="F644" i="27" s="1"/>
  <c r="W643" i="27"/>
  <c r="V643" i="27"/>
  <c r="L643" i="27"/>
  <c r="M643" i="27" s="1"/>
  <c r="J643" i="27"/>
  <c r="K643" i="27" s="1"/>
  <c r="I643" i="27"/>
  <c r="G643" i="27"/>
  <c r="E643" i="27"/>
  <c r="D643" i="27"/>
  <c r="F643" i="27" s="1"/>
  <c r="W642" i="27"/>
  <c r="V642" i="27"/>
  <c r="L642" i="27"/>
  <c r="M642" i="27" s="1"/>
  <c r="J642" i="27"/>
  <c r="K642" i="27" s="1"/>
  <c r="I642" i="27"/>
  <c r="E642" i="27"/>
  <c r="G642" i="27" s="1"/>
  <c r="D642" i="27"/>
  <c r="F642" i="27" s="1"/>
  <c r="W641" i="27"/>
  <c r="V641" i="27"/>
  <c r="L641" i="27"/>
  <c r="M641" i="27" s="1"/>
  <c r="J641" i="27"/>
  <c r="K641" i="27" s="1"/>
  <c r="I641" i="27"/>
  <c r="E641" i="27"/>
  <c r="G641" i="27" s="1"/>
  <c r="D641" i="27"/>
  <c r="F641" i="27" s="1"/>
  <c r="W640" i="27"/>
  <c r="V640" i="27"/>
  <c r="L640" i="27"/>
  <c r="M640" i="27" s="1"/>
  <c r="J640" i="27"/>
  <c r="K640" i="27" s="1"/>
  <c r="I640" i="27"/>
  <c r="E640" i="27"/>
  <c r="G640" i="27" s="1"/>
  <c r="D640" i="27"/>
  <c r="F640" i="27" s="1"/>
  <c r="W639" i="27"/>
  <c r="V639" i="27"/>
  <c r="L639" i="27"/>
  <c r="M639" i="27" s="1"/>
  <c r="J639" i="27"/>
  <c r="K639" i="27" s="1"/>
  <c r="I639" i="27"/>
  <c r="E639" i="27"/>
  <c r="G639" i="27" s="1"/>
  <c r="D639" i="27"/>
  <c r="F639" i="27" s="1"/>
  <c r="W638" i="27"/>
  <c r="V638" i="27"/>
  <c r="L638" i="27"/>
  <c r="M638" i="27" s="1"/>
  <c r="J638" i="27"/>
  <c r="K638" i="27" s="1"/>
  <c r="I638" i="27"/>
  <c r="E638" i="27"/>
  <c r="G638" i="27" s="1"/>
  <c r="D638" i="27"/>
  <c r="F638" i="27" s="1"/>
  <c r="W637" i="27"/>
  <c r="V637" i="27"/>
  <c r="L637" i="27"/>
  <c r="M637" i="27" s="1"/>
  <c r="J637" i="27"/>
  <c r="K637" i="27" s="1"/>
  <c r="I637" i="27"/>
  <c r="E637" i="27"/>
  <c r="G637" i="27" s="1"/>
  <c r="D637" i="27"/>
  <c r="F637" i="27" s="1"/>
  <c r="W636" i="27"/>
  <c r="V636" i="27"/>
  <c r="M636" i="27"/>
  <c r="L636" i="27"/>
  <c r="K636" i="27"/>
  <c r="J636" i="27"/>
  <c r="I636" i="27"/>
  <c r="E636" i="27"/>
  <c r="G636" i="27" s="1"/>
  <c r="D636" i="27"/>
  <c r="F636" i="27" s="1"/>
  <c r="W635" i="27"/>
  <c r="V635" i="27"/>
  <c r="L635" i="27"/>
  <c r="M635" i="27" s="1"/>
  <c r="J635" i="27"/>
  <c r="K635" i="27" s="1"/>
  <c r="I635" i="27"/>
  <c r="G635" i="27"/>
  <c r="E635" i="27"/>
  <c r="D635" i="27"/>
  <c r="F635" i="27" s="1"/>
  <c r="W634" i="27"/>
  <c r="V634" i="27"/>
  <c r="L634" i="27"/>
  <c r="M634" i="27" s="1"/>
  <c r="J634" i="27"/>
  <c r="K634" i="27" s="1"/>
  <c r="I634" i="27"/>
  <c r="E634" i="27"/>
  <c r="G634" i="27" s="1"/>
  <c r="D634" i="27"/>
  <c r="F634" i="27" s="1"/>
  <c r="W633" i="27"/>
  <c r="V633" i="27"/>
  <c r="L633" i="27"/>
  <c r="M633" i="27" s="1"/>
  <c r="J633" i="27"/>
  <c r="K633" i="27" s="1"/>
  <c r="I633" i="27"/>
  <c r="E633" i="27"/>
  <c r="G633" i="27" s="1"/>
  <c r="D633" i="27"/>
  <c r="F633" i="27" s="1"/>
  <c r="W632" i="27"/>
  <c r="V632" i="27"/>
  <c r="L632" i="27"/>
  <c r="M632" i="27" s="1"/>
  <c r="J632" i="27"/>
  <c r="K632" i="27" s="1"/>
  <c r="I632" i="27"/>
  <c r="E632" i="27"/>
  <c r="G632" i="27" s="1"/>
  <c r="D632" i="27"/>
  <c r="F632" i="27" s="1"/>
  <c r="W631" i="27"/>
  <c r="V631" i="27"/>
  <c r="L631" i="27"/>
  <c r="M631" i="27" s="1"/>
  <c r="J631" i="27"/>
  <c r="K631" i="27" s="1"/>
  <c r="I631" i="27"/>
  <c r="E631" i="27"/>
  <c r="G631" i="27" s="1"/>
  <c r="D631" i="27"/>
  <c r="F631" i="27" s="1"/>
  <c r="W630" i="27"/>
  <c r="V630" i="27"/>
  <c r="L630" i="27"/>
  <c r="M630" i="27" s="1"/>
  <c r="J630" i="27"/>
  <c r="K630" i="27" s="1"/>
  <c r="I630" i="27"/>
  <c r="E630" i="27"/>
  <c r="G630" i="27" s="1"/>
  <c r="D630" i="27"/>
  <c r="F630" i="27" s="1"/>
  <c r="W629" i="27"/>
  <c r="V629" i="27"/>
  <c r="L629" i="27"/>
  <c r="M629" i="27" s="1"/>
  <c r="J629" i="27"/>
  <c r="K629" i="27" s="1"/>
  <c r="I629" i="27"/>
  <c r="E629" i="27"/>
  <c r="G629" i="27" s="1"/>
  <c r="D629" i="27"/>
  <c r="F629" i="27" s="1"/>
  <c r="W628" i="27"/>
  <c r="V628" i="27"/>
  <c r="M628" i="27"/>
  <c r="L628" i="27"/>
  <c r="K628" i="27"/>
  <c r="J628" i="27"/>
  <c r="I628" i="27"/>
  <c r="E628" i="27"/>
  <c r="G628" i="27" s="1"/>
  <c r="D628" i="27"/>
  <c r="F628" i="27" s="1"/>
  <c r="W627" i="27"/>
  <c r="V627" i="27"/>
  <c r="L627" i="27"/>
  <c r="M627" i="27" s="1"/>
  <c r="J627" i="27"/>
  <c r="K627" i="27" s="1"/>
  <c r="I627" i="27"/>
  <c r="G627" i="27"/>
  <c r="E627" i="27"/>
  <c r="D627" i="27"/>
  <c r="F627" i="27" s="1"/>
  <c r="W626" i="27"/>
  <c r="V626" i="27"/>
  <c r="L626" i="27"/>
  <c r="M626" i="27" s="1"/>
  <c r="J626" i="27"/>
  <c r="K626" i="27" s="1"/>
  <c r="I626" i="27"/>
  <c r="E626" i="27"/>
  <c r="G626" i="27" s="1"/>
  <c r="D626" i="27"/>
  <c r="F626" i="27" s="1"/>
  <c r="W625" i="27"/>
  <c r="V625" i="27"/>
  <c r="L625" i="27"/>
  <c r="J625" i="27"/>
  <c r="I625" i="27"/>
  <c r="E625" i="27"/>
  <c r="G625" i="27" s="1"/>
  <c r="D625" i="27"/>
  <c r="F625" i="27" s="1"/>
  <c r="W624" i="27"/>
  <c r="V624" i="27"/>
  <c r="L624" i="27"/>
  <c r="M624" i="27" s="1"/>
  <c r="J624" i="27"/>
  <c r="K624" i="27" s="1"/>
  <c r="I624" i="27"/>
  <c r="E624" i="27"/>
  <c r="G624" i="27" s="1"/>
  <c r="D624" i="27"/>
  <c r="F624" i="27" s="1"/>
  <c r="W623" i="27"/>
  <c r="V623" i="27"/>
  <c r="L623" i="27"/>
  <c r="M623" i="27" s="1"/>
  <c r="J623" i="27"/>
  <c r="K623" i="27" s="1"/>
  <c r="I623" i="27"/>
  <c r="E623" i="27"/>
  <c r="G623" i="27" s="1"/>
  <c r="D623" i="27"/>
  <c r="F623" i="27" s="1"/>
  <c r="W622" i="27"/>
  <c r="V622" i="27"/>
  <c r="M622" i="27"/>
  <c r="L622" i="27"/>
  <c r="K622" i="27"/>
  <c r="J622" i="27"/>
  <c r="I622" i="27"/>
  <c r="E622" i="27"/>
  <c r="G622" i="27" s="1"/>
  <c r="D622" i="27"/>
  <c r="F622" i="27" s="1"/>
  <c r="W621" i="27"/>
  <c r="V621" i="27"/>
  <c r="L621" i="27"/>
  <c r="M621" i="27" s="1"/>
  <c r="J621" i="27"/>
  <c r="K621" i="27" s="1"/>
  <c r="I621" i="27"/>
  <c r="G621" i="27"/>
  <c r="E621" i="27"/>
  <c r="D621" i="27"/>
  <c r="F621" i="27" s="1"/>
  <c r="W620" i="27"/>
  <c r="V620" i="27"/>
  <c r="L620" i="27"/>
  <c r="M620" i="27" s="1"/>
  <c r="J620" i="27"/>
  <c r="K620" i="27" s="1"/>
  <c r="I620" i="27"/>
  <c r="E620" i="27"/>
  <c r="G620" i="27" s="1"/>
  <c r="D620" i="27"/>
  <c r="F620" i="27" s="1"/>
  <c r="W619" i="27"/>
  <c r="V619" i="27"/>
  <c r="L619" i="27"/>
  <c r="M619" i="27" s="1"/>
  <c r="J619" i="27"/>
  <c r="K619" i="27" s="1"/>
  <c r="I619" i="27"/>
  <c r="E619" i="27"/>
  <c r="G619" i="27" s="1"/>
  <c r="D619" i="27"/>
  <c r="F619" i="27" s="1"/>
  <c r="W618" i="27"/>
  <c r="V618" i="27"/>
  <c r="L618" i="27"/>
  <c r="M618" i="27" s="1"/>
  <c r="J618" i="27"/>
  <c r="K618" i="27" s="1"/>
  <c r="I618" i="27"/>
  <c r="E618" i="27"/>
  <c r="G618" i="27" s="1"/>
  <c r="D618" i="27"/>
  <c r="F618" i="27" s="1"/>
  <c r="W617" i="27"/>
  <c r="V617" i="27"/>
  <c r="L617" i="27"/>
  <c r="M617" i="27" s="1"/>
  <c r="J617" i="27"/>
  <c r="K617" i="27" s="1"/>
  <c r="I617" i="27"/>
  <c r="E617" i="27"/>
  <c r="G617" i="27" s="1"/>
  <c r="D617" i="27"/>
  <c r="F617" i="27" s="1"/>
  <c r="W616" i="27"/>
  <c r="V616" i="27"/>
  <c r="L616" i="27"/>
  <c r="M616" i="27" s="1"/>
  <c r="J616" i="27"/>
  <c r="K616" i="27" s="1"/>
  <c r="I616" i="27"/>
  <c r="E616" i="27"/>
  <c r="G616" i="27" s="1"/>
  <c r="D616" i="27"/>
  <c r="F616" i="27" s="1"/>
  <c r="W615" i="27"/>
  <c r="V615" i="27"/>
  <c r="L615" i="27"/>
  <c r="M615" i="27" s="1"/>
  <c r="J615" i="27"/>
  <c r="K615" i="27" s="1"/>
  <c r="I615" i="27"/>
  <c r="E615" i="27"/>
  <c r="G615" i="27" s="1"/>
  <c r="D615" i="27"/>
  <c r="F615" i="27" s="1"/>
  <c r="W614" i="27"/>
  <c r="V614" i="27"/>
  <c r="M614" i="27"/>
  <c r="L614" i="27"/>
  <c r="K614" i="27"/>
  <c r="J614" i="27"/>
  <c r="I614" i="27"/>
  <c r="E614" i="27"/>
  <c r="G614" i="27" s="1"/>
  <c r="D614" i="27"/>
  <c r="F614" i="27" s="1"/>
  <c r="W613" i="27"/>
  <c r="V613" i="27"/>
  <c r="L613" i="27"/>
  <c r="M613" i="27" s="1"/>
  <c r="J613" i="27"/>
  <c r="K613" i="27" s="1"/>
  <c r="I613" i="27"/>
  <c r="G613" i="27"/>
  <c r="E613" i="27"/>
  <c r="D613" i="27"/>
  <c r="F613" i="27" s="1"/>
  <c r="W612" i="27"/>
  <c r="V612" i="27"/>
  <c r="L612" i="27"/>
  <c r="M612" i="27" s="1"/>
  <c r="J612" i="27"/>
  <c r="K612" i="27" s="1"/>
  <c r="I612" i="27"/>
  <c r="E612" i="27"/>
  <c r="G612" i="27" s="1"/>
  <c r="D612" i="27"/>
  <c r="F612" i="27" s="1"/>
  <c r="W611" i="27"/>
  <c r="V611" i="27"/>
  <c r="L611" i="27"/>
  <c r="M611" i="27" s="1"/>
  <c r="J611" i="27"/>
  <c r="K611" i="27" s="1"/>
  <c r="I611" i="27"/>
  <c r="E611" i="27"/>
  <c r="G611" i="27" s="1"/>
  <c r="D611" i="27"/>
  <c r="F611" i="27" s="1"/>
  <c r="W610" i="27"/>
  <c r="V610" i="27"/>
  <c r="L610" i="27"/>
  <c r="M610" i="27" s="1"/>
  <c r="J610" i="27"/>
  <c r="K610" i="27" s="1"/>
  <c r="I610" i="27"/>
  <c r="E610" i="27"/>
  <c r="G610" i="27" s="1"/>
  <c r="D610" i="27"/>
  <c r="F610" i="27" s="1"/>
  <c r="W609" i="27"/>
  <c r="V609" i="27"/>
  <c r="L609" i="27"/>
  <c r="M609" i="27" s="1"/>
  <c r="J609" i="27"/>
  <c r="K609" i="27" s="1"/>
  <c r="I609" i="27"/>
  <c r="E609" i="27"/>
  <c r="G609" i="27" s="1"/>
  <c r="D609" i="27"/>
  <c r="F609" i="27" s="1"/>
  <c r="W608" i="27"/>
  <c r="V608" i="27"/>
  <c r="L608" i="27"/>
  <c r="M608" i="27" s="1"/>
  <c r="J608" i="27"/>
  <c r="K608" i="27" s="1"/>
  <c r="I608" i="27"/>
  <c r="E608" i="27"/>
  <c r="G608" i="27" s="1"/>
  <c r="D608" i="27"/>
  <c r="F608" i="27" s="1"/>
  <c r="W607" i="27"/>
  <c r="V607" i="27"/>
  <c r="L607" i="27"/>
  <c r="M607" i="27" s="1"/>
  <c r="J607" i="27"/>
  <c r="K607" i="27" s="1"/>
  <c r="I607" i="27"/>
  <c r="E607" i="27"/>
  <c r="G607" i="27" s="1"/>
  <c r="D607" i="27"/>
  <c r="F607" i="27" s="1"/>
  <c r="W606" i="27"/>
  <c r="V606" i="27"/>
  <c r="M606" i="27"/>
  <c r="L606" i="27"/>
  <c r="K606" i="27"/>
  <c r="J606" i="27"/>
  <c r="I606" i="27"/>
  <c r="E606" i="27"/>
  <c r="G606" i="27" s="1"/>
  <c r="D606" i="27"/>
  <c r="F606" i="27" s="1"/>
  <c r="W605" i="27"/>
  <c r="V605" i="27"/>
  <c r="L605" i="27"/>
  <c r="M605" i="27" s="1"/>
  <c r="J605" i="27"/>
  <c r="K605" i="27" s="1"/>
  <c r="I605" i="27"/>
  <c r="G605" i="27"/>
  <c r="E605" i="27"/>
  <c r="D605" i="27"/>
  <c r="F605" i="27" s="1"/>
  <c r="W604" i="27"/>
  <c r="V604" i="27"/>
  <c r="L604" i="27"/>
  <c r="M604" i="27" s="1"/>
  <c r="J604" i="27"/>
  <c r="K604" i="27" s="1"/>
  <c r="I604" i="27"/>
  <c r="E604" i="27"/>
  <c r="G604" i="27" s="1"/>
  <c r="D604" i="27"/>
  <c r="F604" i="27" s="1"/>
  <c r="W603" i="27"/>
  <c r="V603" i="27"/>
  <c r="L603" i="27"/>
  <c r="M603" i="27" s="1"/>
  <c r="J603" i="27"/>
  <c r="K603" i="27" s="1"/>
  <c r="I603" i="27"/>
  <c r="E603" i="27"/>
  <c r="G603" i="27" s="1"/>
  <c r="D603" i="27"/>
  <c r="F603" i="27" s="1"/>
  <c r="W602" i="27"/>
  <c r="V602" i="27"/>
  <c r="L602" i="27"/>
  <c r="M602" i="27" s="1"/>
  <c r="J602" i="27"/>
  <c r="K602" i="27" s="1"/>
  <c r="I602" i="27"/>
  <c r="E602" i="27"/>
  <c r="G602" i="27" s="1"/>
  <c r="D602" i="27"/>
  <c r="F602" i="27" s="1"/>
  <c r="W601" i="27"/>
  <c r="V601" i="27"/>
  <c r="L601" i="27"/>
  <c r="M601" i="27" s="1"/>
  <c r="J601" i="27"/>
  <c r="K601" i="27" s="1"/>
  <c r="I601" i="27"/>
  <c r="E601" i="27"/>
  <c r="G601" i="27" s="1"/>
  <c r="D601" i="27"/>
  <c r="F601" i="27" s="1"/>
  <c r="W600" i="27"/>
  <c r="V600" i="27"/>
  <c r="L600" i="27"/>
  <c r="M600" i="27" s="1"/>
  <c r="J600" i="27"/>
  <c r="K600" i="27" s="1"/>
  <c r="I600" i="27"/>
  <c r="E600" i="27"/>
  <c r="G600" i="27" s="1"/>
  <c r="D600" i="27"/>
  <c r="F600" i="27" s="1"/>
  <c r="W599" i="27"/>
  <c r="V599" i="27"/>
  <c r="L599" i="27"/>
  <c r="M599" i="27" s="1"/>
  <c r="J599" i="27"/>
  <c r="K599" i="27" s="1"/>
  <c r="I599" i="27"/>
  <c r="E599" i="27"/>
  <c r="G599" i="27" s="1"/>
  <c r="D599" i="27"/>
  <c r="F599" i="27" s="1"/>
  <c r="W598" i="27"/>
  <c r="V598" i="27"/>
  <c r="M598" i="27"/>
  <c r="L598" i="27"/>
  <c r="K598" i="27"/>
  <c r="J598" i="27"/>
  <c r="I598" i="27"/>
  <c r="E598" i="27"/>
  <c r="G598" i="27" s="1"/>
  <c r="D598" i="27"/>
  <c r="F598" i="27" s="1"/>
  <c r="W597" i="27"/>
  <c r="V597" i="27"/>
  <c r="L597" i="27"/>
  <c r="M597" i="27" s="1"/>
  <c r="J597" i="27"/>
  <c r="K597" i="27" s="1"/>
  <c r="I597" i="27"/>
  <c r="G597" i="27"/>
  <c r="E597" i="27"/>
  <c r="D597" i="27"/>
  <c r="F597" i="27" s="1"/>
  <c r="W596" i="27"/>
  <c r="V596" i="27"/>
  <c r="L596" i="27"/>
  <c r="M596" i="27" s="1"/>
  <c r="J596" i="27"/>
  <c r="K596" i="27" s="1"/>
  <c r="I596" i="27"/>
  <c r="E596" i="27"/>
  <c r="G596" i="27" s="1"/>
  <c r="D596" i="27"/>
  <c r="F596" i="27" s="1"/>
  <c r="W595" i="27"/>
  <c r="V595" i="27"/>
  <c r="M595" i="27"/>
  <c r="L595" i="27"/>
  <c r="K595" i="27"/>
  <c r="J595" i="27"/>
  <c r="I595" i="27"/>
  <c r="N623" i="27" s="1"/>
  <c r="N624" i="27" s="1"/>
  <c r="E595" i="27"/>
  <c r="G595" i="27" s="1"/>
  <c r="D595" i="27"/>
  <c r="F595" i="27" s="1"/>
  <c r="W594" i="27"/>
  <c r="V594" i="27"/>
  <c r="L594" i="27"/>
  <c r="M594" i="27" s="1"/>
  <c r="J594" i="27"/>
  <c r="K594" i="27" s="1"/>
  <c r="I594" i="27"/>
  <c r="E594" i="27"/>
  <c r="G594" i="27" s="1"/>
  <c r="D594" i="27"/>
  <c r="F594" i="27" s="1"/>
  <c r="W593" i="27"/>
  <c r="V593" i="27"/>
  <c r="L593" i="27"/>
  <c r="M593" i="27" s="1"/>
  <c r="J593" i="27"/>
  <c r="K593" i="27" s="1"/>
  <c r="I593" i="27"/>
  <c r="E593" i="27"/>
  <c r="G593" i="27" s="1"/>
  <c r="D593" i="27"/>
  <c r="F593" i="27" s="1"/>
  <c r="W592" i="27"/>
  <c r="V592" i="27"/>
  <c r="M592" i="27"/>
  <c r="L592" i="27"/>
  <c r="K592" i="27"/>
  <c r="J592" i="27"/>
  <c r="I592" i="27"/>
  <c r="E592" i="27"/>
  <c r="G592" i="27" s="1"/>
  <c r="D592" i="27"/>
  <c r="F592" i="27" s="1"/>
  <c r="W591" i="27"/>
  <c r="V591" i="27"/>
  <c r="L591" i="27"/>
  <c r="M591" i="27" s="1"/>
  <c r="J591" i="27"/>
  <c r="K591" i="27" s="1"/>
  <c r="I591" i="27"/>
  <c r="E591" i="27"/>
  <c r="G591" i="27" s="1"/>
  <c r="D591" i="27"/>
  <c r="F591" i="27" s="1"/>
  <c r="W590" i="27"/>
  <c r="V590" i="27"/>
  <c r="L590" i="27"/>
  <c r="M590" i="27" s="1"/>
  <c r="J590" i="27"/>
  <c r="K590" i="27" s="1"/>
  <c r="I590" i="27"/>
  <c r="E590" i="27"/>
  <c r="G590" i="27" s="1"/>
  <c r="D590" i="27"/>
  <c r="F590" i="27" s="1"/>
  <c r="W589" i="27"/>
  <c r="V589" i="27"/>
  <c r="L589" i="27"/>
  <c r="M589" i="27" s="1"/>
  <c r="J589" i="27"/>
  <c r="K589" i="27" s="1"/>
  <c r="I589" i="27"/>
  <c r="E589" i="27"/>
  <c r="G589" i="27" s="1"/>
  <c r="D589" i="27"/>
  <c r="F589" i="27" s="1"/>
  <c r="W588" i="27"/>
  <c r="V588" i="27"/>
  <c r="M588" i="27"/>
  <c r="L588" i="27"/>
  <c r="K588" i="27"/>
  <c r="J588" i="27"/>
  <c r="I588" i="27"/>
  <c r="E588" i="27"/>
  <c r="G588" i="27" s="1"/>
  <c r="D588" i="27"/>
  <c r="F588" i="27" s="1"/>
  <c r="W587" i="27"/>
  <c r="V587" i="27"/>
  <c r="L587" i="27"/>
  <c r="M587" i="27" s="1"/>
  <c r="J587" i="27"/>
  <c r="K587" i="27" s="1"/>
  <c r="I587" i="27"/>
  <c r="G587" i="27"/>
  <c r="E587" i="27"/>
  <c r="D587" i="27"/>
  <c r="F587" i="27" s="1"/>
  <c r="W586" i="27"/>
  <c r="V586" i="27"/>
  <c r="L586" i="27"/>
  <c r="M586" i="27" s="1"/>
  <c r="J586" i="27"/>
  <c r="K586" i="27" s="1"/>
  <c r="I586" i="27"/>
  <c r="E586" i="27"/>
  <c r="G586" i="27" s="1"/>
  <c r="D586" i="27"/>
  <c r="F586" i="27" s="1"/>
  <c r="W585" i="27"/>
  <c r="V585" i="27"/>
  <c r="L585" i="27"/>
  <c r="M585" i="27" s="1"/>
  <c r="J585" i="27"/>
  <c r="K585" i="27" s="1"/>
  <c r="I585" i="27"/>
  <c r="E585" i="27"/>
  <c r="G585" i="27" s="1"/>
  <c r="D585" i="27"/>
  <c r="F585" i="27" s="1"/>
  <c r="W584" i="27"/>
  <c r="V584" i="27"/>
  <c r="L584" i="27"/>
  <c r="M584" i="27" s="1"/>
  <c r="J584" i="27"/>
  <c r="K584" i="27" s="1"/>
  <c r="I584" i="27"/>
  <c r="E584" i="27"/>
  <c r="G584" i="27" s="1"/>
  <c r="D584" i="27"/>
  <c r="F584" i="27" s="1"/>
  <c r="W583" i="27"/>
  <c r="V583" i="27"/>
  <c r="L583" i="27"/>
  <c r="M583" i="27" s="1"/>
  <c r="J583" i="27"/>
  <c r="K583" i="27" s="1"/>
  <c r="I583" i="27"/>
  <c r="E583" i="27"/>
  <c r="G583" i="27" s="1"/>
  <c r="D583" i="27"/>
  <c r="F583" i="27" s="1"/>
  <c r="W582" i="27"/>
  <c r="V582" i="27"/>
  <c r="L582" i="27"/>
  <c r="M582" i="27" s="1"/>
  <c r="J582" i="27"/>
  <c r="K582" i="27" s="1"/>
  <c r="I582" i="27"/>
  <c r="E582" i="27"/>
  <c r="G582" i="27" s="1"/>
  <c r="D582" i="27"/>
  <c r="F582" i="27" s="1"/>
  <c r="W581" i="27"/>
  <c r="V581" i="27"/>
  <c r="L581" i="27"/>
  <c r="M581" i="27" s="1"/>
  <c r="J581" i="27"/>
  <c r="K581" i="27" s="1"/>
  <c r="I581" i="27"/>
  <c r="E581" i="27"/>
  <c r="G581" i="27" s="1"/>
  <c r="D581" i="27"/>
  <c r="F581" i="27" s="1"/>
  <c r="W580" i="27"/>
  <c r="V580" i="27"/>
  <c r="M580" i="27"/>
  <c r="L580" i="27"/>
  <c r="K580" i="27"/>
  <c r="J580" i="27"/>
  <c r="I580" i="27"/>
  <c r="E580" i="27"/>
  <c r="G580" i="27" s="1"/>
  <c r="D580" i="27"/>
  <c r="F580" i="27" s="1"/>
  <c r="W579" i="27"/>
  <c r="V579" i="27"/>
  <c r="L579" i="27"/>
  <c r="M579" i="27" s="1"/>
  <c r="J579" i="27"/>
  <c r="K579" i="27" s="1"/>
  <c r="I579" i="27"/>
  <c r="G579" i="27"/>
  <c r="E579" i="27"/>
  <c r="D579" i="27"/>
  <c r="F579" i="27" s="1"/>
  <c r="W578" i="27"/>
  <c r="V578" i="27"/>
  <c r="L578" i="27"/>
  <c r="M578" i="27" s="1"/>
  <c r="J578" i="27"/>
  <c r="K578" i="27" s="1"/>
  <c r="I578" i="27"/>
  <c r="E578" i="27"/>
  <c r="G578" i="27" s="1"/>
  <c r="D578" i="27"/>
  <c r="F578" i="27" s="1"/>
  <c r="W577" i="27"/>
  <c r="V577" i="27"/>
  <c r="L577" i="27"/>
  <c r="M577" i="27" s="1"/>
  <c r="J577" i="27"/>
  <c r="K577" i="27" s="1"/>
  <c r="I577" i="27"/>
  <c r="E577" i="27"/>
  <c r="G577" i="27" s="1"/>
  <c r="D577" i="27"/>
  <c r="F577" i="27" s="1"/>
  <c r="W576" i="27"/>
  <c r="V576" i="27"/>
  <c r="L576" i="27"/>
  <c r="M576" i="27" s="1"/>
  <c r="J576" i="27"/>
  <c r="K576" i="27" s="1"/>
  <c r="I576" i="27"/>
  <c r="E576" i="27"/>
  <c r="G576" i="27" s="1"/>
  <c r="D576" i="27"/>
  <c r="F576" i="27" s="1"/>
  <c r="W575" i="27"/>
  <c r="V575" i="27"/>
  <c r="L575" i="27"/>
  <c r="M575" i="27" s="1"/>
  <c r="J575" i="27"/>
  <c r="K575" i="27" s="1"/>
  <c r="I575" i="27"/>
  <c r="E575" i="27"/>
  <c r="G575" i="27" s="1"/>
  <c r="D575" i="27"/>
  <c r="F575" i="27" s="1"/>
  <c r="W574" i="27"/>
  <c r="V574" i="27"/>
  <c r="L574" i="27"/>
  <c r="M574" i="27" s="1"/>
  <c r="J574" i="27"/>
  <c r="K574" i="27" s="1"/>
  <c r="I574" i="27"/>
  <c r="E574" i="27"/>
  <c r="G574" i="27" s="1"/>
  <c r="D574" i="27"/>
  <c r="F574" i="27" s="1"/>
  <c r="W573" i="27"/>
  <c r="V573" i="27"/>
  <c r="L573" i="27"/>
  <c r="M573" i="27" s="1"/>
  <c r="J573" i="27"/>
  <c r="K573" i="27" s="1"/>
  <c r="I573" i="27"/>
  <c r="E573" i="27"/>
  <c r="G573" i="27" s="1"/>
  <c r="D573" i="27"/>
  <c r="F573" i="27" s="1"/>
  <c r="W572" i="27"/>
  <c r="V572" i="27"/>
  <c r="M572" i="27"/>
  <c r="L572" i="27"/>
  <c r="K572" i="27"/>
  <c r="J572" i="27"/>
  <c r="I572" i="27"/>
  <c r="E572" i="27"/>
  <c r="G572" i="27" s="1"/>
  <c r="D572" i="27"/>
  <c r="F572" i="27" s="1"/>
  <c r="W571" i="27"/>
  <c r="V571" i="27"/>
  <c r="L571" i="27"/>
  <c r="M571" i="27" s="1"/>
  <c r="J571" i="27"/>
  <c r="K571" i="27" s="1"/>
  <c r="I571" i="27"/>
  <c r="G571" i="27"/>
  <c r="E571" i="27"/>
  <c r="D571" i="27"/>
  <c r="F571" i="27" s="1"/>
  <c r="W570" i="27"/>
  <c r="V570" i="27"/>
  <c r="L570" i="27"/>
  <c r="M570" i="27" s="1"/>
  <c r="J570" i="27"/>
  <c r="K570" i="27" s="1"/>
  <c r="I570" i="27"/>
  <c r="E570" i="27"/>
  <c r="G570" i="27" s="1"/>
  <c r="D570" i="27"/>
  <c r="F570" i="27" s="1"/>
  <c r="W569" i="27"/>
  <c r="V569" i="27"/>
  <c r="L569" i="27"/>
  <c r="M569" i="27" s="1"/>
  <c r="J569" i="27"/>
  <c r="K569" i="27" s="1"/>
  <c r="I569" i="27"/>
  <c r="E569" i="27"/>
  <c r="G569" i="27" s="1"/>
  <c r="D569" i="27"/>
  <c r="F569" i="27" s="1"/>
  <c r="W568" i="27"/>
  <c r="V568" i="27"/>
  <c r="L568" i="27"/>
  <c r="M568" i="27" s="1"/>
  <c r="J568" i="27"/>
  <c r="K568" i="27" s="1"/>
  <c r="I568" i="27"/>
  <c r="E568" i="27"/>
  <c r="G568" i="27" s="1"/>
  <c r="D568" i="27"/>
  <c r="F568" i="27" s="1"/>
  <c r="W567" i="27"/>
  <c r="V567" i="27"/>
  <c r="L567" i="27"/>
  <c r="M567" i="27" s="1"/>
  <c r="J567" i="27"/>
  <c r="K567" i="27" s="1"/>
  <c r="I567" i="27"/>
  <c r="E567" i="27"/>
  <c r="G567" i="27" s="1"/>
  <c r="D567" i="27"/>
  <c r="F567" i="27" s="1"/>
  <c r="W566" i="27"/>
  <c r="V566" i="27"/>
  <c r="L566" i="27"/>
  <c r="M566" i="27" s="1"/>
  <c r="J566" i="27"/>
  <c r="K566" i="27" s="1"/>
  <c r="I566" i="27"/>
  <c r="E566" i="27"/>
  <c r="G566" i="27" s="1"/>
  <c r="D566" i="27"/>
  <c r="F566" i="27" s="1"/>
  <c r="W565" i="27"/>
  <c r="V565" i="27"/>
  <c r="L565" i="27"/>
  <c r="M565" i="27" s="1"/>
  <c r="J565" i="27"/>
  <c r="K565" i="27" s="1"/>
  <c r="I565" i="27"/>
  <c r="E565" i="27"/>
  <c r="G565" i="27" s="1"/>
  <c r="D565" i="27"/>
  <c r="F565" i="27" s="1"/>
  <c r="W564" i="27"/>
  <c r="V564" i="27"/>
  <c r="L564" i="27"/>
  <c r="M564" i="27" s="1"/>
  <c r="J564" i="27"/>
  <c r="K564" i="27" s="1"/>
  <c r="I564" i="27"/>
  <c r="E564" i="27"/>
  <c r="G564" i="27" s="1"/>
  <c r="D564" i="27"/>
  <c r="F564" i="27" s="1"/>
  <c r="W563" i="27"/>
  <c r="V563" i="27"/>
  <c r="L563" i="27"/>
  <c r="M563" i="27" s="1"/>
  <c r="J563" i="27"/>
  <c r="K563" i="27" s="1"/>
  <c r="I563" i="27"/>
  <c r="E563" i="27"/>
  <c r="G563" i="27" s="1"/>
  <c r="D563" i="27"/>
  <c r="F563" i="27" s="1"/>
  <c r="W562" i="27"/>
  <c r="V562" i="27"/>
  <c r="L562" i="27"/>
  <c r="M562" i="27" s="1"/>
  <c r="J562" i="27"/>
  <c r="K562" i="27" s="1"/>
  <c r="I562" i="27"/>
  <c r="E562" i="27"/>
  <c r="G562" i="27" s="1"/>
  <c r="D562" i="27"/>
  <c r="F562" i="27" s="1"/>
  <c r="W561" i="27"/>
  <c r="V561" i="27"/>
  <c r="L561" i="27"/>
  <c r="M561" i="27" s="1"/>
  <c r="J561" i="27"/>
  <c r="K561" i="27" s="1"/>
  <c r="I561" i="27"/>
  <c r="G561" i="27"/>
  <c r="E561" i="27"/>
  <c r="D561" i="27"/>
  <c r="F561" i="27" s="1"/>
  <c r="W560" i="27"/>
  <c r="V560" i="27"/>
  <c r="L560" i="27"/>
  <c r="M560" i="27" s="1"/>
  <c r="J560" i="27"/>
  <c r="K560" i="27" s="1"/>
  <c r="I560" i="27"/>
  <c r="E560" i="27"/>
  <c r="G560" i="27" s="1"/>
  <c r="D560" i="27"/>
  <c r="F560" i="27" s="1"/>
  <c r="W559" i="27"/>
  <c r="V559" i="27"/>
  <c r="L559" i="27"/>
  <c r="M559" i="27" s="1"/>
  <c r="J559" i="27"/>
  <c r="K559" i="27" s="1"/>
  <c r="I559" i="27"/>
  <c r="E559" i="27"/>
  <c r="G559" i="27" s="1"/>
  <c r="D559" i="27"/>
  <c r="F559" i="27" s="1"/>
  <c r="W558" i="27"/>
  <c r="V558" i="27"/>
  <c r="L558" i="27"/>
  <c r="M558" i="27" s="1"/>
  <c r="J558" i="27"/>
  <c r="K558" i="27" s="1"/>
  <c r="I558" i="27"/>
  <c r="E558" i="27"/>
  <c r="G558" i="27" s="1"/>
  <c r="D558" i="27"/>
  <c r="F558" i="27" s="1"/>
  <c r="W557" i="27"/>
  <c r="V557" i="27"/>
  <c r="L557" i="27"/>
  <c r="M557" i="27" s="1"/>
  <c r="J557" i="27"/>
  <c r="K557" i="27" s="1"/>
  <c r="I557" i="27"/>
  <c r="E557" i="27"/>
  <c r="G557" i="27" s="1"/>
  <c r="D557" i="27"/>
  <c r="F557" i="27" s="1"/>
  <c r="W556" i="27"/>
  <c r="V556" i="27"/>
  <c r="L556" i="27"/>
  <c r="M556" i="27" s="1"/>
  <c r="J556" i="27"/>
  <c r="K556" i="27" s="1"/>
  <c r="I556" i="27"/>
  <c r="E556" i="27"/>
  <c r="G556" i="27" s="1"/>
  <c r="D556" i="27"/>
  <c r="F556" i="27" s="1"/>
  <c r="W555" i="27"/>
  <c r="V555" i="27"/>
  <c r="L555" i="27"/>
  <c r="M555" i="27" s="1"/>
  <c r="J555" i="27"/>
  <c r="K555" i="27" s="1"/>
  <c r="I555" i="27"/>
  <c r="E555" i="27"/>
  <c r="G555" i="27" s="1"/>
  <c r="D555" i="27"/>
  <c r="F555" i="27" s="1"/>
  <c r="W554" i="27"/>
  <c r="V554" i="27"/>
  <c r="M554" i="27"/>
  <c r="L554" i="27"/>
  <c r="K554" i="27"/>
  <c r="J554" i="27"/>
  <c r="I554" i="27"/>
  <c r="E554" i="27"/>
  <c r="G554" i="27" s="1"/>
  <c r="D554" i="27"/>
  <c r="F554" i="27" s="1"/>
  <c r="W553" i="27"/>
  <c r="V553" i="27"/>
  <c r="L553" i="27"/>
  <c r="M553" i="27" s="1"/>
  <c r="J553" i="27"/>
  <c r="K553" i="27" s="1"/>
  <c r="I553" i="27"/>
  <c r="G553" i="27"/>
  <c r="E553" i="27"/>
  <c r="D553" i="27"/>
  <c r="F553" i="27" s="1"/>
  <c r="W552" i="27"/>
  <c r="V552" i="27"/>
  <c r="L552" i="27"/>
  <c r="M552" i="27" s="1"/>
  <c r="J552" i="27"/>
  <c r="K552" i="27" s="1"/>
  <c r="I552" i="27"/>
  <c r="E552" i="27"/>
  <c r="G552" i="27" s="1"/>
  <c r="D552" i="27"/>
  <c r="F552" i="27" s="1"/>
  <c r="W551" i="27"/>
  <c r="V551" i="27"/>
  <c r="L551" i="27"/>
  <c r="M551" i="27" s="1"/>
  <c r="J551" i="27"/>
  <c r="K551" i="27" s="1"/>
  <c r="I551" i="27"/>
  <c r="E551" i="27"/>
  <c r="G551" i="27" s="1"/>
  <c r="D551" i="27"/>
  <c r="F551" i="27" s="1"/>
  <c r="W550" i="27"/>
  <c r="V550" i="27"/>
  <c r="L550" i="27"/>
  <c r="M550" i="27" s="1"/>
  <c r="J550" i="27"/>
  <c r="K550" i="27" s="1"/>
  <c r="I550" i="27"/>
  <c r="E550" i="27"/>
  <c r="G550" i="27" s="1"/>
  <c r="D550" i="27"/>
  <c r="F550" i="27" s="1"/>
  <c r="W549" i="27"/>
  <c r="V549" i="27"/>
  <c r="L549" i="27"/>
  <c r="M549" i="27" s="1"/>
  <c r="J549" i="27"/>
  <c r="K549" i="27" s="1"/>
  <c r="I549" i="27"/>
  <c r="E549" i="27"/>
  <c r="G549" i="27" s="1"/>
  <c r="D549" i="27"/>
  <c r="F549" i="27" s="1"/>
  <c r="W548" i="27"/>
  <c r="V548" i="27"/>
  <c r="L548" i="27"/>
  <c r="M548" i="27" s="1"/>
  <c r="J548" i="27"/>
  <c r="K548" i="27" s="1"/>
  <c r="I548" i="27"/>
  <c r="E548" i="27"/>
  <c r="G548" i="27" s="1"/>
  <c r="D548" i="27"/>
  <c r="F548" i="27" s="1"/>
  <c r="W547" i="27"/>
  <c r="V547" i="27"/>
  <c r="L547" i="27"/>
  <c r="M547" i="27" s="1"/>
  <c r="J547" i="27"/>
  <c r="K547" i="27" s="1"/>
  <c r="I547" i="27"/>
  <c r="E547" i="27"/>
  <c r="G547" i="27" s="1"/>
  <c r="D547" i="27"/>
  <c r="F547" i="27" s="1"/>
  <c r="W546" i="27"/>
  <c r="V546" i="27"/>
  <c r="M546" i="27"/>
  <c r="L546" i="27"/>
  <c r="K546" i="27"/>
  <c r="J546" i="27"/>
  <c r="I546" i="27"/>
  <c r="E546" i="27"/>
  <c r="G546" i="27" s="1"/>
  <c r="D546" i="27"/>
  <c r="F546" i="27" s="1"/>
  <c r="W545" i="27"/>
  <c r="V545" i="27"/>
  <c r="L545" i="27"/>
  <c r="M545" i="27" s="1"/>
  <c r="J545" i="27"/>
  <c r="K545" i="27" s="1"/>
  <c r="I545" i="27"/>
  <c r="G545" i="27"/>
  <c r="E545" i="27"/>
  <c r="D545" i="27"/>
  <c r="F545" i="27" s="1"/>
  <c r="W544" i="27"/>
  <c r="V544" i="27"/>
  <c r="L544" i="27"/>
  <c r="M544" i="27" s="1"/>
  <c r="J544" i="27"/>
  <c r="K544" i="27" s="1"/>
  <c r="I544" i="27"/>
  <c r="E544" i="27"/>
  <c r="G544" i="27" s="1"/>
  <c r="D544" i="27"/>
  <c r="F544" i="27" s="1"/>
  <c r="W543" i="27"/>
  <c r="V543" i="27"/>
  <c r="L543" i="27"/>
  <c r="M543" i="27" s="1"/>
  <c r="J543" i="27"/>
  <c r="K543" i="27" s="1"/>
  <c r="I543" i="27"/>
  <c r="E543" i="27"/>
  <c r="G543" i="27" s="1"/>
  <c r="D543" i="27"/>
  <c r="F543" i="27" s="1"/>
  <c r="W542" i="27"/>
  <c r="V542" i="27"/>
  <c r="L542" i="27"/>
  <c r="M542" i="27" s="1"/>
  <c r="J542" i="27"/>
  <c r="K542" i="27" s="1"/>
  <c r="I542" i="27"/>
  <c r="E542" i="27"/>
  <c r="G542" i="27" s="1"/>
  <c r="D542" i="27"/>
  <c r="F542" i="27" s="1"/>
  <c r="W541" i="27"/>
  <c r="V541" i="27"/>
  <c r="L541" i="27"/>
  <c r="M541" i="27" s="1"/>
  <c r="J541" i="27"/>
  <c r="K541" i="27" s="1"/>
  <c r="I541" i="27"/>
  <c r="E541" i="27"/>
  <c r="G541" i="27" s="1"/>
  <c r="D541" i="27"/>
  <c r="F541" i="27" s="1"/>
  <c r="W540" i="27"/>
  <c r="V540" i="27"/>
  <c r="L540" i="27"/>
  <c r="M540" i="27" s="1"/>
  <c r="J540" i="27"/>
  <c r="K540" i="27" s="1"/>
  <c r="I540" i="27"/>
  <c r="E540" i="27"/>
  <c r="G540" i="27" s="1"/>
  <c r="D540" i="27"/>
  <c r="F540" i="27" s="1"/>
  <c r="W539" i="27"/>
  <c r="V539" i="27"/>
  <c r="L539" i="27"/>
  <c r="M539" i="27" s="1"/>
  <c r="J539" i="27"/>
  <c r="K539" i="27" s="1"/>
  <c r="I539" i="27"/>
  <c r="E539" i="27"/>
  <c r="G539" i="27" s="1"/>
  <c r="D539" i="27"/>
  <c r="F539" i="27" s="1"/>
  <c r="W538" i="27"/>
  <c r="V538" i="27"/>
  <c r="M538" i="27"/>
  <c r="L538" i="27"/>
  <c r="K538" i="27"/>
  <c r="J538" i="27"/>
  <c r="I538" i="27"/>
  <c r="E538" i="27"/>
  <c r="G538" i="27" s="1"/>
  <c r="D538" i="27"/>
  <c r="F538" i="27" s="1"/>
  <c r="W537" i="27"/>
  <c r="V537" i="27"/>
  <c r="L537" i="27"/>
  <c r="M537" i="27" s="1"/>
  <c r="J537" i="27"/>
  <c r="K537" i="27" s="1"/>
  <c r="I537" i="27"/>
  <c r="G537" i="27"/>
  <c r="E537" i="27"/>
  <c r="D537" i="27"/>
  <c r="F537" i="27" s="1"/>
  <c r="W536" i="27"/>
  <c r="V536" i="27"/>
  <c r="L536" i="27"/>
  <c r="M536" i="27" s="1"/>
  <c r="J536" i="27"/>
  <c r="K536" i="27" s="1"/>
  <c r="I536" i="27"/>
  <c r="E536" i="27"/>
  <c r="G536" i="27" s="1"/>
  <c r="D536" i="27"/>
  <c r="F536" i="27" s="1"/>
  <c r="W535" i="27"/>
  <c r="V535" i="27"/>
  <c r="L535" i="27"/>
  <c r="M535" i="27" s="1"/>
  <c r="J535" i="27"/>
  <c r="K535" i="27" s="1"/>
  <c r="I535" i="27"/>
  <c r="E535" i="27"/>
  <c r="G535" i="27" s="1"/>
  <c r="D535" i="27"/>
  <c r="F535" i="27" s="1"/>
  <c r="W534" i="27"/>
  <c r="V534" i="27"/>
  <c r="M534" i="27"/>
  <c r="L534" i="27"/>
  <c r="K534" i="27"/>
  <c r="J534" i="27"/>
  <c r="I534" i="27"/>
  <c r="E534" i="27"/>
  <c r="G534" i="27" s="1"/>
  <c r="D534" i="27"/>
  <c r="F534" i="27" s="1"/>
  <c r="W533" i="27"/>
  <c r="V533" i="27"/>
  <c r="L533" i="27"/>
  <c r="M533" i="27" s="1"/>
  <c r="J533" i="27"/>
  <c r="K533" i="27" s="1"/>
  <c r="I533" i="27"/>
  <c r="E533" i="27"/>
  <c r="G533" i="27" s="1"/>
  <c r="D533" i="27"/>
  <c r="F533" i="27" s="1"/>
  <c r="W532" i="27"/>
  <c r="V532" i="27"/>
  <c r="M532" i="27"/>
  <c r="L532" i="27"/>
  <c r="K532" i="27"/>
  <c r="J532" i="27"/>
  <c r="I532" i="27"/>
  <c r="E532" i="27"/>
  <c r="G532" i="27" s="1"/>
  <c r="D532" i="27"/>
  <c r="F532" i="27" s="1"/>
  <c r="W531" i="27"/>
  <c r="V531" i="27"/>
  <c r="L531" i="27"/>
  <c r="M531" i="27" s="1"/>
  <c r="J531" i="27"/>
  <c r="K531" i="27" s="1"/>
  <c r="I531" i="27"/>
  <c r="G531" i="27"/>
  <c r="E531" i="27"/>
  <c r="D531" i="27"/>
  <c r="F531" i="27" s="1"/>
  <c r="W530" i="27"/>
  <c r="V530" i="27"/>
  <c r="L530" i="27"/>
  <c r="M530" i="27" s="1"/>
  <c r="J530" i="27"/>
  <c r="K530" i="27" s="1"/>
  <c r="I530" i="27"/>
  <c r="E530" i="27"/>
  <c r="G530" i="27" s="1"/>
  <c r="D530" i="27"/>
  <c r="F530" i="27" s="1"/>
  <c r="W529" i="27"/>
  <c r="V529" i="27"/>
  <c r="L529" i="27"/>
  <c r="M529" i="27" s="1"/>
  <c r="J529" i="27"/>
  <c r="K529" i="27" s="1"/>
  <c r="I529" i="27"/>
  <c r="E529" i="27"/>
  <c r="G529" i="27" s="1"/>
  <c r="D529" i="27"/>
  <c r="F529" i="27" s="1"/>
  <c r="W528" i="27"/>
  <c r="V528" i="27"/>
  <c r="L528" i="27"/>
  <c r="M528" i="27" s="1"/>
  <c r="J528" i="27"/>
  <c r="K528" i="27" s="1"/>
  <c r="I528" i="27"/>
  <c r="E528" i="27"/>
  <c r="G528" i="27" s="1"/>
  <c r="D528" i="27"/>
  <c r="F528" i="27" s="1"/>
  <c r="W527" i="27"/>
  <c r="V527" i="27"/>
  <c r="L527" i="27"/>
  <c r="M527" i="27" s="1"/>
  <c r="J527" i="27"/>
  <c r="K527" i="27" s="1"/>
  <c r="I527" i="27"/>
  <c r="E527" i="27"/>
  <c r="G527" i="27" s="1"/>
  <c r="D527" i="27"/>
  <c r="F527" i="27" s="1"/>
  <c r="W526" i="27"/>
  <c r="V526" i="27"/>
  <c r="L526" i="27"/>
  <c r="M526" i="27" s="1"/>
  <c r="J526" i="27"/>
  <c r="K526" i="27" s="1"/>
  <c r="I526" i="27"/>
  <c r="E526" i="27"/>
  <c r="G526" i="27" s="1"/>
  <c r="D526" i="27"/>
  <c r="F526" i="27" s="1"/>
  <c r="W525" i="27"/>
  <c r="V525" i="27"/>
  <c r="L525" i="27"/>
  <c r="M525" i="27" s="1"/>
  <c r="J525" i="27"/>
  <c r="K525" i="27" s="1"/>
  <c r="I525" i="27"/>
  <c r="E525" i="27"/>
  <c r="G525" i="27" s="1"/>
  <c r="D525" i="27"/>
  <c r="F525" i="27" s="1"/>
  <c r="W524" i="27"/>
  <c r="V524" i="27"/>
  <c r="M524" i="27"/>
  <c r="L524" i="27"/>
  <c r="K524" i="27"/>
  <c r="J524" i="27"/>
  <c r="I524" i="27"/>
  <c r="E524" i="27"/>
  <c r="G524" i="27" s="1"/>
  <c r="D524" i="27"/>
  <c r="F524" i="27" s="1"/>
  <c r="W523" i="27"/>
  <c r="V523" i="27"/>
  <c r="L523" i="27"/>
  <c r="M523" i="27" s="1"/>
  <c r="J523" i="27"/>
  <c r="K523" i="27" s="1"/>
  <c r="I523" i="27"/>
  <c r="G523" i="27"/>
  <c r="E523" i="27"/>
  <c r="D523" i="27"/>
  <c r="F523" i="27" s="1"/>
  <c r="W522" i="27"/>
  <c r="V522" i="27"/>
  <c r="L522" i="27"/>
  <c r="M522" i="27" s="1"/>
  <c r="J522" i="27"/>
  <c r="K522" i="27" s="1"/>
  <c r="I522" i="27"/>
  <c r="E522" i="27"/>
  <c r="G522" i="27" s="1"/>
  <c r="D522" i="27"/>
  <c r="F522" i="27" s="1"/>
  <c r="W521" i="27"/>
  <c r="V521" i="27"/>
  <c r="L521" i="27"/>
  <c r="M521" i="27" s="1"/>
  <c r="J521" i="27"/>
  <c r="K521" i="27" s="1"/>
  <c r="I521" i="27"/>
  <c r="E521" i="27"/>
  <c r="G521" i="27" s="1"/>
  <c r="D521" i="27"/>
  <c r="F521" i="27" s="1"/>
  <c r="W520" i="27"/>
  <c r="V520" i="27"/>
  <c r="L520" i="27"/>
  <c r="M520" i="27" s="1"/>
  <c r="J520" i="27"/>
  <c r="K520" i="27" s="1"/>
  <c r="I520" i="27"/>
  <c r="E520" i="27"/>
  <c r="G520" i="27" s="1"/>
  <c r="D520" i="27"/>
  <c r="F520" i="27" s="1"/>
  <c r="W519" i="27"/>
  <c r="V519" i="27"/>
  <c r="L519" i="27"/>
  <c r="M519" i="27" s="1"/>
  <c r="J519" i="27"/>
  <c r="K519" i="27" s="1"/>
  <c r="I519" i="27"/>
  <c r="E519" i="27"/>
  <c r="G519" i="27" s="1"/>
  <c r="D519" i="27"/>
  <c r="F519" i="27" s="1"/>
  <c r="W518" i="27"/>
  <c r="V518" i="27"/>
  <c r="L518" i="27"/>
  <c r="M518" i="27" s="1"/>
  <c r="J518" i="27"/>
  <c r="K518" i="27" s="1"/>
  <c r="I518" i="27"/>
  <c r="E518" i="27"/>
  <c r="G518" i="27" s="1"/>
  <c r="D518" i="27"/>
  <c r="F518" i="27" s="1"/>
  <c r="W517" i="27"/>
  <c r="V517" i="27"/>
  <c r="L517" i="27"/>
  <c r="M517" i="27" s="1"/>
  <c r="J517" i="27"/>
  <c r="K517" i="27" s="1"/>
  <c r="I517" i="27"/>
  <c r="E517" i="27"/>
  <c r="G517" i="27" s="1"/>
  <c r="D517" i="27"/>
  <c r="F517" i="27" s="1"/>
  <c r="W516" i="27"/>
  <c r="V516" i="27"/>
  <c r="M516" i="27"/>
  <c r="L516" i="27"/>
  <c r="K516" i="27"/>
  <c r="J516" i="27"/>
  <c r="I516" i="27"/>
  <c r="E516" i="27"/>
  <c r="G516" i="27" s="1"/>
  <c r="D516" i="27"/>
  <c r="F516" i="27" s="1"/>
  <c r="W515" i="27"/>
  <c r="V515" i="27"/>
  <c r="L515" i="27"/>
  <c r="M515" i="27" s="1"/>
  <c r="J515" i="27"/>
  <c r="K515" i="27" s="1"/>
  <c r="I515" i="27"/>
  <c r="G515" i="27"/>
  <c r="E515" i="27"/>
  <c r="D515" i="27"/>
  <c r="F515" i="27" s="1"/>
  <c r="W514" i="27"/>
  <c r="V514" i="27"/>
  <c r="L514" i="27"/>
  <c r="M514" i="27" s="1"/>
  <c r="J514" i="27"/>
  <c r="K514" i="27" s="1"/>
  <c r="I514" i="27"/>
  <c r="E514" i="27"/>
  <c r="G514" i="27" s="1"/>
  <c r="D514" i="27"/>
  <c r="F514" i="27" s="1"/>
  <c r="W513" i="27"/>
  <c r="V513" i="27"/>
  <c r="L513" i="27"/>
  <c r="M513" i="27" s="1"/>
  <c r="J513" i="27"/>
  <c r="K513" i="27" s="1"/>
  <c r="I513" i="27"/>
  <c r="E513" i="27"/>
  <c r="G513" i="27" s="1"/>
  <c r="D513" i="27"/>
  <c r="F513" i="27" s="1"/>
  <c r="W512" i="27"/>
  <c r="V512" i="27"/>
  <c r="L512" i="27"/>
  <c r="M512" i="27" s="1"/>
  <c r="J512" i="27"/>
  <c r="K512" i="27" s="1"/>
  <c r="I512" i="27"/>
  <c r="E512" i="27"/>
  <c r="G512" i="27" s="1"/>
  <c r="D512" i="27"/>
  <c r="F512" i="27" s="1"/>
  <c r="W511" i="27"/>
  <c r="V511" i="27"/>
  <c r="L511" i="27"/>
  <c r="M511" i="27" s="1"/>
  <c r="J511" i="27"/>
  <c r="K511" i="27" s="1"/>
  <c r="I511" i="27"/>
  <c r="E511" i="27"/>
  <c r="G511" i="27" s="1"/>
  <c r="D511" i="27"/>
  <c r="F511" i="27" s="1"/>
  <c r="W510" i="27"/>
  <c r="V510" i="27"/>
  <c r="L510" i="27"/>
  <c r="M510" i="27" s="1"/>
  <c r="J510" i="27"/>
  <c r="K510" i="27" s="1"/>
  <c r="I510" i="27"/>
  <c r="E510" i="27"/>
  <c r="G510" i="27" s="1"/>
  <c r="D510" i="27"/>
  <c r="F510" i="27" s="1"/>
  <c r="W509" i="27"/>
  <c r="V509" i="27"/>
  <c r="L509" i="27"/>
  <c r="M509" i="27" s="1"/>
  <c r="J509" i="27"/>
  <c r="K509" i="27" s="1"/>
  <c r="I509" i="27"/>
  <c r="E509" i="27"/>
  <c r="G509" i="27" s="1"/>
  <c r="D509" i="27"/>
  <c r="F509" i="27" s="1"/>
  <c r="W508" i="27"/>
  <c r="V508" i="27"/>
  <c r="M508" i="27"/>
  <c r="L508" i="27"/>
  <c r="K508" i="27"/>
  <c r="J508" i="27"/>
  <c r="I508" i="27"/>
  <c r="E508" i="27"/>
  <c r="G508" i="27" s="1"/>
  <c r="D508" i="27"/>
  <c r="F508" i="27" s="1"/>
  <c r="W507" i="27"/>
  <c r="V507" i="27"/>
  <c r="L507" i="27"/>
  <c r="M507" i="27" s="1"/>
  <c r="J507" i="27"/>
  <c r="K507" i="27" s="1"/>
  <c r="I507" i="27"/>
  <c r="G507" i="27"/>
  <c r="E507" i="27"/>
  <c r="D507" i="27"/>
  <c r="F507" i="27" s="1"/>
  <c r="W506" i="27"/>
  <c r="V506" i="27"/>
  <c r="L506" i="27"/>
  <c r="M506" i="27" s="1"/>
  <c r="J506" i="27"/>
  <c r="K506" i="27" s="1"/>
  <c r="I506" i="27"/>
  <c r="E506" i="27"/>
  <c r="G506" i="27" s="1"/>
  <c r="D506" i="27"/>
  <c r="F506" i="27" s="1"/>
  <c r="W505" i="27"/>
  <c r="V505" i="27"/>
  <c r="L505" i="27"/>
  <c r="M505" i="27" s="1"/>
  <c r="J505" i="27"/>
  <c r="K505" i="27" s="1"/>
  <c r="I505" i="27"/>
  <c r="E505" i="27"/>
  <c r="G505" i="27" s="1"/>
  <c r="D505" i="27"/>
  <c r="F505" i="27" s="1"/>
  <c r="W504" i="27"/>
  <c r="V504" i="27"/>
  <c r="L504" i="27"/>
  <c r="M504" i="27" s="1"/>
  <c r="J504" i="27"/>
  <c r="K504" i="27" s="1"/>
  <c r="I504" i="27"/>
  <c r="E504" i="27"/>
  <c r="G504" i="27" s="1"/>
  <c r="D504" i="27"/>
  <c r="F504" i="27" s="1"/>
  <c r="W503" i="27"/>
  <c r="V503" i="27"/>
  <c r="L503" i="27"/>
  <c r="P528" i="27" s="1"/>
  <c r="J503" i="27"/>
  <c r="K503" i="27" s="1"/>
  <c r="I503" i="27"/>
  <c r="E503" i="27"/>
  <c r="G503" i="27" s="1"/>
  <c r="D503" i="27"/>
  <c r="F503" i="27" s="1"/>
  <c r="W502" i="27"/>
  <c r="V502" i="27"/>
  <c r="M502" i="27"/>
  <c r="L502" i="27"/>
  <c r="K502" i="27"/>
  <c r="J502" i="27"/>
  <c r="I502" i="27"/>
  <c r="E502" i="27"/>
  <c r="G502" i="27" s="1"/>
  <c r="D502" i="27"/>
  <c r="F502" i="27" s="1"/>
  <c r="W501" i="27"/>
  <c r="V501" i="27"/>
  <c r="L501" i="27"/>
  <c r="M501" i="27" s="1"/>
  <c r="J501" i="27"/>
  <c r="K501" i="27" s="1"/>
  <c r="I501" i="27"/>
  <c r="E501" i="27"/>
  <c r="G501" i="27" s="1"/>
  <c r="D501" i="27"/>
  <c r="F501" i="27" s="1"/>
  <c r="W500" i="27"/>
  <c r="V500" i="27"/>
  <c r="L500" i="27"/>
  <c r="M500" i="27" s="1"/>
  <c r="J500" i="27"/>
  <c r="K500" i="27" s="1"/>
  <c r="I500" i="27"/>
  <c r="E500" i="27"/>
  <c r="G500" i="27" s="1"/>
  <c r="D500" i="27"/>
  <c r="F500" i="27" s="1"/>
  <c r="W499" i="27"/>
  <c r="V499" i="27"/>
  <c r="L499" i="27"/>
  <c r="M499" i="27" s="1"/>
  <c r="J499" i="27"/>
  <c r="K499" i="27" s="1"/>
  <c r="I499" i="27"/>
  <c r="E499" i="27"/>
  <c r="G499" i="27" s="1"/>
  <c r="D499" i="27"/>
  <c r="F499" i="27" s="1"/>
  <c r="W498" i="27"/>
  <c r="V498" i="27"/>
  <c r="L498" i="27"/>
  <c r="M498" i="27" s="1"/>
  <c r="J498" i="27"/>
  <c r="K498" i="27" s="1"/>
  <c r="I498" i="27"/>
  <c r="E498" i="27"/>
  <c r="G498" i="27" s="1"/>
  <c r="D498" i="27"/>
  <c r="F498" i="27" s="1"/>
  <c r="W497" i="27"/>
  <c r="V497" i="27"/>
  <c r="L497" i="27"/>
  <c r="M497" i="27" s="1"/>
  <c r="J497" i="27"/>
  <c r="K497" i="27" s="1"/>
  <c r="I497" i="27"/>
  <c r="E497" i="27"/>
  <c r="G497" i="27" s="1"/>
  <c r="D497" i="27"/>
  <c r="F497" i="27" s="1"/>
  <c r="W496" i="27"/>
  <c r="V496" i="27"/>
  <c r="L496" i="27"/>
  <c r="M496" i="27" s="1"/>
  <c r="J496" i="27"/>
  <c r="K496" i="27" s="1"/>
  <c r="I496" i="27"/>
  <c r="E496" i="27"/>
  <c r="G496" i="27" s="1"/>
  <c r="D496" i="27"/>
  <c r="F496" i="27" s="1"/>
  <c r="W495" i="27"/>
  <c r="V495" i="27"/>
  <c r="L495" i="27"/>
  <c r="M495" i="27" s="1"/>
  <c r="J495" i="27"/>
  <c r="K495" i="27" s="1"/>
  <c r="I495" i="27"/>
  <c r="E495" i="27"/>
  <c r="G495" i="27" s="1"/>
  <c r="D495" i="27"/>
  <c r="F495" i="27" s="1"/>
  <c r="W494" i="27"/>
  <c r="V494" i="27"/>
  <c r="M494" i="27"/>
  <c r="L494" i="27"/>
  <c r="K494" i="27"/>
  <c r="J494" i="27"/>
  <c r="I494" i="27"/>
  <c r="E494" i="27"/>
  <c r="G494" i="27" s="1"/>
  <c r="D494" i="27"/>
  <c r="F494" i="27" s="1"/>
  <c r="W493" i="27"/>
  <c r="V493" i="27"/>
  <c r="L493" i="27"/>
  <c r="M493" i="27" s="1"/>
  <c r="J493" i="27"/>
  <c r="K493" i="27" s="1"/>
  <c r="I493" i="27"/>
  <c r="G493" i="27"/>
  <c r="E493" i="27"/>
  <c r="D493" i="27"/>
  <c r="F493" i="27" s="1"/>
  <c r="W492" i="27"/>
  <c r="V492" i="27"/>
  <c r="L492" i="27"/>
  <c r="M492" i="27" s="1"/>
  <c r="J492" i="27"/>
  <c r="K492" i="27" s="1"/>
  <c r="I492" i="27"/>
  <c r="E492" i="27"/>
  <c r="G492" i="27" s="1"/>
  <c r="D492" i="27"/>
  <c r="F492" i="27" s="1"/>
  <c r="W491" i="27"/>
  <c r="V491" i="27"/>
  <c r="L491" i="27"/>
  <c r="M491" i="27" s="1"/>
  <c r="J491" i="27"/>
  <c r="K491" i="27" s="1"/>
  <c r="I491" i="27"/>
  <c r="E491" i="27"/>
  <c r="G491" i="27" s="1"/>
  <c r="D491" i="27"/>
  <c r="F491" i="27" s="1"/>
  <c r="W490" i="27"/>
  <c r="V490" i="27"/>
  <c r="L490" i="27"/>
  <c r="M490" i="27" s="1"/>
  <c r="J490" i="27"/>
  <c r="K490" i="27" s="1"/>
  <c r="I490" i="27"/>
  <c r="E490" i="27"/>
  <c r="G490" i="27" s="1"/>
  <c r="D490" i="27"/>
  <c r="F490" i="27" s="1"/>
  <c r="W489" i="27"/>
  <c r="V489" i="27"/>
  <c r="L489" i="27"/>
  <c r="M489" i="27" s="1"/>
  <c r="J489" i="27"/>
  <c r="K489" i="27" s="1"/>
  <c r="I489" i="27"/>
  <c r="E489" i="27"/>
  <c r="G489" i="27" s="1"/>
  <c r="D489" i="27"/>
  <c r="F489" i="27" s="1"/>
  <c r="W488" i="27"/>
  <c r="V488" i="27"/>
  <c r="L488" i="27"/>
  <c r="M488" i="27" s="1"/>
  <c r="J488" i="27"/>
  <c r="K488" i="27" s="1"/>
  <c r="I488" i="27"/>
  <c r="E488" i="27"/>
  <c r="G488" i="27" s="1"/>
  <c r="D488" i="27"/>
  <c r="F488" i="27" s="1"/>
  <c r="W487" i="27"/>
  <c r="V487" i="27"/>
  <c r="L487" i="27"/>
  <c r="M487" i="27" s="1"/>
  <c r="J487" i="27"/>
  <c r="K487" i="27" s="1"/>
  <c r="I487" i="27"/>
  <c r="E487" i="27"/>
  <c r="G487" i="27" s="1"/>
  <c r="D487" i="27"/>
  <c r="F487" i="27" s="1"/>
  <c r="W486" i="27"/>
  <c r="V486" i="27"/>
  <c r="M486" i="27"/>
  <c r="L486" i="27"/>
  <c r="K486" i="27"/>
  <c r="J486" i="27"/>
  <c r="I486" i="27"/>
  <c r="E486" i="27"/>
  <c r="G486" i="27" s="1"/>
  <c r="D486" i="27"/>
  <c r="F486" i="27" s="1"/>
  <c r="W485" i="27"/>
  <c r="V485" i="27"/>
  <c r="L485" i="27"/>
  <c r="M485" i="27" s="1"/>
  <c r="J485" i="27"/>
  <c r="K485" i="27" s="1"/>
  <c r="I485" i="27"/>
  <c r="G485" i="27"/>
  <c r="E485" i="27"/>
  <c r="D485" i="27"/>
  <c r="F485" i="27" s="1"/>
  <c r="W484" i="27"/>
  <c r="V484" i="27"/>
  <c r="L484" i="27"/>
  <c r="M484" i="27" s="1"/>
  <c r="J484" i="27"/>
  <c r="K484" i="27" s="1"/>
  <c r="I484" i="27"/>
  <c r="E484" i="27"/>
  <c r="G484" i="27" s="1"/>
  <c r="D484" i="27"/>
  <c r="F484" i="27" s="1"/>
  <c r="W483" i="27"/>
  <c r="V483" i="27"/>
  <c r="L483" i="27"/>
  <c r="M483" i="27" s="1"/>
  <c r="J483" i="27"/>
  <c r="K483" i="27" s="1"/>
  <c r="I483" i="27"/>
  <c r="E483" i="27"/>
  <c r="G483" i="27" s="1"/>
  <c r="D483" i="27"/>
  <c r="F483" i="27" s="1"/>
  <c r="W482" i="27"/>
  <c r="V482" i="27"/>
  <c r="L482" i="27"/>
  <c r="M482" i="27" s="1"/>
  <c r="J482" i="27"/>
  <c r="K482" i="27" s="1"/>
  <c r="I482" i="27"/>
  <c r="E482" i="27"/>
  <c r="G482" i="27" s="1"/>
  <c r="D482" i="27"/>
  <c r="F482" i="27" s="1"/>
  <c r="W481" i="27"/>
  <c r="V481" i="27"/>
  <c r="L481" i="27"/>
  <c r="M481" i="27" s="1"/>
  <c r="J481" i="27"/>
  <c r="K481" i="27" s="1"/>
  <c r="I481" i="27"/>
  <c r="E481" i="27"/>
  <c r="G481" i="27" s="1"/>
  <c r="D481" i="27"/>
  <c r="F481" i="27" s="1"/>
  <c r="W480" i="27"/>
  <c r="V480" i="27"/>
  <c r="L480" i="27"/>
  <c r="M480" i="27" s="1"/>
  <c r="J480" i="27"/>
  <c r="K480" i="27" s="1"/>
  <c r="I480" i="27"/>
  <c r="E480" i="27"/>
  <c r="G480" i="27" s="1"/>
  <c r="D480" i="27"/>
  <c r="F480" i="27" s="1"/>
  <c r="W479" i="27"/>
  <c r="V479" i="27"/>
  <c r="L479" i="27"/>
  <c r="M479" i="27" s="1"/>
  <c r="J479" i="27"/>
  <c r="K479" i="27" s="1"/>
  <c r="I479" i="27"/>
  <c r="E479" i="27"/>
  <c r="G479" i="27" s="1"/>
  <c r="D479" i="27"/>
  <c r="F479" i="27" s="1"/>
  <c r="W478" i="27"/>
  <c r="V478" i="27"/>
  <c r="M478" i="27"/>
  <c r="L478" i="27"/>
  <c r="K478" i="27"/>
  <c r="J478" i="27"/>
  <c r="I478" i="27"/>
  <c r="E478" i="27"/>
  <c r="G478" i="27" s="1"/>
  <c r="D478" i="27"/>
  <c r="F478" i="27" s="1"/>
  <c r="W477" i="27"/>
  <c r="V477" i="27"/>
  <c r="L477" i="27"/>
  <c r="M477" i="27" s="1"/>
  <c r="J477" i="27"/>
  <c r="K477" i="27" s="1"/>
  <c r="I477" i="27"/>
  <c r="G477" i="27"/>
  <c r="E477" i="27"/>
  <c r="D477" i="27"/>
  <c r="F477" i="27" s="1"/>
  <c r="W476" i="27"/>
  <c r="V476" i="27"/>
  <c r="L476" i="27"/>
  <c r="M476" i="27" s="1"/>
  <c r="J476" i="27"/>
  <c r="K476" i="27" s="1"/>
  <c r="I476" i="27"/>
  <c r="E476" i="27"/>
  <c r="G476" i="27" s="1"/>
  <c r="D476" i="27"/>
  <c r="F476" i="27" s="1"/>
  <c r="W475" i="27"/>
  <c r="V475" i="27"/>
  <c r="L475" i="27"/>
  <c r="M475" i="27" s="1"/>
  <c r="J475" i="27"/>
  <c r="K475" i="27" s="1"/>
  <c r="I475" i="27"/>
  <c r="E475" i="27"/>
  <c r="G475" i="27" s="1"/>
  <c r="D475" i="27"/>
  <c r="F475" i="27" s="1"/>
  <c r="W474" i="27"/>
  <c r="V474" i="27"/>
  <c r="L474" i="27"/>
  <c r="J474" i="27"/>
  <c r="I474" i="27"/>
  <c r="E474" i="27"/>
  <c r="G474" i="27" s="1"/>
  <c r="D474" i="27"/>
  <c r="F474" i="27" s="1"/>
  <c r="W473" i="27"/>
  <c r="V473" i="27"/>
  <c r="P473" i="27"/>
  <c r="P474" i="27" s="1"/>
  <c r="L473" i="27"/>
  <c r="M473" i="27" s="1"/>
  <c r="J473" i="27"/>
  <c r="K473" i="27" s="1"/>
  <c r="I473" i="27"/>
  <c r="E473" i="27"/>
  <c r="G473" i="27" s="1"/>
  <c r="D473" i="27"/>
  <c r="F473" i="27" s="1"/>
  <c r="W472" i="27"/>
  <c r="V472" i="27"/>
  <c r="L472" i="27"/>
  <c r="M472" i="27" s="1"/>
  <c r="J472" i="27"/>
  <c r="K472" i="27" s="1"/>
  <c r="I472" i="27"/>
  <c r="E472" i="27"/>
  <c r="G472" i="27" s="1"/>
  <c r="D472" i="27"/>
  <c r="F472" i="27" s="1"/>
  <c r="W471" i="27"/>
  <c r="V471" i="27"/>
  <c r="L471" i="27"/>
  <c r="M471" i="27" s="1"/>
  <c r="J471" i="27"/>
  <c r="K471" i="27" s="1"/>
  <c r="I471" i="27"/>
  <c r="E471" i="27"/>
  <c r="G471" i="27" s="1"/>
  <c r="D471" i="27"/>
  <c r="F471" i="27" s="1"/>
  <c r="W470" i="27"/>
  <c r="V470" i="27"/>
  <c r="M470" i="27"/>
  <c r="L470" i="27"/>
  <c r="K470" i="27"/>
  <c r="J470" i="27"/>
  <c r="I470" i="27"/>
  <c r="E470" i="27"/>
  <c r="G470" i="27" s="1"/>
  <c r="D470" i="27"/>
  <c r="F470" i="27" s="1"/>
  <c r="W469" i="27"/>
  <c r="V469" i="27"/>
  <c r="O469" i="27"/>
  <c r="L469" i="27"/>
  <c r="M469" i="27" s="1"/>
  <c r="J469" i="27"/>
  <c r="K469" i="27" s="1"/>
  <c r="I469" i="27"/>
  <c r="E469" i="27"/>
  <c r="G469" i="27" s="1"/>
  <c r="D469" i="27"/>
  <c r="F469" i="27" s="1"/>
  <c r="W468" i="27"/>
  <c r="V468" i="27"/>
  <c r="L468" i="27"/>
  <c r="M468" i="27" s="1"/>
  <c r="J468" i="27"/>
  <c r="K468" i="27" s="1"/>
  <c r="I468" i="27"/>
  <c r="E468" i="27"/>
  <c r="G468" i="27" s="1"/>
  <c r="D468" i="27"/>
  <c r="F468" i="27" s="1"/>
  <c r="W467" i="27"/>
  <c r="V467" i="27"/>
  <c r="L467" i="27"/>
  <c r="M467" i="27" s="1"/>
  <c r="J467" i="27"/>
  <c r="K467" i="27" s="1"/>
  <c r="I467" i="27"/>
  <c r="E467" i="27"/>
  <c r="G467" i="27" s="1"/>
  <c r="D467" i="27"/>
  <c r="F467" i="27" s="1"/>
  <c r="W466" i="27"/>
  <c r="V466" i="27"/>
  <c r="L466" i="27"/>
  <c r="M466" i="27" s="1"/>
  <c r="J466" i="27"/>
  <c r="K466" i="27" s="1"/>
  <c r="I466" i="27"/>
  <c r="E466" i="27"/>
  <c r="G466" i="27" s="1"/>
  <c r="D466" i="27"/>
  <c r="F466" i="27" s="1"/>
  <c r="W465" i="27"/>
  <c r="V465" i="27"/>
  <c r="L465" i="27"/>
  <c r="M465" i="27" s="1"/>
  <c r="J465" i="27"/>
  <c r="K465" i="27" s="1"/>
  <c r="I465" i="27"/>
  <c r="E465" i="27"/>
  <c r="G465" i="27" s="1"/>
  <c r="D465" i="27"/>
  <c r="F465" i="27" s="1"/>
  <c r="W464" i="27"/>
  <c r="V464" i="27"/>
  <c r="M464" i="27"/>
  <c r="L464" i="27"/>
  <c r="K464" i="27"/>
  <c r="J464" i="27"/>
  <c r="I464" i="27"/>
  <c r="E464" i="27"/>
  <c r="G464" i="27" s="1"/>
  <c r="D464" i="27"/>
  <c r="F464" i="27" s="1"/>
  <c r="W463" i="27"/>
  <c r="V463" i="27"/>
  <c r="L463" i="27"/>
  <c r="M463" i="27" s="1"/>
  <c r="J463" i="27"/>
  <c r="K463" i="27" s="1"/>
  <c r="I463" i="27"/>
  <c r="G463" i="27"/>
  <c r="E463" i="27"/>
  <c r="D463" i="27"/>
  <c r="F463" i="27" s="1"/>
  <c r="W462" i="27"/>
  <c r="V462" i="27"/>
  <c r="L462" i="27"/>
  <c r="M462" i="27" s="1"/>
  <c r="J462" i="27"/>
  <c r="K462" i="27" s="1"/>
  <c r="I462" i="27"/>
  <c r="E462" i="27"/>
  <c r="G462" i="27" s="1"/>
  <c r="D462" i="27"/>
  <c r="F462" i="27" s="1"/>
  <c r="W461" i="27"/>
  <c r="V461" i="27"/>
  <c r="L461" i="27"/>
  <c r="M461" i="27" s="1"/>
  <c r="J461" i="27"/>
  <c r="K461" i="27" s="1"/>
  <c r="I461" i="27"/>
  <c r="E461" i="27"/>
  <c r="G461" i="27" s="1"/>
  <c r="D461" i="27"/>
  <c r="F461" i="27" s="1"/>
  <c r="W460" i="27"/>
  <c r="V460" i="27"/>
  <c r="T460" i="27"/>
  <c r="L460" i="27"/>
  <c r="M460" i="27" s="1"/>
  <c r="J460" i="27"/>
  <c r="K460" i="27" s="1"/>
  <c r="I460" i="27"/>
  <c r="E460" i="27"/>
  <c r="G460" i="27" s="1"/>
  <c r="D460" i="27"/>
  <c r="F460" i="27" s="1"/>
  <c r="W459" i="27"/>
  <c r="V459" i="27"/>
  <c r="T459" i="27"/>
  <c r="L459" i="27"/>
  <c r="M459" i="27" s="1"/>
  <c r="J459" i="27"/>
  <c r="K459" i="27" s="1"/>
  <c r="I459" i="27"/>
  <c r="E459" i="27"/>
  <c r="G459" i="27" s="1"/>
  <c r="D459" i="27"/>
  <c r="F459" i="27" s="1"/>
  <c r="W458" i="27"/>
  <c r="V458" i="27"/>
  <c r="T458" i="27"/>
  <c r="L458" i="27"/>
  <c r="M458" i="27" s="1"/>
  <c r="J458" i="27"/>
  <c r="K458" i="27" s="1"/>
  <c r="I458" i="27"/>
  <c r="E458" i="27"/>
  <c r="G458" i="27" s="1"/>
  <c r="D458" i="27"/>
  <c r="F458" i="27" s="1"/>
  <c r="W457" i="27"/>
  <c r="V457" i="27"/>
  <c r="T457" i="27"/>
  <c r="L457" i="27"/>
  <c r="M457" i="27" s="1"/>
  <c r="J457" i="27"/>
  <c r="K457" i="27" s="1"/>
  <c r="I457" i="27"/>
  <c r="E457" i="27"/>
  <c r="G457" i="27" s="1"/>
  <c r="D457" i="27"/>
  <c r="F457" i="27" s="1"/>
  <c r="W456" i="27"/>
  <c r="V456" i="27"/>
  <c r="M456" i="27"/>
  <c r="L456" i="27"/>
  <c r="K456" i="27"/>
  <c r="J456" i="27"/>
  <c r="I456" i="27"/>
  <c r="E456" i="27"/>
  <c r="G456" i="27" s="1"/>
  <c r="D456" i="27"/>
  <c r="F456" i="27" s="1"/>
  <c r="W455" i="27"/>
  <c r="V455" i="27"/>
  <c r="T455" i="27"/>
  <c r="M455" i="27"/>
  <c r="L455" i="27"/>
  <c r="K455" i="27"/>
  <c r="J455" i="27"/>
  <c r="I455" i="27"/>
  <c r="E455" i="27"/>
  <c r="G455" i="27" s="1"/>
  <c r="D455" i="27"/>
  <c r="F455" i="27" s="1"/>
  <c r="W454" i="27"/>
  <c r="V454" i="27"/>
  <c r="U454" i="27"/>
  <c r="T454" i="27"/>
  <c r="L454" i="27"/>
  <c r="M454" i="27" s="1"/>
  <c r="J454" i="27"/>
  <c r="K454" i="27" s="1"/>
  <c r="I454" i="27"/>
  <c r="E454" i="27"/>
  <c r="G454" i="27" s="1"/>
  <c r="D454" i="27"/>
  <c r="F454" i="27" s="1"/>
  <c r="W453" i="27"/>
  <c r="V453" i="27"/>
  <c r="U453" i="27"/>
  <c r="T453" i="27"/>
  <c r="M453" i="27"/>
  <c r="L453" i="27"/>
  <c r="K453" i="27"/>
  <c r="J453" i="27"/>
  <c r="I453" i="27"/>
  <c r="E453" i="27"/>
  <c r="G453" i="27" s="1"/>
  <c r="D453" i="27"/>
  <c r="F453" i="27" s="1"/>
  <c r="W452" i="27"/>
  <c r="V452" i="27"/>
  <c r="U452" i="27"/>
  <c r="T452" i="27"/>
  <c r="T451" i="27" s="1"/>
  <c r="L452" i="27"/>
  <c r="M452" i="27" s="1"/>
  <c r="J452" i="27"/>
  <c r="K452" i="27" s="1"/>
  <c r="I452" i="27"/>
  <c r="E452" i="27"/>
  <c r="G452" i="27" s="1"/>
  <c r="D452" i="27"/>
  <c r="F452" i="27" s="1"/>
  <c r="W451" i="27"/>
  <c r="V451" i="27"/>
  <c r="U451" i="27"/>
  <c r="L451" i="27"/>
  <c r="M451" i="27" s="1"/>
  <c r="J451" i="27"/>
  <c r="K451" i="27" s="1"/>
  <c r="I451" i="27"/>
  <c r="E451" i="27"/>
  <c r="G451" i="27" s="1"/>
  <c r="D451" i="27"/>
  <c r="F451" i="27" s="1"/>
  <c r="W450" i="27"/>
  <c r="V450" i="27"/>
  <c r="U450" i="27"/>
  <c r="T450" i="27"/>
  <c r="T449" i="27" s="1"/>
  <c r="L450" i="27"/>
  <c r="M450" i="27" s="1"/>
  <c r="J450" i="27"/>
  <c r="K450" i="27" s="1"/>
  <c r="I450" i="27"/>
  <c r="E450" i="27"/>
  <c r="G450" i="27" s="1"/>
  <c r="D450" i="27"/>
  <c r="F450" i="27" s="1"/>
  <c r="W449" i="27"/>
  <c r="V449" i="27"/>
  <c r="U449" i="27"/>
  <c r="L449" i="27"/>
  <c r="M449" i="27" s="1"/>
  <c r="J449" i="27"/>
  <c r="K449" i="27" s="1"/>
  <c r="I449" i="27"/>
  <c r="E449" i="27"/>
  <c r="G449" i="27" s="1"/>
  <c r="D449" i="27"/>
  <c r="F449" i="27" s="1"/>
  <c r="W448" i="27"/>
  <c r="V448" i="27"/>
  <c r="L448" i="27"/>
  <c r="M448" i="27" s="1"/>
  <c r="J448" i="27"/>
  <c r="K448" i="27" s="1"/>
  <c r="I448" i="27"/>
  <c r="E448" i="27"/>
  <c r="G448" i="27" s="1"/>
  <c r="D448" i="27"/>
  <c r="F448" i="27" s="1"/>
  <c r="W447" i="27"/>
  <c r="V447" i="27"/>
  <c r="L447" i="27"/>
  <c r="M447" i="27" s="1"/>
  <c r="J447" i="27"/>
  <c r="K447" i="27" s="1"/>
  <c r="I447" i="27"/>
  <c r="E447" i="27"/>
  <c r="G447" i="27" s="1"/>
  <c r="D447" i="27"/>
  <c r="F447" i="27" s="1"/>
  <c r="W446" i="27"/>
  <c r="V446" i="27"/>
  <c r="L446" i="27"/>
  <c r="M446" i="27" s="1"/>
  <c r="J446" i="27"/>
  <c r="K446" i="27" s="1"/>
  <c r="I446" i="27"/>
  <c r="E446" i="27"/>
  <c r="G446" i="27" s="1"/>
  <c r="D446" i="27"/>
  <c r="F446" i="27" s="1"/>
  <c r="W445" i="27"/>
  <c r="V445" i="27"/>
  <c r="L445" i="27"/>
  <c r="M445" i="27" s="1"/>
  <c r="J445" i="27"/>
  <c r="K445" i="27" s="1"/>
  <c r="I445" i="27"/>
  <c r="E445" i="27"/>
  <c r="G445" i="27" s="1"/>
  <c r="D445" i="27"/>
  <c r="F445" i="27" s="1"/>
  <c r="W444" i="27"/>
  <c r="V444" i="27"/>
  <c r="L444" i="27"/>
  <c r="M444" i="27" s="1"/>
  <c r="J444" i="27"/>
  <c r="K444" i="27" s="1"/>
  <c r="I444" i="27"/>
  <c r="E444" i="27"/>
  <c r="G444" i="27" s="1"/>
  <c r="D444" i="27"/>
  <c r="F444" i="27" s="1"/>
  <c r="W443" i="27"/>
  <c r="V443" i="27"/>
  <c r="M443" i="27"/>
  <c r="P470" i="27" s="1"/>
  <c r="L443" i="27"/>
  <c r="P469" i="27" s="1"/>
  <c r="K443" i="27"/>
  <c r="O470" i="27" s="1"/>
  <c r="J443" i="27"/>
  <c r="O473" i="27" s="1"/>
  <c r="O474" i="27" s="1"/>
  <c r="I443" i="27"/>
  <c r="N473" i="27" s="1"/>
  <c r="N474" i="27" s="1"/>
  <c r="E443" i="27"/>
  <c r="G443" i="27" s="1"/>
  <c r="D443" i="27"/>
  <c r="F443" i="27" s="1"/>
  <c r="E442" i="27"/>
  <c r="G442" i="27" s="1"/>
  <c r="D442" i="27"/>
  <c r="F442" i="27" s="1"/>
  <c r="W441" i="27"/>
  <c r="V441" i="27"/>
  <c r="M441" i="27"/>
  <c r="L441" i="27"/>
  <c r="K441" i="27"/>
  <c r="J441" i="27"/>
  <c r="I441" i="27"/>
  <c r="E441" i="27"/>
  <c r="G441" i="27" s="1"/>
  <c r="D441" i="27"/>
  <c r="F441" i="27" s="1"/>
  <c r="W440" i="27"/>
  <c r="V440" i="27"/>
  <c r="L440" i="27"/>
  <c r="M440" i="27" s="1"/>
  <c r="J440" i="27"/>
  <c r="K440" i="27" s="1"/>
  <c r="I440" i="27"/>
  <c r="E440" i="27"/>
  <c r="G440" i="27" s="1"/>
  <c r="D440" i="27"/>
  <c r="F440" i="27" s="1"/>
  <c r="W439" i="27"/>
  <c r="V439" i="27"/>
  <c r="M439" i="27"/>
  <c r="L439" i="27"/>
  <c r="K439" i="27"/>
  <c r="J439" i="27"/>
  <c r="I439" i="27"/>
  <c r="E439" i="27"/>
  <c r="G439" i="27" s="1"/>
  <c r="D439" i="27"/>
  <c r="F439" i="27" s="1"/>
  <c r="W438" i="27"/>
  <c r="V438" i="27"/>
  <c r="L438" i="27"/>
  <c r="M438" i="27" s="1"/>
  <c r="J438" i="27"/>
  <c r="K438" i="27" s="1"/>
  <c r="I438" i="27"/>
  <c r="G438" i="27"/>
  <c r="E438" i="27"/>
  <c r="D438" i="27"/>
  <c r="F438" i="27" s="1"/>
  <c r="W437" i="27"/>
  <c r="V437" i="27"/>
  <c r="L437" i="27"/>
  <c r="M437" i="27" s="1"/>
  <c r="J437" i="27"/>
  <c r="K437" i="27" s="1"/>
  <c r="I437" i="27"/>
  <c r="E437" i="27"/>
  <c r="G437" i="27" s="1"/>
  <c r="D437" i="27"/>
  <c r="F437" i="27" s="1"/>
  <c r="W436" i="27"/>
  <c r="V436" i="27"/>
  <c r="L436" i="27"/>
  <c r="M436" i="27" s="1"/>
  <c r="J436" i="27"/>
  <c r="K436" i="27" s="1"/>
  <c r="I436" i="27"/>
  <c r="E436" i="27"/>
  <c r="G436" i="27" s="1"/>
  <c r="D436" i="27"/>
  <c r="F436" i="27" s="1"/>
  <c r="W435" i="27"/>
  <c r="V435" i="27"/>
  <c r="L435" i="27"/>
  <c r="M435" i="27" s="1"/>
  <c r="J435" i="27"/>
  <c r="K435" i="27" s="1"/>
  <c r="I435" i="27"/>
  <c r="E435" i="27"/>
  <c r="G435" i="27" s="1"/>
  <c r="D435" i="27"/>
  <c r="F435" i="27" s="1"/>
  <c r="W434" i="27"/>
  <c r="V434" i="27"/>
  <c r="L434" i="27"/>
  <c r="M434" i="27" s="1"/>
  <c r="J434" i="27"/>
  <c r="K434" i="27" s="1"/>
  <c r="I434" i="27"/>
  <c r="E434" i="27"/>
  <c r="G434" i="27" s="1"/>
  <c r="D434" i="27"/>
  <c r="F434" i="27" s="1"/>
  <c r="W433" i="27"/>
  <c r="V433" i="27"/>
  <c r="L433" i="27"/>
  <c r="M433" i="27" s="1"/>
  <c r="J433" i="27"/>
  <c r="K433" i="27" s="1"/>
  <c r="I433" i="27"/>
  <c r="E433" i="27"/>
  <c r="G433" i="27" s="1"/>
  <c r="D433" i="27"/>
  <c r="F433" i="27" s="1"/>
  <c r="W432" i="27"/>
  <c r="V432" i="27"/>
  <c r="L432" i="27"/>
  <c r="M432" i="27" s="1"/>
  <c r="J432" i="27"/>
  <c r="K432" i="27" s="1"/>
  <c r="I432" i="27"/>
  <c r="E432" i="27"/>
  <c r="G432" i="27" s="1"/>
  <c r="D432" i="27"/>
  <c r="F432" i="27" s="1"/>
  <c r="W431" i="27"/>
  <c r="V431" i="27"/>
  <c r="L431" i="27"/>
  <c r="M431" i="27" s="1"/>
  <c r="J431" i="27"/>
  <c r="K431" i="27" s="1"/>
  <c r="I431" i="27"/>
  <c r="E431" i="27"/>
  <c r="G431" i="27" s="1"/>
  <c r="D431" i="27"/>
  <c r="F431" i="27" s="1"/>
  <c r="W430" i="27"/>
  <c r="V430" i="27"/>
  <c r="L430" i="27"/>
  <c r="M430" i="27" s="1"/>
  <c r="J430" i="27"/>
  <c r="K430" i="27" s="1"/>
  <c r="I430" i="27"/>
  <c r="E430" i="27"/>
  <c r="G430" i="27" s="1"/>
  <c r="D430" i="27"/>
  <c r="F430" i="27" s="1"/>
  <c r="W429" i="27"/>
  <c r="V429" i="27"/>
  <c r="L429" i="27"/>
  <c r="M429" i="27" s="1"/>
  <c r="J429" i="27"/>
  <c r="K429" i="27" s="1"/>
  <c r="I429" i="27"/>
  <c r="E429" i="27"/>
  <c r="G429" i="27" s="1"/>
  <c r="D429" i="27"/>
  <c r="F429" i="27" s="1"/>
  <c r="W428" i="27"/>
  <c r="V428" i="27"/>
  <c r="L428" i="27"/>
  <c r="M428" i="27" s="1"/>
  <c r="J428" i="27"/>
  <c r="K428" i="27" s="1"/>
  <c r="I428" i="27"/>
  <c r="E428" i="27"/>
  <c r="G428" i="27" s="1"/>
  <c r="D428" i="27"/>
  <c r="F428" i="27" s="1"/>
  <c r="W427" i="27"/>
  <c r="V427" i="27"/>
  <c r="L427" i="27"/>
  <c r="M427" i="27" s="1"/>
  <c r="J427" i="27"/>
  <c r="K427" i="27" s="1"/>
  <c r="I427" i="27"/>
  <c r="E427" i="27"/>
  <c r="G427" i="27" s="1"/>
  <c r="D427" i="27"/>
  <c r="F427" i="27" s="1"/>
  <c r="W426" i="27"/>
  <c r="V426" i="27"/>
  <c r="L426" i="27"/>
  <c r="M426" i="27" s="1"/>
  <c r="J426" i="27"/>
  <c r="K426" i="27" s="1"/>
  <c r="I426" i="27"/>
  <c r="E426" i="27"/>
  <c r="G426" i="27" s="1"/>
  <c r="D426" i="27"/>
  <c r="F426" i="27" s="1"/>
  <c r="W425" i="27"/>
  <c r="V425" i="27"/>
  <c r="L425" i="27"/>
  <c r="M425" i="27" s="1"/>
  <c r="J425" i="27"/>
  <c r="K425" i="27" s="1"/>
  <c r="I425" i="27"/>
  <c r="E425" i="27"/>
  <c r="G425" i="27" s="1"/>
  <c r="D425" i="27"/>
  <c r="F425" i="27" s="1"/>
  <c r="W424" i="27"/>
  <c r="V424" i="27"/>
  <c r="L424" i="27"/>
  <c r="M424" i="27" s="1"/>
  <c r="J424" i="27"/>
  <c r="K424" i="27" s="1"/>
  <c r="I424" i="27"/>
  <c r="E424" i="27"/>
  <c r="G424" i="27" s="1"/>
  <c r="D424" i="27"/>
  <c r="F424" i="27" s="1"/>
  <c r="W423" i="27"/>
  <c r="V423" i="27"/>
  <c r="L423" i="27"/>
  <c r="M423" i="27" s="1"/>
  <c r="J423" i="27"/>
  <c r="K423" i="27" s="1"/>
  <c r="I423" i="27"/>
  <c r="E423" i="27"/>
  <c r="G423" i="27" s="1"/>
  <c r="D423" i="27"/>
  <c r="F423" i="27" s="1"/>
  <c r="W422" i="27"/>
  <c r="V422" i="27"/>
  <c r="L422" i="27"/>
  <c r="M422" i="27" s="1"/>
  <c r="J422" i="27"/>
  <c r="K422" i="27" s="1"/>
  <c r="I422" i="27"/>
  <c r="E422" i="27"/>
  <c r="G422" i="27" s="1"/>
  <c r="D422" i="27"/>
  <c r="F422" i="27" s="1"/>
  <c r="W421" i="27"/>
  <c r="V421" i="27"/>
  <c r="L421" i="27"/>
  <c r="M421" i="27" s="1"/>
  <c r="J421" i="27"/>
  <c r="K421" i="27" s="1"/>
  <c r="I421" i="27"/>
  <c r="E421" i="27"/>
  <c r="G421" i="27" s="1"/>
  <c r="D421" i="27"/>
  <c r="F421" i="27" s="1"/>
  <c r="W420" i="27"/>
  <c r="V420" i="27"/>
  <c r="L420" i="27"/>
  <c r="M420" i="27" s="1"/>
  <c r="J420" i="27"/>
  <c r="K420" i="27" s="1"/>
  <c r="I420" i="27"/>
  <c r="E420" i="27"/>
  <c r="G420" i="27" s="1"/>
  <c r="D420" i="27"/>
  <c r="F420" i="27" s="1"/>
  <c r="W419" i="27"/>
  <c r="V419" i="27"/>
  <c r="L419" i="27"/>
  <c r="M419" i="27" s="1"/>
  <c r="J419" i="27"/>
  <c r="K419" i="27" s="1"/>
  <c r="I419" i="27"/>
  <c r="E419" i="27"/>
  <c r="G419" i="27" s="1"/>
  <c r="D419" i="27"/>
  <c r="F419" i="27" s="1"/>
  <c r="W418" i="27"/>
  <c r="V418" i="27"/>
  <c r="L418" i="27"/>
  <c r="M418" i="27" s="1"/>
  <c r="J418" i="27"/>
  <c r="K418" i="27" s="1"/>
  <c r="I418" i="27"/>
  <c r="E418" i="27"/>
  <c r="G418" i="27" s="1"/>
  <c r="D418" i="27"/>
  <c r="F418" i="27" s="1"/>
  <c r="W417" i="27"/>
  <c r="V417" i="27"/>
  <c r="L417" i="27"/>
  <c r="M417" i="27" s="1"/>
  <c r="J417" i="27"/>
  <c r="K417" i="27" s="1"/>
  <c r="I417" i="27"/>
  <c r="E417" i="27"/>
  <c r="G417" i="27" s="1"/>
  <c r="D417" i="27"/>
  <c r="F417" i="27" s="1"/>
  <c r="W416" i="27"/>
  <c r="V416" i="27"/>
  <c r="L416" i="27"/>
  <c r="M416" i="27" s="1"/>
  <c r="J416" i="27"/>
  <c r="K416" i="27" s="1"/>
  <c r="I416" i="27"/>
  <c r="E416" i="27"/>
  <c r="G416" i="27" s="1"/>
  <c r="D416" i="27"/>
  <c r="F416" i="27" s="1"/>
  <c r="W415" i="27"/>
  <c r="V415" i="27"/>
  <c r="L415" i="27"/>
  <c r="M415" i="27" s="1"/>
  <c r="J415" i="27"/>
  <c r="K415" i="27" s="1"/>
  <c r="I415" i="27"/>
  <c r="E415" i="27"/>
  <c r="G415" i="27" s="1"/>
  <c r="D415" i="27"/>
  <c r="F415" i="27" s="1"/>
  <c r="W414" i="27"/>
  <c r="V414" i="27"/>
  <c r="L414" i="27"/>
  <c r="M414" i="27" s="1"/>
  <c r="J414" i="27"/>
  <c r="K414" i="27" s="1"/>
  <c r="I414" i="27"/>
  <c r="E414" i="27"/>
  <c r="G414" i="27" s="1"/>
  <c r="D414" i="27"/>
  <c r="F414" i="27" s="1"/>
  <c r="W413" i="27"/>
  <c r="V413" i="27"/>
  <c r="L413" i="27"/>
  <c r="J413" i="27"/>
  <c r="I413" i="27"/>
  <c r="E413" i="27"/>
  <c r="G413" i="27" s="1"/>
  <c r="D413" i="27"/>
  <c r="F413" i="27" s="1"/>
  <c r="W412" i="27"/>
  <c r="V412" i="27"/>
  <c r="L412" i="27"/>
  <c r="M412" i="27" s="1"/>
  <c r="J412" i="27"/>
  <c r="K412" i="27" s="1"/>
  <c r="I412" i="27"/>
  <c r="E412" i="27"/>
  <c r="G412" i="27" s="1"/>
  <c r="D412" i="27"/>
  <c r="F412" i="27" s="1"/>
  <c r="W411" i="27"/>
  <c r="V411" i="27"/>
  <c r="L411" i="27"/>
  <c r="M411" i="27" s="1"/>
  <c r="J411" i="27"/>
  <c r="K411" i="27" s="1"/>
  <c r="I411" i="27"/>
  <c r="E411" i="27"/>
  <c r="G411" i="27" s="1"/>
  <c r="D411" i="27"/>
  <c r="F411" i="27" s="1"/>
  <c r="W410" i="27"/>
  <c r="V410" i="27"/>
  <c r="L410" i="27"/>
  <c r="M410" i="27" s="1"/>
  <c r="J410" i="27"/>
  <c r="K410" i="27" s="1"/>
  <c r="I410" i="27"/>
  <c r="E410" i="27"/>
  <c r="G410" i="27" s="1"/>
  <c r="D410" i="27"/>
  <c r="F410" i="27" s="1"/>
  <c r="W409" i="27"/>
  <c r="V409" i="27"/>
  <c r="L409" i="27"/>
  <c r="M409" i="27" s="1"/>
  <c r="J409" i="27"/>
  <c r="K409" i="27" s="1"/>
  <c r="I409" i="27"/>
  <c r="E409" i="27"/>
  <c r="G409" i="27" s="1"/>
  <c r="D409" i="27"/>
  <c r="F409" i="27" s="1"/>
  <c r="W408" i="27"/>
  <c r="V408" i="27"/>
  <c r="L408" i="27"/>
  <c r="M408" i="27" s="1"/>
  <c r="J408" i="27"/>
  <c r="K408" i="27" s="1"/>
  <c r="I408" i="27"/>
  <c r="E408" i="27"/>
  <c r="G408" i="27" s="1"/>
  <c r="D408" i="27"/>
  <c r="F408" i="27" s="1"/>
  <c r="W407" i="27"/>
  <c r="V407" i="27"/>
  <c r="L407" i="27"/>
  <c r="M407" i="27" s="1"/>
  <c r="J407" i="27"/>
  <c r="K407" i="27" s="1"/>
  <c r="I407" i="27"/>
  <c r="E407" i="27"/>
  <c r="G407" i="27" s="1"/>
  <c r="D407" i="27"/>
  <c r="F407" i="27" s="1"/>
  <c r="W406" i="27"/>
  <c r="V406" i="27"/>
  <c r="L406" i="27"/>
  <c r="M406" i="27" s="1"/>
  <c r="J406" i="27"/>
  <c r="K406" i="27" s="1"/>
  <c r="I406" i="27"/>
  <c r="E406" i="27"/>
  <c r="G406" i="27" s="1"/>
  <c r="D406" i="27"/>
  <c r="F406" i="27" s="1"/>
  <c r="W405" i="27"/>
  <c r="V405" i="27"/>
  <c r="L405" i="27"/>
  <c r="M405" i="27" s="1"/>
  <c r="J405" i="27"/>
  <c r="K405" i="27" s="1"/>
  <c r="I405" i="27"/>
  <c r="E405" i="27"/>
  <c r="G405" i="27" s="1"/>
  <c r="D405" i="27"/>
  <c r="F405" i="27" s="1"/>
  <c r="W404" i="27"/>
  <c r="V404" i="27"/>
  <c r="L404" i="27"/>
  <c r="M404" i="27" s="1"/>
  <c r="J404" i="27"/>
  <c r="K404" i="27" s="1"/>
  <c r="I404" i="27"/>
  <c r="E404" i="27"/>
  <c r="G404" i="27" s="1"/>
  <c r="D404" i="27"/>
  <c r="F404" i="27" s="1"/>
  <c r="W403" i="27"/>
  <c r="V403" i="27"/>
  <c r="L403" i="27"/>
  <c r="M403" i="27" s="1"/>
  <c r="J403" i="27"/>
  <c r="K403" i="27" s="1"/>
  <c r="I403" i="27"/>
  <c r="E403" i="27"/>
  <c r="G403" i="27" s="1"/>
  <c r="D403" i="27"/>
  <c r="F403" i="27" s="1"/>
  <c r="W402" i="27"/>
  <c r="V402" i="27"/>
  <c r="L402" i="27"/>
  <c r="M402" i="27" s="1"/>
  <c r="J402" i="27"/>
  <c r="K402" i="27" s="1"/>
  <c r="I402" i="27"/>
  <c r="E402" i="27"/>
  <c r="G402" i="27" s="1"/>
  <c r="D402" i="27"/>
  <c r="F402" i="27" s="1"/>
  <c r="W401" i="27"/>
  <c r="V401" i="27"/>
  <c r="L401" i="27"/>
  <c r="M401" i="27" s="1"/>
  <c r="J401" i="27"/>
  <c r="K401" i="27" s="1"/>
  <c r="I401" i="27"/>
  <c r="E401" i="27"/>
  <c r="G401" i="27" s="1"/>
  <c r="D401" i="27"/>
  <c r="F401" i="27" s="1"/>
  <c r="W400" i="27"/>
  <c r="V400" i="27"/>
  <c r="L400" i="27"/>
  <c r="M400" i="27" s="1"/>
  <c r="J400" i="27"/>
  <c r="K400" i="27" s="1"/>
  <c r="I400" i="27"/>
  <c r="E400" i="27"/>
  <c r="G400" i="27" s="1"/>
  <c r="D400" i="27"/>
  <c r="F400" i="27" s="1"/>
  <c r="W399" i="27"/>
  <c r="V399" i="27"/>
  <c r="L399" i="27"/>
  <c r="M399" i="27" s="1"/>
  <c r="J399" i="27"/>
  <c r="K399" i="27" s="1"/>
  <c r="I399" i="27"/>
  <c r="E399" i="27"/>
  <c r="G399" i="27" s="1"/>
  <c r="D399" i="27"/>
  <c r="F399" i="27" s="1"/>
  <c r="W398" i="27"/>
  <c r="V398" i="27"/>
  <c r="L398" i="27"/>
  <c r="M398" i="27" s="1"/>
  <c r="J398" i="27"/>
  <c r="K398" i="27" s="1"/>
  <c r="I398" i="27"/>
  <c r="E398" i="27"/>
  <c r="G398" i="27" s="1"/>
  <c r="D398" i="27"/>
  <c r="F398" i="27" s="1"/>
  <c r="W397" i="27"/>
  <c r="V397" i="27"/>
  <c r="L397" i="27"/>
  <c r="M397" i="27" s="1"/>
  <c r="J397" i="27"/>
  <c r="K397" i="27" s="1"/>
  <c r="I397" i="27"/>
  <c r="E397" i="27"/>
  <c r="G397" i="27" s="1"/>
  <c r="D397" i="27"/>
  <c r="F397" i="27" s="1"/>
  <c r="W396" i="27"/>
  <c r="V396" i="27"/>
  <c r="L396" i="27"/>
  <c r="M396" i="27" s="1"/>
  <c r="J396" i="27"/>
  <c r="K396" i="27" s="1"/>
  <c r="I396" i="27"/>
  <c r="E396" i="27"/>
  <c r="G396" i="27" s="1"/>
  <c r="D396" i="27"/>
  <c r="F396" i="27" s="1"/>
  <c r="W395" i="27"/>
  <c r="V395" i="27"/>
  <c r="L395" i="27"/>
  <c r="M395" i="27" s="1"/>
  <c r="J395" i="27"/>
  <c r="K395" i="27" s="1"/>
  <c r="I395" i="27"/>
  <c r="E395" i="27"/>
  <c r="G395" i="27" s="1"/>
  <c r="D395" i="27"/>
  <c r="F395" i="27" s="1"/>
  <c r="W394" i="27"/>
  <c r="V394" i="27"/>
  <c r="L394" i="27"/>
  <c r="M394" i="27" s="1"/>
  <c r="J394" i="27"/>
  <c r="K394" i="27" s="1"/>
  <c r="I394" i="27"/>
  <c r="E394" i="27"/>
  <c r="G394" i="27" s="1"/>
  <c r="D394" i="27"/>
  <c r="F394" i="27" s="1"/>
  <c r="W393" i="27"/>
  <c r="V393" i="27"/>
  <c r="L393" i="27"/>
  <c r="M393" i="27" s="1"/>
  <c r="J393" i="27"/>
  <c r="K393" i="27" s="1"/>
  <c r="I393" i="27"/>
  <c r="E393" i="27"/>
  <c r="G393" i="27" s="1"/>
  <c r="D393" i="27"/>
  <c r="F393" i="27" s="1"/>
  <c r="W392" i="27"/>
  <c r="V392" i="27"/>
  <c r="L392" i="27"/>
  <c r="M392" i="27" s="1"/>
  <c r="J392" i="27"/>
  <c r="K392" i="27" s="1"/>
  <c r="I392" i="27"/>
  <c r="E392" i="27"/>
  <c r="G392" i="27" s="1"/>
  <c r="D392" i="27"/>
  <c r="F392" i="27" s="1"/>
  <c r="W391" i="27"/>
  <c r="V391" i="27"/>
  <c r="L391" i="27"/>
  <c r="M391" i="27" s="1"/>
  <c r="J391" i="27"/>
  <c r="K391" i="27" s="1"/>
  <c r="I391" i="27"/>
  <c r="E391" i="27"/>
  <c r="G391" i="27" s="1"/>
  <c r="D391" i="27"/>
  <c r="F391" i="27" s="1"/>
  <c r="W390" i="27"/>
  <c r="V390" i="27"/>
  <c r="L390" i="27"/>
  <c r="M390" i="27" s="1"/>
  <c r="J390" i="27"/>
  <c r="K390" i="27" s="1"/>
  <c r="I390" i="27"/>
  <c r="E390" i="27"/>
  <c r="G390" i="27" s="1"/>
  <c r="D390" i="27"/>
  <c r="F390" i="27" s="1"/>
  <c r="W389" i="27"/>
  <c r="V389" i="27"/>
  <c r="L389" i="27"/>
  <c r="M389" i="27" s="1"/>
  <c r="J389" i="27"/>
  <c r="K389" i="27" s="1"/>
  <c r="I389" i="27"/>
  <c r="E389" i="27"/>
  <c r="G389" i="27" s="1"/>
  <c r="D389" i="27"/>
  <c r="F389" i="27" s="1"/>
  <c r="W388" i="27"/>
  <c r="V388" i="27"/>
  <c r="L388" i="27"/>
  <c r="M388" i="27" s="1"/>
  <c r="J388" i="27"/>
  <c r="K388" i="27" s="1"/>
  <c r="I388" i="27"/>
  <c r="E388" i="27"/>
  <c r="G388" i="27" s="1"/>
  <c r="D388" i="27"/>
  <c r="F388" i="27" s="1"/>
  <c r="W387" i="27"/>
  <c r="V387" i="27"/>
  <c r="L387" i="27"/>
  <c r="M387" i="27" s="1"/>
  <c r="J387" i="27"/>
  <c r="K387" i="27" s="1"/>
  <c r="I387" i="27"/>
  <c r="E387" i="27"/>
  <c r="G387" i="27" s="1"/>
  <c r="D387" i="27"/>
  <c r="F387" i="27" s="1"/>
  <c r="W386" i="27"/>
  <c r="V386" i="27"/>
  <c r="L386" i="27"/>
  <c r="M386" i="27" s="1"/>
  <c r="J386" i="27"/>
  <c r="K386" i="27" s="1"/>
  <c r="I386" i="27"/>
  <c r="E386" i="27"/>
  <c r="G386" i="27" s="1"/>
  <c r="D386" i="27"/>
  <c r="F386" i="27" s="1"/>
  <c r="W385" i="27"/>
  <c r="V385" i="27"/>
  <c r="L385" i="27"/>
  <c r="M385" i="27" s="1"/>
  <c r="J385" i="27"/>
  <c r="K385" i="27" s="1"/>
  <c r="I385" i="27"/>
  <c r="E385" i="27"/>
  <c r="G385" i="27" s="1"/>
  <c r="D385" i="27"/>
  <c r="F385" i="27" s="1"/>
  <c r="W384" i="27"/>
  <c r="V384" i="27"/>
  <c r="L384" i="27"/>
  <c r="M384" i="27" s="1"/>
  <c r="J384" i="27"/>
  <c r="K384" i="27" s="1"/>
  <c r="I384" i="27"/>
  <c r="E384" i="27"/>
  <c r="G384" i="27" s="1"/>
  <c r="D384" i="27"/>
  <c r="F384" i="27" s="1"/>
  <c r="W383" i="27"/>
  <c r="V383" i="27"/>
  <c r="L383" i="27"/>
  <c r="J383" i="27"/>
  <c r="I383" i="27"/>
  <c r="E383" i="27"/>
  <c r="G383" i="27" s="1"/>
  <c r="D383" i="27"/>
  <c r="F383" i="27" s="1"/>
  <c r="W382" i="27"/>
  <c r="V382" i="27"/>
  <c r="L382" i="27"/>
  <c r="M382" i="27" s="1"/>
  <c r="J382" i="27"/>
  <c r="K382" i="27" s="1"/>
  <c r="I382" i="27"/>
  <c r="E382" i="27"/>
  <c r="G382" i="27" s="1"/>
  <c r="D382" i="27"/>
  <c r="F382" i="27" s="1"/>
  <c r="W381" i="27"/>
  <c r="V381" i="27"/>
  <c r="L381" i="27"/>
  <c r="M381" i="27" s="1"/>
  <c r="J381" i="27"/>
  <c r="K381" i="27" s="1"/>
  <c r="I381" i="27"/>
  <c r="E381" i="27"/>
  <c r="G381" i="27" s="1"/>
  <c r="D381" i="27"/>
  <c r="F381" i="27" s="1"/>
  <c r="W380" i="27"/>
  <c r="V380" i="27"/>
  <c r="L380" i="27"/>
  <c r="M380" i="27" s="1"/>
  <c r="J380" i="27"/>
  <c r="K380" i="27" s="1"/>
  <c r="I380" i="27"/>
  <c r="E380" i="27"/>
  <c r="G380" i="27" s="1"/>
  <c r="D380" i="27"/>
  <c r="F380" i="27" s="1"/>
  <c r="W379" i="27"/>
  <c r="V379" i="27"/>
  <c r="L379" i="27"/>
  <c r="M379" i="27" s="1"/>
  <c r="J379" i="27"/>
  <c r="K379" i="27" s="1"/>
  <c r="I379" i="27"/>
  <c r="E379" i="27"/>
  <c r="G379" i="27" s="1"/>
  <c r="D379" i="27"/>
  <c r="F379" i="27" s="1"/>
  <c r="W378" i="27"/>
  <c r="V378" i="27"/>
  <c r="L378" i="27"/>
  <c r="M378" i="27" s="1"/>
  <c r="J378" i="27"/>
  <c r="K378" i="27" s="1"/>
  <c r="I378" i="27"/>
  <c r="E378" i="27"/>
  <c r="G378" i="27" s="1"/>
  <c r="D378" i="27"/>
  <c r="F378" i="27" s="1"/>
  <c r="W377" i="27"/>
  <c r="V377" i="27"/>
  <c r="L377" i="27"/>
  <c r="M377" i="27" s="1"/>
  <c r="J377" i="27"/>
  <c r="K377" i="27" s="1"/>
  <c r="I377" i="27"/>
  <c r="E377" i="27"/>
  <c r="G377" i="27" s="1"/>
  <c r="D377" i="27"/>
  <c r="F377" i="27" s="1"/>
  <c r="W376" i="27"/>
  <c r="V376" i="27"/>
  <c r="L376" i="27"/>
  <c r="M376" i="27" s="1"/>
  <c r="J376" i="27"/>
  <c r="K376" i="27" s="1"/>
  <c r="I376" i="27"/>
  <c r="E376" i="27"/>
  <c r="G376" i="27" s="1"/>
  <c r="D376" i="27"/>
  <c r="F376" i="27" s="1"/>
  <c r="W375" i="27"/>
  <c r="V375" i="27"/>
  <c r="L375" i="27"/>
  <c r="M375" i="27" s="1"/>
  <c r="J375" i="27"/>
  <c r="K375" i="27" s="1"/>
  <c r="I375" i="27"/>
  <c r="E375" i="27"/>
  <c r="G375" i="27" s="1"/>
  <c r="D375" i="27"/>
  <c r="F375" i="27" s="1"/>
  <c r="W374" i="27"/>
  <c r="V374" i="27"/>
  <c r="L374" i="27"/>
  <c r="M374" i="27" s="1"/>
  <c r="J374" i="27"/>
  <c r="K374" i="27" s="1"/>
  <c r="I374" i="27"/>
  <c r="E374" i="27"/>
  <c r="G374" i="27" s="1"/>
  <c r="D374" i="27"/>
  <c r="F374" i="27" s="1"/>
  <c r="W373" i="27"/>
  <c r="V373" i="27"/>
  <c r="L373" i="27"/>
  <c r="M373" i="27" s="1"/>
  <c r="J373" i="27"/>
  <c r="K373" i="27" s="1"/>
  <c r="I373" i="27"/>
  <c r="E373" i="27"/>
  <c r="G373" i="27" s="1"/>
  <c r="D373" i="27"/>
  <c r="F373" i="27" s="1"/>
  <c r="W372" i="27"/>
  <c r="V372" i="27"/>
  <c r="L372" i="27"/>
  <c r="M372" i="27" s="1"/>
  <c r="J372" i="27"/>
  <c r="K372" i="27" s="1"/>
  <c r="I372" i="27"/>
  <c r="E372" i="27"/>
  <c r="G372" i="27" s="1"/>
  <c r="D372" i="27"/>
  <c r="F372" i="27" s="1"/>
  <c r="W371" i="27"/>
  <c r="V371" i="27"/>
  <c r="L371" i="27"/>
  <c r="M371" i="27" s="1"/>
  <c r="J371" i="27"/>
  <c r="K371" i="27" s="1"/>
  <c r="I371" i="27"/>
  <c r="E371" i="27"/>
  <c r="G371" i="27" s="1"/>
  <c r="D371" i="27"/>
  <c r="F371" i="27" s="1"/>
  <c r="W370" i="27"/>
  <c r="V370" i="27"/>
  <c r="L370" i="27"/>
  <c r="M370" i="27" s="1"/>
  <c r="J370" i="27"/>
  <c r="K370" i="27" s="1"/>
  <c r="I370" i="27"/>
  <c r="E370" i="27"/>
  <c r="G370" i="27" s="1"/>
  <c r="D370" i="27"/>
  <c r="F370" i="27" s="1"/>
  <c r="W369" i="27"/>
  <c r="V369" i="27"/>
  <c r="L369" i="27"/>
  <c r="M369" i="27" s="1"/>
  <c r="J369" i="27"/>
  <c r="K369" i="27" s="1"/>
  <c r="I369" i="27"/>
  <c r="E369" i="27"/>
  <c r="G369" i="27" s="1"/>
  <c r="D369" i="27"/>
  <c r="F369" i="27" s="1"/>
  <c r="W368" i="27"/>
  <c r="V368" i="27"/>
  <c r="L368" i="27"/>
  <c r="M368" i="27" s="1"/>
  <c r="J368" i="27"/>
  <c r="K368" i="27" s="1"/>
  <c r="I368" i="27"/>
  <c r="E368" i="27"/>
  <c r="G368" i="27" s="1"/>
  <c r="D368" i="27"/>
  <c r="F368" i="27" s="1"/>
  <c r="W367" i="27"/>
  <c r="V367" i="27"/>
  <c r="L367" i="27"/>
  <c r="M367" i="27" s="1"/>
  <c r="J367" i="27"/>
  <c r="K367" i="27" s="1"/>
  <c r="I367" i="27"/>
  <c r="E367" i="27"/>
  <c r="G367" i="27" s="1"/>
  <c r="D367" i="27"/>
  <c r="F367" i="27" s="1"/>
  <c r="W366" i="27"/>
  <c r="V366" i="27"/>
  <c r="L366" i="27"/>
  <c r="M366" i="27" s="1"/>
  <c r="J366" i="27"/>
  <c r="K366" i="27" s="1"/>
  <c r="I366" i="27"/>
  <c r="E366" i="27"/>
  <c r="G366" i="27" s="1"/>
  <c r="D366" i="27"/>
  <c r="F366" i="27" s="1"/>
  <c r="W365" i="27"/>
  <c r="V365" i="27"/>
  <c r="L365" i="27"/>
  <c r="M365" i="27" s="1"/>
  <c r="J365" i="27"/>
  <c r="K365" i="27" s="1"/>
  <c r="I365" i="27"/>
  <c r="E365" i="27"/>
  <c r="G365" i="27" s="1"/>
  <c r="D365" i="27"/>
  <c r="F365" i="27" s="1"/>
  <c r="W364" i="27"/>
  <c r="V364" i="27"/>
  <c r="L364" i="27"/>
  <c r="M364" i="27" s="1"/>
  <c r="J364" i="27"/>
  <c r="K364" i="27" s="1"/>
  <c r="I364" i="27"/>
  <c r="E364" i="27"/>
  <c r="G364" i="27" s="1"/>
  <c r="D364" i="27"/>
  <c r="F364" i="27" s="1"/>
  <c r="W363" i="27"/>
  <c r="V363" i="27"/>
  <c r="L363" i="27"/>
  <c r="M363" i="27" s="1"/>
  <c r="J363" i="27"/>
  <c r="K363" i="27" s="1"/>
  <c r="I363" i="27"/>
  <c r="E363" i="27"/>
  <c r="G363" i="27" s="1"/>
  <c r="D363" i="27"/>
  <c r="F363" i="27" s="1"/>
  <c r="W362" i="27"/>
  <c r="V362" i="27"/>
  <c r="L362" i="27"/>
  <c r="M362" i="27" s="1"/>
  <c r="J362" i="27"/>
  <c r="K362" i="27" s="1"/>
  <c r="I362" i="27"/>
  <c r="E362" i="27"/>
  <c r="G362" i="27" s="1"/>
  <c r="D362" i="27"/>
  <c r="F362" i="27" s="1"/>
  <c r="W361" i="27"/>
  <c r="V361" i="27"/>
  <c r="L361" i="27"/>
  <c r="M361" i="27" s="1"/>
  <c r="J361" i="27"/>
  <c r="K361" i="27" s="1"/>
  <c r="I361" i="27"/>
  <c r="E361" i="27"/>
  <c r="G361" i="27" s="1"/>
  <c r="D361" i="27"/>
  <c r="F361" i="27" s="1"/>
  <c r="W360" i="27"/>
  <c r="V360" i="27"/>
  <c r="L360" i="27"/>
  <c r="M360" i="27" s="1"/>
  <c r="J360" i="27"/>
  <c r="K360" i="27" s="1"/>
  <c r="I360" i="27"/>
  <c r="E360" i="27"/>
  <c r="G360" i="27" s="1"/>
  <c r="D360" i="27"/>
  <c r="F360" i="27" s="1"/>
  <c r="W359" i="27"/>
  <c r="V359" i="27"/>
  <c r="L359" i="27"/>
  <c r="M359" i="27" s="1"/>
  <c r="J359" i="27"/>
  <c r="K359" i="27" s="1"/>
  <c r="I359" i="27"/>
  <c r="E359" i="27"/>
  <c r="G359" i="27" s="1"/>
  <c r="D359" i="27"/>
  <c r="F359" i="27" s="1"/>
  <c r="W358" i="27"/>
  <c r="V358" i="27"/>
  <c r="L358" i="27"/>
  <c r="M358" i="27" s="1"/>
  <c r="J358" i="27"/>
  <c r="K358" i="27" s="1"/>
  <c r="I358" i="27"/>
  <c r="E358" i="27"/>
  <c r="G358" i="27" s="1"/>
  <c r="D358" i="27"/>
  <c r="F358" i="27" s="1"/>
  <c r="W357" i="27"/>
  <c r="V357" i="27"/>
  <c r="L357" i="27"/>
  <c r="M357" i="27" s="1"/>
  <c r="J357" i="27"/>
  <c r="K357" i="27" s="1"/>
  <c r="I357" i="27"/>
  <c r="E357" i="27"/>
  <c r="G357" i="27" s="1"/>
  <c r="D357" i="27"/>
  <c r="F357" i="27" s="1"/>
  <c r="W356" i="27"/>
  <c r="V356" i="27"/>
  <c r="L356" i="27"/>
  <c r="M356" i="27" s="1"/>
  <c r="J356" i="27"/>
  <c r="K356" i="27" s="1"/>
  <c r="I356" i="27"/>
  <c r="E356" i="27"/>
  <c r="G356" i="27" s="1"/>
  <c r="D356" i="27"/>
  <c r="F356" i="27" s="1"/>
  <c r="W355" i="27"/>
  <c r="V355" i="27"/>
  <c r="L355" i="27"/>
  <c r="M355" i="27" s="1"/>
  <c r="J355" i="27"/>
  <c r="K355" i="27" s="1"/>
  <c r="I355" i="27"/>
  <c r="E355" i="27"/>
  <c r="G355" i="27" s="1"/>
  <c r="D355" i="27"/>
  <c r="F355" i="27" s="1"/>
  <c r="W354" i="27"/>
  <c r="V354" i="27"/>
  <c r="L354" i="27"/>
  <c r="M354" i="27" s="1"/>
  <c r="J354" i="27"/>
  <c r="K354" i="27" s="1"/>
  <c r="I354" i="27"/>
  <c r="E354" i="27"/>
  <c r="G354" i="27" s="1"/>
  <c r="D354" i="27"/>
  <c r="F354" i="27" s="1"/>
  <c r="W353" i="27"/>
  <c r="V353" i="27"/>
  <c r="L353" i="27"/>
  <c r="M353" i="27" s="1"/>
  <c r="J353" i="27"/>
  <c r="K353" i="27" s="1"/>
  <c r="I353" i="27"/>
  <c r="E353" i="27"/>
  <c r="G353" i="27" s="1"/>
  <c r="D353" i="27"/>
  <c r="F353" i="27" s="1"/>
  <c r="W352" i="27"/>
  <c r="V352" i="27"/>
  <c r="L352" i="27"/>
  <c r="J352" i="27"/>
  <c r="I352" i="27"/>
  <c r="E352" i="27"/>
  <c r="G352" i="27" s="1"/>
  <c r="D352" i="27"/>
  <c r="F352" i="27" s="1"/>
  <c r="W351" i="27"/>
  <c r="V351" i="27"/>
  <c r="L351" i="27"/>
  <c r="M351" i="27" s="1"/>
  <c r="J351" i="27"/>
  <c r="K351" i="27" s="1"/>
  <c r="I351" i="27"/>
  <c r="E351" i="27"/>
  <c r="G351" i="27" s="1"/>
  <c r="D351" i="27"/>
  <c r="F351" i="27" s="1"/>
  <c r="W350" i="27"/>
  <c r="V350" i="27"/>
  <c r="M350" i="27"/>
  <c r="L350" i="27"/>
  <c r="K350" i="27"/>
  <c r="J350" i="27"/>
  <c r="I350" i="27"/>
  <c r="E350" i="27"/>
  <c r="G350" i="27" s="1"/>
  <c r="D350" i="27"/>
  <c r="F350" i="27" s="1"/>
  <c r="W349" i="27"/>
  <c r="V349" i="27"/>
  <c r="L349" i="27"/>
  <c r="M349" i="27" s="1"/>
  <c r="J349" i="27"/>
  <c r="K349" i="27" s="1"/>
  <c r="I349" i="27"/>
  <c r="E349" i="27"/>
  <c r="G349" i="27" s="1"/>
  <c r="D349" i="27"/>
  <c r="F349" i="27" s="1"/>
  <c r="W348" i="27"/>
  <c r="V348" i="27"/>
  <c r="L348" i="27"/>
  <c r="M348" i="27" s="1"/>
  <c r="J348" i="27"/>
  <c r="K348" i="27" s="1"/>
  <c r="I348" i="27"/>
  <c r="E348" i="27"/>
  <c r="G348" i="27" s="1"/>
  <c r="D348" i="27"/>
  <c r="F348" i="27" s="1"/>
  <c r="W347" i="27"/>
  <c r="V347" i="27"/>
  <c r="L347" i="27"/>
  <c r="M347" i="27" s="1"/>
  <c r="J347" i="27"/>
  <c r="K347" i="27" s="1"/>
  <c r="I347" i="27"/>
  <c r="E347" i="27"/>
  <c r="G347" i="27" s="1"/>
  <c r="D347" i="27"/>
  <c r="F347" i="27" s="1"/>
  <c r="W346" i="27"/>
  <c r="V346" i="27"/>
  <c r="L346" i="27"/>
  <c r="M346" i="27" s="1"/>
  <c r="J346" i="27"/>
  <c r="K346" i="27" s="1"/>
  <c r="I346" i="27"/>
  <c r="E346" i="27"/>
  <c r="G346" i="27" s="1"/>
  <c r="D346" i="27"/>
  <c r="F346" i="27" s="1"/>
  <c r="W345" i="27"/>
  <c r="V345" i="27"/>
  <c r="L345" i="27"/>
  <c r="M345" i="27" s="1"/>
  <c r="J345" i="27"/>
  <c r="K345" i="27" s="1"/>
  <c r="I345" i="27"/>
  <c r="E345" i="27"/>
  <c r="G345" i="27" s="1"/>
  <c r="D345" i="27"/>
  <c r="F345" i="27" s="1"/>
  <c r="W344" i="27"/>
  <c r="V344" i="27"/>
  <c r="L344" i="27"/>
  <c r="M344" i="27" s="1"/>
  <c r="J344" i="27"/>
  <c r="K344" i="27" s="1"/>
  <c r="I344" i="27"/>
  <c r="E344" i="27"/>
  <c r="G344" i="27" s="1"/>
  <c r="D344" i="27"/>
  <c r="F344" i="27" s="1"/>
  <c r="W343" i="27"/>
  <c r="V343" i="27"/>
  <c r="L343" i="27"/>
  <c r="M343" i="27" s="1"/>
  <c r="J343" i="27"/>
  <c r="K343" i="27" s="1"/>
  <c r="I343" i="27"/>
  <c r="E343" i="27"/>
  <c r="G343" i="27" s="1"/>
  <c r="D343" i="27"/>
  <c r="F343" i="27" s="1"/>
  <c r="W342" i="27"/>
  <c r="V342" i="27"/>
  <c r="L342" i="27"/>
  <c r="M342" i="27" s="1"/>
  <c r="J342" i="27"/>
  <c r="K342" i="27" s="1"/>
  <c r="I342" i="27"/>
  <c r="E342" i="27"/>
  <c r="G342" i="27" s="1"/>
  <c r="D342" i="27"/>
  <c r="F342" i="27" s="1"/>
  <c r="W341" i="27"/>
  <c r="V341" i="27"/>
  <c r="L341" i="27"/>
  <c r="M341" i="27" s="1"/>
  <c r="J341" i="27"/>
  <c r="K341" i="27" s="1"/>
  <c r="I341" i="27"/>
  <c r="E341" i="27"/>
  <c r="G341" i="27" s="1"/>
  <c r="D341" i="27"/>
  <c r="F341" i="27" s="1"/>
  <c r="W340" i="27"/>
  <c r="V340" i="27"/>
  <c r="L340" i="27"/>
  <c r="M340" i="27" s="1"/>
  <c r="J340" i="27"/>
  <c r="K340" i="27" s="1"/>
  <c r="I340" i="27"/>
  <c r="E340" i="27"/>
  <c r="G340" i="27" s="1"/>
  <c r="D340" i="27"/>
  <c r="F340" i="27" s="1"/>
  <c r="W339" i="27"/>
  <c r="V339" i="27"/>
  <c r="L339" i="27"/>
  <c r="M339" i="27" s="1"/>
  <c r="J339" i="27"/>
  <c r="K339" i="27" s="1"/>
  <c r="I339" i="27"/>
  <c r="E339" i="27"/>
  <c r="G339" i="27" s="1"/>
  <c r="D339" i="27"/>
  <c r="F339" i="27" s="1"/>
  <c r="W338" i="27"/>
  <c r="V338" i="27"/>
  <c r="L338" i="27"/>
  <c r="M338" i="27" s="1"/>
  <c r="J338" i="27"/>
  <c r="K338" i="27" s="1"/>
  <c r="I338" i="27"/>
  <c r="E338" i="27"/>
  <c r="G338" i="27" s="1"/>
  <c r="D338" i="27"/>
  <c r="F338" i="27" s="1"/>
  <c r="W337" i="27"/>
  <c r="V337" i="27"/>
  <c r="L337" i="27"/>
  <c r="M337" i="27" s="1"/>
  <c r="J337" i="27"/>
  <c r="K337" i="27" s="1"/>
  <c r="I337" i="27"/>
  <c r="E337" i="27"/>
  <c r="G337" i="27" s="1"/>
  <c r="D337" i="27"/>
  <c r="F337" i="27" s="1"/>
  <c r="W336" i="27"/>
  <c r="V336" i="27"/>
  <c r="L336" i="27"/>
  <c r="M336" i="27" s="1"/>
  <c r="J336" i="27"/>
  <c r="K336" i="27" s="1"/>
  <c r="I336" i="27"/>
  <c r="E336" i="27"/>
  <c r="G336" i="27" s="1"/>
  <c r="D336" i="27"/>
  <c r="F336" i="27" s="1"/>
  <c r="W335" i="27"/>
  <c r="V335" i="27"/>
  <c r="L335" i="27"/>
  <c r="M335" i="27" s="1"/>
  <c r="J335" i="27"/>
  <c r="K335" i="27" s="1"/>
  <c r="I335" i="27"/>
  <c r="E335" i="27"/>
  <c r="G335" i="27" s="1"/>
  <c r="D335" i="27"/>
  <c r="F335" i="27" s="1"/>
  <c r="W334" i="27"/>
  <c r="V334" i="27"/>
  <c r="L334" i="27"/>
  <c r="M334" i="27" s="1"/>
  <c r="J334" i="27"/>
  <c r="K334" i="27" s="1"/>
  <c r="I334" i="27"/>
  <c r="E334" i="27"/>
  <c r="G334" i="27" s="1"/>
  <c r="D334" i="27"/>
  <c r="F334" i="27" s="1"/>
  <c r="W333" i="27"/>
  <c r="V333" i="27"/>
  <c r="L333" i="27"/>
  <c r="M333" i="27" s="1"/>
  <c r="J333" i="27"/>
  <c r="K333" i="27" s="1"/>
  <c r="I333" i="27"/>
  <c r="E333" i="27"/>
  <c r="G333" i="27" s="1"/>
  <c r="D333" i="27"/>
  <c r="F333" i="27" s="1"/>
  <c r="W332" i="27"/>
  <c r="V332" i="27"/>
  <c r="L332" i="27"/>
  <c r="M332" i="27" s="1"/>
  <c r="J332" i="27"/>
  <c r="K332" i="27" s="1"/>
  <c r="I332" i="27"/>
  <c r="E332" i="27"/>
  <c r="G332" i="27" s="1"/>
  <c r="D332" i="27"/>
  <c r="F332" i="27" s="1"/>
  <c r="W331" i="27"/>
  <c r="V331" i="27"/>
  <c r="L331" i="27"/>
  <c r="M331" i="27" s="1"/>
  <c r="J331" i="27"/>
  <c r="K331" i="27" s="1"/>
  <c r="I331" i="27"/>
  <c r="E331" i="27"/>
  <c r="G331" i="27" s="1"/>
  <c r="D331" i="27"/>
  <c r="F331" i="27" s="1"/>
  <c r="W330" i="27"/>
  <c r="V330" i="27"/>
  <c r="L330" i="27"/>
  <c r="M330" i="27" s="1"/>
  <c r="J330" i="27"/>
  <c r="K330" i="27" s="1"/>
  <c r="I330" i="27"/>
  <c r="E330" i="27"/>
  <c r="G330" i="27" s="1"/>
  <c r="D330" i="27"/>
  <c r="F330" i="27" s="1"/>
  <c r="W329" i="27"/>
  <c r="V329" i="27"/>
  <c r="L329" i="27"/>
  <c r="M329" i="27" s="1"/>
  <c r="J329" i="27"/>
  <c r="K329" i="27" s="1"/>
  <c r="I329" i="27"/>
  <c r="E329" i="27"/>
  <c r="G329" i="27" s="1"/>
  <c r="D329" i="27"/>
  <c r="F329" i="27" s="1"/>
  <c r="W328" i="27"/>
  <c r="V328" i="27"/>
  <c r="L328" i="27"/>
  <c r="M328" i="27" s="1"/>
  <c r="J328" i="27"/>
  <c r="K328" i="27" s="1"/>
  <c r="I328" i="27"/>
  <c r="E328" i="27"/>
  <c r="G328" i="27" s="1"/>
  <c r="D328" i="27"/>
  <c r="F328" i="27" s="1"/>
  <c r="W327" i="27"/>
  <c r="V327" i="27"/>
  <c r="L327" i="27"/>
  <c r="M327" i="27" s="1"/>
  <c r="J327" i="27"/>
  <c r="K327" i="27" s="1"/>
  <c r="I327" i="27"/>
  <c r="E327" i="27"/>
  <c r="G327" i="27" s="1"/>
  <c r="D327" i="27"/>
  <c r="F327" i="27" s="1"/>
  <c r="W326" i="27"/>
  <c r="V326" i="27"/>
  <c r="L326" i="27"/>
  <c r="M326" i="27" s="1"/>
  <c r="J326" i="27"/>
  <c r="K326" i="27" s="1"/>
  <c r="I326" i="27"/>
  <c r="E326" i="27"/>
  <c r="G326" i="27" s="1"/>
  <c r="D326" i="27"/>
  <c r="F326" i="27" s="1"/>
  <c r="W325" i="27"/>
  <c r="V325" i="27"/>
  <c r="L325" i="27"/>
  <c r="M325" i="27" s="1"/>
  <c r="J325" i="27"/>
  <c r="K325" i="27" s="1"/>
  <c r="I325" i="27"/>
  <c r="E325" i="27"/>
  <c r="G325" i="27" s="1"/>
  <c r="D325" i="27"/>
  <c r="F325" i="27" s="1"/>
  <c r="W324" i="27"/>
  <c r="V324" i="27"/>
  <c r="L324" i="27"/>
  <c r="M324" i="27" s="1"/>
  <c r="J324" i="27"/>
  <c r="K324" i="27" s="1"/>
  <c r="I324" i="27"/>
  <c r="E324" i="27"/>
  <c r="G324" i="27" s="1"/>
  <c r="D324" i="27"/>
  <c r="F324" i="27" s="1"/>
  <c r="W323" i="27"/>
  <c r="V323" i="27"/>
  <c r="L323" i="27"/>
  <c r="M323" i="27" s="1"/>
  <c r="J323" i="27"/>
  <c r="K323" i="27" s="1"/>
  <c r="I323" i="27"/>
  <c r="E323" i="27"/>
  <c r="G323" i="27" s="1"/>
  <c r="D323" i="27"/>
  <c r="F323" i="27" s="1"/>
  <c r="W322" i="27"/>
  <c r="V322" i="27"/>
  <c r="L322" i="27"/>
  <c r="J322" i="27"/>
  <c r="I322" i="27"/>
  <c r="E322" i="27"/>
  <c r="G322" i="27" s="1"/>
  <c r="D322" i="27"/>
  <c r="F322" i="27" s="1"/>
  <c r="W321" i="27"/>
  <c r="V321" i="27"/>
  <c r="L321" i="27"/>
  <c r="M321" i="27" s="1"/>
  <c r="J321" i="27"/>
  <c r="K321" i="27" s="1"/>
  <c r="I321" i="27"/>
  <c r="E321" i="27"/>
  <c r="G321" i="27" s="1"/>
  <c r="D321" i="27"/>
  <c r="F321" i="27" s="1"/>
  <c r="W320" i="27"/>
  <c r="V320" i="27"/>
  <c r="L320" i="27"/>
  <c r="M320" i="27" s="1"/>
  <c r="J320" i="27"/>
  <c r="K320" i="27" s="1"/>
  <c r="I320" i="27"/>
  <c r="E320" i="27"/>
  <c r="G320" i="27" s="1"/>
  <c r="D320" i="27"/>
  <c r="F320" i="27" s="1"/>
  <c r="W319" i="27"/>
  <c r="V319" i="27"/>
  <c r="M319" i="27"/>
  <c r="L319" i="27"/>
  <c r="K319" i="27"/>
  <c r="J319" i="27"/>
  <c r="I319" i="27"/>
  <c r="E319" i="27"/>
  <c r="G319" i="27" s="1"/>
  <c r="D319" i="27"/>
  <c r="F319" i="27" s="1"/>
  <c r="W318" i="27"/>
  <c r="V318" i="27"/>
  <c r="L318" i="27"/>
  <c r="M318" i="27" s="1"/>
  <c r="J318" i="27"/>
  <c r="K318" i="27" s="1"/>
  <c r="I318" i="27"/>
  <c r="G318" i="27"/>
  <c r="E318" i="27"/>
  <c r="D318" i="27"/>
  <c r="F318" i="27" s="1"/>
  <c r="W317" i="27"/>
  <c r="V317" i="27"/>
  <c r="L317" i="27"/>
  <c r="M317" i="27" s="1"/>
  <c r="J317" i="27"/>
  <c r="K317" i="27" s="1"/>
  <c r="I317" i="27"/>
  <c r="E317" i="27"/>
  <c r="G317" i="27" s="1"/>
  <c r="D317" i="27"/>
  <c r="F317" i="27" s="1"/>
  <c r="W316" i="27"/>
  <c r="V316" i="27"/>
  <c r="L316" i="27"/>
  <c r="M316" i="27" s="1"/>
  <c r="J316" i="27"/>
  <c r="K316" i="27" s="1"/>
  <c r="I316" i="27"/>
  <c r="E316" i="27"/>
  <c r="G316" i="27" s="1"/>
  <c r="D316" i="27"/>
  <c r="F316" i="27" s="1"/>
  <c r="W315" i="27"/>
  <c r="V315" i="27"/>
  <c r="L315" i="27"/>
  <c r="M315" i="27" s="1"/>
  <c r="J315" i="27"/>
  <c r="K315" i="27" s="1"/>
  <c r="I315" i="27"/>
  <c r="E315" i="27"/>
  <c r="G315" i="27" s="1"/>
  <c r="D315" i="27"/>
  <c r="F315" i="27" s="1"/>
  <c r="W314" i="27"/>
  <c r="V314" i="27"/>
  <c r="L314" i="27"/>
  <c r="M314" i="27" s="1"/>
  <c r="J314" i="27"/>
  <c r="K314" i="27" s="1"/>
  <c r="I314" i="27"/>
  <c r="E314" i="27"/>
  <c r="G314" i="27" s="1"/>
  <c r="D314" i="27"/>
  <c r="F314" i="27" s="1"/>
  <c r="W313" i="27"/>
  <c r="V313" i="27"/>
  <c r="L313" i="27"/>
  <c r="M313" i="27" s="1"/>
  <c r="J313" i="27"/>
  <c r="K313" i="27" s="1"/>
  <c r="I313" i="27"/>
  <c r="E313" i="27"/>
  <c r="G313" i="27" s="1"/>
  <c r="D313" i="27"/>
  <c r="F313" i="27" s="1"/>
  <c r="W312" i="27"/>
  <c r="V312" i="27"/>
  <c r="L312" i="27"/>
  <c r="M312" i="27" s="1"/>
  <c r="J312" i="27"/>
  <c r="K312" i="27" s="1"/>
  <c r="I312" i="27"/>
  <c r="E312" i="27"/>
  <c r="G312" i="27" s="1"/>
  <c r="D312" i="27"/>
  <c r="F312" i="27" s="1"/>
  <c r="W311" i="27"/>
  <c r="V311" i="27"/>
  <c r="L311" i="27"/>
  <c r="M311" i="27" s="1"/>
  <c r="J311" i="27"/>
  <c r="K311" i="27" s="1"/>
  <c r="I311" i="27"/>
  <c r="E311" i="27"/>
  <c r="G311" i="27" s="1"/>
  <c r="D311" i="27"/>
  <c r="F311" i="27" s="1"/>
  <c r="W310" i="27"/>
  <c r="V310" i="27"/>
  <c r="L310" i="27"/>
  <c r="M310" i="27" s="1"/>
  <c r="J310" i="27"/>
  <c r="K310" i="27" s="1"/>
  <c r="I310" i="27"/>
  <c r="E310" i="27"/>
  <c r="G310" i="27" s="1"/>
  <c r="D310" i="27"/>
  <c r="F310" i="27" s="1"/>
  <c r="W309" i="27"/>
  <c r="V309" i="27"/>
  <c r="L309" i="27"/>
  <c r="M309" i="27" s="1"/>
  <c r="J309" i="27"/>
  <c r="K309" i="27" s="1"/>
  <c r="I309" i="27"/>
  <c r="E309" i="27"/>
  <c r="G309" i="27" s="1"/>
  <c r="D309" i="27"/>
  <c r="F309" i="27" s="1"/>
  <c r="W308" i="27"/>
  <c r="V308" i="27"/>
  <c r="L308" i="27"/>
  <c r="M308" i="27" s="1"/>
  <c r="J308" i="27"/>
  <c r="K308" i="27" s="1"/>
  <c r="I308" i="27"/>
  <c r="E308" i="27"/>
  <c r="G308" i="27" s="1"/>
  <c r="D308" i="27"/>
  <c r="F308" i="27" s="1"/>
  <c r="W307" i="27"/>
  <c r="V307" i="27"/>
  <c r="L307" i="27"/>
  <c r="M307" i="27" s="1"/>
  <c r="J307" i="27"/>
  <c r="K307" i="27" s="1"/>
  <c r="I307" i="27"/>
  <c r="E307" i="27"/>
  <c r="G307" i="27" s="1"/>
  <c r="D307" i="27"/>
  <c r="F307" i="27" s="1"/>
  <c r="W306" i="27"/>
  <c r="V306" i="27"/>
  <c r="L306" i="27"/>
  <c r="M306" i="27" s="1"/>
  <c r="J306" i="27"/>
  <c r="K306" i="27" s="1"/>
  <c r="I306" i="27"/>
  <c r="E306" i="27"/>
  <c r="G306" i="27" s="1"/>
  <c r="D306" i="27"/>
  <c r="F306" i="27" s="1"/>
  <c r="W305" i="27"/>
  <c r="V305" i="27"/>
  <c r="L305" i="27"/>
  <c r="M305" i="27" s="1"/>
  <c r="J305" i="27"/>
  <c r="K305" i="27" s="1"/>
  <c r="I305" i="27"/>
  <c r="E305" i="27"/>
  <c r="G305" i="27" s="1"/>
  <c r="D305" i="27"/>
  <c r="F305" i="27" s="1"/>
  <c r="W304" i="27"/>
  <c r="V304" i="27"/>
  <c r="L304" i="27"/>
  <c r="M304" i="27" s="1"/>
  <c r="J304" i="27"/>
  <c r="K304" i="27" s="1"/>
  <c r="I304" i="27"/>
  <c r="E304" i="27"/>
  <c r="G304" i="27" s="1"/>
  <c r="D304" i="27"/>
  <c r="F304" i="27" s="1"/>
  <c r="W303" i="27"/>
  <c r="V303" i="27"/>
  <c r="L303" i="27"/>
  <c r="M303" i="27" s="1"/>
  <c r="J303" i="27"/>
  <c r="K303" i="27" s="1"/>
  <c r="I303" i="27"/>
  <c r="E303" i="27"/>
  <c r="G303" i="27" s="1"/>
  <c r="D303" i="27"/>
  <c r="F303" i="27" s="1"/>
  <c r="W302" i="27"/>
  <c r="V302" i="27"/>
  <c r="L302" i="27"/>
  <c r="M302" i="27" s="1"/>
  <c r="J302" i="27"/>
  <c r="K302" i="27" s="1"/>
  <c r="I302" i="27"/>
  <c r="E302" i="27"/>
  <c r="G302" i="27" s="1"/>
  <c r="D302" i="27"/>
  <c r="F302" i="27" s="1"/>
  <c r="W301" i="27"/>
  <c r="V301" i="27"/>
  <c r="L301" i="27"/>
  <c r="M301" i="27" s="1"/>
  <c r="J301" i="27"/>
  <c r="K301" i="27" s="1"/>
  <c r="I301" i="27"/>
  <c r="E301" i="27"/>
  <c r="G301" i="27" s="1"/>
  <c r="D301" i="27"/>
  <c r="F301" i="27" s="1"/>
  <c r="W300" i="27"/>
  <c r="V300" i="27"/>
  <c r="L300" i="27"/>
  <c r="M300" i="27" s="1"/>
  <c r="J300" i="27"/>
  <c r="K300" i="27" s="1"/>
  <c r="I300" i="27"/>
  <c r="E300" i="27"/>
  <c r="G300" i="27" s="1"/>
  <c r="D300" i="27"/>
  <c r="F300" i="27" s="1"/>
  <c r="W299" i="27"/>
  <c r="V299" i="27"/>
  <c r="L299" i="27"/>
  <c r="M299" i="27" s="1"/>
  <c r="J299" i="27"/>
  <c r="K299" i="27" s="1"/>
  <c r="I299" i="27"/>
  <c r="E299" i="27"/>
  <c r="G299" i="27" s="1"/>
  <c r="D299" i="27"/>
  <c r="F299" i="27" s="1"/>
  <c r="W298" i="27"/>
  <c r="V298" i="27"/>
  <c r="L298" i="27"/>
  <c r="M298" i="27" s="1"/>
  <c r="J298" i="27"/>
  <c r="K298" i="27" s="1"/>
  <c r="I298" i="27"/>
  <c r="E298" i="27"/>
  <c r="G298" i="27" s="1"/>
  <c r="D298" i="27"/>
  <c r="F298" i="27" s="1"/>
  <c r="W297" i="27"/>
  <c r="V297" i="27"/>
  <c r="L297" i="27"/>
  <c r="M297" i="27" s="1"/>
  <c r="J297" i="27"/>
  <c r="K297" i="27" s="1"/>
  <c r="I297" i="27"/>
  <c r="E297" i="27"/>
  <c r="G297" i="27" s="1"/>
  <c r="D297" i="27"/>
  <c r="F297" i="27" s="1"/>
  <c r="W296" i="27"/>
  <c r="V296" i="27"/>
  <c r="L296" i="27"/>
  <c r="M296" i="27" s="1"/>
  <c r="J296" i="27"/>
  <c r="K296" i="27" s="1"/>
  <c r="I296" i="27"/>
  <c r="E296" i="27"/>
  <c r="G296" i="27" s="1"/>
  <c r="D296" i="27"/>
  <c r="F296" i="27" s="1"/>
  <c r="W295" i="27"/>
  <c r="V295" i="27"/>
  <c r="L295" i="27"/>
  <c r="M295" i="27" s="1"/>
  <c r="J295" i="27"/>
  <c r="K295" i="27" s="1"/>
  <c r="I295" i="27"/>
  <c r="E295" i="27"/>
  <c r="G295" i="27" s="1"/>
  <c r="D295" i="27"/>
  <c r="F295" i="27" s="1"/>
  <c r="W294" i="27"/>
  <c r="V294" i="27"/>
  <c r="L294" i="27"/>
  <c r="M294" i="27" s="1"/>
  <c r="J294" i="27"/>
  <c r="K294" i="27" s="1"/>
  <c r="I294" i="27"/>
  <c r="E294" i="27"/>
  <c r="G294" i="27" s="1"/>
  <c r="D294" i="27"/>
  <c r="F294" i="27" s="1"/>
  <c r="W293" i="27"/>
  <c r="V293" i="27"/>
  <c r="L293" i="27"/>
  <c r="M293" i="27" s="1"/>
  <c r="J293" i="27"/>
  <c r="K293" i="27" s="1"/>
  <c r="I293" i="27"/>
  <c r="E293" i="27"/>
  <c r="G293" i="27" s="1"/>
  <c r="D293" i="27"/>
  <c r="F293" i="27" s="1"/>
  <c r="W292" i="27"/>
  <c r="V292" i="27"/>
  <c r="L292" i="27"/>
  <c r="M292" i="27" s="1"/>
  <c r="J292" i="27"/>
  <c r="K292" i="27" s="1"/>
  <c r="I292" i="27"/>
  <c r="E292" i="27"/>
  <c r="G292" i="27" s="1"/>
  <c r="D292" i="27"/>
  <c r="F292" i="27" s="1"/>
  <c r="W291" i="27"/>
  <c r="V291" i="27"/>
  <c r="L291" i="27"/>
  <c r="J291" i="27"/>
  <c r="I291" i="27"/>
  <c r="E291" i="27"/>
  <c r="G291" i="27" s="1"/>
  <c r="D291" i="27"/>
  <c r="F291" i="27" s="1"/>
  <c r="W290" i="27"/>
  <c r="V290" i="27"/>
  <c r="L290" i="27"/>
  <c r="M290" i="27" s="1"/>
  <c r="J290" i="27"/>
  <c r="K290" i="27" s="1"/>
  <c r="I290" i="27"/>
  <c r="E290" i="27"/>
  <c r="G290" i="27" s="1"/>
  <c r="D290" i="27"/>
  <c r="F290" i="27" s="1"/>
  <c r="W289" i="27"/>
  <c r="V289" i="27"/>
  <c r="L289" i="27"/>
  <c r="M289" i="27" s="1"/>
  <c r="J289" i="27"/>
  <c r="K289" i="27" s="1"/>
  <c r="I289" i="27"/>
  <c r="E289" i="27"/>
  <c r="G289" i="27" s="1"/>
  <c r="D289" i="27"/>
  <c r="F289" i="27" s="1"/>
  <c r="W288" i="27"/>
  <c r="V288" i="27"/>
  <c r="L288" i="27"/>
  <c r="M288" i="27" s="1"/>
  <c r="J288" i="27"/>
  <c r="K288" i="27" s="1"/>
  <c r="I288" i="27"/>
  <c r="E288" i="27"/>
  <c r="G288" i="27" s="1"/>
  <c r="D288" i="27"/>
  <c r="F288" i="27" s="1"/>
  <c r="W287" i="27"/>
  <c r="V287" i="27"/>
  <c r="L287" i="27"/>
  <c r="M287" i="27" s="1"/>
  <c r="J287" i="27"/>
  <c r="K287" i="27" s="1"/>
  <c r="I287" i="27"/>
  <c r="E287" i="27"/>
  <c r="G287" i="27" s="1"/>
  <c r="D287" i="27"/>
  <c r="F287" i="27" s="1"/>
  <c r="W286" i="27"/>
  <c r="V286" i="27"/>
  <c r="L286" i="27"/>
  <c r="M286" i="27" s="1"/>
  <c r="J286" i="27"/>
  <c r="K286" i="27" s="1"/>
  <c r="I286" i="27"/>
  <c r="E286" i="27"/>
  <c r="G286" i="27" s="1"/>
  <c r="D286" i="27"/>
  <c r="F286" i="27" s="1"/>
  <c r="W285" i="27"/>
  <c r="V285" i="27"/>
  <c r="L285" i="27"/>
  <c r="M285" i="27" s="1"/>
  <c r="J285" i="27"/>
  <c r="K285" i="27" s="1"/>
  <c r="I285" i="27"/>
  <c r="E285" i="27"/>
  <c r="G285" i="27" s="1"/>
  <c r="D285" i="27"/>
  <c r="F285" i="27" s="1"/>
  <c r="W284" i="27"/>
  <c r="V284" i="27"/>
  <c r="L284" i="27"/>
  <c r="M284" i="27" s="1"/>
  <c r="J284" i="27"/>
  <c r="K284" i="27" s="1"/>
  <c r="I284" i="27"/>
  <c r="E284" i="27"/>
  <c r="G284" i="27" s="1"/>
  <c r="D284" i="27"/>
  <c r="F284" i="27" s="1"/>
  <c r="W283" i="27"/>
  <c r="V283" i="27"/>
  <c r="L283" i="27"/>
  <c r="M283" i="27" s="1"/>
  <c r="J283" i="27"/>
  <c r="K283" i="27" s="1"/>
  <c r="I283" i="27"/>
  <c r="E283" i="27"/>
  <c r="G283" i="27" s="1"/>
  <c r="D283" i="27"/>
  <c r="F283" i="27" s="1"/>
  <c r="W282" i="27"/>
  <c r="V282" i="27"/>
  <c r="L282" i="27"/>
  <c r="M282" i="27" s="1"/>
  <c r="J282" i="27"/>
  <c r="K282" i="27" s="1"/>
  <c r="I282" i="27"/>
  <c r="E282" i="27"/>
  <c r="G282" i="27" s="1"/>
  <c r="D282" i="27"/>
  <c r="F282" i="27" s="1"/>
  <c r="W281" i="27"/>
  <c r="V281" i="27"/>
  <c r="L281" i="27"/>
  <c r="M281" i="27" s="1"/>
  <c r="J281" i="27"/>
  <c r="K281" i="27" s="1"/>
  <c r="I281" i="27"/>
  <c r="E281" i="27"/>
  <c r="G281" i="27" s="1"/>
  <c r="D281" i="27"/>
  <c r="F281" i="27" s="1"/>
  <c r="W280" i="27"/>
  <c r="V280" i="27"/>
  <c r="L280" i="27"/>
  <c r="M280" i="27" s="1"/>
  <c r="J280" i="27"/>
  <c r="K280" i="27" s="1"/>
  <c r="I280" i="27"/>
  <c r="E280" i="27"/>
  <c r="G280" i="27" s="1"/>
  <c r="D280" i="27"/>
  <c r="F280" i="27" s="1"/>
  <c r="W279" i="27"/>
  <c r="V279" i="27"/>
  <c r="L279" i="27"/>
  <c r="M279" i="27" s="1"/>
  <c r="J279" i="27"/>
  <c r="K279" i="27" s="1"/>
  <c r="I279" i="27"/>
  <c r="E279" i="27"/>
  <c r="G279" i="27" s="1"/>
  <c r="D279" i="27"/>
  <c r="F279" i="27" s="1"/>
  <c r="W278" i="27"/>
  <c r="V278" i="27"/>
  <c r="L278" i="27"/>
  <c r="M278" i="27" s="1"/>
  <c r="J278" i="27"/>
  <c r="K278" i="27" s="1"/>
  <c r="I278" i="27"/>
  <c r="E278" i="27"/>
  <c r="G278" i="27" s="1"/>
  <c r="D278" i="27"/>
  <c r="F278" i="27" s="1"/>
  <c r="W277" i="27"/>
  <c r="V277" i="27"/>
  <c r="L277" i="27"/>
  <c r="M277" i="27" s="1"/>
  <c r="J277" i="27"/>
  <c r="K277" i="27" s="1"/>
  <c r="I277" i="27"/>
  <c r="E277" i="27"/>
  <c r="G277" i="27" s="1"/>
  <c r="D277" i="27"/>
  <c r="F277" i="27" s="1"/>
  <c r="W276" i="27"/>
  <c r="V276" i="27"/>
  <c r="L276" i="27"/>
  <c r="M276" i="27" s="1"/>
  <c r="J276" i="27"/>
  <c r="K276" i="27" s="1"/>
  <c r="I276" i="27"/>
  <c r="E276" i="27"/>
  <c r="G276" i="27" s="1"/>
  <c r="D276" i="27"/>
  <c r="F276" i="27" s="1"/>
  <c r="W275" i="27"/>
  <c r="V275" i="27"/>
  <c r="L275" i="27"/>
  <c r="M275" i="27" s="1"/>
  <c r="J275" i="27"/>
  <c r="K275" i="27" s="1"/>
  <c r="I275" i="27"/>
  <c r="E275" i="27"/>
  <c r="G275" i="27" s="1"/>
  <c r="D275" i="27"/>
  <c r="F275" i="27" s="1"/>
  <c r="W274" i="27"/>
  <c r="V274" i="27"/>
  <c r="L274" i="27"/>
  <c r="M274" i="27" s="1"/>
  <c r="J274" i="27"/>
  <c r="K274" i="27" s="1"/>
  <c r="I274" i="27"/>
  <c r="E274" i="27"/>
  <c r="G274" i="27" s="1"/>
  <c r="D274" i="27"/>
  <c r="F274" i="27" s="1"/>
  <c r="W273" i="27"/>
  <c r="V273" i="27"/>
  <c r="L273" i="27"/>
  <c r="M273" i="27" s="1"/>
  <c r="J273" i="27"/>
  <c r="K273" i="27" s="1"/>
  <c r="I273" i="27"/>
  <c r="E273" i="27"/>
  <c r="G273" i="27" s="1"/>
  <c r="D273" i="27"/>
  <c r="F273" i="27" s="1"/>
  <c r="W272" i="27"/>
  <c r="V272" i="27"/>
  <c r="L272" i="27"/>
  <c r="M272" i="27" s="1"/>
  <c r="J272" i="27"/>
  <c r="K272" i="27" s="1"/>
  <c r="I272" i="27"/>
  <c r="E272" i="27"/>
  <c r="G272" i="27" s="1"/>
  <c r="D272" i="27"/>
  <c r="F272" i="27" s="1"/>
  <c r="W271" i="27"/>
  <c r="V271" i="27"/>
  <c r="L271" i="27"/>
  <c r="M271" i="27" s="1"/>
  <c r="J271" i="27"/>
  <c r="K271" i="27" s="1"/>
  <c r="I271" i="27"/>
  <c r="E271" i="27"/>
  <c r="G271" i="27" s="1"/>
  <c r="D271" i="27"/>
  <c r="F271" i="27" s="1"/>
  <c r="W270" i="27"/>
  <c r="V270" i="27"/>
  <c r="L270" i="27"/>
  <c r="M270" i="27" s="1"/>
  <c r="J270" i="27"/>
  <c r="K270" i="27" s="1"/>
  <c r="I270" i="27"/>
  <c r="E270" i="27"/>
  <c r="G270" i="27" s="1"/>
  <c r="D270" i="27"/>
  <c r="F270" i="27" s="1"/>
  <c r="W269" i="27"/>
  <c r="V269" i="27"/>
  <c r="L269" i="27"/>
  <c r="M269" i="27" s="1"/>
  <c r="J269" i="27"/>
  <c r="K269" i="27" s="1"/>
  <c r="I269" i="27"/>
  <c r="E269" i="27"/>
  <c r="G269" i="27" s="1"/>
  <c r="D269" i="27"/>
  <c r="F269" i="27" s="1"/>
  <c r="W268" i="27"/>
  <c r="V268" i="27"/>
  <c r="L268" i="27"/>
  <c r="M268" i="27" s="1"/>
  <c r="J268" i="27"/>
  <c r="K268" i="27" s="1"/>
  <c r="I268" i="27"/>
  <c r="E268" i="27"/>
  <c r="G268" i="27" s="1"/>
  <c r="D268" i="27"/>
  <c r="F268" i="27" s="1"/>
  <c r="W267" i="27"/>
  <c r="V267" i="27"/>
  <c r="L267" i="27"/>
  <c r="M267" i="27" s="1"/>
  <c r="J267" i="27"/>
  <c r="K267" i="27" s="1"/>
  <c r="I267" i="27"/>
  <c r="E267" i="27"/>
  <c r="G267" i="27" s="1"/>
  <c r="D267" i="27"/>
  <c r="F267" i="27" s="1"/>
  <c r="W266" i="27"/>
  <c r="V266" i="27"/>
  <c r="L266" i="27"/>
  <c r="M266" i="27" s="1"/>
  <c r="J266" i="27"/>
  <c r="K266" i="27" s="1"/>
  <c r="I266" i="27"/>
  <c r="E266" i="27"/>
  <c r="G266" i="27" s="1"/>
  <c r="D266" i="27"/>
  <c r="F266" i="27" s="1"/>
  <c r="W265" i="27"/>
  <c r="V265" i="27"/>
  <c r="L265" i="27"/>
  <c r="M265" i="27" s="1"/>
  <c r="J265" i="27"/>
  <c r="K265" i="27" s="1"/>
  <c r="I265" i="27"/>
  <c r="E265" i="27"/>
  <c r="G265" i="27" s="1"/>
  <c r="D265" i="27"/>
  <c r="F265" i="27" s="1"/>
  <c r="W264" i="27"/>
  <c r="V264" i="27"/>
  <c r="L264" i="27"/>
  <c r="M264" i="27" s="1"/>
  <c r="J264" i="27"/>
  <c r="K264" i="27" s="1"/>
  <c r="I264" i="27"/>
  <c r="E264" i="27"/>
  <c r="G264" i="27" s="1"/>
  <c r="D264" i="27"/>
  <c r="F264" i="27" s="1"/>
  <c r="W263" i="27"/>
  <c r="V263" i="27"/>
  <c r="L263" i="27"/>
  <c r="M263" i="27" s="1"/>
  <c r="J263" i="27"/>
  <c r="K263" i="27" s="1"/>
  <c r="I263" i="27"/>
  <c r="E263" i="27"/>
  <c r="G263" i="27" s="1"/>
  <c r="D263" i="27"/>
  <c r="F263" i="27" s="1"/>
  <c r="W262" i="27"/>
  <c r="V262" i="27"/>
  <c r="L262" i="27"/>
  <c r="M262" i="27" s="1"/>
  <c r="J262" i="27"/>
  <c r="K262" i="27" s="1"/>
  <c r="I262" i="27"/>
  <c r="E262" i="27"/>
  <c r="G262" i="27" s="1"/>
  <c r="D262" i="27"/>
  <c r="F262" i="27" s="1"/>
  <c r="W261" i="27"/>
  <c r="V261" i="27"/>
  <c r="L261" i="27"/>
  <c r="M261" i="27" s="1"/>
  <c r="J261" i="27"/>
  <c r="K261" i="27" s="1"/>
  <c r="I261" i="27"/>
  <c r="E261" i="27"/>
  <c r="G261" i="27" s="1"/>
  <c r="D261" i="27"/>
  <c r="F261" i="27" s="1"/>
  <c r="W260" i="27"/>
  <c r="V260" i="27"/>
  <c r="L260" i="27"/>
  <c r="J260" i="27"/>
  <c r="I260" i="27"/>
  <c r="E260" i="27"/>
  <c r="G260" i="27" s="1"/>
  <c r="D260" i="27"/>
  <c r="F260" i="27" s="1"/>
  <c r="W259" i="27"/>
  <c r="V259" i="27"/>
  <c r="L259" i="27"/>
  <c r="M259" i="27" s="1"/>
  <c r="J259" i="27"/>
  <c r="K259" i="27" s="1"/>
  <c r="I259" i="27"/>
  <c r="E259" i="27"/>
  <c r="G259" i="27" s="1"/>
  <c r="D259" i="27"/>
  <c r="F259" i="27" s="1"/>
  <c r="W258" i="27"/>
  <c r="V258" i="27"/>
  <c r="L258" i="27"/>
  <c r="M258" i="27" s="1"/>
  <c r="J258" i="27"/>
  <c r="K258" i="27" s="1"/>
  <c r="I258" i="27"/>
  <c r="E258" i="27"/>
  <c r="G258" i="27" s="1"/>
  <c r="D258" i="27"/>
  <c r="F258" i="27" s="1"/>
  <c r="W257" i="27"/>
  <c r="V257" i="27"/>
  <c r="L257" i="27"/>
  <c r="M257" i="27" s="1"/>
  <c r="J257" i="27"/>
  <c r="K257" i="27" s="1"/>
  <c r="I257" i="27"/>
  <c r="E257" i="27"/>
  <c r="G257" i="27" s="1"/>
  <c r="D257" i="27"/>
  <c r="F257" i="27" s="1"/>
  <c r="W256" i="27"/>
  <c r="V256" i="27"/>
  <c r="L256" i="27"/>
  <c r="M256" i="27" s="1"/>
  <c r="J256" i="27"/>
  <c r="K256" i="27" s="1"/>
  <c r="I256" i="27"/>
  <c r="E256" i="27"/>
  <c r="G256" i="27" s="1"/>
  <c r="D256" i="27"/>
  <c r="F256" i="27" s="1"/>
  <c r="W255" i="27"/>
  <c r="V255" i="27"/>
  <c r="L255" i="27"/>
  <c r="M255" i="27" s="1"/>
  <c r="J255" i="27"/>
  <c r="K255" i="27" s="1"/>
  <c r="I255" i="27"/>
  <c r="E255" i="27"/>
  <c r="G255" i="27" s="1"/>
  <c r="D255" i="27"/>
  <c r="F255" i="27" s="1"/>
  <c r="W254" i="27"/>
  <c r="V254" i="27"/>
  <c r="L254" i="27"/>
  <c r="M254" i="27" s="1"/>
  <c r="J254" i="27"/>
  <c r="K254" i="27" s="1"/>
  <c r="I254" i="27"/>
  <c r="E254" i="27"/>
  <c r="G254" i="27" s="1"/>
  <c r="D254" i="27"/>
  <c r="F254" i="27" s="1"/>
  <c r="W253" i="27"/>
  <c r="V253" i="27"/>
  <c r="L253" i="27"/>
  <c r="M253" i="27" s="1"/>
  <c r="J253" i="27"/>
  <c r="K253" i="27" s="1"/>
  <c r="I253" i="27"/>
  <c r="E253" i="27"/>
  <c r="G253" i="27" s="1"/>
  <c r="D253" i="27"/>
  <c r="F253" i="27" s="1"/>
  <c r="W252" i="27"/>
  <c r="V252" i="27"/>
  <c r="L252" i="27"/>
  <c r="M252" i="27" s="1"/>
  <c r="J252" i="27"/>
  <c r="K252" i="27" s="1"/>
  <c r="I252" i="27"/>
  <c r="E252" i="27"/>
  <c r="G252" i="27" s="1"/>
  <c r="D252" i="27"/>
  <c r="F252" i="27" s="1"/>
  <c r="W251" i="27"/>
  <c r="V251" i="27"/>
  <c r="L251" i="27"/>
  <c r="M251" i="27" s="1"/>
  <c r="J251" i="27"/>
  <c r="K251" i="27" s="1"/>
  <c r="I251" i="27"/>
  <c r="E251" i="27"/>
  <c r="G251" i="27" s="1"/>
  <c r="D251" i="27"/>
  <c r="F251" i="27" s="1"/>
  <c r="W250" i="27"/>
  <c r="V250" i="27"/>
  <c r="L250" i="27"/>
  <c r="M250" i="27" s="1"/>
  <c r="J250" i="27"/>
  <c r="K250" i="27" s="1"/>
  <c r="I250" i="27"/>
  <c r="E250" i="27"/>
  <c r="G250" i="27" s="1"/>
  <c r="D250" i="27"/>
  <c r="F250" i="27" s="1"/>
  <c r="W249" i="27"/>
  <c r="V249" i="27"/>
  <c r="L249" i="27"/>
  <c r="M249" i="27" s="1"/>
  <c r="J249" i="27"/>
  <c r="K249" i="27" s="1"/>
  <c r="I249" i="27"/>
  <c r="E249" i="27"/>
  <c r="G249" i="27" s="1"/>
  <c r="D249" i="27"/>
  <c r="F249" i="27" s="1"/>
  <c r="W248" i="27"/>
  <c r="V248" i="27"/>
  <c r="L248" i="27"/>
  <c r="M248" i="27" s="1"/>
  <c r="J248" i="27"/>
  <c r="K248" i="27" s="1"/>
  <c r="I248" i="27"/>
  <c r="E248" i="27"/>
  <c r="G248" i="27" s="1"/>
  <c r="D248" i="27"/>
  <c r="F248" i="27" s="1"/>
  <c r="W247" i="27"/>
  <c r="V247" i="27"/>
  <c r="L247" i="27"/>
  <c r="M247" i="27" s="1"/>
  <c r="J247" i="27"/>
  <c r="K247" i="27" s="1"/>
  <c r="I247" i="27"/>
  <c r="E247" i="27"/>
  <c r="G247" i="27" s="1"/>
  <c r="D247" i="27"/>
  <c r="F247" i="27" s="1"/>
  <c r="W246" i="27"/>
  <c r="V246" i="27"/>
  <c r="L246" i="27"/>
  <c r="M246" i="27" s="1"/>
  <c r="J246" i="27"/>
  <c r="K246" i="27" s="1"/>
  <c r="I246" i="27"/>
  <c r="E246" i="27"/>
  <c r="G246" i="27" s="1"/>
  <c r="D246" i="27"/>
  <c r="F246" i="27" s="1"/>
  <c r="W245" i="27"/>
  <c r="V245" i="27"/>
  <c r="L245" i="27"/>
  <c r="M245" i="27" s="1"/>
  <c r="J245" i="27"/>
  <c r="K245" i="27" s="1"/>
  <c r="I245" i="27"/>
  <c r="E245" i="27"/>
  <c r="G245" i="27" s="1"/>
  <c r="D245" i="27"/>
  <c r="F245" i="27" s="1"/>
  <c r="W244" i="27"/>
  <c r="V244" i="27"/>
  <c r="L244" i="27"/>
  <c r="M244" i="27" s="1"/>
  <c r="J244" i="27"/>
  <c r="K244" i="27" s="1"/>
  <c r="I244" i="27"/>
  <c r="E244" i="27"/>
  <c r="G244" i="27" s="1"/>
  <c r="D244" i="27"/>
  <c r="F244" i="27" s="1"/>
  <c r="W243" i="27"/>
  <c r="V243" i="27"/>
  <c r="L243" i="27"/>
  <c r="M243" i="27" s="1"/>
  <c r="J243" i="27"/>
  <c r="K243" i="27" s="1"/>
  <c r="I243" i="27"/>
  <c r="E243" i="27"/>
  <c r="G243" i="27" s="1"/>
  <c r="D243" i="27"/>
  <c r="F243" i="27" s="1"/>
  <c r="W242" i="27"/>
  <c r="V242" i="27"/>
  <c r="L242" i="27"/>
  <c r="M242" i="27" s="1"/>
  <c r="J242" i="27"/>
  <c r="K242" i="27" s="1"/>
  <c r="I242" i="27"/>
  <c r="E242" i="27"/>
  <c r="G242" i="27" s="1"/>
  <c r="D242" i="27"/>
  <c r="F242" i="27" s="1"/>
  <c r="W241" i="27"/>
  <c r="V241" i="27"/>
  <c r="L241" i="27"/>
  <c r="M241" i="27" s="1"/>
  <c r="J241" i="27"/>
  <c r="K241" i="27" s="1"/>
  <c r="I241" i="27"/>
  <c r="E241" i="27"/>
  <c r="G241" i="27" s="1"/>
  <c r="D241" i="27"/>
  <c r="F241" i="27" s="1"/>
  <c r="W240" i="27"/>
  <c r="V240" i="27"/>
  <c r="L240" i="27"/>
  <c r="M240" i="27" s="1"/>
  <c r="J240" i="27"/>
  <c r="K240" i="27" s="1"/>
  <c r="I240" i="27"/>
  <c r="E240" i="27"/>
  <c r="G240" i="27" s="1"/>
  <c r="D240" i="27"/>
  <c r="F240" i="27" s="1"/>
  <c r="W239" i="27"/>
  <c r="V239" i="27"/>
  <c r="L239" i="27"/>
  <c r="M239" i="27" s="1"/>
  <c r="J239" i="27"/>
  <c r="K239" i="27" s="1"/>
  <c r="I239" i="27"/>
  <c r="E239" i="27"/>
  <c r="G239" i="27" s="1"/>
  <c r="D239" i="27"/>
  <c r="F239" i="27" s="1"/>
  <c r="W238" i="27"/>
  <c r="V238" i="27"/>
  <c r="L238" i="27"/>
  <c r="M238" i="27" s="1"/>
  <c r="J238" i="27"/>
  <c r="K238" i="27" s="1"/>
  <c r="I238" i="27"/>
  <c r="E238" i="27"/>
  <c r="G238" i="27" s="1"/>
  <c r="D238" i="27"/>
  <c r="F238" i="27" s="1"/>
  <c r="W237" i="27"/>
  <c r="V237" i="27"/>
  <c r="L237" i="27"/>
  <c r="M237" i="27" s="1"/>
  <c r="J237" i="27"/>
  <c r="K237" i="27" s="1"/>
  <c r="I237" i="27"/>
  <c r="E237" i="27"/>
  <c r="G237" i="27" s="1"/>
  <c r="D237" i="27"/>
  <c r="F237" i="27" s="1"/>
  <c r="W236" i="27"/>
  <c r="V236" i="27"/>
  <c r="L236" i="27"/>
  <c r="M236" i="27" s="1"/>
  <c r="J236" i="27"/>
  <c r="K236" i="27" s="1"/>
  <c r="I236" i="27"/>
  <c r="E236" i="27"/>
  <c r="G236" i="27" s="1"/>
  <c r="D236" i="27"/>
  <c r="F236" i="27" s="1"/>
  <c r="W235" i="27"/>
  <c r="V235" i="27"/>
  <c r="L235" i="27"/>
  <c r="M235" i="27" s="1"/>
  <c r="J235" i="27"/>
  <c r="K235" i="27" s="1"/>
  <c r="I235" i="27"/>
  <c r="E235" i="27"/>
  <c r="G235" i="27" s="1"/>
  <c r="D235" i="27"/>
  <c r="F235" i="27" s="1"/>
  <c r="W234" i="27"/>
  <c r="V234" i="27"/>
  <c r="L234" i="27"/>
  <c r="M234" i="27" s="1"/>
  <c r="J234" i="27"/>
  <c r="K234" i="27" s="1"/>
  <c r="I234" i="27"/>
  <c r="E234" i="27"/>
  <c r="G234" i="27" s="1"/>
  <c r="D234" i="27"/>
  <c r="F234" i="27" s="1"/>
  <c r="W233" i="27"/>
  <c r="V233" i="27"/>
  <c r="L233" i="27"/>
  <c r="M233" i="27" s="1"/>
  <c r="J233" i="27"/>
  <c r="K233" i="27" s="1"/>
  <c r="I233" i="27"/>
  <c r="E233" i="27"/>
  <c r="G233" i="27" s="1"/>
  <c r="D233" i="27"/>
  <c r="F233" i="27" s="1"/>
  <c r="W232" i="27"/>
  <c r="V232" i="27"/>
  <c r="L232" i="27"/>
  <c r="M232" i="27" s="1"/>
  <c r="J232" i="27"/>
  <c r="K232" i="27" s="1"/>
  <c r="I232" i="27"/>
  <c r="E232" i="27"/>
  <c r="G232" i="27" s="1"/>
  <c r="D232" i="27"/>
  <c r="F232" i="27" s="1"/>
  <c r="W231" i="27"/>
  <c r="V231" i="27"/>
  <c r="L231" i="27"/>
  <c r="M231" i="27" s="1"/>
  <c r="J231" i="27"/>
  <c r="K231" i="27" s="1"/>
  <c r="I231" i="27"/>
  <c r="E231" i="27"/>
  <c r="G231" i="27" s="1"/>
  <c r="D231" i="27"/>
  <c r="F231" i="27" s="1"/>
  <c r="W230" i="27"/>
  <c r="V230" i="27"/>
  <c r="M230" i="27"/>
  <c r="L230" i="27"/>
  <c r="K230" i="27"/>
  <c r="J230" i="27"/>
  <c r="I230" i="27"/>
  <c r="E230" i="27"/>
  <c r="G230" i="27" s="1"/>
  <c r="D230" i="27"/>
  <c r="F230" i="27" s="1"/>
  <c r="W229" i="27"/>
  <c r="V229" i="27"/>
  <c r="L229" i="27"/>
  <c r="M229" i="27" s="1"/>
  <c r="J229" i="27"/>
  <c r="K229" i="27" s="1"/>
  <c r="I229" i="27"/>
  <c r="E229" i="27"/>
  <c r="G229" i="27" s="1"/>
  <c r="D229" i="27"/>
  <c r="F229" i="27" s="1"/>
  <c r="W228" i="27"/>
  <c r="V228" i="27"/>
  <c r="L228" i="27"/>
  <c r="M228" i="27" s="1"/>
  <c r="J228" i="27"/>
  <c r="K228" i="27" s="1"/>
  <c r="I228" i="27"/>
  <c r="E228" i="27"/>
  <c r="G228" i="27" s="1"/>
  <c r="D228" i="27"/>
  <c r="F228" i="27" s="1"/>
  <c r="W227" i="27"/>
  <c r="V227" i="27"/>
  <c r="L227" i="27"/>
  <c r="M227" i="27" s="1"/>
  <c r="J227" i="27"/>
  <c r="K227" i="27" s="1"/>
  <c r="I227" i="27"/>
  <c r="E227" i="27"/>
  <c r="G227" i="27" s="1"/>
  <c r="D227" i="27"/>
  <c r="F227" i="27" s="1"/>
  <c r="W226" i="27"/>
  <c r="V226" i="27"/>
  <c r="L226" i="27"/>
  <c r="M226" i="27" s="1"/>
  <c r="J226" i="27"/>
  <c r="K226" i="27" s="1"/>
  <c r="I226" i="27"/>
  <c r="E226" i="27"/>
  <c r="G226" i="27" s="1"/>
  <c r="D226" i="27"/>
  <c r="F226" i="27" s="1"/>
  <c r="W225" i="27"/>
  <c r="V225" i="27"/>
  <c r="L225" i="27"/>
  <c r="M225" i="27" s="1"/>
  <c r="J225" i="27"/>
  <c r="K225" i="27" s="1"/>
  <c r="I225" i="27"/>
  <c r="E225" i="27"/>
  <c r="G225" i="27" s="1"/>
  <c r="D225" i="27"/>
  <c r="F225" i="27" s="1"/>
  <c r="W224" i="27"/>
  <c r="V224" i="27"/>
  <c r="L224" i="27"/>
  <c r="M224" i="27" s="1"/>
  <c r="J224" i="27"/>
  <c r="K224" i="27" s="1"/>
  <c r="I224" i="27"/>
  <c r="E224" i="27"/>
  <c r="G224" i="27" s="1"/>
  <c r="D224" i="27"/>
  <c r="F224" i="27" s="1"/>
  <c r="W223" i="27"/>
  <c r="V223" i="27"/>
  <c r="L223" i="27"/>
  <c r="M223" i="27" s="1"/>
  <c r="J223" i="27"/>
  <c r="K223" i="27" s="1"/>
  <c r="I223" i="27"/>
  <c r="E223" i="27"/>
  <c r="G223" i="27" s="1"/>
  <c r="D223" i="27"/>
  <c r="F223" i="27" s="1"/>
  <c r="W222" i="27"/>
  <c r="V222" i="27"/>
  <c r="L222" i="27"/>
  <c r="M222" i="27" s="1"/>
  <c r="J222" i="27"/>
  <c r="K222" i="27" s="1"/>
  <c r="I222" i="27"/>
  <c r="E222" i="27"/>
  <c r="G222" i="27" s="1"/>
  <c r="D222" i="27"/>
  <c r="F222" i="27" s="1"/>
  <c r="W221" i="27"/>
  <c r="V221" i="27"/>
  <c r="L221" i="27"/>
  <c r="M221" i="27" s="1"/>
  <c r="J221" i="27"/>
  <c r="K221" i="27" s="1"/>
  <c r="I221" i="27"/>
  <c r="E221" i="27"/>
  <c r="G221" i="27" s="1"/>
  <c r="D221" i="27"/>
  <c r="F221" i="27" s="1"/>
  <c r="W220" i="27"/>
  <c r="V220" i="27"/>
  <c r="L220" i="27"/>
  <c r="M220" i="27" s="1"/>
  <c r="J220" i="27"/>
  <c r="K220" i="27" s="1"/>
  <c r="I220" i="27"/>
  <c r="E220" i="27"/>
  <c r="G220" i="27" s="1"/>
  <c r="D220" i="27"/>
  <c r="F220" i="27" s="1"/>
  <c r="W219" i="27"/>
  <c r="V219" i="27"/>
  <c r="L219" i="27"/>
  <c r="M219" i="27" s="1"/>
  <c r="J219" i="27"/>
  <c r="K219" i="27" s="1"/>
  <c r="I219" i="27"/>
  <c r="E219" i="27"/>
  <c r="G219" i="27" s="1"/>
  <c r="D219" i="27"/>
  <c r="F219" i="27" s="1"/>
  <c r="W218" i="27"/>
  <c r="V218" i="27"/>
  <c r="L218" i="27"/>
  <c r="M218" i="27" s="1"/>
  <c r="J218" i="27"/>
  <c r="K218" i="27" s="1"/>
  <c r="I218" i="27"/>
  <c r="E218" i="27"/>
  <c r="G218" i="27" s="1"/>
  <c r="D218" i="27"/>
  <c r="F218" i="27" s="1"/>
  <c r="W217" i="27"/>
  <c r="V217" i="27"/>
  <c r="L217" i="27"/>
  <c r="M217" i="27" s="1"/>
  <c r="J217" i="27"/>
  <c r="K217" i="27" s="1"/>
  <c r="I217" i="27"/>
  <c r="E217" i="27"/>
  <c r="G217" i="27" s="1"/>
  <c r="D217" i="27"/>
  <c r="F217" i="27" s="1"/>
  <c r="W216" i="27"/>
  <c r="V216" i="27"/>
  <c r="L216" i="27"/>
  <c r="M216" i="27" s="1"/>
  <c r="J216" i="27"/>
  <c r="K216" i="27" s="1"/>
  <c r="I216" i="27"/>
  <c r="E216" i="27"/>
  <c r="G216" i="27" s="1"/>
  <c r="D216" i="27"/>
  <c r="F216" i="27" s="1"/>
  <c r="W215" i="27"/>
  <c r="V215" i="27"/>
  <c r="L215" i="27"/>
  <c r="M215" i="27" s="1"/>
  <c r="J215" i="27"/>
  <c r="K215" i="27" s="1"/>
  <c r="I215" i="27"/>
  <c r="E215" i="27"/>
  <c r="G215" i="27" s="1"/>
  <c r="D215" i="27"/>
  <c r="F215" i="27" s="1"/>
  <c r="W214" i="27"/>
  <c r="V214" i="27"/>
  <c r="L214" i="27"/>
  <c r="M214" i="27" s="1"/>
  <c r="J214" i="27"/>
  <c r="K214" i="27" s="1"/>
  <c r="I214" i="27"/>
  <c r="E214" i="27"/>
  <c r="G214" i="27" s="1"/>
  <c r="D214" i="27"/>
  <c r="F214" i="27" s="1"/>
  <c r="W213" i="27"/>
  <c r="V213" i="27"/>
  <c r="L213" i="27"/>
  <c r="M213" i="27" s="1"/>
  <c r="J213" i="27"/>
  <c r="K213" i="27" s="1"/>
  <c r="I213" i="27"/>
  <c r="E213" i="27"/>
  <c r="G213" i="27" s="1"/>
  <c r="D213" i="27"/>
  <c r="F213" i="27" s="1"/>
  <c r="W212" i="27"/>
  <c r="V212" i="27"/>
  <c r="L212" i="27"/>
  <c r="M212" i="27" s="1"/>
  <c r="J212" i="27"/>
  <c r="K212" i="27" s="1"/>
  <c r="I212" i="27"/>
  <c r="E212" i="27"/>
  <c r="G212" i="27" s="1"/>
  <c r="D212" i="27"/>
  <c r="F212" i="27" s="1"/>
  <c r="W211" i="27"/>
  <c r="V211" i="27"/>
  <c r="L211" i="27"/>
  <c r="M211" i="27" s="1"/>
  <c r="J211" i="27"/>
  <c r="K211" i="27" s="1"/>
  <c r="I211" i="27"/>
  <c r="E211" i="27"/>
  <c r="G211" i="27" s="1"/>
  <c r="D211" i="27"/>
  <c r="F211" i="27" s="1"/>
  <c r="W210" i="27"/>
  <c r="V210" i="27"/>
  <c r="L210" i="27"/>
  <c r="M210" i="27" s="1"/>
  <c r="J210" i="27"/>
  <c r="K210" i="27" s="1"/>
  <c r="I210" i="27"/>
  <c r="E210" i="27"/>
  <c r="G210" i="27" s="1"/>
  <c r="D210" i="27"/>
  <c r="F210" i="27" s="1"/>
  <c r="W209" i="27"/>
  <c r="V209" i="27"/>
  <c r="L209" i="27"/>
  <c r="M209" i="27" s="1"/>
  <c r="J209" i="27"/>
  <c r="K209" i="27" s="1"/>
  <c r="I209" i="27"/>
  <c r="E209" i="27"/>
  <c r="G209" i="27" s="1"/>
  <c r="D209" i="27"/>
  <c r="F209" i="27" s="1"/>
  <c r="W208" i="27"/>
  <c r="V208" i="27"/>
  <c r="L208" i="27"/>
  <c r="M208" i="27" s="1"/>
  <c r="J208" i="27"/>
  <c r="K208" i="27" s="1"/>
  <c r="I208" i="27"/>
  <c r="E208" i="27"/>
  <c r="G208" i="27" s="1"/>
  <c r="D208" i="27"/>
  <c r="F208" i="27" s="1"/>
  <c r="W207" i="27"/>
  <c r="V207" i="27"/>
  <c r="L207" i="27"/>
  <c r="M207" i="27" s="1"/>
  <c r="J207" i="27"/>
  <c r="K207" i="27" s="1"/>
  <c r="I207" i="27"/>
  <c r="E207" i="27"/>
  <c r="G207" i="27" s="1"/>
  <c r="D207" i="27"/>
  <c r="F207" i="27" s="1"/>
  <c r="W206" i="27"/>
  <c r="V206" i="27"/>
  <c r="L206" i="27"/>
  <c r="M206" i="27" s="1"/>
  <c r="J206" i="27"/>
  <c r="K206" i="27" s="1"/>
  <c r="I206" i="27"/>
  <c r="E206" i="27"/>
  <c r="G206" i="27" s="1"/>
  <c r="D206" i="27"/>
  <c r="F206" i="27" s="1"/>
  <c r="W205" i="27"/>
  <c r="V205" i="27"/>
  <c r="L205" i="27"/>
  <c r="M205" i="27" s="1"/>
  <c r="J205" i="27"/>
  <c r="K205" i="27" s="1"/>
  <c r="I205" i="27"/>
  <c r="E205" i="27"/>
  <c r="G205" i="27" s="1"/>
  <c r="D205" i="27"/>
  <c r="F205" i="27" s="1"/>
  <c r="W204" i="27"/>
  <c r="V204" i="27"/>
  <c r="L204" i="27"/>
  <c r="M204" i="27" s="1"/>
  <c r="J204" i="27"/>
  <c r="K204" i="27" s="1"/>
  <c r="I204" i="27"/>
  <c r="E204" i="27"/>
  <c r="G204" i="27" s="1"/>
  <c r="D204" i="27"/>
  <c r="F204" i="27" s="1"/>
  <c r="W203" i="27"/>
  <c r="V203" i="27"/>
  <c r="L203" i="27"/>
  <c r="M203" i="27" s="1"/>
  <c r="J203" i="27"/>
  <c r="K203" i="27" s="1"/>
  <c r="I203" i="27"/>
  <c r="E203" i="27"/>
  <c r="G203" i="27" s="1"/>
  <c r="D203" i="27"/>
  <c r="F203" i="27" s="1"/>
  <c r="W202" i="27"/>
  <c r="V202" i="27"/>
  <c r="L202" i="27"/>
  <c r="M202" i="27" s="1"/>
  <c r="J202" i="27"/>
  <c r="K202" i="27" s="1"/>
  <c r="I202" i="27"/>
  <c r="E202" i="27"/>
  <c r="G202" i="27" s="1"/>
  <c r="D202" i="27"/>
  <c r="F202" i="27" s="1"/>
  <c r="W201" i="27"/>
  <c r="V201" i="27"/>
  <c r="L201" i="27"/>
  <c r="M201" i="27" s="1"/>
  <c r="J201" i="27"/>
  <c r="K201" i="27" s="1"/>
  <c r="I201" i="27"/>
  <c r="E201" i="27"/>
  <c r="G201" i="27" s="1"/>
  <c r="D201" i="27"/>
  <c r="F201" i="27" s="1"/>
  <c r="W200" i="27"/>
  <c r="V200" i="27"/>
  <c r="L200" i="27"/>
  <c r="M200" i="27" s="1"/>
  <c r="J200" i="27"/>
  <c r="K200" i="27" s="1"/>
  <c r="I200" i="27"/>
  <c r="E200" i="27"/>
  <c r="G200" i="27" s="1"/>
  <c r="D200" i="27"/>
  <c r="F200" i="27" s="1"/>
  <c r="W199" i="27"/>
  <c r="V199" i="27"/>
  <c r="M199" i="27"/>
  <c r="L199" i="27"/>
  <c r="K199" i="27"/>
  <c r="J199" i="27"/>
  <c r="I199" i="27"/>
  <c r="E199" i="27"/>
  <c r="G199" i="27" s="1"/>
  <c r="D199" i="27"/>
  <c r="F199" i="27" s="1"/>
  <c r="W198" i="27"/>
  <c r="V198" i="27"/>
  <c r="L198" i="27"/>
  <c r="M198" i="27" s="1"/>
  <c r="J198" i="27"/>
  <c r="K198" i="27" s="1"/>
  <c r="I198" i="27"/>
  <c r="E198" i="27"/>
  <c r="G198" i="27" s="1"/>
  <c r="D198" i="27"/>
  <c r="F198" i="27" s="1"/>
  <c r="W197" i="27"/>
  <c r="V197" i="27"/>
  <c r="L197" i="27"/>
  <c r="M197" i="27" s="1"/>
  <c r="J197" i="27"/>
  <c r="K197" i="27" s="1"/>
  <c r="I197" i="27"/>
  <c r="E197" i="27"/>
  <c r="G197" i="27" s="1"/>
  <c r="D197" i="27"/>
  <c r="F197" i="27" s="1"/>
  <c r="W196" i="27"/>
  <c r="V196" i="27"/>
  <c r="L196" i="27"/>
  <c r="M196" i="27" s="1"/>
  <c r="J196" i="27"/>
  <c r="K196" i="27" s="1"/>
  <c r="I196" i="27"/>
  <c r="E196" i="27"/>
  <c r="G196" i="27" s="1"/>
  <c r="D196" i="27"/>
  <c r="F196" i="27" s="1"/>
  <c r="W195" i="27"/>
  <c r="V195" i="27"/>
  <c r="L195" i="27"/>
  <c r="M195" i="27" s="1"/>
  <c r="J195" i="27"/>
  <c r="K195" i="27" s="1"/>
  <c r="I195" i="27"/>
  <c r="E195" i="27"/>
  <c r="G195" i="27" s="1"/>
  <c r="D195" i="27"/>
  <c r="F195" i="27" s="1"/>
  <c r="W194" i="27"/>
  <c r="V194" i="27"/>
  <c r="L194" i="27"/>
  <c r="M194" i="27" s="1"/>
  <c r="J194" i="27"/>
  <c r="K194" i="27" s="1"/>
  <c r="I194" i="27"/>
  <c r="E194" i="27"/>
  <c r="G194" i="27" s="1"/>
  <c r="D194" i="27"/>
  <c r="F194" i="27" s="1"/>
  <c r="W193" i="27"/>
  <c r="V193" i="27"/>
  <c r="L193" i="27"/>
  <c r="M193" i="27" s="1"/>
  <c r="J193" i="27"/>
  <c r="K193" i="27" s="1"/>
  <c r="I193" i="27"/>
  <c r="E193" i="27"/>
  <c r="G193" i="27" s="1"/>
  <c r="D193" i="27"/>
  <c r="F193" i="27" s="1"/>
  <c r="W192" i="27"/>
  <c r="V192" i="27"/>
  <c r="L192" i="27"/>
  <c r="M192" i="27" s="1"/>
  <c r="J192" i="27"/>
  <c r="K192" i="27" s="1"/>
  <c r="I192" i="27"/>
  <c r="E192" i="27"/>
  <c r="G192" i="27" s="1"/>
  <c r="D192" i="27"/>
  <c r="F192" i="27" s="1"/>
  <c r="W191" i="27"/>
  <c r="V191" i="27"/>
  <c r="L191" i="27"/>
  <c r="M191" i="27" s="1"/>
  <c r="J191" i="27"/>
  <c r="K191" i="27" s="1"/>
  <c r="I191" i="27"/>
  <c r="E191" i="27"/>
  <c r="G191" i="27" s="1"/>
  <c r="D191" i="27"/>
  <c r="F191" i="27" s="1"/>
  <c r="W190" i="27"/>
  <c r="V190" i="27"/>
  <c r="L190" i="27"/>
  <c r="M190" i="27" s="1"/>
  <c r="J190" i="27"/>
  <c r="K190" i="27" s="1"/>
  <c r="I190" i="27"/>
  <c r="E190" i="27"/>
  <c r="G190" i="27" s="1"/>
  <c r="D190" i="27"/>
  <c r="F190" i="27" s="1"/>
  <c r="W189" i="27"/>
  <c r="V189" i="27"/>
  <c r="L189" i="27"/>
  <c r="M189" i="27" s="1"/>
  <c r="J189" i="27"/>
  <c r="K189" i="27" s="1"/>
  <c r="I189" i="27"/>
  <c r="E189" i="27"/>
  <c r="G189" i="27" s="1"/>
  <c r="D189" i="27"/>
  <c r="F189" i="27" s="1"/>
  <c r="W188" i="27"/>
  <c r="V188" i="27"/>
  <c r="L188" i="27"/>
  <c r="M188" i="27" s="1"/>
  <c r="J188" i="27"/>
  <c r="K188" i="27" s="1"/>
  <c r="I188" i="27"/>
  <c r="E188" i="27"/>
  <c r="G188" i="27" s="1"/>
  <c r="D188" i="27"/>
  <c r="F188" i="27" s="1"/>
  <c r="W187" i="27"/>
  <c r="V187" i="27"/>
  <c r="L187" i="27"/>
  <c r="M187" i="27" s="1"/>
  <c r="J187" i="27"/>
  <c r="K187" i="27" s="1"/>
  <c r="I187" i="27"/>
  <c r="E187" i="27"/>
  <c r="G187" i="27" s="1"/>
  <c r="D187" i="27"/>
  <c r="F187" i="27" s="1"/>
  <c r="W186" i="27"/>
  <c r="V186" i="27"/>
  <c r="L186" i="27"/>
  <c r="M186" i="27" s="1"/>
  <c r="J186" i="27"/>
  <c r="K186" i="27" s="1"/>
  <c r="I186" i="27"/>
  <c r="E186" i="27"/>
  <c r="G186" i="27" s="1"/>
  <c r="D186" i="27"/>
  <c r="F186" i="27" s="1"/>
  <c r="W185" i="27"/>
  <c r="V185" i="27"/>
  <c r="L185" i="27"/>
  <c r="M185" i="27" s="1"/>
  <c r="J185" i="27"/>
  <c r="K185" i="27" s="1"/>
  <c r="I185" i="27"/>
  <c r="E185" i="27"/>
  <c r="G185" i="27" s="1"/>
  <c r="D185" i="27"/>
  <c r="F185" i="27" s="1"/>
  <c r="W184" i="27"/>
  <c r="V184" i="27"/>
  <c r="L184" i="27"/>
  <c r="M184" i="27" s="1"/>
  <c r="J184" i="27"/>
  <c r="K184" i="27" s="1"/>
  <c r="I184" i="27"/>
  <c r="E184" i="27"/>
  <c r="G184" i="27" s="1"/>
  <c r="D184" i="27"/>
  <c r="F184" i="27" s="1"/>
  <c r="W183" i="27"/>
  <c r="V183" i="27"/>
  <c r="L183" i="27"/>
  <c r="M183" i="27" s="1"/>
  <c r="J183" i="27"/>
  <c r="K183" i="27" s="1"/>
  <c r="I183" i="27"/>
  <c r="E183" i="27"/>
  <c r="G183" i="27" s="1"/>
  <c r="D183" i="27"/>
  <c r="F183" i="27" s="1"/>
  <c r="W182" i="27"/>
  <c r="V182" i="27"/>
  <c r="L182" i="27"/>
  <c r="M182" i="27" s="1"/>
  <c r="J182" i="27"/>
  <c r="K182" i="27" s="1"/>
  <c r="I182" i="27"/>
  <c r="E182" i="27"/>
  <c r="G182" i="27" s="1"/>
  <c r="D182" i="27"/>
  <c r="F182" i="27" s="1"/>
  <c r="W181" i="27"/>
  <c r="V181" i="27"/>
  <c r="L181" i="27"/>
  <c r="M181" i="27" s="1"/>
  <c r="J181" i="27"/>
  <c r="K181" i="27" s="1"/>
  <c r="I181" i="27"/>
  <c r="E181" i="27"/>
  <c r="G181" i="27" s="1"/>
  <c r="D181" i="27"/>
  <c r="F181" i="27" s="1"/>
  <c r="W180" i="27"/>
  <c r="V180" i="27"/>
  <c r="L180" i="27"/>
  <c r="M180" i="27" s="1"/>
  <c r="J180" i="27"/>
  <c r="K180" i="27" s="1"/>
  <c r="I180" i="27"/>
  <c r="E180" i="27"/>
  <c r="G180" i="27" s="1"/>
  <c r="D180" i="27"/>
  <c r="F180" i="27" s="1"/>
  <c r="W179" i="27"/>
  <c r="V179" i="27"/>
  <c r="L179" i="27"/>
  <c r="M179" i="27" s="1"/>
  <c r="J179" i="27"/>
  <c r="K179" i="27" s="1"/>
  <c r="I179" i="27"/>
  <c r="E179" i="27"/>
  <c r="G179" i="27" s="1"/>
  <c r="D179" i="27"/>
  <c r="F179" i="27" s="1"/>
  <c r="W178" i="27"/>
  <c r="V178" i="27"/>
  <c r="L178" i="27"/>
  <c r="M178" i="27" s="1"/>
  <c r="J178" i="27"/>
  <c r="K178" i="27" s="1"/>
  <c r="I178" i="27"/>
  <c r="E178" i="27"/>
  <c r="G178" i="27" s="1"/>
  <c r="D178" i="27"/>
  <c r="F178" i="27" s="1"/>
  <c r="W177" i="27"/>
  <c r="V177" i="27"/>
  <c r="L177" i="27"/>
  <c r="M177" i="27" s="1"/>
  <c r="J177" i="27"/>
  <c r="K177" i="27" s="1"/>
  <c r="I177" i="27"/>
  <c r="E177" i="27"/>
  <c r="G177" i="27" s="1"/>
  <c r="D177" i="27"/>
  <c r="F177" i="27" s="1"/>
  <c r="W176" i="27"/>
  <c r="V176" i="27"/>
  <c r="L176" i="27"/>
  <c r="M176" i="27" s="1"/>
  <c r="J176" i="27"/>
  <c r="K176" i="27" s="1"/>
  <c r="I176" i="27"/>
  <c r="E176" i="27"/>
  <c r="G176" i="27" s="1"/>
  <c r="D176" i="27"/>
  <c r="F176" i="27" s="1"/>
  <c r="W175" i="27"/>
  <c r="V175" i="27"/>
  <c r="L175" i="27"/>
  <c r="M175" i="27" s="1"/>
  <c r="J175" i="27"/>
  <c r="K175" i="27" s="1"/>
  <c r="I175" i="27"/>
  <c r="E175" i="27"/>
  <c r="G175" i="27" s="1"/>
  <c r="D175" i="27"/>
  <c r="F175" i="27" s="1"/>
  <c r="W174" i="27"/>
  <c r="V174" i="27"/>
  <c r="L174" i="27"/>
  <c r="M174" i="27" s="1"/>
  <c r="J174" i="27"/>
  <c r="K174" i="27" s="1"/>
  <c r="I174" i="27"/>
  <c r="E174" i="27"/>
  <c r="G174" i="27" s="1"/>
  <c r="D174" i="27"/>
  <c r="F174" i="27" s="1"/>
  <c r="W173" i="27"/>
  <c r="V173" i="27"/>
  <c r="L173" i="27"/>
  <c r="M173" i="27" s="1"/>
  <c r="J173" i="27"/>
  <c r="K173" i="27" s="1"/>
  <c r="I173" i="27"/>
  <c r="E173" i="27"/>
  <c r="G173" i="27" s="1"/>
  <c r="D173" i="27"/>
  <c r="F173" i="27" s="1"/>
  <c r="W172" i="27"/>
  <c r="V172" i="27"/>
  <c r="L172" i="27"/>
  <c r="M172" i="27" s="1"/>
  <c r="J172" i="27"/>
  <c r="K172" i="27" s="1"/>
  <c r="I172" i="27"/>
  <c r="E172" i="27"/>
  <c r="G172" i="27" s="1"/>
  <c r="D172" i="27"/>
  <c r="F172" i="27" s="1"/>
  <c r="W171" i="27"/>
  <c r="V171" i="27"/>
  <c r="L171" i="27"/>
  <c r="M171" i="27" s="1"/>
  <c r="J171" i="27"/>
  <c r="K171" i="27" s="1"/>
  <c r="I171" i="27"/>
  <c r="E171" i="27"/>
  <c r="G171" i="27" s="1"/>
  <c r="D171" i="27"/>
  <c r="F171" i="27" s="1"/>
  <c r="W170" i="27"/>
  <c r="V170" i="27"/>
  <c r="L170" i="27"/>
  <c r="M170" i="27" s="1"/>
  <c r="J170" i="27"/>
  <c r="K170" i="27" s="1"/>
  <c r="I170" i="27"/>
  <c r="E170" i="27"/>
  <c r="G170" i="27" s="1"/>
  <c r="D170" i="27"/>
  <c r="F170" i="27" s="1"/>
  <c r="W169" i="27"/>
  <c r="V169" i="27"/>
  <c r="L169" i="27"/>
  <c r="M169" i="27" s="1"/>
  <c r="J169" i="27"/>
  <c r="K169" i="27" s="1"/>
  <c r="O193" i="27" s="1"/>
  <c r="I169" i="27"/>
  <c r="E169" i="27"/>
  <c r="G169" i="27" s="1"/>
  <c r="D169" i="27"/>
  <c r="F169" i="27" s="1"/>
  <c r="W168" i="27"/>
  <c r="V168" i="27"/>
  <c r="M168" i="27"/>
  <c r="L168" i="27"/>
  <c r="K168" i="27"/>
  <c r="J168" i="27"/>
  <c r="I168" i="27"/>
  <c r="N196" i="27" s="1"/>
  <c r="N197" i="27" s="1"/>
  <c r="E168" i="27"/>
  <c r="G168" i="27" s="1"/>
  <c r="D168" i="27"/>
  <c r="F168" i="27" s="1"/>
  <c r="W167" i="27"/>
  <c r="V167" i="27"/>
  <c r="L167" i="27"/>
  <c r="M167" i="27" s="1"/>
  <c r="J167" i="27"/>
  <c r="K167" i="27" s="1"/>
  <c r="I167" i="27"/>
  <c r="E167" i="27"/>
  <c r="G167" i="27" s="1"/>
  <c r="D167" i="27"/>
  <c r="F167" i="27" s="1"/>
  <c r="W166" i="27"/>
  <c r="V166" i="27"/>
  <c r="L166" i="27"/>
  <c r="M166" i="27" s="1"/>
  <c r="J166" i="27"/>
  <c r="K166" i="27" s="1"/>
  <c r="I166" i="27"/>
  <c r="E166" i="27"/>
  <c r="G166" i="27" s="1"/>
  <c r="D166" i="27"/>
  <c r="F166" i="27" s="1"/>
  <c r="W165" i="27"/>
  <c r="V165" i="27"/>
  <c r="M165" i="27"/>
  <c r="L165" i="27"/>
  <c r="K165" i="27"/>
  <c r="J165" i="27"/>
  <c r="I165" i="27"/>
  <c r="E165" i="27"/>
  <c r="G165" i="27" s="1"/>
  <c r="D165" i="27"/>
  <c r="F165" i="27" s="1"/>
  <c r="W164" i="27"/>
  <c r="V164" i="27"/>
  <c r="L164" i="27"/>
  <c r="M164" i="27" s="1"/>
  <c r="J164" i="27"/>
  <c r="K164" i="27" s="1"/>
  <c r="I164" i="27"/>
  <c r="G164" i="27"/>
  <c r="E164" i="27"/>
  <c r="D164" i="27"/>
  <c r="F164" i="27" s="1"/>
  <c r="W163" i="27"/>
  <c r="V163" i="27"/>
  <c r="L163" i="27"/>
  <c r="M163" i="27" s="1"/>
  <c r="J163" i="27"/>
  <c r="K163" i="27" s="1"/>
  <c r="I163" i="27"/>
  <c r="E163" i="27"/>
  <c r="G163" i="27" s="1"/>
  <c r="D163" i="27"/>
  <c r="F163" i="27" s="1"/>
  <c r="W162" i="27"/>
  <c r="V162" i="27"/>
  <c r="L162" i="27"/>
  <c r="M162" i="27" s="1"/>
  <c r="J162" i="27"/>
  <c r="K162" i="27" s="1"/>
  <c r="I162" i="27"/>
  <c r="E162" i="27"/>
  <c r="G162" i="27" s="1"/>
  <c r="D162" i="27"/>
  <c r="F162" i="27" s="1"/>
  <c r="W161" i="27"/>
  <c r="V161" i="27"/>
  <c r="L161" i="27"/>
  <c r="M161" i="27" s="1"/>
  <c r="J161" i="27"/>
  <c r="K161" i="27" s="1"/>
  <c r="I161" i="27"/>
  <c r="E161" i="27"/>
  <c r="G161" i="27" s="1"/>
  <c r="D161" i="27"/>
  <c r="F161" i="27" s="1"/>
  <c r="W160" i="27"/>
  <c r="V160" i="27"/>
  <c r="L160" i="27"/>
  <c r="M160" i="27" s="1"/>
  <c r="J160" i="27"/>
  <c r="K160" i="27" s="1"/>
  <c r="I160" i="27"/>
  <c r="E160" i="27"/>
  <c r="G160" i="27" s="1"/>
  <c r="D160" i="27"/>
  <c r="F160" i="27" s="1"/>
  <c r="W159" i="27"/>
  <c r="V159" i="27"/>
  <c r="L159" i="27"/>
  <c r="M159" i="27" s="1"/>
  <c r="J159" i="27"/>
  <c r="K159" i="27" s="1"/>
  <c r="I159" i="27"/>
  <c r="E159" i="27"/>
  <c r="G159" i="27" s="1"/>
  <c r="D159" i="27"/>
  <c r="F159" i="27" s="1"/>
  <c r="W158" i="27"/>
  <c r="V158" i="27"/>
  <c r="L158" i="27"/>
  <c r="M158" i="27" s="1"/>
  <c r="J158" i="27"/>
  <c r="K158" i="27" s="1"/>
  <c r="I158" i="27"/>
  <c r="E158" i="27"/>
  <c r="G158" i="27" s="1"/>
  <c r="D158" i="27"/>
  <c r="F158" i="27" s="1"/>
  <c r="W157" i="27"/>
  <c r="V157" i="27"/>
  <c r="L157" i="27"/>
  <c r="M157" i="27" s="1"/>
  <c r="J157" i="27"/>
  <c r="K157" i="27" s="1"/>
  <c r="I157" i="27"/>
  <c r="E157" i="27"/>
  <c r="G157" i="27" s="1"/>
  <c r="D157" i="27"/>
  <c r="F157" i="27" s="1"/>
  <c r="W156" i="27"/>
  <c r="V156" i="27"/>
  <c r="L156" i="27"/>
  <c r="M156" i="27" s="1"/>
  <c r="J156" i="27"/>
  <c r="K156" i="27" s="1"/>
  <c r="I156" i="27"/>
  <c r="E156" i="27"/>
  <c r="G156" i="27" s="1"/>
  <c r="D156" i="27"/>
  <c r="F156" i="27" s="1"/>
  <c r="W155" i="27"/>
  <c r="V155" i="27"/>
  <c r="L155" i="27"/>
  <c r="M155" i="27" s="1"/>
  <c r="J155" i="27"/>
  <c r="K155" i="27" s="1"/>
  <c r="I155" i="27"/>
  <c r="E155" i="27"/>
  <c r="G155" i="27" s="1"/>
  <c r="D155" i="27"/>
  <c r="F155" i="27" s="1"/>
  <c r="W154" i="27"/>
  <c r="V154" i="27"/>
  <c r="L154" i="27"/>
  <c r="M154" i="27" s="1"/>
  <c r="J154" i="27"/>
  <c r="K154" i="27" s="1"/>
  <c r="I154" i="27"/>
  <c r="E154" i="27"/>
  <c r="G154" i="27" s="1"/>
  <c r="D154" i="27"/>
  <c r="F154" i="27" s="1"/>
  <c r="W153" i="27"/>
  <c r="V153" i="27"/>
  <c r="L153" i="27"/>
  <c r="M153" i="27" s="1"/>
  <c r="J153" i="27"/>
  <c r="K153" i="27" s="1"/>
  <c r="I153" i="27"/>
  <c r="E153" i="27"/>
  <c r="G153" i="27" s="1"/>
  <c r="D153" i="27"/>
  <c r="F153" i="27" s="1"/>
  <c r="W152" i="27"/>
  <c r="V152" i="27"/>
  <c r="L152" i="27"/>
  <c r="M152" i="27" s="1"/>
  <c r="J152" i="27"/>
  <c r="K152" i="27" s="1"/>
  <c r="I152" i="27"/>
  <c r="E152" i="27"/>
  <c r="G152" i="27" s="1"/>
  <c r="D152" i="27"/>
  <c r="F152" i="27" s="1"/>
  <c r="W151" i="27"/>
  <c r="V151" i="27"/>
  <c r="L151" i="27"/>
  <c r="M151" i="27" s="1"/>
  <c r="J151" i="27"/>
  <c r="K151" i="27" s="1"/>
  <c r="I151" i="27"/>
  <c r="E151" i="27"/>
  <c r="G151" i="27" s="1"/>
  <c r="D151" i="27"/>
  <c r="F151" i="27" s="1"/>
  <c r="W150" i="27"/>
  <c r="V150" i="27"/>
  <c r="L150" i="27"/>
  <c r="M150" i="27" s="1"/>
  <c r="J150" i="27"/>
  <c r="K150" i="27" s="1"/>
  <c r="I150" i="27"/>
  <c r="E150" i="27"/>
  <c r="G150" i="27" s="1"/>
  <c r="D150" i="27"/>
  <c r="F150" i="27" s="1"/>
  <c r="W149" i="27"/>
  <c r="V149" i="27"/>
  <c r="L149" i="27"/>
  <c r="M149" i="27" s="1"/>
  <c r="J149" i="27"/>
  <c r="K149" i="27" s="1"/>
  <c r="I149" i="27"/>
  <c r="E149" i="27"/>
  <c r="G149" i="27" s="1"/>
  <c r="D149" i="27"/>
  <c r="F149" i="27" s="1"/>
  <c r="W148" i="27"/>
  <c r="V148" i="27"/>
  <c r="L148" i="27"/>
  <c r="M148" i="27" s="1"/>
  <c r="J148" i="27"/>
  <c r="K148" i="27" s="1"/>
  <c r="I148" i="27"/>
  <c r="E148" i="27"/>
  <c r="G148" i="27" s="1"/>
  <c r="D148" i="27"/>
  <c r="F148" i="27" s="1"/>
  <c r="W147" i="27"/>
  <c r="V147" i="27"/>
  <c r="L147" i="27"/>
  <c r="M147" i="27" s="1"/>
  <c r="J147" i="27"/>
  <c r="K147" i="27" s="1"/>
  <c r="I147" i="27"/>
  <c r="E147" i="27"/>
  <c r="G147" i="27" s="1"/>
  <c r="D147" i="27"/>
  <c r="F147" i="27" s="1"/>
  <c r="W146" i="27"/>
  <c r="V146" i="27"/>
  <c r="L146" i="27"/>
  <c r="M146" i="27" s="1"/>
  <c r="J146" i="27"/>
  <c r="K146" i="27" s="1"/>
  <c r="I146" i="27"/>
  <c r="E146" i="27"/>
  <c r="G146" i="27" s="1"/>
  <c r="D146" i="27"/>
  <c r="F146" i="27" s="1"/>
  <c r="W145" i="27"/>
  <c r="V145" i="27"/>
  <c r="L145" i="27"/>
  <c r="M145" i="27" s="1"/>
  <c r="J145" i="27"/>
  <c r="K145" i="27" s="1"/>
  <c r="I145" i="27"/>
  <c r="E145" i="27"/>
  <c r="G145" i="27" s="1"/>
  <c r="D145" i="27"/>
  <c r="F145" i="27" s="1"/>
  <c r="W144" i="27"/>
  <c r="V144" i="27"/>
  <c r="L144" i="27"/>
  <c r="M144" i="27" s="1"/>
  <c r="J144" i="27"/>
  <c r="K144" i="27" s="1"/>
  <c r="I144" i="27"/>
  <c r="E144" i="27"/>
  <c r="G144" i="27" s="1"/>
  <c r="D144" i="27"/>
  <c r="F144" i="27" s="1"/>
  <c r="W143" i="27"/>
  <c r="V143" i="27"/>
  <c r="L143" i="27"/>
  <c r="M143" i="27" s="1"/>
  <c r="J143" i="27"/>
  <c r="K143" i="27" s="1"/>
  <c r="I143" i="27"/>
  <c r="E143" i="27"/>
  <c r="G143" i="27" s="1"/>
  <c r="D143" i="27"/>
  <c r="F143" i="27" s="1"/>
  <c r="W142" i="27"/>
  <c r="V142" i="27"/>
  <c r="L142" i="27"/>
  <c r="M142" i="27" s="1"/>
  <c r="J142" i="27"/>
  <c r="K142" i="27" s="1"/>
  <c r="I142" i="27"/>
  <c r="E142" i="27"/>
  <c r="G142" i="27" s="1"/>
  <c r="D142" i="27"/>
  <c r="F142" i="27" s="1"/>
  <c r="W141" i="27"/>
  <c r="V141" i="27"/>
  <c r="L141" i="27"/>
  <c r="M141" i="27" s="1"/>
  <c r="J141" i="27"/>
  <c r="K141" i="27" s="1"/>
  <c r="I141" i="27"/>
  <c r="E141" i="27"/>
  <c r="G141" i="27" s="1"/>
  <c r="D141" i="27"/>
  <c r="F141" i="27" s="1"/>
  <c r="W140" i="27"/>
  <c r="V140" i="27"/>
  <c r="L140" i="27"/>
  <c r="M140" i="27" s="1"/>
  <c r="J140" i="27"/>
  <c r="K140" i="27" s="1"/>
  <c r="I140" i="27"/>
  <c r="E140" i="27"/>
  <c r="G140" i="27" s="1"/>
  <c r="D140" i="27"/>
  <c r="F140" i="27" s="1"/>
  <c r="W139" i="27"/>
  <c r="V139" i="27"/>
  <c r="L139" i="27"/>
  <c r="M139" i="27" s="1"/>
  <c r="J139" i="27"/>
  <c r="K139" i="27" s="1"/>
  <c r="I139" i="27"/>
  <c r="E139" i="27"/>
  <c r="G139" i="27" s="1"/>
  <c r="D139" i="27"/>
  <c r="F139" i="27" s="1"/>
  <c r="W138" i="27"/>
  <c r="V138" i="27"/>
  <c r="M138" i="27"/>
  <c r="L138" i="27"/>
  <c r="K138" i="27"/>
  <c r="J138" i="27"/>
  <c r="I138" i="27"/>
  <c r="E138" i="27"/>
  <c r="G138" i="27" s="1"/>
  <c r="D138" i="27"/>
  <c r="F138" i="27" s="1"/>
  <c r="W137" i="27"/>
  <c r="V137" i="27"/>
  <c r="M137" i="27"/>
  <c r="L137" i="27"/>
  <c r="K137" i="27"/>
  <c r="J137" i="27"/>
  <c r="I137" i="27"/>
  <c r="E137" i="27"/>
  <c r="G137" i="27" s="1"/>
  <c r="D137" i="27"/>
  <c r="F137" i="27" s="1"/>
  <c r="W136" i="27"/>
  <c r="V136" i="27"/>
  <c r="L136" i="27"/>
  <c r="M136" i="27" s="1"/>
  <c r="J136" i="27"/>
  <c r="K136" i="27" s="1"/>
  <c r="I136" i="27"/>
  <c r="E136" i="27"/>
  <c r="G136" i="27" s="1"/>
  <c r="D136" i="27"/>
  <c r="F136" i="27" s="1"/>
  <c r="W135" i="27"/>
  <c r="V135" i="27"/>
  <c r="L135" i="27"/>
  <c r="M135" i="27" s="1"/>
  <c r="J135" i="27"/>
  <c r="K135" i="27" s="1"/>
  <c r="I135" i="27"/>
  <c r="E135" i="27"/>
  <c r="G135" i="27" s="1"/>
  <c r="D135" i="27"/>
  <c r="F135" i="27" s="1"/>
  <c r="W134" i="27"/>
  <c r="V134" i="27"/>
  <c r="L134" i="27"/>
  <c r="M134" i="27" s="1"/>
  <c r="J134" i="27"/>
  <c r="K134" i="27" s="1"/>
  <c r="I134" i="27"/>
  <c r="E134" i="27"/>
  <c r="G134" i="27" s="1"/>
  <c r="D134" i="27"/>
  <c r="F134" i="27" s="1"/>
  <c r="W133" i="27"/>
  <c r="V133" i="27"/>
  <c r="M133" i="27"/>
  <c r="L133" i="27"/>
  <c r="K133" i="27"/>
  <c r="J133" i="27"/>
  <c r="I133" i="27"/>
  <c r="E133" i="27"/>
  <c r="G133" i="27" s="1"/>
  <c r="D133" i="27"/>
  <c r="F133" i="27" s="1"/>
  <c r="W132" i="27"/>
  <c r="V132" i="27"/>
  <c r="L132" i="27"/>
  <c r="M132" i="27" s="1"/>
  <c r="J132" i="27"/>
  <c r="K132" i="27" s="1"/>
  <c r="I132" i="27"/>
  <c r="E132" i="27"/>
  <c r="G132" i="27" s="1"/>
  <c r="D132" i="27"/>
  <c r="F132" i="27" s="1"/>
  <c r="W131" i="27"/>
  <c r="V131" i="27"/>
  <c r="M131" i="27"/>
  <c r="L131" i="27"/>
  <c r="K131" i="27"/>
  <c r="J131" i="27"/>
  <c r="I131" i="27"/>
  <c r="E131" i="27"/>
  <c r="G131" i="27" s="1"/>
  <c r="D131" i="27"/>
  <c r="F131" i="27" s="1"/>
  <c r="W130" i="27"/>
  <c r="V130" i="27"/>
  <c r="L130" i="27"/>
  <c r="M130" i="27" s="1"/>
  <c r="J130" i="27"/>
  <c r="K130" i="27" s="1"/>
  <c r="I130" i="27"/>
  <c r="E130" i="27"/>
  <c r="G130" i="27" s="1"/>
  <c r="D130" i="27"/>
  <c r="F130" i="27" s="1"/>
  <c r="W129" i="27"/>
  <c r="V129" i="27"/>
  <c r="M129" i="27"/>
  <c r="L129" i="27"/>
  <c r="K129" i="27"/>
  <c r="J129" i="27"/>
  <c r="I129" i="27"/>
  <c r="E129" i="27"/>
  <c r="G129" i="27" s="1"/>
  <c r="D129" i="27"/>
  <c r="F129" i="27" s="1"/>
  <c r="W128" i="27"/>
  <c r="V128" i="27"/>
  <c r="L128" i="27"/>
  <c r="M128" i="27" s="1"/>
  <c r="J128" i="27"/>
  <c r="K128" i="27" s="1"/>
  <c r="I128" i="27"/>
  <c r="E128" i="27"/>
  <c r="G128" i="27" s="1"/>
  <c r="D128" i="27"/>
  <c r="F128" i="27" s="1"/>
  <c r="W127" i="27"/>
  <c r="V127" i="27"/>
  <c r="M127" i="27"/>
  <c r="L127" i="27"/>
  <c r="K127" i="27"/>
  <c r="J127" i="27"/>
  <c r="I127" i="27"/>
  <c r="E127" i="27"/>
  <c r="G127" i="27" s="1"/>
  <c r="D127" i="27"/>
  <c r="F127" i="27" s="1"/>
  <c r="W126" i="27"/>
  <c r="V126" i="27"/>
  <c r="L126" i="27"/>
  <c r="M126" i="27" s="1"/>
  <c r="J126" i="27"/>
  <c r="K126" i="27" s="1"/>
  <c r="I126" i="27"/>
  <c r="E126" i="27"/>
  <c r="G126" i="27" s="1"/>
  <c r="D126" i="27"/>
  <c r="F126" i="27" s="1"/>
  <c r="W125" i="27"/>
  <c r="V125" i="27"/>
  <c r="M125" i="27"/>
  <c r="L125" i="27"/>
  <c r="K125" i="27"/>
  <c r="J125" i="27"/>
  <c r="I125" i="27"/>
  <c r="E125" i="27"/>
  <c r="G125" i="27" s="1"/>
  <c r="D125" i="27"/>
  <c r="F125" i="27" s="1"/>
  <c r="W124" i="27"/>
  <c r="V124" i="27"/>
  <c r="L124" i="27"/>
  <c r="M124" i="27" s="1"/>
  <c r="J124" i="27"/>
  <c r="K124" i="27" s="1"/>
  <c r="I124" i="27"/>
  <c r="E124" i="27"/>
  <c r="G124" i="27" s="1"/>
  <c r="D124" i="27"/>
  <c r="F124" i="27" s="1"/>
  <c r="W123" i="27"/>
  <c r="V123" i="27"/>
  <c r="M123" i="27"/>
  <c r="L123" i="27"/>
  <c r="K123" i="27"/>
  <c r="J123" i="27"/>
  <c r="I123" i="27"/>
  <c r="E123" i="27"/>
  <c r="G123" i="27" s="1"/>
  <c r="D123" i="27"/>
  <c r="F123" i="27" s="1"/>
  <c r="W122" i="27"/>
  <c r="V122" i="27"/>
  <c r="L122" i="27"/>
  <c r="M122" i="27" s="1"/>
  <c r="J122" i="27"/>
  <c r="K122" i="27" s="1"/>
  <c r="I122" i="27"/>
  <c r="E122" i="27"/>
  <c r="G122" i="27" s="1"/>
  <c r="D122" i="27"/>
  <c r="F122" i="27" s="1"/>
  <c r="W121" i="27"/>
  <c r="V121" i="27"/>
  <c r="M121" i="27"/>
  <c r="L121" i="27"/>
  <c r="K121" i="27"/>
  <c r="J121" i="27"/>
  <c r="I121" i="27"/>
  <c r="E121" i="27"/>
  <c r="G121" i="27" s="1"/>
  <c r="D121" i="27"/>
  <c r="F121" i="27" s="1"/>
  <c r="W120" i="27"/>
  <c r="V120" i="27"/>
  <c r="L120" i="27"/>
  <c r="M120" i="27" s="1"/>
  <c r="J120" i="27"/>
  <c r="K120" i="27" s="1"/>
  <c r="I120" i="27"/>
  <c r="E120" i="27"/>
  <c r="G120" i="27" s="1"/>
  <c r="D120" i="27"/>
  <c r="F120" i="27" s="1"/>
  <c r="W119" i="27"/>
  <c r="V119" i="27"/>
  <c r="M119" i="27"/>
  <c r="L119" i="27"/>
  <c r="K119" i="27"/>
  <c r="J119" i="27"/>
  <c r="I119" i="27"/>
  <c r="E119" i="27"/>
  <c r="G119" i="27" s="1"/>
  <c r="D119" i="27"/>
  <c r="F119" i="27" s="1"/>
  <c r="W118" i="27"/>
  <c r="V118" i="27"/>
  <c r="L118" i="27"/>
  <c r="M118" i="27" s="1"/>
  <c r="J118" i="27"/>
  <c r="K118" i="27" s="1"/>
  <c r="I118" i="27"/>
  <c r="E118" i="27"/>
  <c r="G118" i="27" s="1"/>
  <c r="D118" i="27"/>
  <c r="F118" i="27" s="1"/>
  <c r="W117" i="27"/>
  <c r="V117" i="27"/>
  <c r="M117" i="27"/>
  <c r="L117" i="27"/>
  <c r="K117" i="27"/>
  <c r="J117" i="27"/>
  <c r="I117" i="27"/>
  <c r="E117" i="27"/>
  <c r="G117" i="27" s="1"/>
  <c r="D117" i="27"/>
  <c r="F117" i="27" s="1"/>
  <c r="W116" i="27"/>
  <c r="V116" i="27"/>
  <c r="L116" i="27"/>
  <c r="M116" i="27" s="1"/>
  <c r="J116" i="27"/>
  <c r="K116" i="27" s="1"/>
  <c r="I116" i="27"/>
  <c r="E116" i="27"/>
  <c r="G116" i="27" s="1"/>
  <c r="D116" i="27"/>
  <c r="F116" i="27" s="1"/>
  <c r="W115" i="27"/>
  <c r="V115" i="27"/>
  <c r="M115" i="27"/>
  <c r="L115" i="27"/>
  <c r="K115" i="27"/>
  <c r="J115" i="27"/>
  <c r="I115" i="27"/>
  <c r="E115" i="27"/>
  <c r="G115" i="27" s="1"/>
  <c r="D115" i="27"/>
  <c r="F115" i="27" s="1"/>
  <c r="W114" i="27"/>
  <c r="V114" i="27"/>
  <c r="L114" i="27"/>
  <c r="M114" i="27" s="1"/>
  <c r="J114" i="27"/>
  <c r="K114" i="27" s="1"/>
  <c r="I114" i="27"/>
  <c r="E114" i="27"/>
  <c r="G114" i="27" s="1"/>
  <c r="D114" i="27"/>
  <c r="F114" i="27" s="1"/>
  <c r="W113" i="27"/>
  <c r="V113" i="27"/>
  <c r="M113" i="27"/>
  <c r="L113" i="27"/>
  <c r="K113" i="27"/>
  <c r="J113" i="27"/>
  <c r="I113" i="27"/>
  <c r="E113" i="27"/>
  <c r="G113" i="27" s="1"/>
  <c r="D113" i="27"/>
  <c r="F113" i="27" s="1"/>
  <c r="W112" i="27"/>
  <c r="V112" i="27"/>
  <c r="L112" i="27"/>
  <c r="M112" i="27" s="1"/>
  <c r="J112" i="27"/>
  <c r="K112" i="27" s="1"/>
  <c r="I112" i="27"/>
  <c r="E112" i="27"/>
  <c r="G112" i="27" s="1"/>
  <c r="D112" i="27"/>
  <c r="F112" i="27" s="1"/>
  <c r="W111" i="27"/>
  <c r="V111" i="27"/>
  <c r="M111" i="27"/>
  <c r="L111" i="27"/>
  <c r="K111" i="27"/>
  <c r="J111" i="27"/>
  <c r="I111" i="27"/>
  <c r="E111" i="27"/>
  <c r="G111" i="27" s="1"/>
  <c r="D111" i="27"/>
  <c r="F111" i="27" s="1"/>
  <c r="W110" i="27"/>
  <c r="V110" i="27"/>
  <c r="L110" i="27"/>
  <c r="M110" i="27" s="1"/>
  <c r="J110" i="27"/>
  <c r="K110" i="27" s="1"/>
  <c r="I110" i="27"/>
  <c r="E110" i="27"/>
  <c r="G110" i="27" s="1"/>
  <c r="D110" i="27"/>
  <c r="F110" i="27" s="1"/>
  <c r="W109" i="27"/>
  <c r="V109" i="27"/>
  <c r="L109" i="27"/>
  <c r="J109" i="27"/>
  <c r="I109" i="27"/>
  <c r="E109" i="27"/>
  <c r="G109" i="27" s="1"/>
  <c r="D109" i="27"/>
  <c r="F109" i="27" s="1"/>
  <c r="W108" i="27"/>
  <c r="V108" i="27"/>
  <c r="M108" i="27"/>
  <c r="L108" i="27"/>
  <c r="K108" i="27"/>
  <c r="J108" i="27"/>
  <c r="I108" i="27"/>
  <c r="E108" i="27"/>
  <c r="G108" i="27" s="1"/>
  <c r="D108" i="27"/>
  <c r="F108" i="27" s="1"/>
  <c r="W107" i="27"/>
  <c r="V107" i="27"/>
  <c r="L107" i="27"/>
  <c r="M107" i="27" s="1"/>
  <c r="J107" i="27"/>
  <c r="K107" i="27" s="1"/>
  <c r="I107" i="27"/>
  <c r="E107" i="27"/>
  <c r="G107" i="27" s="1"/>
  <c r="D107" i="27"/>
  <c r="F107" i="27" s="1"/>
  <c r="W106" i="27"/>
  <c r="V106" i="27"/>
  <c r="M106" i="27"/>
  <c r="L106" i="27"/>
  <c r="K106" i="27"/>
  <c r="J106" i="27"/>
  <c r="I106" i="27"/>
  <c r="E106" i="27"/>
  <c r="G106" i="27" s="1"/>
  <c r="D106" i="27"/>
  <c r="F106" i="27" s="1"/>
  <c r="W105" i="27"/>
  <c r="V105" i="27"/>
  <c r="L105" i="27"/>
  <c r="M105" i="27" s="1"/>
  <c r="J105" i="27"/>
  <c r="K105" i="27" s="1"/>
  <c r="I105" i="27"/>
  <c r="E105" i="27"/>
  <c r="G105" i="27" s="1"/>
  <c r="D105" i="27"/>
  <c r="F105" i="27" s="1"/>
  <c r="W104" i="27"/>
  <c r="V104" i="27"/>
  <c r="M104" i="27"/>
  <c r="L104" i="27"/>
  <c r="K104" i="27"/>
  <c r="J104" i="27"/>
  <c r="I104" i="27"/>
  <c r="E104" i="27"/>
  <c r="G104" i="27" s="1"/>
  <c r="D104" i="27"/>
  <c r="F104" i="27" s="1"/>
  <c r="W103" i="27"/>
  <c r="V103" i="27"/>
  <c r="L103" i="27"/>
  <c r="M103" i="27" s="1"/>
  <c r="J103" i="27"/>
  <c r="K103" i="27" s="1"/>
  <c r="I103" i="27"/>
  <c r="E103" i="27"/>
  <c r="G103" i="27" s="1"/>
  <c r="D103" i="27"/>
  <c r="F103" i="27" s="1"/>
  <c r="W102" i="27"/>
  <c r="V102" i="27"/>
  <c r="M102" i="27"/>
  <c r="L102" i="27"/>
  <c r="K102" i="27"/>
  <c r="J102" i="27"/>
  <c r="I102" i="27"/>
  <c r="E102" i="27"/>
  <c r="G102" i="27" s="1"/>
  <c r="D102" i="27"/>
  <c r="F102" i="27" s="1"/>
  <c r="W101" i="27"/>
  <c r="V101" i="27"/>
  <c r="L101" i="27"/>
  <c r="M101" i="27" s="1"/>
  <c r="J101" i="27"/>
  <c r="K101" i="27" s="1"/>
  <c r="I101" i="27"/>
  <c r="E101" i="27"/>
  <c r="G101" i="27" s="1"/>
  <c r="D101" i="27"/>
  <c r="F101" i="27" s="1"/>
  <c r="W100" i="27"/>
  <c r="V100" i="27"/>
  <c r="M100" i="27"/>
  <c r="L100" i="27"/>
  <c r="K100" i="27"/>
  <c r="J100" i="27"/>
  <c r="I100" i="27"/>
  <c r="E100" i="27"/>
  <c r="G100" i="27" s="1"/>
  <c r="D100" i="27"/>
  <c r="F100" i="27" s="1"/>
  <c r="W99" i="27"/>
  <c r="V99" i="27"/>
  <c r="L99" i="27"/>
  <c r="M99" i="27" s="1"/>
  <c r="J99" i="27"/>
  <c r="K99" i="27" s="1"/>
  <c r="I99" i="27"/>
  <c r="E99" i="27"/>
  <c r="G99" i="27" s="1"/>
  <c r="D99" i="27"/>
  <c r="F99" i="27" s="1"/>
  <c r="W98" i="27"/>
  <c r="V98" i="27"/>
  <c r="M98" i="27"/>
  <c r="L98" i="27"/>
  <c r="K98" i="27"/>
  <c r="J98" i="27"/>
  <c r="I98" i="27"/>
  <c r="E98" i="27"/>
  <c r="G98" i="27" s="1"/>
  <c r="D98" i="27"/>
  <c r="F98" i="27" s="1"/>
  <c r="W97" i="27"/>
  <c r="V97" i="27"/>
  <c r="L97" i="27"/>
  <c r="M97" i="27" s="1"/>
  <c r="J97" i="27"/>
  <c r="K97" i="27" s="1"/>
  <c r="I97" i="27"/>
  <c r="E97" i="27"/>
  <c r="G97" i="27" s="1"/>
  <c r="D97" i="27"/>
  <c r="F97" i="27" s="1"/>
  <c r="W96" i="27"/>
  <c r="V96" i="27"/>
  <c r="M96" i="27"/>
  <c r="L96" i="27"/>
  <c r="K96" i="27"/>
  <c r="J96" i="27"/>
  <c r="I96" i="27"/>
  <c r="E96" i="27"/>
  <c r="G96" i="27" s="1"/>
  <c r="D96" i="27"/>
  <c r="F96" i="27" s="1"/>
  <c r="W95" i="27"/>
  <c r="V95" i="27"/>
  <c r="T95" i="27"/>
  <c r="M95" i="27"/>
  <c r="L95" i="27"/>
  <c r="K95" i="27"/>
  <c r="J95" i="27"/>
  <c r="I95" i="27"/>
  <c r="E95" i="27"/>
  <c r="G95" i="27" s="1"/>
  <c r="D95" i="27"/>
  <c r="F95" i="27" s="1"/>
  <c r="W94" i="27"/>
  <c r="V94" i="27"/>
  <c r="T94" i="27"/>
  <c r="M94" i="27"/>
  <c r="L94" i="27"/>
  <c r="K94" i="27"/>
  <c r="J94" i="27"/>
  <c r="I94" i="27"/>
  <c r="E94" i="27"/>
  <c r="G94" i="27" s="1"/>
  <c r="D94" i="27"/>
  <c r="F94" i="27" s="1"/>
  <c r="W93" i="27"/>
  <c r="V93" i="27"/>
  <c r="T93" i="27"/>
  <c r="M93" i="27"/>
  <c r="L93" i="27"/>
  <c r="K93" i="27"/>
  <c r="J93" i="27"/>
  <c r="I93" i="27"/>
  <c r="E93" i="27"/>
  <c r="G93" i="27" s="1"/>
  <c r="D93" i="27"/>
  <c r="F93" i="27" s="1"/>
  <c r="W92" i="27"/>
  <c r="V92" i="27"/>
  <c r="T92" i="27"/>
  <c r="M92" i="27"/>
  <c r="L92" i="27"/>
  <c r="K92" i="27"/>
  <c r="J92" i="27"/>
  <c r="I92" i="27"/>
  <c r="E92" i="27"/>
  <c r="G92" i="27" s="1"/>
  <c r="D92" i="27"/>
  <c r="F92" i="27" s="1"/>
  <c r="W91" i="27"/>
  <c r="V91" i="27"/>
  <c r="L91" i="27"/>
  <c r="M91" i="27" s="1"/>
  <c r="J91" i="27"/>
  <c r="K91" i="27" s="1"/>
  <c r="I91" i="27"/>
  <c r="E91" i="27"/>
  <c r="G91" i="27" s="1"/>
  <c r="D91" i="27"/>
  <c r="F91" i="27" s="1"/>
  <c r="W90" i="27"/>
  <c r="V90" i="27"/>
  <c r="T90" i="27"/>
  <c r="L90" i="27"/>
  <c r="M90" i="27" s="1"/>
  <c r="J90" i="27"/>
  <c r="K90" i="27" s="1"/>
  <c r="I90" i="27"/>
  <c r="E90" i="27"/>
  <c r="G90" i="27" s="1"/>
  <c r="D90" i="27"/>
  <c r="F90" i="27" s="1"/>
  <c r="W89" i="27"/>
  <c r="V89" i="27"/>
  <c r="U89" i="27"/>
  <c r="T89" i="27"/>
  <c r="M89" i="27"/>
  <c r="L89" i="27"/>
  <c r="K89" i="27"/>
  <c r="J89" i="27"/>
  <c r="I89" i="27"/>
  <c r="E89" i="27"/>
  <c r="G89" i="27" s="1"/>
  <c r="D89" i="27"/>
  <c r="F89" i="27" s="1"/>
  <c r="W88" i="27"/>
  <c r="V88" i="27"/>
  <c r="U88" i="27"/>
  <c r="T88" i="27"/>
  <c r="L88" i="27"/>
  <c r="M88" i="27" s="1"/>
  <c r="J88" i="27"/>
  <c r="K88" i="27" s="1"/>
  <c r="I88" i="27"/>
  <c r="E88" i="27"/>
  <c r="G88" i="27" s="1"/>
  <c r="D88" i="27"/>
  <c r="F88" i="27" s="1"/>
  <c r="W87" i="27"/>
  <c r="V87" i="27"/>
  <c r="U87" i="27"/>
  <c r="T87" i="27"/>
  <c r="M87" i="27"/>
  <c r="L87" i="27"/>
  <c r="K87" i="27"/>
  <c r="J87" i="27"/>
  <c r="I87" i="27"/>
  <c r="E87" i="27"/>
  <c r="G87" i="27" s="1"/>
  <c r="D87" i="27"/>
  <c r="F87" i="27" s="1"/>
  <c r="W86" i="27"/>
  <c r="V86" i="27"/>
  <c r="U86" i="27"/>
  <c r="T86" i="27"/>
  <c r="L86" i="27"/>
  <c r="M86" i="27" s="1"/>
  <c r="J86" i="27"/>
  <c r="K86" i="27" s="1"/>
  <c r="I86" i="27"/>
  <c r="E86" i="27"/>
  <c r="G86" i="27" s="1"/>
  <c r="D86" i="27"/>
  <c r="F86" i="27" s="1"/>
  <c r="W85" i="27"/>
  <c r="V85" i="27"/>
  <c r="U85" i="27"/>
  <c r="T85" i="27"/>
  <c r="M85" i="27"/>
  <c r="L85" i="27"/>
  <c r="K85" i="27"/>
  <c r="J85" i="27"/>
  <c r="I85" i="27"/>
  <c r="E85" i="27"/>
  <c r="G85" i="27" s="1"/>
  <c r="D85" i="27"/>
  <c r="F85" i="27" s="1"/>
  <c r="W84" i="27"/>
  <c r="V84" i="27"/>
  <c r="U84" i="27"/>
  <c r="T84" i="27"/>
  <c r="L84" i="27"/>
  <c r="M84" i="27" s="1"/>
  <c r="J84" i="27"/>
  <c r="K84" i="27" s="1"/>
  <c r="I84" i="27"/>
  <c r="E84" i="27"/>
  <c r="G84" i="27" s="1"/>
  <c r="D84" i="27"/>
  <c r="F84" i="27" s="1"/>
  <c r="W83" i="27"/>
  <c r="V83" i="27"/>
  <c r="M83" i="27"/>
  <c r="L83" i="27"/>
  <c r="K83" i="27"/>
  <c r="J83" i="27"/>
  <c r="I83" i="27"/>
  <c r="E83" i="27"/>
  <c r="G83" i="27" s="1"/>
  <c r="D83" i="27"/>
  <c r="F83" i="27" s="1"/>
  <c r="W82" i="27"/>
  <c r="V82" i="27"/>
  <c r="L82" i="27"/>
  <c r="M82" i="27" s="1"/>
  <c r="J82" i="27"/>
  <c r="K82" i="27" s="1"/>
  <c r="I82" i="27"/>
  <c r="E82" i="27"/>
  <c r="G82" i="27" s="1"/>
  <c r="D82" i="27"/>
  <c r="F82" i="27" s="1"/>
  <c r="W81" i="27"/>
  <c r="V81" i="27"/>
  <c r="M81" i="27"/>
  <c r="L81" i="27"/>
  <c r="K81" i="27"/>
  <c r="J81" i="27"/>
  <c r="I81" i="27"/>
  <c r="E81" i="27"/>
  <c r="G81" i="27" s="1"/>
  <c r="D81" i="27"/>
  <c r="F81" i="27" s="1"/>
  <c r="W80" i="27"/>
  <c r="V80" i="27"/>
  <c r="L80" i="27"/>
  <c r="M80" i="27" s="1"/>
  <c r="J80" i="27"/>
  <c r="K80" i="27" s="1"/>
  <c r="I80" i="27"/>
  <c r="W79" i="27"/>
  <c r="V79" i="27"/>
  <c r="M79" i="27"/>
  <c r="L79" i="27"/>
  <c r="K79" i="27"/>
  <c r="J79" i="27"/>
  <c r="I79" i="27"/>
  <c r="W78" i="27"/>
  <c r="V78" i="27"/>
  <c r="L78" i="27"/>
  <c r="P108" i="27" s="1"/>
  <c r="P109" i="27" s="1"/>
  <c r="J78" i="27"/>
  <c r="O104" i="27" s="1"/>
  <c r="I78" i="27"/>
  <c r="N108" i="27" s="1"/>
  <c r="N109" i="27" s="1"/>
  <c r="Q2" i="27"/>
  <c r="R2" i="27" s="1"/>
  <c r="AB699" i="21"/>
  <c r="AA699" i="21"/>
  <c r="Y699" i="21"/>
  <c r="AB732" i="21"/>
  <c r="AA732" i="21"/>
  <c r="Y732" i="21"/>
  <c r="AB762" i="21"/>
  <c r="AA762" i="21"/>
  <c r="Y762" i="21"/>
  <c r="AB790" i="21"/>
  <c r="AA790" i="21"/>
  <c r="Y790" i="21"/>
  <c r="AB822" i="21"/>
  <c r="AA822" i="21"/>
  <c r="Y822" i="21"/>
  <c r="AB852" i="21"/>
  <c r="AA852" i="21"/>
  <c r="Y852" i="21"/>
  <c r="AA732" i="20"/>
  <c r="Z732" i="20"/>
  <c r="X732" i="20"/>
  <c r="AA762" i="20"/>
  <c r="Z762" i="20"/>
  <c r="X762" i="20"/>
  <c r="AA790" i="20"/>
  <c r="Z790" i="20"/>
  <c r="X790" i="20"/>
  <c r="AA822" i="20"/>
  <c r="Z822" i="20"/>
  <c r="X822" i="20"/>
  <c r="AA852" i="20"/>
  <c r="Z852" i="20"/>
  <c r="X852" i="20"/>
  <c r="O956" i="27" l="1"/>
  <c r="P956" i="27"/>
  <c r="N959" i="27"/>
  <c r="N960" i="27" s="1"/>
  <c r="N1020" i="27"/>
  <c r="N1021" i="27" s="1"/>
  <c r="N1051" i="27"/>
  <c r="N1052" i="27" s="1"/>
  <c r="N1112" i="27"/>
  <c r="N1113" i="27" s="1"/>
  <c r="P167" i="27"/>
  <c r="P168" i="27" s="1"/>
  <c r="N137" i="27"/>
  <c r="N138" i="27" s="1"/>
  <c r="O163" i="27"/>
  <c r="O164" i="27"/>
  <c r="N229" i="27"/>
  <c r="N230" i="27" s="1"/>
  <c r="P193" i="27"/>
  <c r="N258" i="27"/>
  <c r="N259" i="27" s="1"/>
  <c r="P255" i="27"/>
  <c r="O345" i="27"/>
  <c r="P349" i="27"/>
  <c r="P350" i="27" s="1"/>
  <c r="N382" i="27"/>
  <c r="N383" i="27" s="1"/>
  <c r="P498" i="27"/>
  <c r="N502" i="27"/>
  <c r="N503" i="27" s="1"/>
  <c r="O620" i="27"/>
  <c r="P620" i="27"/>
  <c r="O591" i="27"/>
  <c r="N714" i="27"/>
  <c r="N715" i="27" s="1"/>
  <c r="P744" i="27"/>
  <c r="N747" i="27"/>
  <c r="N748" i="27" s="1"/>
  <c r="N867" i="27"/>
  <c r="N868" i="27" s="1"/>
  <c r="N926" i="27"/>
  <c r="N927" i="27" s="1"/>
  <c r="O529" i="27"/>
  <c r="O226" i="27"/>
  <c r="P226" i="27"/>
  <c r="P558" i="27"/>
  <c r="O744" i="27"/>
  <c r="O926" i="27"/>
  <c r="O927" i="27" s="1"/>
  <c r="K899" i="27"/>
  <c r="O196" i="27"/>
  <c r="O197" i="27" s="1"/>
  <c r="O258" i="27"/>
  <c r="O259" i="27" s="1"/>
  <c r="P254" i="27"/>
  <c r="N290" i="27"/>
  <c r="N291" i="27" s="1"/>
  <c r="N321" i="27"/>
  <c r="N322" i="27" s="1"/>
  <c r="K322" i="27"/>
  <c r="O346" i="27" s="1"/>
  <c r="M322" i="27"/>
  <c r="N412" i="27"/>
  <c r="N413" i="27" s="1"/>
  <c r="N441" i="27"/>
  <c r="N532" i="27"/>
  <c r="N533" i="27" s="1"/>
  <c r="M503" i="27"/>
  <c r="P529" i="27" s="1"/>
  <c r="N561" i="27"/>
  <c r="N562" i="27" s="1"/>
  <c r="O561" i="27"/>
  <c r="O562" i="27" s="1"/>
  <c r="P557" i="27"/>
  <c r="N594" i="27"/>
  <c r="N595" i="27" s="1"/>
  <c r="P590" i="27"/>
  <c r="N655" i="27"/>
  <c r="N656" i="27" s="1"/>
  <c r="N777" i="27"/>
  <c r="N778" i="27" s="1"/>
  <c r="P774" i="27"/>
  <c r="N806" i="27"/>
  <c r="O590" i="27"/>
  <c r="P594" i="27"/>
  <c r="P595" i="27" s="1"/>
  <c r="P619" i="27"/>
  <c r="N686" i="27"/>
  <c r="N687" i="27" s="1"/>
  <c r="O743" i="27"/>
  <c r="O777" i="27"/>
  <c r="O778" i="27" s="1"/>
  <c r="N838" i="27"/>
  <c r="N839" i="27" s="1"/>
  <c r="P923" i="27"/>
  <c r="P864" i="27"/>
  <c r="N897" i="27"/>
  <c r="N898" i="27" s="1"/>
  <c r="O922" i="27"/>
  <c r="P104" i="27"/>
  <c r="O108" i="27"/>
  <c r="O109" i="27" s="1"/>
  <c r="P137" i="27"/>
  <c r="P138" i="27" s="1"/>
  <c r="M109" i="27"/>
  <c r="P134" i="27" s="1"/>
  <c r="P196" i="27"/>
  <c r="P197" i="27" s="1"/>
  <c r="P258" i="27"/>
  <c r="P259" i="27" s="1"/>
  <c r="P286" i="27"/>
  <c r="M260" i="27"/>
  <c r="P287" i="27" s="1"/>
  <c r="P290" i="27"/>
  <c r="P291" i="27" s="1"/>
  <c r="P321" i="27"/>
  <c r="P322" i="27" s="1"/>
  <c r="M291" i="27"/>
  <c r="P318" i="27" s="1"/>
  <c r="P378" i="27"/>
  <c r="M352" i="27"/>
  <c r="P379" i="27" s="1"/>
  <c r="P408" i="27"/>
  <c r="M383" i="27"/>
  <c r="P409" i="27" s="1"/>
  <c r="P412" i="27"/>
  <c r="P413" i="27" s="1"/>
  <c r="P441" i="27"/>
  <c r="M413" i="27"/>
  <c r="P438" i="27" s="1"/>
  <c r="O498" i="27"/>
  <c r="K474" i="27"/>
  <c r="O499" i="27" s="1"/>
  <c r="O502" i="27"/>
  <c r="O503" i="27" s="1"/>
  <c r="O532" i="27"/>
  <c r="O533" i="27" s="1"/>
  <c r="O557" i="27"/>
  <c r="O594" i="27"/>
  <c r="O595" i="27" s="1"/>
  <c r="O619" i="27"/>
  <c r="O655" i="27"/>
  <c r="O656" i="27" s="1"/>
  <c r="K625" i="27"/>
  <c r="O652" i="27" s="1"/>
  <c r="K78" i="27"/>
  <c r="O105" i="27" s="1"/>
  <c r="M78" i="27"/>
  <c r="P105" i="27" s="1"/>
  <c r="O133" i="27"/>
  <c r="K109" i="27"/>
  <c r="O134" i="27" s="1"/>
  <c r="P133" i="27"/>
  <c r="O137" i="27"/>
  <c r="O138" i="27" s="1"/>
  <c r="N167" i="27"/>
  <c r="N168" i="27" s="1"/>
  <c r="P164" i="27"/>
  <c r="P163" i="27"/>
  <c r="O167" i="27"/>
  <c r="O168" i="27" s="1"/>
  <c r="P192" i="27"/>
  <c r="O192" i="27"/>
  <c r="O225" i="27"/>
  <c r="P229" i="27"/>
  <c r="P230" i="27" s="1"/>
  <c r="P225" i="27"/>
  <c r="O229" i="27"/>
  <c r="O230" i="27" s="1"/>
  <c r="O255" i="27"/>
  <c r="O254" i="27"/>
  <c r="O290" i="27"/>
  <c r="O291" i="27" s="1"/>
  <c r="K260" i="27"/>
  <c r="O287" i="27" s="1"/>
  <c r="O286" i="27"/>
  <c r="O317" i="27"/>
  <c r="K291" i="27"/>
  <c r="O318" i="27" s="1"/>
  <c r="P317" i="27"/>
  <c r="O321" i="27"/>
  <c r="O322" i="27" s="1"/>
  <c r="N349" i="27"/>
  <c r="N350" i="27" s="1"/>
  <c r="P346" i="27"/>
  <c r="P345" i="27"/>
  <c r="O349" i="27"/>
  <c r="O350" i="27" s="1"/>
  <c r="O382" i="27"/>
  <c r="O383" i="27" s="1"/>
  <c r="K352" i="27"/>
  <c r="O379" i="27" s="1"/>
  <c r="O378" i="27"/>
  <c r="O412" i="27"/>
  <c r="O413" i="27" s="1"/>
  <c r="K383" i="27"/>
  <c r="O409" i="27" s="1"/>
  <c r="O408" i="27"/>
  <c r="O437" i="27"/>
  <c r="K413" i="27"/>
  <c r="O438" i="27" s="1"/>
  <c r="P437" i="27"/>
  <c r="O441" i="27"/>
  <c r="P502" i="27"/>
  <c r="P503" i="27" s="1"/>
  <c r="M474" i="27"/>
  <c r="P499" i="27" s="1"/>
  <c r="O528" i="27"/>
  <c r="P532" i="27"/>
  <c r="P533" i="27" s="1"/>
  <c r="O558" i="27"/>
  <c r="P561" i="27"/>
  <c r="P562" i="27" s="1"/>
  <c r="P591" i="27"/>
  <c r="O623" i="27"/>
  <c r="O624" i="27" s="1"/>
  <c r="P623" i="27"/>
  <c r="P624" i="27" s="1"/>
  <c r="P651" i="27"/>
  <c r="M625" i="27"/>
  <c r="P652" i="27" s="1"/>
  <c r="P655" i="27"/>
  <c r="P656" i="27" s="1"/>
  <c r="P682" i="27"/>
  <c r="P686" i="27"/>
  <c r="P687" i="27" s="1"/>
  <c r="M656" i="27"/>
  <c r="P683" i="27" s="1"/>
  <c r="P382" i="27"/>
  <c r="P383" i="27" s="1"/>
  <c r="O651" i="27"/>
  <c r="O686" i="27"/>
  <c r="O687" i="27" s="1"/>
  <c r="O682" i="27"/>
  <c r="K656" i="27"/>
  <c r="O683" i="27" s="1"/>
  <c r="O714" i="27"/>
  <c r="O715" i="27" s="1"/>
  <c r="P710" i="27"/>
  <c r="O710" i="27"/>
  <c r="P747" i="27"/>
  <c r="P748" i="27" s="1"/>
  <c r="P743" i="27"/>
  <c r="O747" i="27"/>
  <c r="O748" i="27" s="1"/>
  <c r="O774" i="27"/>
  <c r="P773" i="27"/>
  <c r="P777" i="27"/>
  <c r="P778" i="27" s="1"/>
  <c r="P806" i="27"/>
  <c r="M778" i="27"/>
  <c r="P803" i="27" s="1"/>
  <c r="P802" i="27"/>
  <c r="O711" i="27"/>
  <c r="P714" i="27"/>
  <c r="P715" i="27" s="1"/>
  <c r="O802" i="27"/>
  <c r="K778" i="27"/>
  <c r="O806" i="27"/>
  <c r="O838" i="27"/>
  <c r="O839" i="27" s="1"/>
  <c r="O834" i="27"/>
  <c r="K808" i="27"/>
  <c r="O835" i="27" s="1"/>
  <c r="O867" i="27"/>
  <c r="O868" i="27" s="1"/>
  <c r="O863" i="27"/>
  <c r="K839" i="27"/>
  <c r="O864" i="27" s="1"/>
  <c r="P863" i="27"/>
  <c r="P867" i="27"/>
  <c r="P868" i="27" s="1"/>
  <c r="P897" i="27"/>
  <c r="P898" i="27" s="1"/>
  <c r="P893" i="27"/>
  <c r="M868" i="27"/>
  <c r="P894" i="27" s="1"/>
  <c r="P835" i="27"/>
  <c r="P834" i="27"/>
  <c r="P838" i="27"/>
  <c r="P839" i="27" s="1"/>
  <c r="O897" i="27"/>
  <c r="O898" i="27" s="1"/>
  <c r="K868" i="27"/>
  <c r="O894" i="27" s="1"/>
  <c r="O893" i="27"/>
  <c r="O773" i="27"/>
  <c r="P926" i="27"/>
  <c r="P927" i="27" s="1"/>
  <c r="K900" i="27"/>
  <c r="O923" i="27" s="1"/>
  <c r="P922" i="27"/>
  <c r="O955" i="27"/>
  <c r="P959" i="27"/>
  <c r="P960" i="27" s="1"/>
  <c r="P955" i="27"/>
  <c r="O959" i="27"/>
  <c r="O960" i="27" s="1"/>
  <c r="O985" i="27"/>
  <c r="O984" i="27"/>
  <c r="O1020" i="27"/>
  <c r="O1021" i="27" s="1"/>
  <c r="K990" i="27"/>
  <c r="O1017" i="27" s="1"/>
  <c r="O1016" i="27"/>
  <c r="O1047" i="27"/>
  <c r="K1021" i="27"/>
  <c r="O1048" i="27" s="1"/>
  <c r="O1051" i="27"/>
  <c r="O1052" i="27" s="1"/>
  <c r="N1079" i="27"/>
  <c r="N1080" i="27" s="1"/>
  <c r="P1076" i="27"/>
  <c r="P1075" i="27"/>
  <c r="O1079" i="27"/>
  <c r="O1080" i="27" s="1"/>
  <c r="O1112" i="27"/>
  <c r="O1113" i="27" s="1"/>
  <c r="K1082" i="27"/>
  <c r="O1109" i="27" s="1"/>
  <c r="O1108" i="27"/>
  <c r="N1171" i="27"/>
  <c r="N1172" i="27" s="1"/>
  <c r="P988" i="27"/>
  <c r="P989" i="27" s="1"/>
  <c r="P1016" i="27"/>
  <c r="M990" i="27"/>
  <c r="P1017" i="27" s="1"/>
  <c r="P1020" i="27"/>
  <c r="P1021" i="27" s="1"/>
  <c r="P1051" i="27"/>
  <c r="P1052" i="27" s="1"/>
  <c r="M1021" i="27"/>
  <c r="P1048" i="27" s="1"/>
  <c r="O1138" i="27"/>
  <c r="O1142" i="27"/>
  <c r="O1143" i="27" s="1"/>
  <c r="K1113" i="27"/>
  <c r="O1139" i="27" s="1"/>
  <c r="P1079" i="27"/>
  <c r="P1080" i="27" s="1"/>
  <c r="P1108" i="27"/>
  <c r="M1082" i="27"/>
  <c r="P1109" i="27" s="1"/>
  <c r="P1112" i="27"/>
  <c r="P1113" i="27" s="1"/>
  <c r="P1142" i="27"/>
  <c r="P1143" i="27" s="1"/>
  <c r="P1138" i="27"/>
  <c r="M1113" i="27"/>
  <c r="P1139" i="27" s="1"/>
  <c r="N1142" i="27"/>
  <c r="N1143" i="27" s="1"/>
  <c r="O1168" i="27"/>
  <c r="O1167" i="27"/>
  <c r="D730" i="21"/>
  <c r="E730" i="21"/>
  <c r="F730" i="21"/>
  <c r="G730" i="21"/>
  <c r="D731" i="21"/>
  <c r="E731" i="21"/>
  <c r="F731" i="21"/>
  <c r="G731" i="21"/>
  <c r="D732" i="21"/>
  <c r="E732" i="21"/>
  <c r="F732" i="21"/>
  <c r="G732" i="21"/>
  <c r="D733" i="21"/>
  <c r="E733" i="21"/>
  <c r="F733" i="21"/>
  <c r="G733" i="21"/>
  <c r="D734" i="21"/>
  <c r="E734" i="21"/>
  <c r="F734" i="21"/>
  <c r="G734" i="21"/>
  <c r="D735" i="21"/>
  <c r="E735" i="21"/>
  <c r="F735" i="21"/>
  <c r="G735" i="21"/>
  <c r="D736" i="21"/>
  <c r="E736" i="21"/>
  <c r="F736" i="21"/>
  <c r="G736" i="21"/>
  <c r="D737" i="21"/>
  <c r="E737" i="21"/>
  <c r="F737" i="21"/>
  <c r="G737" i="21"/>
  <c r="D738" i="21"/>
  <c r="E738" i="21"/>
  <c r="F738" i="21"/>
  <c r="G738" i="21"/>
  <c r="D739" i="21"/>
  <c r="E739" i="21"/>
  <c r="F739" i="21"/>
  <c r="G739" i="21"/>
  <c r="D740" i="21"/>
  <c r="E740" i="21"/>
  <c r="F740" i="21"/>
  <c r="G740" i="21"/>
  <c r="D741" i="21"/>
  <c r="E741" i="21"/>
  <c r="F741" i="21"/>
  <c r="G741" i="21"/>
  <c r="O803" i="27" l="1"/>
  <c r="D4" i="26"/>
  <c r="F4" i="26" s="1"/>
  <c r="E4" i="26"/>
  <c r="G4" i="26" s="1"/>
  <c r="D5" i="26"/>
  <c r="E5" i="26"/>
  <c r="F5" i="26"/>
  <c r="G5" i="26"/>
  <c r="D6" i="26"/>
  <c r="E6" i="26"/>
  <c r="F6" i="26"/>
  <c r="G6" i="26"/>
  <c r="D7" i="26"/>
  <c r="E7" i="26"/>
  <c r="F7" i="26"/>
  <c r="G7" i="26"/>
  <c r="D8" i="26"/>
  <c r="E8" i="26"/>
  <c r="F8" i="26"/>
  <c r="G8" i="26"/>
  <c r="D9" i="26"/>
  <c r="E9" i="26"/>
  <c r="F9" i="26"/>
  <c r="G9" i="26"/>
  <c r="D10" i="26"/>
  <c r="E10" i="26"/>
  <c r="F10" i="26"/>
  <c r="G10" i="26"/>
  <c r="D11" i="26"/>
  <c r="E11" i="26"/>
  <c r="F11" i="26"/>
  <c r="G11" i="26"/>
  <c r="D12" i="26"/>
  <c r="E12" i="26"/>
  <c r="F12" i="26"/>
  <c r="G12" i="26"/>
  <c r="D13" i="26"/>
  <c r="E13" i="26"/>
  <c r="F13" i="26"/>
  <c r="G13" i="26"/>
  <c r="D14" i="26"/>
  <c r="E14" i="26"/>
  <c r="F14" i="26"/>
  <c r="G14" i="26"/>
  <c r="D15" i="26"/>
  <c r="E15" i="26"/>
  <c r="F15" i="26"/>
  <c r="G15" i="26"/>
  <c r="D16" i="26"/>
  <c r="E16" i="26"/>
  <c r="F16" i="26"/>
  <c r="G16" i="26"/>
  <c r="D17" i="26"/>
  <c r="E17" i="26"/>
  <c r="F17" i="26"/>
  <c r="G17" i="26"/>
  <c r="D18" i="26"/>
  <c r="E18" i="26"/>
  <c r="F18" i="26"/>
  <c r="G18" i="26"/>
  <c r="D19" i="26"/>
  <c r="E19" i="26"/>
  <c r="F19" i="26"/>
  <c r="G19" i="26"/>
  <c r="D20" i="26"/>
  <c r="E20" i="26"/>
  <c r="F20" i="26"/>
  <c r="G20" i="26"/>
  <c r="D21" i="26"/>
  <c r="E21" i="26"/>
  <c r="F21" i="26"/>
  <c r="G21" i="26"/>
  <c r="D22" i="26"/>
  <c r="E22" i="26"/>
  <c r="F22" i="26"/>
  <c r="G22" i="26"/>
  <c r="D23" i="26"/>
  <c r="E23" i="26"/>
  <c r="F23" i="26"/>
  <c r="G23" i="26"/>
  <c r="D24" i="26"/>
  <c r="E24" i="26"/>
  <c r="F24" i="26"/>
  <c r="G24" i="26"/>
  <c r="D25" i="26"/>
  <c r="E25" i="26"/>
  <c r="F25" i="26"/>
  <c r="G25" i="26"/>
  <c r="D26" i="26"/>
  <c r="E26" i="26"/>
  <c r="F26" i="26"/>
  <c r="G26" i="26"/>
  <c r="D27" i="26"/>
  <c r="E27" i="26"/>
  <c r="F27" i="26"/>
  <c r="G27" i="26"/>
  <c r="D28" i="26"/>
  <c r="E28" i="26"/>
  <c r="F28" i="26"/>
  <c r="G28" i="26"/>
  <c r="D29" i="26"/>
  <c r="E29" i="26"/>
  <c r="F29" i="26"/>
  <c r="G29" i="26"/>
  <c r="D30" i="26"/>
  <c r="E30" i="26"/>
  <c r="F30" i="26"/>
  <c r="G30" i="26"/>
  <c r="D31" i="26"/>
  <c r="E31" i="26"/>
  <c r="F31" i="26"/>
  <c r="G31" i="26"/>
  <c r="D32" i="26"/>
  <c r="E32" i="26"/>
  <c r="F32" i="26"/>
  <c r="G32" i="26"/>
  <c r="D33" i="26"/>
  <c r="E33" i="26"/>
  <c r="F33" i="26"/>
  <c r="G33" i="26"/>
  <c r="D34" i="26"/>
  <c r="E34" i="26"/>
  <c r="F34" i="26"/>
  <c r="G34" i="26"/>
  <c r="D35" i="26"/>
  <c r="E35" i="26"/>
  <c r="F35" i="26"/>
  <c r="G35" i="26"/>
  <c r="D36" i="26"/>
  <c r="E36" i="26"/>
  <c r="F36" i="26"/>
  <c r="G36" i="26"/>
  <c r="D37" i="26"/>
  <c r="E37" i="26"/>
  <c r="F37" i="26"/>
  <c r="G37" i="26"/>
  <c r="D38" i="26"/>
  <c r="E38" i="26"/>
  <c r="F38" i="26"/>
  <c r="G38" i="26"/>
  <c r="D39" i="26"/>
  <c r="E39" i="26"/>
  <c r="F39" i="26"/>
  <c r="G39" i="26"/>
  <c r="D40" i="26"/>
  <c r="E40" i="26"/>
  <c r="F40" i="26"/>
  <c r="G40" i="26"/>
  <c r="D41" i="26"/>
  <c r="E41" i="26"/>
  <c r="F41" i="26"/>
  <c r="G41" i="26"/>
  <c r="D42" i="26"/>
  <c r="E42" i="26"/>
  <c r="F42" i="26"/>
  <c r="G42" i="26"/>
  <c r="D43" i="26"/>
  <c r="E43" i="26"/>
  <c r="F43" i="26"/>
  <c r="G43" i="26"/>
  <c r="D44" i="26"/>
  <c r="E44" i="26"/>
  <c r="F44" i="26"/>
  <c r="G44" i="26"/>
  <c r="D45" i="26"/>
  <c r="E45" i="26"/>
  <c r="F45" i="26"/>
  <c r="G45" i="26"/>
  <c r="D46" i="26"/>
  <c r="E46" i="26"/>
  <c r="F46" i="26"/>
  <c r="G46" i="26"/>
  <c r="D47" i="26"/>
  <c r="E47" i="26"/>
  <c r="F47" i="26"/>
  <c r="G47" i="26"/>
  <c r="D48" i="26"/>
  <c r="E48" i="26"/>
  <c r="F48" i="26"/>
  <c r="G48" i="26"/>
  <c r="D49" i="26"/>
  <c r="E49" i="26"/>
  <c r="F49" i="26"/>
  <c r="G49" i="26"/>
  <c r="D50" i="26"/>
  <c r="E50" i="26"/>
  <c r="F50" i="26"/>
  <c r="G50" i="26"/>
  <c r="D51" i="26"/>
  <c r="E51" i="26"/>
  <c r="F51" i="26"/>
  <c r="G51" i="26"/>
  <c r="D52" i="26"/>
  <c r="E52" i="26"/>
  <c r="F52" i="26"/>
  <c r="G52" i="26"/>
  <c r="D53" i="26"/>
  <c r="E53" i="26"/>
  <c r="F53" i="26"/>
  <c r="G53" i="26"/>
  <c r="D54" i="26"/>
  <c r="E54" i="26"/>
  <c r="F54" i="26"/>
  <c r="G54" i="26"/>
  <c r="D55" i="26"/>
  <c r="E55" i="26"/>
  <c r="F55" i="26"/>
  <c r="G55" i="26"/>
  <c r="D56" i="26"/>
  <c r="E56" i="26"/>
  <c r="F56" i="26"/>
  <c r="G56" i="26"/>
  <c r="D57" i="26"/>
  <c r="E57" i="26"/>
  <c r="F57" i="26"/>
  <c r="G57" i="26"/>
  <c r="D58" i="26"/>
  <c r="E58" i="26"/>
  <c r="F58" i="26"/>
  <c r="G58" i="26"/>
  <c r="D59" i="26"/>
  <c r="E59" i="26"/>
  <c r="F59" i="26"/>
  <c r="G59" i="26"/>
  <c r="D60" i="26"/>
  <c r="E60" i="26"/>
  <c r="F60" i="26"/>
  <c r="G60" i="26"/>
  <c r="D61" i="26"/>
  <c r="E61" i="26"/>
  <c r="F61" i="26"/>
  <c r="G61" i="26"/>
  <c r="D62" i="26"/>
  <c r="E62" i="26"/>
  <c r="F62" i="26"/>
  <c r="G62" i="26"/>
  <c r="D63" i="26"/>
  <c r="E63" i="26"/>
  <c r="F63" i="26"/>
  <c r="G63" i="26"/>
  <c r="D64" i="26"/>
  <c r="E64" i="26"/>
  <c r="F64" i="26"/>
  <c r="G64" i="26"/>
  <c r="D65" i="26"/>
  <c r="E65" i="26"/>
  <c r="F65" i="26"/>
  <c r="G65" i="26"/>
  <c r="D66" i="26"/>
  <c r="E66" i="26"/>
  <c r="F66" i="26"/>
  <c r="G66" i="26"/>
  <c r="D67" i="26"/>
  <c r="E67" i="26"/>
  <c r="F67" i="26"/>
  <c r="G67" i="26"/>
  <c r="D68" i="26"/>
  <c r="E68" i="26"/>
  <c r="F68" i="26"/>
  <c r="G68" i="26"/>
  <c r="D69" i="26"/>
  <c r="E69" i="26"/>
  <c r="F69" i="26"/>
  <c r="G69" i="26"/>
  <c r="D70" i="26"/>
  <c r="E70" i="26"/>
  <c r="F70" i="26"/>
  <c r="G70" i="26"/>
  <c r="D71" i="26"/>
  <c r="E71" i="26"/>
  <c r="F71" i="26"/>
  <c r="G71" i="26"/>
  <c r="D72" i="26"/>
  <c r="E72" i="26"/>
  <c r="F72" i="26"/>
  <c r="G72" i="26"/>
  <c r="D73" i="26"/>
  <c r="E73" i="26"/>
  <c r="F73" i="26"/>
  <c r="G73" i="26"/>
  <c r="D74" i="26"/>
  <c r="E74" i="26"/>
  <c r="F74" i="26"/>
  <c r="G74" i="26"/>
  <c r="D75" i="26"/>
  <c r="E75" i="26"/>
  <c r="F75" i="26"/>
  <c r="G75" i="26"/>
  <c r="D76" i="26"/>
  <c r="E76" i="26"/>
  <c r="F76" i="26"/>
  <c r="G76" i="26"/>
  <c r="D77" i="26"/>
  <c r="E77" i="26"/>
  <c r="F77" i="26"/>
  <c r="G77" i="26"/>
  <c r="D78" i="26"/>
  <c r="E78" i="26"/>
  <c r="F78" i="26"/>
  <c r="G78" i="26"/>
  <c r="D79" i="26"/>
  <c r="E79" i="26"/>
  <c r="F79" i="26"/>
  <c r="G79" i="26"/>
  <c r="D80" i="26"/>
  <c r="E80" i="26"/>
  <c r="F80" i="26"/>
  <c r="G80" i="26"/>
  <c r="D81" i="26"/>
  <c r="E81" i="26"/>
  <c r="F81" i="26"/>
  <c r="G81" i="26"/>
  <c r="D82" i="26"/>
  <c r="E82" i="26"/>
  <c r="F82" i="26"/>
  <c r="G82" i="26"/>
  <c r="D83" i="26"/>
  <c r="E83" i="26"/>
  <c r="F83" i="26"/>
  <c r="G83" i="26"/>
  <c r="D84" i="26"/>
  <c r="E84" i="26"/>
  <c r="F84" i="26"/>
  <c r="G84" i="26"/>
  <c r="D85" i="26"/>
  <c r="E85" i="26"/>
  <c r="F85" i="26"/>
  <c r="G85" i="26"/>
  <c r="D86" i="26"/>
  <c r="E86" i="26"/>
  <c r="F86" i="26"/>
  <c r="G86" i="26"/>
  <c r="D87" i="26"/>
  <c r="E87" i="26"/>
  <c r="F87" i="26"/>
  <c r="G87" i="26"/>
  <c r="D88" i="26"/>
  <c r="E88" i="26"/>
  <c r="F88" i="26"/>
  <c r="G88" i="26"/>
  <c r="D89" i="26"/>
  <c r="E89" i="26"/>
  <c r="F89" i="26"/>
  <c r="G89" i="26"/>
  <c r="D90" i="26"/>
  <c r="E90" i="26"/>
  <c r="F90" i="26"/>
  <c r="G90" i="26"/>
  <c r="D91" i="26"/>
  <c r="E91" i="26"/>
  <c r="F91" i="26"/>
  <c r="G91" i="26"/>
  <c r="D92" i="26"/>
  <c r="E92" i="26"/>
  <c r="F92" i="26"/>
  <c r="G92" i="26"/>
  <c r="D93" i="26"/>
  <c r="E93" i="26"/>
  <c r="F93" i="26"/>
  <c r="G93" i="26"/>
  <c r="D94" i="26"/>
  <c r="E94" i="26"/>
  <c r="F94" i="26"/>
  <c r="G94" i="26"/>
  <c r="D95" i="26"/>
  <c r="E95" i="26"/>
  <c r="F95" i="26"/>
  <c r="G95" i="26"/>
  <c r="D96" i="26"/>
  <c r="E96" i="26"/>
  <c r="F96" i="26"/>
  <c r="G96" i="26"/>
  <c r="D97" i="26"/>
  <c r="E97" i="26"/>
  <c r="F97" i="26"/>
  <c r="G97" i="26"/>
  <c r="D98" i="26"/>
  <c r="E98" i="26"/>
  <c r="F98" i="26"/>
  <c r="G98" i="26"/>
  <c r="D99" i="26"/>
  <c r="E99" i="26"/>
  <c r="F99" i="26"/>
  <c r="G99" i="26"/>
  <c r="D100" i="26"/>
  <c r="E100" i="26"/>
  <c r="F100" i="26"/>
  <c r="G100" i="26"/>
  <c r="D101" i="26"/>
  <c r="E101" i="26"/>
  <c r="F101" i="26"/>
  <c r="G101" i="26"/>
  <c r="D102" i="26"/>
  <c r="E102" i="26"/>
  <c r="F102" i="26"/>
  <c r="G102" i="26"/>
  <c r="D103" i="26"/>
  <c r="E103" i="26"/>
  <c r="F103" i="26"/>
  <c r="G103" i="26"/>
  <c r="D104" i="26"/>
  <c r="E104" i="26"/>
  <c r="F104" i="26"/>
  <c r="G104" i="26"/>
  <c r="D105" i="26"/>
  <c r="E105" i="26"/>
  <c r="F105" i="26"/>
  <c r="G105" i="26"/>
  <c r="D106" i="26"/>
  <c r="E106" i="26"/>
  <c r="F106" i="26"/>
  <c r="G106" i="26"/>
  <c r="D107" i="26"/>
  <c r="E107" i="26"/>
  <c r="F107" i="26"/>
  <c r="G107" i="26"/>
  <c r="D108" i="26"/>
  <c r="E108" i="26"/>
  <c r="F108" i="26"/>
  <c r="G108" i="26"/>
  <c r="D109" i="26"/>
  <c r="E109" i="26"/>
  <c r="F109" i="26"/>
  <c r="G109" i="26"/>
  <c r="D110" i="26"/>
  <c r="E110" i="26"/>
  <c r="F110" i="26"/>
  <c r="G110" i="26"/>
  <c r="D111" i="26"/>
  <c r="E111" i="26"/>
  <c r="F111" i="26"/>
  <c r="G111" i="26"/>
  <c r="D112" i="26"/>
  <c r="E112" i="26"/>
  <c r="F112" i="26"/>
  <c r="G112" i="26"/>
  <c r="D113" i="26"/>
  <c r="E113" i="26"/>
  <c r="F113" i="26"/>
  <c r="G113" i="26"/>
  <c r="D114" i="26"/>
  <c r="E114" i="26"/>
  <c r="F114" i="26"/>
  <c r="G114" i="26"/>
  <c r="D115" i="26"/>
  <c r="E115" i="26"/>
  <c r="F115" i="26"/>
  <c r="G115" i="26"/>
  <c r="D116" i="26"/>
  <c r="E116" i="26"/>
  <c r="F116" i="26"/>
  <c r="G116" i="26"/>
  <c r="D117" i="26"/>
  <c r="E117" i="26"/>
  <c r="F117" i="26"/>
  <c r="G117" i="26"/>
  <c r="D118" i="26"/>
  <c r="E118" i="26"/>
  <c r="F118" i="26"/>
  <c r="G118" i="26"/>
  <c r="D119" i="26"/>
  <c r="E119" i="26"/>
  <c r="F119" i="26"/>
  <c r="G119" i="26"/>
  <c r="D120" i="26"/>
  <c r="E120" i="26"/>
  <c r="F120" i="26"/>
  <c r="G120" i="26"/>
  <c r="D121" i="26"/>
  <c r="E121" i="26"/>
  <c r="F121" i="26"/>
  <c r="G121" i="26"/>
  <c r="D122" i="26"/>
  <c r="E122" i="26"/>
  <c r="F122" i="26"/>
  <c r="G122" i="26"/>
  <c r="D123" i="26"/>
  <c r="E123" i="26"/>
  <c r="F123" i="26"/>
  <c r="G123" i="26"/>
  <c r="D124" i="26"/>
  <c r="E124" i="26"/>
  <c r="F124" i="26"/>
  <c r="G124" i="26"/>
  <c r="D125" i="26"/>
  <c r="E125" i="26"/>
  <c r="F125" i="26"/>
  <c r="G125" i="26"/>
  <c r="D126" i="26"/>
  <c r="E126" i="26"/>
  <c r="F126" i="26"/>
  <c r="G126" i="26"/>
  <c r="D127" i="26"/>
  <c r="E127" i="26"/>
  <c r="F127" i="26"/>
  <c r="G127" i="26"/>
  <c r="D128" i="26"/>
  <c r="E128" i="26"/>
  <c r="F128" i="26"/>
  <c r="G128" i="26"/>
  <c r="D129" i="26"/>
  <c r="E129" i="26"/>
  <c r="F129" i="26"/>
  <c r="G129" i="26"/>
  <c r="D130" i="26"/>
  <c r="E130" i="26"/>
  <c r="F130" i="26"/>
  <c r="G130" i="26"/>
  <c r="D131" i="26"/>
  <c r="E131" i="26"/>
  <c r="F131" i="26"/>
  <c r="G131" i="26"/>
  <c r="D132" i="26"/>
  <c r="E132" i="26"/>
  <c r="F132" i="26"/>
  <c r="G132" i="26"/>
  <c r="D133" i="26"/>
  <c r="E133" i="26"/>
  <c r="F133" i="26"/>
  <c r="G133" i="26"/>
  <c r="D134" i="26"/>
  <c r="E134" i="26"/>
  <c r="F134" i="26"/>
  <c r="G134" i="26"/>
  <c r="D135" i="26"/>
  <c r="E135" i="26"/>
  <c r="F135" i="26"/>
  <c r="G135" i="26"/>
  <c r="D136" i="26"/>
  <c r="E136" i="26"/>
  <c r="F136" i="26"/>
  <c r="G136" i="26"/>
  <c r="D137" i="26"/>
  <c r="E137" i="26"/>
  <c r="F137" i="26"/>
  <c r="G137" i="26"/>
  <c r="D138" i="26"/>
  <c r="E138" i="26"/>
  <c r="F138" i="26"/>
  <c r="G138" i="26"/>
  <c r="D139" i="26"/>
  <c r="E139" i="26"/>
  <c r="F139" i="26"/>
  <c r="G139" i="26"/>
  <c r="D140" i="26"/>
  <c r="E140" i="26"/>
  <c r="F140" i="26"/>
  <c r="G140" i="26"/>
  <c r="D141" i="26"/>
  <c r="E141" i="26"/>
  <c r="F141" i="26"/>
  <c r="G141" i="26"/>
  <c r="D142" i="26"/>
  <c r="E142" i="26"/>
  <c r="F142" i="26"/>
  <c r="G142" i="26"/>
  <c r="D143" i="26"/>
  <c r="E143" i="26"/>
  <c r="F143" i="26"/>
  <c r="G143" i="26"/>
  <c r="D144" i="26"/>
  <c r="E144" i="26"/>
  <c r="F144" i="26"/>
  <c r="G144" i="26"/>
  <c r="D145" i="26"/>
  <c r="E145" i="26"/>
  <c r="F145" i="26"/>
  <c r="G145" i="26"/>
  <c r="D146" i="26"/>
  <c r="E146" i="26"/>
  <c r="F146" i="26"/>
  <c r="G146" i="26"/>
  <c r="D147" i="26"/>
  <c r="E147" i="26"/>
  <c r="F147" i="26"/>
  <c r="G147" i="26"/>
  <c r="D148" i="26"/>
  <c r="E148" i="26"/>
  <c r="F148" i="26"/>
  <c r="G148" i="26"/>
  <c r="D149" i="26"/>
  <c r="E149" i="26"/>
  <c r="F149" i="26"/>
  <c r="G149" i="26"/>
  <c r="D150" i="26"/>
  <c r="E150" i="26"/>
  <c r="F150" i="26"/>
  <c r="G150" i="26"/>
  <c r="D151" i="26"/>
  <c r="E151" i="26"/>
  <c r="F151" i="26"/>
  <c r="G151" i="26"/>
  <c r="D152" i="26"/>
  <c r="E152" i="26"/>
  <c r="F152" i="26"/>
  <c r="G152" i="26"/>
  <c r="D153" i="26"/>
  <c r="E153" i="26"/>
  <c r="F153" i="26"/>
  <c r="G153" i="26"/>
  <c r="D154" i="26"/>
  <c r="E154" i="26"/>
  <c r="F154" i="26"/>
  <c r="G154" i="26"/>
  <c r="D155" i="26"/>
  <c r="E155" i="26"/>
  <c r="F155" i="26"/>
  <c r="G155" i="26"/>
  <c r="D156" i="26"/>
  <c r="E156" i="26"/>
  <c r="F156" i="26"/>
  <c r="G156" i="26"/>
  <c r="D157" i="26"/>
  <c r="E157" i="26"/>
  <c r="F157" i="26"/>
  <c r="G157" i="26"/>
  <c r="D158" i="26"/>
  <c r="E158" i="26"/>
  <c r="F158" i="26"/>
  <c r="G158" i="26"/>
  <c r="D159" i="26"/>
  <c r="E159" i="26"/>
  <c r="F159" i="26"/>
  <c r="G159" i="26"/>
  <c r="D160" i="26"/>
  <c r="E160" i="26"/>
  <c r="F160" i="26"/>
  <c r="G160" i="26"/>
  <c r="D161" i="26"/>
  <c r="E161" i="26"/>
  <c r="F161" i="26"/>
  <c r="G161" i="26"/>
  <c r="D162" i="26"/>
  <c r="E162" i="26"/>
  <c r="F162" i="26"/>
  <c r="G162" i="26"/>
  <c r="D163" i="26"/>
  <c r="E163" i="26"/>
  <c r="F163" i="26"/>
  <c r="G163" i="26"/>
  <c r="D164" i="26"/>
  <c r="E164" i="26"/>
  <c r="F164" i="26"/>
  <c r="G164" i="26"/>
  <c r="D165" i="26"/>
  <c r="E165" i="26"/>
  <c r="F165" i="26"/>
  <c r="G165" i="26"/>
  <c r="D166" i="26"/>
  <c r="E166" i="26"/>
  <c r="F166" i="26"/>
  <c r="G166" i="26"/>
  <c r="D167" i="26"/>
  <c r="E167" i="26"/>
  <c r="F167" i="26"/>
  <c r="G167" i="26"/>
  <c r="D168" i="26"/>
  <c r="E168" i="26"/>
  <c r="F168" i="26"/>
  <c r="G168" i="26"/>
  <c r="D169" i="26"/>
  <c r="E169" i="26"/>
  <c r="F169" i="26"/>
  <c r="G169" i="26"/>
  <c r="D170" i="26"/>
  <c r="E170" i="26"/>
  <c r="F170" i="26"/>
  <c r="G170" i="26"/>
  <c r="D171" i="26"/>
  <c r="E171" i="26"/>
  <c r="F171" i="26"/>
  <c r="G171" i="26"/>
  <c r="D172" i="26"/>
  <c r="E172" i="26"/>
  <c r="F172" i="26"/>
  <c r="G172" i="26"/>
  <c r="D173" i="26"/>
  <c r="E173" i="26"/>
  <c r="F173" i="26"/>
  <c r="G173" i="26"/>
  <c r="D174" i="26"/>
  <c r="E174" i="26"/>
  <c r="F174" i="26"/>
  <c r="G174" i="26"/>
  <c r="D175" i="26"/>
  <c r="E175" i="26"/>
  <c r="F175" i="26"/>
  <c r="G175" i="26"/>
  <c r="D176" i="26"/>
  <c r="E176" i="26"/>
  <c r="F176" i="26"/>
  <c r="G176" i="26"/>
  <c r="D177" i="26"/>
  <c r="E177" i="26"/>
  <c r="F177" i="26"/>
  <c r="G177" i="26"/>
  <c r="D178" i="26"/>
  <c r="E178" i="26"/>
  <c r="F178" i="26"/>
  <c r="G178" i="26"/>
  <c r="D179" i="26"/>
  <c r="E179" i="26"/>
  <c r="F179" i="26"/>
  <c r="G179" i="26"/>
  <c r="D180" i="26"/>
  <c r="E180" i="26"/>
  <c r="F180" i="26"/>
  <c r="G180" i="26"/>
  <c r="D181" i="26"/>
  <c r="E181" i="26"/>
  <c r="F181" i="26"/>
  <c r="G181" i="26"/>
  <c r="D182" i="26"/>
  <c r="E182" i="26"/>
  <c r="F182" i="26"/>
  <c r="G182" i="26"/>
  <c r="D183" i="26"/>
  <c r="E183" i="26"/>
  <c r="F183" i="26"/>
  <c r="G183" i="26"/>
  <c r="D184" i="26"/>
  <c r="E184" i="26"/>
  <c r="F184" i="26"/>
  <c r="G184" i="26"/>
  <c r="D185" i="26"/>
  <c r="E185" i="26"/>
  <c r="F185" i="26"/>
  <c r="G185" i="26"/>
  <c r="D186" i="26"/>
  <c r="E186" i="26"/>
  <c r="F186" i="26"/>
  <c r="G186" i="26"/>
  <c r="D187" i="26"/>
  <c r="E187" i="26"/>
  <c r="F187" i="26"/>
  <c r="G187" i="26"/>
  <c r="D188" i="26"/>
  <c r="E188" i="26"/>
  <c r="F188" i="26"/>
  <c r="G188" i="26"/>
  <c r="D189" i="26"/>
  <c r="E189" i="26"/>
  <c r="F189" i="26"/>
  <c r="G189" i="26"/>
  <c r="D190" i="26"/>
  <c r="E190" i="26"/>
  <c r="F190" i="26"/>
  <c r="G190" i="26"/>
  <c r="D191" i="26"/>
  <c r="E191" i="26"/>
  <c r="F191" i="26"/>
  <c r="G191" i="26"/>
  <c r="D192" i="26"/>
  <c r="E192" i="26"/>
  <c r="F192" i="26"/>
  <c r="G192" i="26"/>
  <c r="D193" i="26"/>
  <c r="E193" i="26"/>
  <c r="F193" i="26"/>
  <c r="G193" i="26"/>
  <c r="D194" i="26"/>
  <c r="E194" i="26"/>
  <c r="F194" i="26"/>
  <c r="G194" i="26"/>
  <c r="D195" i="26"/>
  <c r="E195" i="26"/>
  <c r="F195" i="26"/>
  <c r="G195" i="26"/>
  <c r="D196" i="26"/>
  <c r="E196" i="26"/>
  <c r="F196" i="26"/>
  <c r="G196" i="26"/>
  <c r="D197" i="26"/>
  <c r="E197" i="26"/>
  <c r="F197" i="26"/>
  <c r="G197" i="26"/>
  <c r="D198" i="26"/>
  <c r="E198" i="26"/>
  <c r="F198" i="26"/>
  <c r="G198" i="26"/>
  <c r="D199" i="26"/>
  <c r="E199" i="26"/>
  <c r="F199" i="26"/>
  <c r="G199" i="26"/>
  <c r="D200" i="26"/>
  <c r="E200" i="26"/>
  <c r="F200" i="26"/>
  <c r="G200" i="26"/>
  <c r="D201" i="26"/>
  <c r="E201" i="26"/>
  <c r="F201" i="26"/>
  <c r="G201" i="26"/>
  <c r="D202" i="26"/>
  <c r="E202" i="26"/>
  <c r="F202" i="26"/>
  <c r="G202" i="26"/>
  <c r="D203" i="26"/>
  <c r="E203" i="26"/>
  <c r="F203" i="26"/>
  <c r="G203" i="26"/>
  <c r="D204" i="26"/>
  <c r="E204" i="26"/>
  <c r="F204" i="26"/>
  <c r="G204" i="26"/>
  <c r="D205" i="26"/>
  <c r="E205" i="26"/>
  <c r="G205" i="26" s="1"/>
  <c r="F205" i="26"/>
  <c r="D206" i="26"/>
  <c r="E206" i="26"/>
  <c r="F206" i="26"/>
  <c r="G206" i="26"/>
  <c r="D207" i="26"/>
  <c r="E207" i="26"/>
  <c r="F207" i="26"/>
  <c r="G207" i="26"/>
  <c r="D208" i="26"/>
  <c r="E208" i="26"/>
  <c r="F208" i="26"/>
  <c r="G208" i="26"/>
  <c r="D209" i="26"/>
  <c r="E209" i="26"/>
  <c r="F209" i="26"/>
  <c r="G209" i="26"/>
  <c r="D210" i="26"/>
  <c r="E210" i="26"/>
  <c r="F210" i="26"/>
  <c r="G210" i="26"/>
  <c r="D211" i="26"/>
  <c r="E211" i="26"/>
  <c r="F211" i="26"/>
  <c r="G211" i="26"/>
  <c r="D212" i="26"/>
  <c r="E212" i="26"/>
  <c r="F212" i="26"/>
  <c r="G212" i="26"/>
  <c r="D213" i="26"/>
  <c r="E213" i="26"/>
  <c r="F213" i="26"/>
  <c r="G213" i="26"/>
  <c r="D214" i="26"/>
  <c r="E214" i="26"/>
  <c r="F214" i="26"/>
  <c r="G214" i="26"/>
  <c r="D215" i="26"/>
  <c r="E215" i="26"/>
  <c r="F215" i="26"/>
  <c r="G215" i="26"/>
  <c r="D216" i="26"/>
  <c r="E216" i="26"/>
  <c r="F216" i="26"/>
  <c r="G216" i="26"/>
  <c r="D217" i="26"/>
  <c r="E217" i="26"/>
  <c r="F217" i="26"/>
  <c r="G217" i="26"/>
  <c r="D218" i="26"/>
  <c r="E218" i="26"/>
  <c r="F218" i="26"/>
  <c r="G218" i="26"/>
  <c r="D219" i="26"/>
  <c r="E219" i="26"/>
  <c r="F219" i="26"/>
  <c r="G219" i="26"/>
  <c r="D220" i="26"/>
  <c r="E220" i="26"/>
  <c r="F220" i="26"/>
  <c r="G220" i="26"/>
  <c r="D221" i="26"/>
  <c r="E221" i="26"/>
  <c r="F221" i="26"/>
  <c r="G221" i="26"/>
  <c r="D222" i="26"/>
  <c r="E222" i="26"/>
  <c r="F222" i="26"/>
  <c r="G222" i="26"/>
  <c r="D223" i="26"/>
  <c r="E223" i="26"/>
  <c r="F223" i="26"/>
  <c r="G223" i="26"/>
  <c r="D224" i="26"/>
  <c r="E224" i="26"/>
  <c r="G224" i="26" s="1"/>
  <c r="F224" i="26"/>
  <c r="D225" i="26"/>
  <c r="E225" i="26"/>
  <c r="F225" i="26"/>
  <c r="G225" i="26"/>
  <c r="D226" i="26"/>
  <c r="E226" i="26"/>
  <c r="F226" i="26"/>
  <c r="G226" i="26"/>
  <c r="D227" i="26"/>
  <c r="E227" i="26"/>
  <c r="G227" i="26" s="1"/>
  <c r="F227" i="26"/>
  <c r="D228" i="26"/>
  <c r="E228" i="26"/>
  <c r="G228" i="26" s="1"/>
  <c r="F228" i="26"/>
  <c r="D229" i="26"/>
  <c r="E229" i="26"/>
  <c r="G229" i="26" s="1"/>
  <c r="F229" i="26"/>
  <c r="D230" i="26"/>
  <c r="E230" i="26"/>
  <c r="G230" i="26" s="1"/>
  <c r="F230" i="26"/>
  <c r="D231" i="26"/>
  <c r="E231" i="26"/>
  <c r="G231" i="26" s="1"/>
  <c r="F231" i="26"/>
  <c r="D232" i="26"/>
  <c r="E232" i="26"/>
  <c r="G232" i="26" s="1"/>
  <c r="F232" i="26"/>
  <c r="D233" i="26"/>
  <c r="E233" i="26"/>
  <c r="G233" i="26" s="1"/>
  <c r="F233" i="26"/>
  <c r="D234" i="26"/>
  <c r="E234" i="26"/>
  <c r="G234" i="26" s="1"/>
  <c r="F234" i="26"/>
  <c r="D235" i="26"/>
  <c r="E235" i="26"/>
  <c r="G235" i="26" s="1"/>
  <c r="F235" i="26"/>
  <c r="D236" i="26"/>
  <c r="E236" i="26"/>
  <c r="G236" i="26" s="1"/>
  <c r="F236" i="26"/>
  <c r="D237" i="26"/>
  <c r="E237" i="26"/>
  <c r="G237" i="26" s="1"/>
  <c r="F237" i="26"/>
  <c r="D238" i="26"/>
  <c r="E238" i="26"/>
  <c r="G238" i="26" s="1"/>
  <c r="F238" i="26"/>
  <c r="D239" i="26"/>
  <c r="E239" i="26"/>
  <c r="G239" i="26" s="1"/>
  <c r="F239" i="26"/>
  <c r="D240" i="26"/>
  <c r="E240" i="26"/>
  <c r="G240" i="26" s="1"/>
  <c r="F240" i="26"/>
  <c r="D241" i="26"/>
  <c r="E241" i="26"/>
  <c r="G241" i="26" s="1"/>
  <c r="F241" i="26"/>
  <c r="D242" i="26"/>
  <c r="E242" i="26"/>
  <c r="G242" i="26" s="1"/>
  <c r="F242" i="26"/>
  <c r="D243" i="26"/>
  <c r="E243" i="26"/>
  <c r="G243" i="26" s="1"/>
  <c r="F243" i="26"/>
  <c r="D244" i="26"/>
  <c r="E244" i="26"/>
  <c r="G244" i="26" s="1"/>
  <c r="F244" i="26"/>
  <c r="D245" i="26"/>
  <c r="E245" i="26"/>
  <c r="G245" i="26" s="1"/>
  <c r="F245" i="26"/>
  <c r="D246" i="26"/>
  <c r="E246" i="26"/>
  <c r="F246" i="26"/>
  <c r="G246" i="26"/>
  <c r="D247" i="26"/>
  <c r="E247" i="26"/>
  <c r="G247" i="26" s="1"/>
  <c r="F247" i="26"/>
  <c r="D248" i="26"/>
  <c r="E248" i="26"/>
  <c r="G248" i="26" s="1"/>
  <c r="F248" i="26"/>
  <c r="D249" i="26"/>
  <c r="E249" i="26"/>
  <c r="G249" i="26" s="1"/>
  <c r="F249" i="26"/>
  <c r="D250" i="26"/>
  <c r="E250" i="26"/>
  <c r="G250" i="26" s="1"/>
  <c r="F250" i="26"/>
  <c r="D251" i="26"/>
  <c r="E251" i="26"/>
  <c r="G251" i="26" s="1"/>
  <c r="F251" i="26"/>
  <c r="D252" i="26"/>
  <c r="E252" i="26"/>
  <c r="G252" i="26" s="1"/>
  <c r="F252" i="26"/>
  <c r="D253" i="26"/>
  <c r="E253" i="26"/>
  <c r="G253" i="26" s="1"/>
  <c r="F253" i="26"/>
  <c r="D254" i="26"/>
  <c r="E254" i="26"/>
  <c r="G254" i="26" s="1"/>
  <c r="F254" i="26"/>
  <c r="D255" i="26"/>
  <c r="E255" i="26"/>
  <c r="G255" i="26" s="1"/>
  <c r="F255" i="26"/>
  <c r="D256" i="26"/>
  <c r="E256" i="26"/>
  <c r="G256" i="26" s="1"/>
  <c r="F256" i="26"/>
  <c r="D257" i="26"/>
  <c r="E257" i="26"/>
  <c r="G257" i="26" s="1"/>
  <c r="F257" i="26"/>
  <c r="D258" i="26"/>
  <c r="E258" i="26"/>
  <c r="G258" i="26" s="1"/>
  <c r="F258" i="26"/>
  <c r="D259" i="26"/>
  <c r="E259" i="26"/>
  <c r="G259" i="26" s="1"/>
  <c r="F259" i="26"/>
  <c r="D260" i="26"/>
  <c r="E260" i="26"/>
  <c r="G260" i="26" s="1"/>
  <c r="F260" i="26"/>
  <c r="D261" i="26"/>
  <c r="E261" i="26"/>
  <c r="G261" i="26" s="1"/>
  <c r="F261" i="26"/>
  <c r="D262" i="26"/>
  <c r="E262" i="26"/>
  <c r="G262" i="26" s="1"/>
  <c r="F262" i="26"/>
  <c r="D263" i="26"/>
  <c r="E263" i="26"/>
  <c r="G263" i="26" s="1"/>
  <c r="F263" i="26"/>
  <c r="D264" i="26"/>
  <c r="E264" i="26"/>
  <c r="G264" i="26" s="1"/>
  <c r="F264" i="26"/>
  <c r="D265" i="26"/>
  <c r="E265" i="26"/>
  <c r="G265" i="26" s="1"/>
  <c r="F265" i="26"/>
  <c r="D266" i="26"/>
  <c r="E266" i="26"/>
  <c r="F266" i="26"/>
  <c r="G266" i="26"/>
  <c r="D267" i="26"/>
  <c r="E267" i="26"/>
  <c r="G267" i="26" s="1"/>
  <c r="F267" i="26"/>
  <c r="D268" i="26"/>
  <c r="E268" i="26"/>
  <c r="G268" i="26" s="1"/>
  <c r="F268" i="26"/>
  <c r="D269" i="26"/>
  <c r="E269" i="26"/>
  <c r="G269" i="26" s="1"/>
  <c r="F269" i="26"/>
  <c r="D270" i="26"/>
  <c r="E270" i="26"/>
  <c r="G270" i="26" s="1"/>
  <c r="F270" i="26"/>
  <c r="D271" i="26"/>
  <c r="E271" i="26"/>
  <c r="G271" i="26" s="1"/>
  <c r="F271" i="26"/>
  <c r="D272" i="26"/>
  <c r="E272" i="26"/>
  <c r="G272" i="26" s="1"/>
  <c r="F272" i="26"/>
  <c r="D273" i="26"/>
  <c r="E273" i="26"/>
  <c r="G273" i="26" s="1"/>
  <c r="F273" i="26"/>
  <c r="D274" i="26"/>
  <c r="E274" i="26"/>
  <c r="G274" i="26" s="1"/>
  <c r="F274" i="26"/>
  <c r="D275" i="26"/>
  <c r="E275" i="26"/>
  <c r="G275" i="26" s="1"/>
  <c r="F275" i="26"/>
  <c r="D276" i="26"/>
  <c r="E276" i="26"/>
  <c r="G276" i="26" s="1"/>
  <c r="F276" i="26"/>
  <c r="D277" i="26"/>
  <c r="E277" i="26"/>
  <c r="F277" i="26"/>
  <c r="G277" i="26"/>
  <c r="D278" i="26"/>
  <c r="E278" i="26"/>
  <c r="G278" i="26" s="1"/>
  <c r="F278" i="26"/>
  <c r="D279" i="26"/>
  <c r="E279" i="26"/>
  <c r="G279" i="26" s="1"/>
  <c r="F279" i="26"/>
  <c r="D280" i="26"/>
  <c r="E280" i="26"/>
  <c r="F280" i="26"/>
  <c r="G280" i="26"/>
  <c r="D281" i="26"/>
  <c r="E281" i="26"/>
  <c r="G281" i="26" s="1"/>
  <c r="F281" i="26"/>
  <c r="D282" i="26"/>
  <c r="E282" i="26"/>
  <c r="G282" i="26" s="1"/>
  <c r="F282" i="26"/>
  <c r="D283" i="26"/>
  <c r="E283" i="26"/>
  <c r="G283" i="26" s="1"/>
  <c r="F283" i="26"/>
  <c r="D284" i="26"/>
  <c r="E284" i="26"/>
  <c r="G284" i="26" s="1"/>
  <c r="F284" i="26"/>
  <c r="D285" i="26"/>
  <c r="E285" i="26"/>
  <c r="G285" i="26" s="1"/>
  <c r="F285" i="26"/>
  <c r="D286" i="26"/>
  <c r="E286" i="26"/>
  <c r="G286" i="26" s="1"/>
  <c r="F286" i="26"/>
  <c r="D287" i="26"/>
  <c r="E287" i="26"/>
  <c r="G287" i="26" s="1"/>
  <c r="F287" i="26"/>
  <c r="D288" i="26"/>
  <c r="E288" i="26"/>
  <c r="G288" i="26" s="1"/>
  <c r="F288" i="26"/>
  <c r="D289" i="26"/>
  <c r="E289" i="26"/>
  <c r="G289" i="26" s="1"/>
  <c r="F289" i="26"/>
  <c r="D290" i="26"/>
  <c r="E290" i="26"/>
  <c r="G290" i="26" s="1"/>
  <c r="F290" i="26"/>
  <c r="D291" i="26"/>
  <c r="E291" i="26"/>
  <c r="F291" i="26"/>
  <c r="G291" i="26"/>
  <c r="D292" i="26"/>
  <c r="E292" i="26"/>
  <c r="F292" i="26"/>
  <c r="G292" i="26"/>
  <c r="D293" i="26"/>
  <c r="E293" i="26"/>
  <c r="G293" i="26" s="1"/>
  <c r="F293" i="26"/>
  <c r="D294" i="26"/>
  <c r="E294" i="26"/>
  <c r="G294" i="26" s="1"/>
  <c r="F294" i="26"/>
  <c r="D295" i="26"/>
  <c r="E295" i="26"/>
  <c r="G295" i="26" s="1"/>
  <c r="F295" i="26"/>
  <c r="D296" i="26"/>
  <c r="E296" i="26"/>
  <c r="G296" i="26" s="1"/>
  <c r="F296" i="26"/>
  <c r="D297" i="26"/>
  <c r="E297" i="26"/>
  <c r="G297" i="26" s="1"/>
  <c r="F297" i="26"/>
  <c r="D298" i="26"/>
  <c r="E298" i="26"/>
  <c r="G298" i="26" s="1"/>
  <c r="F298" i="26"/>
  <c r="D299" i="26"/>
  <c r="E299" i="26"/>
  <c r="F299" i="26"/>
  <c r="G299" i="26"/>
  <c r="D300" i="26"/>
  <c r="E300" i="26"/>
  <c r="F300" i="26"/>
  <c r="G300" i="26"/>
  <c r="D301" i="26"/>
  <c r="E301" i="26"/>
  <c r="F301" i="26"/>
  <c r="G301" i="26"/>
  <c r="D302" i="26"/>
  <c r="E302" i="26"/>
  <c r="F302" i="26"/>
  <c r="G302" i="26"/>
  <c r="D303" i="26"/>
  <c r="E303" i="26"/>
  <c r="F303" i="26"/>
  <c r="G303" i="26"/>
  <c r="D304" i="26"/>
  <c r="E304" i="26"/>
  <c r="F304" i="26"/>
  <c r="G304" i="26"/>
  <c r="D305" i="26"/>
  <c r="E305" i="26"/>
  <c r="F305" i="26"/>
  <c r="G305" i="26"/>
  <c r="D306" i="26"/>
  <c r="E306" i="26"/>
  <c r="F306" i="26"/>
  <c r="G306" i="26"/>
  <c r="D307" i="26"/>
  <c r="E307" i="26"/>
  <c r="F307" i="26"/>
  <c r="G307" i="26"/>
  <c r="D308" i="26"/>
  <c r="E308" i="26"/>
  <c r="F308" i="26"/>
  <c r="G308" i="26"/>
  <c r="D309" i="26"/>
  <c r="E309" i="26"/>
  <c r="F309" i="26"/>
  <c r="G309" i="26"/>
  <c r="D310" i="26"/>
  <c r="E310" i="26"/>
  <c r="F310" i="26"/>
  <c r="G310" i="26"/>
  <c r="D311" i="26"/>
  <c r="E311" i="26"/>
  <c r="F311" i="26"/>
  <c r="G311" i="26"/>
  <c r="D312" i="26"/>
  <c r="E312" i="26"/>
  <c r="F312" i="26"/>
  <c r="G312" i="26"/>
  <c r="D313" i="26"/>
  <c r="E313" i="26"/>
  <c r="F313" i="26"/>
  <c r="G313" i="26"/>
  <c r="D314" i="26"/>
  <c r="E314" i="26"/>
  <c r="F314" i="26"/>
  <c r="G314" i="26"/>
  <c r="D315" i="26"/>
  <c r="E315" i="26"/>
  <c r="F315" i="26"/>
  <c r="G315" i="26"/>
  <c r="D316" i="26"/>
  <c r="E316" i="26"/>
  <c r="F316" i="26"/>
  <c r="G316" i="26"/>
  <c r="D317" i="26"/>
  <c r="E317" i="26"/>
  <c r="F317" i="26"/>
  <c r="G317" i="26"/>
  <c r="D318" i="26"/>
  <c r="E318" i="26"/>
  <c r="F318" i="26"/>
  <c r="G318" i="26"/>
  <c r="D1014" i="26"/>
  <c r="D1047" i="26"/>
  <c r="E1047" i="26"/>
  <c r="F1047" i="26"/>
  <c r="G1047" i="26"/>
  <c r="D1048" i="26"/>
  <c r="E1048" i="26"/>
  <c r="F1048" i="26"/>
  <c r="G1048" i="26"/>
  <c r="D1049" i="26"/>
  <c r="E1049" i="26"/>
  <c r="F1049" i="26"/>
  <c r="G1049" i="26"/>
  <c r="L1414" i="26"/>
  <c r="M1414" i="26" s="1"/>
  <c r="J1414" i="26"/>
  <c r="K1414" i="26" s="1"/>
  <c r="I1414" i="26"/>
  <c r="E1414" i="26"/>
  <c r="G1414" i="26" s="1"/>
  <c r="D1414" i="26"/>
  <c r="F1414" i="26" s="1"/>
  <c r="W1413" i="26"/>
  <c r="V1413" i="26"/>
  <c r="M1413" i="26"/>
  <c r="L1413" i="26"/>
  <c r="K1413" i="26"/>
  <c r="J1413" i="26"/>
  <c r="I1413" i="26"/>
  <c r="E1413" i="26"/>
  <c r="G1413" i="26" s="1"/>
  <c r="D1413" i="26"/>
  <c r="F1413" i="26" s="1"/>
  <c r="W1412" i="26"/>
  <c r="V1412" i="26"/>
  <c r="M1412" i="26"/>
  <c r="L1412" i="26"/>
  <c r="K1412" i="26"/>
  <c r="J1412" i="26"/>
  <c r="I1412" i="26"/>
  <c r="E1412" i="26"/>
  <c r="G1412" i="26" s="1"/>
  <c r="D1412" i="26"/>
  <c r="F1412" i="26" s="1"/>
  <c r="W1411" i="26"/>
  <c r="V1411" i="26"/>
  <c r="M1411" i="26"/>
  <c r="L1411" i="26"/>
  <c r="K1411" i="26"/>
  <c r="J1411" i="26"/>
  <c r="I1411" i="26"/>
  <c r="E1411" i="26"/>
  <c r="G1411" i="26" s="1"/>
  <c r="D1411" i="26"/>
  <c r="F1411" i="26" s="1"/>
  <c r="W1410" i="26"/>
  <c r="V1410" i="26"/>
  <c r="L1410" i="26"/>
  <c r="M1410" i="26" s="1"/>
  <c r="J1410" i="26"/>
  <c r="K1410" i="26" s="1"/>
  <c r="I1410" i="26"/>
  <c r="E1410" i="26"/>
  <c r="G1410" i="26" s="1"/>
  <c r="D1410" i="26"/>
  <c r="F1410" i="26" s="1"/>
  <c r="W1409" i="26"/>
  <c r="V1409" i="26"/>
  <c r="M1409" i="26"/>
  <c r="L1409" i="26"/>
  <c r="K1409" i="26"/>
  <c r="J1409" i="26"/>
  <c r="I1409" i="26"/>
  <c r="E1409" i="26"/>
  <c r="G1409" i="26" s="1"/>
  <c r="D1409" i="26"/>
  <c r="F1409" i="26" s="1"/>
  <c r="W1408" i="26"/>
  <c r="V1408" i="26"/>
  <c r="L1408" i="26"/>
  <c r="M1408" i="26" s="1"/>
  <c r="J1408" i="26"/>
  <c r="K1408" i="26" s="1"/>
  <c r="I1408" i="26"/>
  <c r="E1408" i="26"/>
  <c r="G1408" i="26" s="1"/>
  <c r="D1408" i="26"/>
  <c r="F1408" i="26" s="1"/>
  <c r="W1407" i="26"/>
  <c r="V1407" i="26"/>
  <c r="M1407" i="26"/>
  <c r="L1407" i="26"/>
  <c r="K1407" i="26"/>
  <c r="J1407" i="26"/>
  <c r="I1407" i="26"/>
  <c r="E1407" i="26"/>
  <c r="G1407" i="26" s="1"/>
  <c r="D1407" i="26"/>
  <c r="F1407" i="26" s="1"/>
  <c r="W1406" i="26"/>
  <c r="V1406" i="26"/>
  <c r="L1406" i="26"/>
  <c r="M1406" i="26" s="1"/>
  <c r="J1406" i="26"/>
  <c r="K1406" i="26" s="1"/>
  <c r="I1406" i="26"/>
  <c r="E1406" i="26"/>
  <c r="G1406" i="26" s="1"/>
  <c r="D1406" i="26"/>
  <c r="F1406" i="26" s="1"/>
  <c r="W1405" i="26"/>
  <c r="V1405" i="26"/>
  <c r="M1405" i="26"/>
  <c r="L1405" i="26"/>
  <c r="K1405" i="26"/>
  <c r="J1405" i="26"/>
  <c r="I1405" i="26"/>
  <c r="E1405" i="26"/>
  <c r="G1405" i="26" s="1"/>
  <c r="D1405" i="26"/>
  <c r="F1405" i="26" s="1"/>
  <c r="W1404" i="26"/>
  <c r="V1404" i="26"/>
  <c r="L1404" i="26"/>
  <c r="M1404" i="26" s="1"/>
  <c r="J1404" i="26"/>
  <c r="K1404" i="26" s="1"/>
  <c r="I1404" i="26"/>
  <c r="E1404" i="26"/>
  <c r="G1404" i="26" s="1"/>
  <c r="D1404" i="26"/>
  <c r="F1404" i="26" s="1"/>
  <c r="W1403" i="26"/>
  <c r="V1403" i="26"/>
  <c r="M1403" i="26"/>
  <c r="L1403" i="26"/>
  <c r="K1403" i="26"/>
  <c r="J1403" i="26"/>
  <c r="I1403" i="26"/>
  <c r="E1403" i="26"/>
  <c r="G1403" i="26" s="1"/>
  <c r="D1403" i="26"/>
  <c r="F1403" i="26" s="1"/>
  <c r="W1402" i="26"/>
  <c r="V1402" i="26"/>
  <c r="L1402" i="26"/>
  <c r="M1402" i="26" s="1"/>
  <c r="J1402" i="26"/>
  <c r="K1402" i="26" s="1"/>
  <c r="I1402" i="26"/>
  <c r="E1402" i="26"/>
  <c r="G1402" i="26" s="1"/>
  <c r="D1402" i="26"/>
  <c r="F1402" i="26" s="1"/>
  <c r="W1401" i="26"/>
  <c r="V1401" i="26"/>
  <c r="M1401" i="26"/>
  <c r="L1401" i="26"/>
  <c r="K1401" i="26"/>
  <c r="J1401" i="26"/>
  <c r="I1401" i="26"/>
  <c r="E1401" i="26"/>
  <c r="G1401" i="26" s="1"/>
  <c r="D1401" i="26"/>
  <c r="F1401" i="26" s="1"/>
  <c r="W1400" i="26"/>
  <c r="V1400" i="26"/>
  <c r="L1400" i="26"/>
  <c r="M1400" i="26" s="1"/>
  <c r="J1400" i="26"/>
  <c r="K1400" i="26" s="1"/>
  <c r="I1400" i="26"/>
  <c r="E1400" i="26"/>
  <c r="G1400" i="26" s="1"/>
  <c r="D1400" i="26"/>
  <c r="F1400" i="26" s="1"/>
  <c r="W1399" i="26"/>
  <c r="V1399" i="26"/>
  <c r="M1399" i="26"/>
  <c r="L1399" i="26"/>
  <c r="K1399" i="26"/>
  <c r="J1399" i="26"/>
  <c r="I1399" i="26"/>
  <c r="E1399" i="26"/>
  <c r="G1399" i="26" s="1"/>
  <c r="D1399" i="26"/>
  <c r="F1399" i="26" s="1"/>
  <c r="W1398" i="26"/>
  <c r="V1398" i="26"/>
  <c r="L1398" i="26"/>
  <c r="M1398" i="26" s="1"/>
  <c r="J1398" i="26"/>
  <c r="K1398" i="26" s="1"/>
  <c r="I1398" i="26"/>
  <c r="E1398" i="26"/>
  <c r="G1398" i="26" s="1"/>
  <c r="D1398" i="26"/>
  <c r="F1398" i="26" s="1"/>
  <c r="W1397" i="26"/>
  <c r="V1397" i="26"/>
  <c r="M1397" i="26"/>
  <c r="L1397" i="26"/>
  <c r="K1397" i="26"/>
  <c r="J1397" i="26"/>
  <c r="I1397" i="26"/>
  <c r="E1397" i="26"/>
  <c r="G1397" i="26" s="1"/>
  <c r="D1397" i="26"/>
  <c r="F1397" i="26" s="1"/>
  <c r="W1396" i="26"/>
  <c r="V1396" i="26"/>
  <c r="L1396" i="26"/>
  <c r="M1396" i="26" s="1"/>
  <c r="J1396" i="26"/>
  <c r="K1396" i="26" s="1"/>
  <c r="I1396" i="26"/>
  <c r="E1396" i="26"/>
  <c r="G1396" i="26" s="1"/>
  <c r="D1396" i="26"/>
  <c r="F1396" i="26" s="1"/>
  <c r="W1395" i="26"/>
  <c r="V1395" i="26"/>
  <c r="M1395" i="26"/>
  <c r="L1395" i="26"/>
  <c r="K1395" i="26"/>
  <c r="J1395" i="26"/>
  <c r="I1395" i="26"/>
  <c r="E1395" i="26"/>
  <c r="G1395" i="26" s="1"/>
  <c r="D1395" i="26"/>
  <c r="F1395" i="26" s="1"/>
  <c r="W1394" i="26"/>
  <c r="V1394" i="26"/>
  <c r="L1394" i="26"/>
  <c r="M1394" i="26" s="1"/>
  <c r="J1394" i="26"/>
  <c r="K1394" i="26" s="1"/>
  <c r="I1394" i="26"/>
  <c r="E1394" i="26"/>
  <c r="G1394" i="26" s="1"/>
  <c r="D1394" i="26"/>
  <c r="F1394" i="26" s="1"/>
  <c r="W1393" i="26"/>
  <c r="V1393" i="26"/>
  <c r="M1393" i="26"/>
  <c r="L1393" i="26"/>
  <c r="K1393" i="26"/>
  <c r="J1393" i="26"/>
  <c r="I1393" i="26"/>
  <c r="E1393" i="26"/>
  <c r="G1393" i="26" s="1"/>
  <c r="D1393" i="26"/>
  <c r="F1393" i="26" s="1"/>
  <c r="W1392" i="26"/>
  <c r="V1392" i="26"/>
  <c r="L1392" i="26"/>
  <c r="M1392" i="26" s="1"/>
  <c r="J1392" i="26"/>
  <c r="K1392" i="26" s="1"/>
  <c r="I1392" i="26"/>
  <c r="E1392" i="26"/>
  <c r="G1392" i="26" s="1"/>
  <c r="D1392" i="26"/>
  <c r="F1392" i="26" s="1"/>
  <c r="W1391" i="26"/>
  <c r="V1391" i="26"/>
  <c r="M1391" i="26"/>
  <c r="L1391" i="26"/>
  <c r="K1391" i="26"/>
  <c r="J1391" i="26"/>
  <c r="I1391" i="26"/>
  <c r="E1391" i="26"/>
  <c r="G1391" i="26" s="1"/>
  <c r="D1391" i="26"/>
  <c r="F1391" i="26" s="1"/>
  <c r="W1390" i="26"/>
  <c r="V1390" i="26"/>
  <c r="L1390" i="26"/>
  <c r="M1390" i="26" s="1"/>
  <c r="J1390" i="26"/>
  <c r="K1390" i="26" s="1"/>
  <c r="I1390" i="26"/>
  <c r="E1390" i="26"/>
  <c r="G1390" i="26" s="1"/>
  <c r="D1390" i="26"/>
  <c r="F1390" i="26" s="1"/>
  <c r="W1389" i="26"/>
  <c r="V1389" i="26"/>
  <c r="M1389" i="26"/>
  <c r="L1389" i="26"/>
  <c r="K1389" i="26"/>
  <c r="J1389" i="26"/>
  <c r="I1389" i="26"/>
  <c r="E1389" i="26"/>
  <c r="G1389" i="26" s="1"/>
  <c r="D1389" i="26"/>
  <c r="F1389" i="26" s="1"/>
  <c r="W1388" i="26"/>
  <c r="V1388" i="26"/>
  <c r="L1388" i="26"/>
  <c r="M1388" i="26" s="1"/>
  <c r="J1388" i="26"/>
  <c r="K1388" i="26" s="1"/>
  <c r="I1388" i="26"/>
  <c r="E1388" i="26"/>
  <c r="G1388" i="26" s="1"/>
  <c r="D1388" i="26"/>
  <c r="F1388" i="26" s="1"/>
  <c r="W1387" i="26"/>
  <c r="V1387" i="26"/>
  <c r="M1387" i="26"/>
  <c r="L1387" i="26"/>
  <c r="K1387" i="26"/>
  <c r="J1387" i="26"/>
  <c r="I1387" i="26"/>
  <c r="E1387" i="26"/>
  <c r="G1387" i="26" s="1"/>
  <c r="D1387" i="26"/>
  <c r="F1387" i="26" s="1"/>
  <c r="W1386" i="26"/>
  <c r="V1386" i="26"/>
  <c r="L1386" i="26"/>
  <c r="M1386" i="26" s="1"/>
  <c r="J1386" i="26"/>
  <c r="K1386" i="26" s="1"/>
  <c r="I1386" i="26"/>
  <c r="E1386" i="26"/>
  <c r="G1386" i="26" s="1"/>
  <c r="D1386" i="26"/>
  <c r="F1386" i="26" s="1"/>
  <c r="W1385" i="26"/>
  <c r="V1385" i="26"/>
  <c r="M1385" i="26"/>
  <c r="L1385" i="26"/>
  <c r="K1385" i="26"/>
  <c r="J1385" i="26"/>
  <c r="I1385" i="26"/>
  <c r="E1385" i="26"/>
  <c r="G1385" i="26" s="1"/>
  <c r="D1385" i="26"/>
  <c r="F1385" i="26" s="1"/>
  <c r="W1384" i="26"/>
  <c r="V1384" i="26"/>
  <c r="L1384" i="26"/>
  <c r="M1384" i="26" s="1"/>
  <c r="J1384" i="26"/>
  <c r="K1384" i="26" s="1"/>
  <c r="I1384" i="26"/>
  <c r="E1384" i="26"/>
  <c r="G1384" i="26" s="1"/>
  <c r="D1384" i="26"/>
  <c r="F1384" i="26" s="1"/>
  <c r="W1383" i="26"/>
  <c r="V1383" i="26"/>
  <c r="L1383" i="26"/>
  <c r="J1383" i="26"/>
  <c r="I1383" i="26"/>
  <c r="E1383" i="26"/>
  <c r="G1383" i="26" s="1"/>
  <c r="D1383" i="26"/>
  <c r="F1383" i="26" s="1"/>
  <c r="W1382" i="26"/>
  <c r="V1382" i="26"/>
  <c r="L1382" i="26"/>
  <c r="M1382" i="26" s="1"/>
  <c r="J1382" i="26"/>
  <c r="K1382" i="26" s="1"/>
  <c r="I1382" i="26"/>
  <c r="E1382" i="26"/>
  <c r="G1382" i="26" s="1"/>
  <c r="D1382" i="26"/>
  <c r="F1382" i="26" s="1"/>
  <c r="W1381" i="26"/>
  <c r="V1381" i="26"/>
  <c r="M1381" i="26"/>
  <c r="L1381" i="26"/>
  <c r="K1381" i="26"/>
  <c r="J1381" i="26"/>
  <c r="I1381" i="26"/>
  <c r="E1381" i="26"/>
  <c r="G1381" i="26" s="1"/>
  <c r="D1381" i="26"/>
  <c r="F1381" i="26" s="1"/>
  <c r="W1380" i="26"/>
  <c r="V1380" i="26"/>
  <c r="L1380" i="26"/>
  <c r="M1380" i="26" s="1"/>
  <c r="J1380" i="26"/>
  <c r="K1380" i="26" s="1"/>
  <c r="I1380" i="26"/>
  <c r="E1380" i="26"/>
  <c r="G1380" i="26" s="1"/>
  <c r="D1380" i="26"/>
  <c r="F1380" i="26" s="1"/>
  <c r="W1379" i="26"/>
  <c r="V1379" i="26"/>
  <c r="M1379" i="26"/>
  <c r="L1379" i="26"/>
  <c r="K1379" i="26"/>
  <c r="J1379" i="26"/>
  <c r="I1379" i="26"/>
  <c r="E1379" i="26"/>
  <c r="G1379" i="26" s="1"/>
  <c r="D1379" i="26"/>
  <c r="F1379" i="26" s="1"/>
  <c r="W1378" i="26"/>
  <c r="V1378" i="26"/>
  <c r="L1378" i="26"/>
  <c r="M1378" i="26" s="1"/>
  <c r="J1378" i="26"/>
  <c r="K1378" i="26" s="1"/>
  <c r="I1378" i="26"/>
  <c r="E1378" i="26"/>
  <c r="G1378" i="26" s="1"/>
  <c r="D1378" i="26"/>
  <c r="F1378" i="26" s="1"/>
  <c r="W1377" i="26"/>
  <c r="V1377" i="26"/>
  <c r="M1377" i="26"/>
  <c r="L1377" i="26"/>
  <c r="K1377" i="26"/>
  <c r="J1377" i="26"/>
  <c r="I1377" i="26"/>
  <c r="E1377" i="26"/>
  <c r="G1377" i="26" s="1"/>
  <c r="D1377" i="26"/>
  <c r="F1377" i="26" s="1"/>
  <c r="W1376" i="26"/>
  <c r="V1376" i="26"/>
  <c r="L1376" i="26"/>
  <c r="M1376" i="26" s="1"/>
  <c r="J1376" i="26"/>
  <c r="K1376" i="26" s="1"/>
  <c r="I1376" i="26"/>
  <c r="E1376" i="26"/>
  <c r="G1376" i="26" s="1"/>
  <c r="D1376" i="26"/>
  <c r="F1376" i="26" s="1"/>
  <c r="W1375" i="26"/>
  <c r="V1375" i="26"/>
  <c r="M1375" i="26"/>
  <c r="L1375" i="26"/>
  <c r="K1375" i="26"/>
  <c r="J1375" i="26"/>
  <c r="I1375" i="26"/>
  <c r="E1375" i="26"/>
  <c r="G1375" i="26" s="1"/>
  <c r="D1375" i="26"/>
  <c r="F1375" i="26" s="1"/>
  <c r="W1374" i="26"/>
  <c r="V1374" i="26"/>
  <c r="L1374" i="26"/>
  <c r="M1374" i="26" s="1"/>
  <c r="J1374" i="26"/>
  <c r="K1374" i="26" s="1"/>
  <c r="I1374" i="26"/>
  <c r="E1374" i="26"/>
  <c r="G1374" i="26" s="1"/>
  <c r="D1374" i="26"/>
  <c r="F1374" i="26" s="1"/>
  <c r="W1373" i="26"/>
  <c r="V1373" i="26"/>
  <c r="M1373" i="26"/>
  <c r="L1373" i="26"/>
  <c r="K1373" i="26"/>
  <c r="J1373" i="26"/>
  <c r="I1373" i="26"/>
  <c r="E1373" i="26"/>
  <c r="G1373" i="26" s="1"/>
  <c r="D1373" i="26"/>
  <c r="F1373" i="26" s="1"/>
  <c r="W1372" i="26"/>
  <c r="V1372" i="26"/>
  <c r="L1372" i="26"/>
  <c r="M1372" i="26" s="1"/>
  <c r="J1372" i="26"/>
  <c r="K1372" i="26" s="1"/>
  <c r="I1372" i="26"/>
  <c r="E1372" i="26"/>
  <c r="G1372" i="26" s="1"/>
  <c r="D1372" i="26"/>
  <c r="F1372" i="26" s="1"/>
  <c r="W1371" i="26"/>
  <c r="V1371" i="26"/>
  <c r="M1371" i="26"/>
  <c r="L1371" i="26"/>
  <c r="K1371" i="26"/>
  <c r="J1371" i="26"/>
  <c r="I1371" i="26"/>
  <c r="E1371" i="26"/>
  <c r="G1371" i="26" s="1"/>
  <c r="D1371" i="26"/>
  <c r="F1371" i="26" s="1"/>
  <c r="W1370" i="26"/>
  <c r="V1370" i="26"/>
  <c r="L1370" i="26"/>
  <c r="M1370" i="26" s="1"/>
  <c r="J1370" i="26"/>
  <c r="K1370" i="26" s="1"/>
  <c r="I1370" i="26"/>
  <c r="E1370" i="26"/>
  <c r="G1370" i="26" s="1"/>
  <c r="D1370" i="26"/>
  <c r="F1370" i="26" s="1"/>
  <c r="W1369" i="26"/>
  <c r="V1369" i="26"/>
  <c r="M1369" i="26"/>
  <c r="L1369" i="26"/>
  <c r="K1369" i="26"/>
  <c r="J1369" i="26"/>
  <c r="I1369" i="26"/>
  <c r="E1369" i="26"/>
  <c r="G1369" i="26" s="1"/>
  <c r="D1369" i="26"/>
  <c r="F1369" i="26" s="1"/>
  <c r="W1368" i="26"/>
  <c r="V1368" i="26"/>
  <c r="L1368" i="26"/>
  <c r="M1368" i="26" s="1"/>
  <c r="J1368" i="26"/>
  <c r="K1368" i="26" s="1"/>
  <c r="I1368" i="26"/>
  <c r="E1368" i="26"/>
  <c r="G1368" i="26" s="1"/>
  <c r="D1368" i="26"/>
  <c r="F1368" i="26" s="1"/>
  <c r="W1367" i="26"/>
  <c r="V1367" i="26"/>
  <c r="M1367" i="26"/>
  <c r="L1367" i="26"/>
  <c r="K1367" i="26"/>
  <c r="J1367" i="26"/>
  <c r="I1367" i="26"/>
  <c r="E1367" i="26"/>
  <c r="G1367" i="26" s="1"/>
  <c r="D1367" i="26"/>
  <c r="F1367" i="26" s="1"/>
  <c r="W1366" i="26"/>
  <c r="V1366" i="26"/>
  <c r="L1366" i="26"/>
  <c r="M1366" i="26" s="1"/>
  <c r="J1366" i="26"/>
  <c r="K1366" i="26" s="1"/>
  <c r="I1366" i="26"/>
  <c r="E1366" i="26"/>
  <c r="G1366" i="26" s="1"/>
  <c r="D1366" i="26"/>
  <c r="F1366" i="26" s="1"/>
  <c r="W1365" i="26"/>
  <c r="V1365" i="26"/>
  <c r="M1365" i="26"/>
  <c r="L1365" i="26"/>
  <c r="K1365" i="26"/>
  <c r="J1365" i="26"/>
  <c r="I1365" i="26"/>
  <c r="E1365" i="26"/>
  <c r="G1365" i="26" s="1"/>
  <c r="D1365" i="26"/>
  <c r="F1365" i="26" s="1"/>
  <c r="W1364" i="26"/>
  <c r="V1364" i="26"/>
  <c r="L1364" i="26"/>
  <c r="M1364" i="26" s="1"/>
  <c r="J1364" i="26"/>
  <c r="K1364" i="26" s="1"/>
  <c r="I1364" i="26"/>
  <c r="E1364" i="26"/>
  <c r="G1364" i="26" s="1"/>
  <c r="D1364" i="26"/>
  <c r="F1364" i="26" s="1"/>
  <c r="W1363" i="26"/>
  <c r="V1363" i="26"/>
  <c r="M1363" i="26"/>
  <c r="L1363" i="26"/>
  <c r="K1363" i="26"/>
  <c r="J1363" i="26"/>
  <c r="I1363" i="26"/>
  <c r="E1363" i="26"/>
  <c r="G1363" i="26" s="1"/>
  <c r="D1363" i="26"/>
  <c r="F1363" i="26" s="1"/>
  <c r="W1362" i="26"/>
  <c r="V1362" i="26"/>
  <c r="L1362" i="26"/>
  <c r="M1362" i="26" s="1"/>
  <c r="J1362" i="26"/>
  <c r="K1362" i="26" s="1"/>
  <c r="I1362" i="26"/>
  <c r="E1362" i="26"/>
  <c r="G1362" i="26" s="1"/>
  <c r="D1362" i="26"/>
  <c r="F1362" i="26" s="1"/>
  <c r="W1361" i="26"/>
  <c r="V1361" i="26"/>
  <c r="M1361" i="26"/>
  <c r="L1361" i="26"/>
  <c r="K1361" i="26"/>
  <c r="J1361" i="26"/>
  <c r="I1361" i="26"/>
  <c r="E1361" i="26"/>
  <c r="G1361" i="26" s="1"/>
  <c r="D1361" i="26"/>
  <c r="F1361" i="26" s="1"/>
  <c r="W1360" i="26"/>
  <c r="V1360" i="26"/>
  <c r="L1360" i="26"/>
  <c r="M1360" i="26" s="1"/>
  <c r="J1360" i="26"/>
  <c r="K1360" i="26" s="1"/>
  <c r="I1360" i="26"/>
  <c r="E1360" i="26"/>
  <c r="G1360" i="26" s="1"/>
  <c r="D1360" i="26"/>
  <c r="F1360" i="26" s="1"/>
  <c r="W1359" i="26"/>
  <c r="V1359" i="26"/>
  <c r="M1359" i="26"/>
  <c r="L1359" i="26"/>
  <c r="K1359" i="26"/>
  <c r="J1359" i="26"/>
  <c r="I1359" i="26"/>
  <c r="E1359" i="26"/>
  <c r="G1359" i="26" s="1"/>
  <c r="D1359" i="26"/>
  <c r="F1359" i="26" s="1"/>
  <c r="W1358" i="26"/>
  <c r="V1358" i="26"/>
  <c r="L1358" i="26"/>
  <c r="M1358" i="26" s="1"/>
  <c r="J1358" i="26"/>
  <c r="K1358" i="26" s="1"/>
  <c r="I1358" i="26"/>
  <c r="E1358" i="26"/>
  <c r="G1358" i="26" s="1"/>
  <c r="D1358" i="26"/>
  <c r="F1358" i="26" s="1"/>
  <c r="W1357" i="26"/>
  <c r="V1357" i="26"/>
  <c r="M1357" i="26"/>
  <c r="L1357" i="26"/>
  <c r="K1357" i="26"/>
  <c r="J1357" i="26"/>
  <c r="I1357" i="26"/>
  <c r="E1357" i="26"/>
  <c r="G1357" i="26" s="1"/>
  <c r="D1357" i="26"/>
  <c r="F1357" i="26" s="1"/>
  <c r="W1356" i="26"/>
  <c r="V1356" i="26"/>
  <c r="L1356" i="26"/>
  <c r="M1356" i="26" s="1"/>
  <c r="J1356" i="26"/>
  <c r="K1356" i="26" s="1"/>
  <c r="I1356" i="26"/>
  <c r="E1356" i="26"/>
  <c r="G1356" i="26" s="1"/>
  <c r="D1356" i="26"/>
  <c r="F1356" i="26" s="1"/>
  <c r="W1355" i="26"/>
  <c r="V1355" i="26"/>
  <c r="M1355" i="26"/>
  <c r="L1355" i="26"/>
  <c r="K1355" i="26"/>
  <c r="J1355" i="26"/>
  <c r="I1355" i="26"/>
  <c r="E1355" i="26"/>
  <c r="G1355" i="26" s="1"/>
  <c r="D1355" i="26"/>
  <c r="F1355" i="26" s="1"/>
  <c r="W1354" i="26"/>
  <c r="V1354" i="26"/>
  <c r="L1354" i="26"/>
  <c r="M1354" i="26" s="1"/>
  <c r="J1354" i="26"/>
  <c r="K1354" i="26" s="1"/>
  <c r="I1354" i="26"/>
  <c r="E1354" i="26"/>
  <c r="G1354" i="26" s="1"/>
  <c r="D1354" i="26"/>
  <c r="F1354" i="26" s="1"/>
  <c r="W1353" i="26"/>
  <c r="V1353" i="26"/>
  <c r="L1353" i="26"/>
  <c r="P1378" i="26" s="1"/>
  <c r="J1353" i="26"/>
  <c r="O1382" i="26" s="1"/>
  <c r="O1383" i="26" s="1"/>
  <c r="I1353" i="26"/>
  <c r="E1353" i="26"/>
  <c r="G1353" i="26" s="1"/>
  <c r="D1353" i="26"/>
  <c r="F1353" i="26" s="1"/>
  <c r="W1352" i="26"/>
  <c r="V1352" i="26"/>
  <c r="L1352" i="26"/>
  <c r="M1352" i="26" s="1"/>
  <c r="J1352" i="26"/>
  <c r="K1352" i="26" s="1"/>
  <c r="I1352" i="26"/>
  <c r="E1352" i="26"/>
  <c r="G1352" i="26" s="1"/>
  <c r="D1352" i="26"/>
  <c r="F1352" i="26" s="1"/>
  <c r="W1351" i="26"/>
  <c r="V1351" i="26"/>
  <c r="M1351" i="26"/>
  <c r="L1351" i="26"/>
  <c r="K1351" i="26"/>
  <c r="J1351" i="26"/>
  <c r="I1351" i="26"/>
  <c r="E1351" i="26"/>
  <c r="G1351" i="26" s="1"/>
  <c r="D1351" i="26"/>
  <c r="F1351" i="26" s="1"/>
  <c r="W1350" i="26"/>
  <c r="V1350" i="26"/>
  <c r="L1350" i="26"/>
  <c r="M1350" i="26" s="1"/>
  <c r="J1350" i="26"/>
  <c r="K1350" i="26" s="1"/>
  <c r="I1350" i="26"/>
  <c r="E1350" i="26"/>
  <c r="G1350" i="26" s="1"/>
  <c r="D1350" i="26"/>
  <c r="F1350" i="26" s="1"/>
  <c r="W1349" i="26"/>
  <c r="V1349" i="26"/>
  <c r="M1349" i="26"/>
  <c r="L1349" i="26"/>
  <c r="K1349" i="26"/>
  <c r="J1349" i="26"/>
  <c r="I1349" i="26"/>
  <c r="E1349" i="26"/>
  <c r="G1349" i="26" s="1"/>
  <c r="D1349" i="26"/>
  <c r="F1349" i="26" s="1"/>
  <c r="W1348" i="26"/>
  <c r="V1348" i="26"/>
  <c r="L1348" i="26"/>
  <c r="M1348" i="26" s="1"/>
  <c r="J1348" i="26"/>
  <c r="K1348" i="26" s="1"/>
  <c r="I1348" i="26"/>
  <c r="E1348" i="26"/>
  <c r="G1348" i="26" s="1"/>
  <c r="D1348" i="26"/>
  <c r="F1348" i="26" s="1"/>
  <c r="W1347" i="26"/>
  <c r="V1347" i="26"/>
  <c r="M1347" i="26"/>
  <c r="L1347" i="26"/>
  <c r="K1347" i="26"/>
  <c r="J1347" i="26"/>
  <c r="I1347" i="26"/>
  <c r="E1347" i="26"/>
  <c r="G1347" i="26" s="1"/>
  <c r="D1347" i="26"/>
  <c r="F1347" i="26" s="1"/>
  <c r="W1346" i="26"/>
  <c r="V1346" i="26"/>
  <c r="L1346" i="26"/>
  <c r="M1346" i="26" s="1"/>
  <c r="J1346" i="26"/>
  <c r="K1346" i="26" s="1"/>
  <c r="I1346" i="26"/>
  <c r="E1346" i="26"/>
  <c r="G1346" i="26" s="1"/>
  <c r="D1346" i="26"/>
  <c r="F1346" i="26" s="1"/>
  <c r="W1345" i="26"/>
  <c r="V1345" i="26"/>
  <c r="M1345" i="26"/>
  <c r="L1345" i="26"/>
  <c r="K1345" i="26"/>
  <c r="J1345" i="26"/>
  <c r="I1345" i="26"/>
  <c r="E1345" i="26"/>
  <c r="G1345" i="26" s="1"/>
  <c r="D1345" i="26"/>
  <c r="F1345" i="26" s="1"/>
  <c r="W1344" i="26"/>
  <c r="V1344" i="26"/>
  <c r="L1344" i="26"/>
  <c r="M1344" i="26" s="1"/>
  <c r="J1344" i="26"/>
  <c r="K1344" i="26" s="1"/>
  <c r="I1344" i="26"/>
  <c r="E1344" i="26"/>
  <c r="G1344" i="26" s="1"/>
  <c r="D1344" i="26"/>
  <c r="F1344" i="26" s="1"/>
  <c r="W1343" i="26"/>
  <c r="V1343" i="26"/>
  <c r="M1343" i="26"/>
  <c r="L1343" i="26"/>
  <c r="K1343" i="26"/>
  <c r="J1343" i="26"/>
  <c r="I1343" i="26"/>
  <c r="E1343" i="26"/>
  <c r="G1343" i="26" s="1"/>
  <c r="D1343" i="26"/>
  <c r="F1343" i="26" s="1"/>
  <c r="W1342" i="26"/>
  <c r="V1342" i="26"/>
  <c r="L1342" i="26"/>
  <c r="M1342" i="26" s="1"/>
  <c r="J1342" i="26"/>
  <c r="K1342" i="26" s="1"/>
  <c r="I1342" i="26"/>
  <c r="E1342" i="26"/>
  <c r="G1342" i="26" s="1"/>
  <c r="D1342" i="26"/>
  <c r="F1342" i="26" s="1"/>
  <c r="W1341" i="26"/>
  <c r="V1341" i="26"/>
  <c r="M1341" i="26"/>
  <c r="L1341" i="26"/>
  <c r="K1341" i="26"/>
  <c r="J1341" i="26"/>
  <c r="I1341" i="26"/>
  <c r="E1341" i="26"/>
  <c r="G1341" i="26" s="1"/>
  <c r="D1341" i="26"/>
  <c r="F1341" i="26" s="1"/>
  <c r="W1340" i="26"/>
  <c r="V1340" i="26"/>
  <c r="L1340" i="26"/>
  <c r="M1340" i="26" s="1"/>
  <c r="J1340" i="26"/>
  <c r="K1340" i="26" s="1"/>
  <c r="I1340" i="26"/>
  <c r="E1340" i="26"/>
  <c r="G1340" i="26" s="1"/>
  <c r="D1340" i="26"/>
  <c r="F1340" i="26" s="1"/>
  <c r="W1339" i="26"/>
  <c r="V1339" i="26"/>
  <c r="M1339" i="26"/>
  <c r="L1339" i="26"/>
  <c r="K1339" i="26"/>
  <c r="J1339" i="26"/>
  <c r="I1339" i="26"/>
  <c r="E1339" i="26"/>
  <c r="G1339" i="26" s="1"/>
  <c r="D1339" i="26"/>
  <c r="F1339" i="26" s="1"/>
  <c r="W1338" i="26"/>
  <c r="V1338" i="26"/>
  <c r="L1338" i="26"/>
  <c r="M1338" i="26" s="1"/>
  <c r="J1338" i="26"/>
  <c r="K1338" i="26" s="1"/>
  <c r="I1338" i="26"/>
  <c r="E1338" i="26"/>
  <c r="G1338" i="26" s="1"/>
  <c r="D1338" i="26"/>
  <c r="F1338" i="26" s="1"/>
  <c r="W1337" i="26"/>
  <c r="V1337" i="26"/>
  <c r="M1337" i="26"/>
  <c r="L1337" i="26"/>
  <c r="K1337" i="26"/>
  <c r="J1337" i="26"/>
  <c r="I1337" i="26"/>
  <c r="E1337" i="26"/>
  <c r="G1337" i="26" s="1"/>
  <c r="D1337" i="26"/>
  <c r="F1337" i="26" s="1"/>
  <c r="W1336" i="26"/>
  <c r="V1336" i="26"/>
  <c r="L1336" i="26"/>
  <c r="M1336" i="26" s="1"/>
  <c r="J1336" i="26"/>
  <c r="K1336" i="26" s="1"/>
  <c r="I1336" i="26"/>
  <c r="E1336" i="26"/>
  <c r="G1336" i="26" s="1"/>
  <c r="D1336" i="26"/>
  <c r="F1336" i="26" s="1"/>
  <c r="W1335" i="26"/>
  <c r="V1335" i="26"/>
  <c r="M1335" i="26"/>
  <c r="L1335" i="26"/>
  <c r="K1335" i="26"/>
  <c r="J1335" i="26"/>
  <c r="I1335" i="26"/>
  <c r="E1335" i="26"/>
  <c r="G1335" i="26" s="1"/>
  <c r="D1335" i="26"/>
  <c r="F1335" i="26" s="1"/>
  <c r="W1334" i="26"/>
  <c r="V1334" i="26"/>
  <c r="L1334" i="26"/>
  <c r="M1334" i="26" s="1"/>
  <c r="J1334" i="26"/>
  <c r="K1334" i="26" s="1"/>
  <c r="I1334" i="26"/>
  <c r="E1334" i="26"/>
  <c r="G1334" i="26" s="1"/>
  <c r="D1334" i="26"/>
  <c r="F1334" i="26" s="1"/>
  <c r="W1333" i="26"/>
  <c r="V1333" i="26"/>
  <c r="M1333" i="26"/>
  <c r="L1333" i="26"/>
  <c r="K1333" i="26"/>
  <c r="J1333" i="26"/>
  <c r="I1333" i="26"/>
  <c r="E1333" i="26"/>
  <c r="G1333" i="26" s="1"/>
  <c r="D1333" i="26"/>
  <c r="F1333" i="26" s="1"/>
  <c r="W1332" i="26"/>
  <c r="V1332" i="26"/>
  <c r="L1332" i="26"/>
  <c r="M1332" i="26" s="1"/>
  <c r="J1332" i="26"/>
  <c r="K1332" i="26" s="1"/>
  <c r="I1332" i="26"/>
  <c r="E1332" i="26"/>
  <c r="G1332" i="26" s="1"/>
  <c r="D1332" i="26"/>
  <c r="F1332" i="26" s="1"/>
  <c r="W1331" i="26"/>
  <c r="V1331" i="26"/>
  <c r="M1331" i="26"/>
  <c r="L1331" i="26"/>
  <c r="K1331" i="26"/>
  <c r="J1331" i="26"/>
  <c r="I1331" i="26"/>
  <c r="E1331" i="26"/>
  <c r="G1331" i="26" s="1"/>
  <c r="D1331" i="26"/>
  <c r="F1331" i="26" s="1"/>
  <c r="W1330" i="26"/>
  <c r="V1330" i="26"/>
  <c r="L1330" i="26"/>
  <c r="M1330" i="26" s="1"/>
  <c r="J1330" i="26"/>
  <c r="K1330" i="26" s="1"/>
  <c r="I1330" i="26"/>
  <c r="E1330" i="26"/>
  <c r="G1330" i="26" s="1"/>
  <c r="D1330" i="26"/>
  <c r="F1330" i="26" s="1"/>
  <c r="W1329" i="26"/>
  <c r="V1329" i="26"/>
  <c r="M1329" i="26"/>
  <c r="L1329" i="26"/>
  <c r="K1329" i="26"/>
  <c r="J1329" i="26"/>
  <c r="I1329" i="26"/>
  <c r="E1329" i="26"/>
  <c r="G1329" i="26" s="1"/>
  <c r="D1329" i="26"/>
  <c r="F1329" i="26" s="1"/>
  <c r="W1328" i="26"/>
  <c r="V1328" i="26"/>
  <c r="L1328" i="26"/>
  <c r="M1328" i="26" s="1"/>
  <c r="J1328" i="26"/>
  <c r="K1328" i="26" s="1"/>
  <c r="I1328" i="26"/>
  <c r="E1328" i="26"/>
  <c r="G1328" i="26" s="1"/>
  <c r="D1328" i="26"/>
  <c r="F1328" i="26" s="1"/>
  <c r="W1327" i="26"/>
  <c r="V1327" i="26"/>
  <c r="M1327" i="26"/>
  <c r="L1327" i="26"/>
  <c r="K1327" i="26"/>
  <c r="J1327" i="26"/>
  <c r="I1327" i="26"/>
  <c r="E1327" i="26"/>
  <c r="G1327" i="26" s="1"/>
  <c r="D1327" i="26"/>
  <c r="F1327" i="26" s="1"/>
  <c r="W1326" i="26"/>
  <c r="V1326" i="26"/>
  <c r="L1326" i="26"/>
  <c r="M1326" i="26" s="1"/>
  <c r="J1326" i="26"/>
  <c r="K1326" i="26" s="1"/>
  <c r="I1326" i="26"/>
  <c r="E1326" i="26"/>
  <c r="G1326" i="26" s="1"/>
  <c r="D1326" i="26"/>
  <c r="F1326" i="26" s="1"/>
  <c r="W1325" i="26"/>
  <c r="V1325" i="26"/>
  <c r="M1325" i="26"/>
  <c r="L1325" i="26"/>
  <c r="K1325" i="26"/>
  <c r="J1325" i="26"/>
  <c r="I1325" i="26"/>
  <c r="E1325" i="26"/>
  <c r="G1325" i="26" s="1"/>
  <c r="D1325" i="26"/>
  <c r="F1325" i="26" s="1"/>
  <c r="W1324" i="26"/>
  <c r="V1324" i="26"/>
  <c r="L1324" i="26"/>
  <c r="M1324" i="26" s="1"/>
  <c r="J1324" i="26"/>
  <c r="K1324" i="26" s="1"/>
  <c r="I1324" i="26"/>
  <c r="G1324" i="26"/>
  <c r="E1324" i="26"/>
  <c r="D1324" i="26"/>
  <c r="F1324" i="26" s="1"/>
  <c r="W1323" i="26"/>
  <c r="V1323" i="26"/>
  <c r="M1323" i="26"/>
  <c r="L1323" i="26"/>
  <c r="K1323" i="26"/>
  <c r="J1323" i="26"/>
  <c r="I1323" i="26"/>
  <c r="E1323" i="26"/>
  <c r="G1323" i="26" s="1"/>
  <c r="D1323" i="26"/>
  <c r="F1323" i="26" s="1"/>
  <c r="W1322" i="26"/>
  <c r="V1322" i="26"/>
  <c r="L1322" i="26"/>
  <c r="J1322" i="26"/>
  <c r="I1322" i="26"/>
  <c r="G1322" i="26"/>
  <c r="E1322" i="26"/>
  <c r="D1322" i="26"/>
  <c r="F1322" i="26" s="1"/>
  <c r="W1321" i="26"/>
  <c r="V1321" i="26"/>
  <c r="M1321" i="26"/>
  <c r="L1321" i="26"/>
  <c r="K1321" i="26"/>
  <c r="J1321" i="26"/>
  <c r="I1321" i="26"/>
  <c r="E1321" i="26"/>
  <c r="G1321" i="26" s="1"/>
  <c r="D1321" i="26"/>
  <c r="F1321" i="26" s="1"/>
  <c r="W1320" i="26"/>
  <c r="V1320" i="26"/>
  <c r="M1320" i="26"/>
  <c r="L1320" i="26"/>
  <c r="K1320" i="26"/>
  <c r="J1320" i="26"/>
  <c r="I1320" i="26"/>
  <c r="N1352" i="26" s="1"/>
  <c r="N1353" i="26" s="1"/>
  <c r="E1320" i="26"/>
  <c r="G1320" i="26" s="1"/>
  <c r="D1320" i="26"/>
  <c r="F1320" i="26" s="1"/>
  <c r="W1319" i="26"/>
  <c r="V1319" i="26"/>
  <c r="M1319" i="26"/>
  <c r="L1319" i="26"/>
  <c r="K1319" i="26"/>
  <c r="J1319" i="26"/>
  <c r="I1319" i="26"/>
  <c r="E1319" i="26"/>
  <c r="G1319" i="26" s="1"/>
  <c r="D1319" i="26"/>
  <c r="F1319" i="26" s="1"/>
  <c r="W1318" i="26"/>
  <c r="V1318" i="26"/>
  <c r="L1318" i="26"/>
  <c r="M1318" i="26" s="1"/>
  <c r="J1318" i="26"/>
  <c r="K1318" i="26" s="1"/>
  <c r="I1318" i="26"/>
  <c r="G1318" i="26"/>
  <c r="E1318" i="26"/>
  <c r="D1318" i="26"/>
  <c r="F1318" i="26" s="1"/>
  <c r="W1317" i="26"/>
  <c r="V1317" i="26"/>
  <c r="M1317" i="26"/>
  <c r="L1317" i="26"/>
  <c r="K1317" i="26"/>
  <c r="J1317" i="26"/>
  <c r="I1317" i="26"/>
  <c r="E1317" i="26"/>
  <c r="G1317" i="26" s="1"/>
  <c r="D1317" i="26"/>
  <c r="F1317" i="26" s="1"/>
  <c r="W1316" i="26"/>
  <c r="V1316" i="26"/>
  <c r="L1316" i="26"/>
  <c r="M1316" i="26" s="1"/>
  <c r="J1316" i="26"/>
  <c r="K1316" i="26" s="1"/>
  <c r="I1316" i="26"/>
  <c r="E1316" i="26"/>
  <c r="G1316" i="26" s="1"/>
  <c r="D1316" i="26"/>
  <c r="F1316" i="26" s="1"/>
  <c r="W1315" i="26"/>
  <c r="V1315" i="26"/>
  <c r="M1315" i="26"/>
  <c r="L1315" i="26"/>
  <c r="K1315" i="26"/>
  <c r="J1315" i="26"/>
  <c r="I1315" i="26"/>
  <c r="E1315" i="26"/>
  <c r="G1315" i="26" s="1"/>
  <c r="D1315" i="26"/>
  <c r="F1315" i="26" s="1"/>
  <c r="W1314" i="26"/>
  <c r="V1314" i="26"/>
  <c r="L1314" i="26"/>
  <c r="M1314" i="26" s="1"/>
  <c r="J1314" i="26"/>
  <c r="K1314" i="26" s="1"/>
  <c r="I1314" i="26"/>
  <c r="G1314" i="26"/>
  <c r="E1314" i="26"/>
  <c r="D1314" i="26"/>
  <c r="F1314" i="26" s="1"/>
  <c r="W1313" i="26"/>
  <c r="V1313" i="26"/>
  <c r="M1313" i="26"/>
  <c r="L1313" i="26"/>
  <c r="K1313" i="26"/>
  <c r="J1313" i="26"/>
  <c r="I1313" i="26"/>
  <c r="E1313" i="26"/>
  <c r="G1313" i="26" s="1"/>
  <c r="D1313" i="26"/>
  <c r="F1313" i="26" s="1"/>
  <c r="W1312" i="26"/>
  <c r="V1312" i="26"/>
  <c r="L1312" i="26"/>
  <c r="M1312" i="26" s="1"/>
  <c r="J1312" i="26"/>
  <c r="K1312" i="26" s="1"/>
  <c r="I1312" i="26"/>
  <c r="G1312" i="26"/>
  <c r="E1312" i="26"/>
  <c r="D1312" i="26"/>
  <c r="F1312" i="26" s="1"/>
  <c r="W1311" i="26"/>
  <c r="V1311" i="26"/>
  <c r="M1311" i="26"/>
  <c r="L1311" i="26"/>
  <c r="K1311" i="26"/>
  <c r="J1311" i="26"/>
  <c r="I1311" i="26"/>
  <c r="E1311" i="26"/>
  <c r="G1311" i="26" s="1"/>
  <c r="D1311" i="26"/>
  <c r="F1311" i="26" s="1"/>
  <c r="W1310" i="26"/>
  <c r="V1310" i="26"/>
  <c r="L1310" i="26"/>
  <c r="M1310" i="26" s="1"/>
  <c r="J1310" i="26"/>
  <c r="K1310" i="26" s="1"/>
  <c r="I1310" i="26"/>
  <c r="G1310" i="26"/>
  <c r="E1310" i="26"/>
  <c r="D1310" i="26"/>
  <c r="F1310" i="26" s="1"/>
  <c r="W1309" i="26"/>
  <c r="V1309" i="26"/>
  <c r="M1309" i="26"/>
  <c r="L1309" i="26"/>
  <c r="K1309" i="26"/>
  <c r="J1309" i="26"/>
  <c r="I1309" i="26"/>
  <c r="E1309" i="26"/>
  <c r="G1309" i="26" s="1"/>
  <c r="D1309" i="26"/>
  <c r="F1309" i="26" s="1"/>
  <c r="W1308" i="26"/>
  <c r="V1308" i="26"/>
  <c r="L1308" i="26"/>
  <c r="M1308" i="26" s="1"/>
  <c r="J1308" i="26"/>
  <c r="K1308" i="26" s="1"/>
  <c r="I1308" i="26"/>
  <c r="G1308" i="26"/>
  <c r="E1308" i="26"/>
  <c r="D1308" i="26"/>
  <c r="F1308" i="26" s="1"/>
  <c r="W1307" i="26"/>
  <c r="V1307" i="26"/>
  <c r="M1307" i="26"/>
  <c r="L1307" i="26"/>
  <c r="K1307" i="26"/>
  <c r="J1307" i="26"/>
  <c r="I1307" i="26"/>
  <c r="E1307" i="26"/>
  <c r="G1307" i="26" s="1"/>
  <c r="D1307" i="26"/>
  <c r="F1307" i="26" s="1"/>
  <c r="W1306" i="26"/>
  <c r="V1306" i="26"/>
  <c r="L1306" i="26"/>
  <c r="M1306" i="26" s="1"/>
  <c r="J1306" i="26"/>
  <c r="K1306" i="26" s="1"/>
  <c r="I1306" i="26"/>
  <c r="G1306" i="26"/>
  <c r="E1306" i="26"/>
  <c r="D1306" i="26"/>
  <c r="F1306" i="26" s="1"/>
  <c r="W1305" i="26"/>
  <c r="V1305" i="26"/>
  <c r="M1305" i="26"/>
  <c r="L1305" i="26"/>
  <c r="K1305" i="26"/>
  <c r="J1305" i="26"/>
  <c r="I1305" i="26"/>
  <c r="E1305" i="26"/>
  <c r="G1305" i="26" s="1"/>
  <c r="D1305" i="26"/>
  <c r="F1305" i="26" s="1"/>
  <c r="W1304" i="26"/>
  <c r="V1304" i="26"/>
  <c r="L1304" i="26"/>
  <c r="M1304" i="26" s="1"/>
  <c r="J1304" i="26"/>
  <c r="K1304" i="26" s="1"/>
  <c r="I1304" i="26"/>
  <c r="G1304" i="26"/>
  <c r="E1304" i="26"/>
  <c r="D1304" i="26"/>
  <c r="F1304" i="26" s="1"/>
  <c r="W1303" i="26"/>
  <c r="V1303" i="26"/>
  <c r="M1303" i="26"/>
  <c r="L1303" i="26"/>
  <c r="K1303" i="26"/>
  <c r="J1303" i="26"/>
  <c r="I1303" i="26"/>
  <c r="E1303" i="26"/>
  <c r="G1303" i="26" s="1"/>
  <c r="D1303" i="26"/>
  <c r="F1303" i="26" s="1"/>
  <c r="W1302" i="26"/>
  <c r="V1302" i="26"/>
  <c r="L1302" i="26"/>
  <c r="M1302" i="26" s="1"/>
  <c r="K1302" i="26"/>
  <c r="J1302" i="26"/>
  <c r="I1302" i="26"/>
  <c r="E1302" i="26"/>
  <c r="G1302" i="26" s="1"/>
  <c r="D1302" i="26"/>
  <c r="F1302" i="26" s="1"/>
  <c r="W1301" i="26"/>
  <c r="V1301" i="26"/>
  <c r="L1301" i="26"/>
  <c r="M1301" i="26" s="1"/>
  <c r="J1301" i="26"/>
  <c r="K1301" i="26" s="1"/>
  <c r="I1301" i="26"/>
  <c r="E1301" i="26"/>
  <c r="G1301" i="26" s="1"/>
  <c r="D1301" i="26"/>
  <c r="F1301" i="26" s="1"/>
  <c r="W1300" i="26"/>
  <c r="V1300" i="26"/>
  <c r="M1300" i="26"/>
  <c r="L1300" i="26"/>
  <c r="K1300" i="26"/>
  <c r="J1300" i="26"/>
  <c r="I1300" i="26"/>
  <c r="E1300" i="26"/>
  <c r="G1300" i="26" s="1"/>
  <c r="D1300" i="26"/>
  <c r="F1300" i="26" s="1"/>
  <c r="W1299" i="26"/>
  <c r="V1299" i="26"/>
  <c r="L1299" i="26"/>
  <c r="M1299" i="26" s="1"/>
  <c r="J1299" i="26"/>
  <c r="K1299" i="26" s="1"/>
  <c r="I1299" i="26"/>
  <c r="E1299" i="26"/>
  <c r="G1299" i="26" s="1"/>
  <c r="D1299" i="26"/>
  <c r="F1299" i="26" s="1"/>
  <c r="W1298" i="26"/>
  <c r="V1298" i="26"/>
  <c r="M1298" i="26"/>
  <c r="L1298" i="26"/>
  <c r="K1298" i="26"/>
  <c r="J1298" i="26"/>
  <c r="I1298" i="26"/>
  <c r="E1298" i="26"/>
  <c r="G1298" i="26" s="1"/>
  <c r="D1298" i="26"/>
  <c r="F1298" i="26" s="1"/>
  <c r="W1297" i="26"/>
  <c r="V1297" i="26"/>
  <c r="L1297" i="26"/>
  <c r="M1297" i="26" s="1"/>
  <c r="J1297" i="26"/>
  <c r="K1297" i="26" s="1"/>
  <c r="I1297" i="26"/>
  <c r="E1297" i="26"/>
  <c r="G1297" i="26" s="1"/>
  <c r="D1297" i="26"/>
  <c r="F1297" i="26" s="1"/>
  <c r="W1296" i="26"/>
  <c r="V1296" i="26"/>
  <c r="M1296" i="26"/>
  <c r="L1296" i="26"/>
  <c r="K1296" i="26"/>
  <c r="J1296" i="26"/>
  <c r="I1296" i="26"/>
  <c r="E1296" i="26"/>
  <c r="G1296" i="26" s="1"/>
  <c r="D1296" i="26"/>
  <c r="F1296" i="26" s="1"/>
  <c r="W1295" i="26"/>
  <c r="V1295" i="26"/>
  <c r="L1295" i="26"/>
  <c r="M1295" i="26" s="1"/>
  <c r="J1295" i="26"/>
  <c r="K1295" i="26" s="1"/>
  <c r="I1295" i="26"/>
  <c r="E1295" i="26"/>
  <c r="G1295" i="26" s="1"/>
  <c r="D1295" i="26"/>
  <c r="F1295" i="26" s="1"/>
  <c r="W1294" i="26"/>
  <c r="V1294" i="26"/>
  <c r="M1294" i="26"/>
  <c r="L1294" i="26"/>
  <c r="K1294" i="26"/>
  <c r="J1294" i="26"/>
  <c r="I1294" i="26"/>
  <c r="E1294" i="26"/>
  <c r="G1294" i="26" s="1"/>
  <c r="D1294" i="26"/>
  <c r="F1294" i="26" s="1"/>
  <c r="W1293" i="26"/>
  <c r="V1293" i="26"/>
  <c r="L1293" i="26"/>
  <c r="M1293" i="26" s="1"/>
  <c r="J1293" i="26"/>
  <c r="K1293" i="26" s="1"/>
  <c r="I1293" i="26"/>
  <c r="E1293" i="26"/>
  <c r="G1293" i="26" s="1"/>
  <c r="D1293" i="26"/>
  <c r="F1293" i="26" s="1"/>
  <c r="W1292" i="26"/>
  <c r="V1292" i="26"/>
  <c r="L1292" i="26"/>
  <c r="P1319" i="26" s="1"/>
  <c r="P1320" i="26" s="1"/>
  <c r="J1292" i="26"/>
  <c r="O1315" i="26" s="1"/>
  <c r="I1292" i="26"/>
  <c r="E1292" i="26"/>
  <c r="G1292" i="26" s="1"/>
  <c r="D1292" i="26"/>
  <c r="F1292" i="26" s="1"/>
  <c r="W1291" i="26"/>
  <c r="V1291" i="26"/>
  <c r="L1291" i="26"/>
  <c r="M1291" i="26" s="1"/>
  <c r="J1291" i="26"/>
  <c r="K1291" i="26" s="1"/>
  <c r="I1291" i="26"/>
  <c r="E1291" i="26"/>
  <c r="G1291" i="26" s="1"/>
  <c r="D1291" i="26"/>
  <c r="F1291" i="26" s="1"/>
  <c r="W1290" i="26"/>
  <c r="V1290" i="26"/>
  <c r="M1290" i="26"/>
  <c r="L1290" i="26"/>
  <c r="K1290" i="26"/>
  <c r="J1290" i="26"/>
  <c r="I1290" i="26"/>
  <c r="E1290" i="26"/>
  <c r="G1290" i="26" s="1"/>
  <c r="D1290" i="26"/>
  <c r="F1290" i="26" s="1"/>
  <c r="W1289" i="26"/>
  <c r="V1289" i="26"/>
  <c r="L1289" i="26"/>
  <c r="M1289" i="26" s="1"/>
  <c r="J1289" i="26"/>
  <c r="K1289" i="26" s="1"/>
  <c r="I1289" i="26"/>
  <c r="E1289" i="26"/>
  <c r="G1289" i="26" s="1"/>
  <c r="D1289" i="26"/>
  <c r="F1289" i="26" s="1"/>
  <c r="W1288" i="26"/>
  <c r="V1288" i="26"/>
  <c r="M1288" i="26"/>
  <c r="L1288" i="26"/>
  <c r="K1288" i="26"/>
  <c r="J1288" i="26"/>
  <c r="I1288" i="26"/>
  <c r="E1288" i="26"/>
  <c r="G1288" i="26" s="1"/>
  <c r="D1288" i="26"/>
  <c r="F1288" i="26" s="1"/>
  <c r="W1287" i="26"/>
  <c r="V1287" i="26"/>
  <c r="L1287" i="26"/>
  <c r="M1287" i="26" s="1"/>
  <c r="J1287" i="26"/>
  <c r="K1287" i="26" s="1"/>
  <c r="I1287" i="26"/>
  <c r="E1287" i="26"/>
  <c r="G1287" i="26" s="1"/>
  <c r="D1287" i="26"/>
  <c r="F1287" i="26" s="1"/>
  <c r="W1286" i="26"/>
  <c r="V1286" i="26"/>
  <c r="M1286" i="26"/>
  <c r="L1286" i="26"/>
  <c r="K1286" i="26"/>
  <c r="J1286" i="26"/>
  <c r="I1286" i="26"/>
  <c r="E1286" i="26"/>
  <c r="G1286" i="26" s="1"/>
  <c r="D1286" i="26"/>
  <c r="F1286" i="26" s="1"/>
  <c r="W1285" i="26"/>
  <c r="V1285" i="26"/>
  <c r="L1285" i="26"/>
  <c r="M1285" i="26" s="1"/>
  <c r="J1285" i="26"/>
  <c r="K1285" i="26" s="1"/>
  <c r="I1285" i="26"/>
  <c r="E1285" i="26"/>
  <c r="G1285" i="26" s="1"/>
  <c r="D1285" i="26"/>
  <c r="F1285" i="26" s="1"/>
  <c r="W1284" i="26"/>
  <c r="V1284" i="26"/>
  <c r="M1284" i="26"/>
  <c r="L1284" i="26"/>
  <c r="K1284" i="26"/>
  <c r="J1284" i="26"/>
  <c r="I1284" i="26"/>
  <c r="E1284" i="26"/>
  <c r="G1284" i="26" s="1"/>
  <c r="D1284" i="26"/>
  <c r="F1284" i="26" s="1"/>
  <c r="W1283" i="26"/>
  <c r="V1283" i="26"/>
  <c r="L1283" i="26"/>
  <c r="M1283" i="26" s="1"/>
  <c r="J1283" i="26"/>
  <c r="K1283" i="26" s="1"/>
  <c r="I1283" i="26"/>
  <c r="E1283" i="26"/>
  <c r="G1283" i="26" s="1"/>
  <c r="D1283" i="26"/>
  <c r="F1283" i="26" s="1"/>
  <c r="W1282" i="26"/>
  <c r="V1282" i="26"/>
  <c r="M1282" i="26"/>
  <c r="L1282" i="26"/>
  <c r="K1282" i="26"/>
  <c r="J1282" i="26"/>
  <c r="I1282" i="26"/>
  <c r="E1282" i="26"/>
  <c r="G1282" i="26" s="1"/>
  <c r="D1282" i="26"/>
  <c r="F1282" i="26" s="1"/>
  <c r="W1281" i="26"/>
  <c r="V1281" i="26"/>
  <c r="L1281" i="26"/>
  <c r="M1281" i="26" s="1"/>
  <c r="J1281" i="26"/>
  <c r="K1281" i="26" s="1"/>
  <c r="I1281" i="26"/>
  <c r="E1281" i="26"/>
  <c r="G1281" i="26" s="1"/>
  <c r="D1281" i="26"/>
  <c r="F1281" i="26" s="1"/>
  <c r="W1280" i="26"/>
  <c r="V1280" i="26"/>
  <c r="M1280" i="26"/>
  <c r="L1280" i="26"/>
  <c r="K1280" i="26"/>
  <c r="J1280" i="26"/>
  <c r="I1280" i="26"/>
  <c r="E1280" i="26"/>
  <c r="G1280" i="26" s="1"/>
  <c r="D1280" i="26"/>
  <c r="F1280" i="26" s="1"/>
  <c r="W1279" i="26"/>
  <c r="V1279" i="26"/>
  <c r="L1279" i="26"/>
  <c r="M1279" i="26" s="1"/>
  <c r="J1279" i="26"/>
  <c r="K1279" i="26" s="1"/>
  <c r="I1279" i="26"/>
  <c r="E1279" i="26"/>
  <c r="G1279" i="26" s="1"/>
  <c r="D1279" i="26"/>
  <c r="F1279" i="26" s="1"/>
  <c r="W1278" i="26"/>
  <c r="V1278" i="26"/>
  <c r="M1278" i="26"/>
  <c r="L1278" i="26"/>
  <c r="K1278" i="26"/>
  <c r="J1278" i="26"/>
  <c r="I1278" i="26"/>
  <c r="E1278" i="26"/>
  <c r="G1278" i="26" s="1"/>
  <c r="D1278" i="26"/>
  <c r="F1278" i="26" s="1"/>
  <c r="W1277" i="26"/>
  <c r="V1277" i="26"/>
  <c r="L1277" i="26"/>
  <c r="M1277" i="26" s="1"/>
  <c r="J1277" i="26"/>
  <c r="K1277" i="26" s="1"/>
  <c r="I1277" i="26"/>
  <c r="E1277" i="26"/>
  <c r="G1277" i="26" s="1"/>
  <c r="D1277" i="26"/>
  <c r="F1277" i="26" s="1"/>
  <c r="W1276" i="26"/>
  <c r="V1276" i="26"/>
  <c r="M1276" i="26"/>
  <c r="L1276" i="26"/>
  <c r="K1276" i="26"/>
  <c r="J1276" i="26"/>
  <c r="I1276" i="26"/>
  <c r="E1276" i="26"/>
  <c r="G1276" i="26" s="1"/>
  <c r="D1276" i="26"/>
  <c r="F1276" i="26" s="1"/>
  <c r="W1275" i="26"/>
  <c r="V1275" i="26"/>
  <c r="L1275" i="26"/>
  <c r="M1275" i="26" s="1"/>
  <c r="J1275" i="26"/>
  <c r="K1275" i="26" s="1"/>
  <c r="I1275" i="26"/>
  <c r="E1275" i="26"/>
  <c r="G1275" i="26" s="1"/>
  <c r="D1275" i="26"/>
  <c r="F1275" i="26" s="1"/>
  <c r="W1274" i="26"/>
  <c r="V1274" i="26"/>
  <c r="M1274" i="26"/>
  <c r="L1274" i="26"/>
  <c r="K1274" i="26"/>
  <c r="J1274" i="26"/>
  <c r="I1274" i="26"/>
  <c r="E1274" i="26"/>
  <c r="G1274" i="26" s="1"/>
  <c r="D1274" i="26"/>
  <c r="F1274" i="26" s="1"/>
  <c r="W1273" i="26"/>
  <c r="V1273" i="26"/>
  <c r="L1273" i="26"/>
  <c r="M1273" i="26" s="1"/>
  <c r="J1273" i="26"/>
  <c r="K1273" i="26" s="1"/>
  <c r="I1273" i="26"/>
  <c r="E1273" i="26"/>
  <c r="G1273" i="26" s="1"/>
  <c r="D1273" i="26"/>
  <c r="F1273" i="26" s="1"/>
  <c r="W1272" i="26"/>
  <c r="V1272" i="26"/>
  <c r="M1272" i="26"/>
  <c r="L1272" i="26"/>
  <c r="K1272" i="26"/>
  <c r="J1272" i="26"/>
  <c r="I1272" i="26"/>
  <c r="E1272" i="26"/>
  <c r="G1272" i="26" s="1"/>
  <c r="D1272" i="26"/>
  <c r="F1272" i="26" s="1"/>
  <c r="W1271" i="26"/>
  <c r="V1271" i="26"/>
  <c r="L1271" i="26"/>
  <c r="M1271" i="26" s="1"/>
  <c r="J1271" i="26"/>
  <c r="K1271" i="26" s="1"/>
  <c r="I1271" i="26"/>
  <c r="E1271" i="26"/>
  <c r="G1271" i="26" s="1"/>
  <c r="D1271" i="26"/>
  <c r="F1271" i="26" s="1"/>
  <c r="W1270" i="26"/>
  <c r="V1270" i="26"/>
  <c r="M1270" i="26"/>
  <c r="L1270" i="26"/>
  <c r="K1270" i="26"/>
  <c r="J1270" i="26"/>
  <c r="I1270" i="26"/>
  <c r="E1270" i="26"/>
  <c r="G1270" i="26" s="1"/>
  <c r="D1270" i="26"/>
  <c r="F1270" i="26" s="1"/>
  <c r="W1269" i="26"/>
  <c r="V1269" i="26"/>
  <c r="L1269" i="26"/>
  <c r="M1269" i="26" s="1"/>
  <c r="J1269" i="26"/>
  <c r="K1269" i="26" s="1"/>
  <c r="I1269" i="26"/>
  <c r="E1269" i="26"/>
  <c r="G1269" i="26" s="1"/>
  <c r="D1269" i="26"/>
  <c r="F1269" i="26" s="1"/>
  <c r="W1268" i="26"/>
  <c r="V1268" i="26"/>
  <c r="M1268" i="26"/>
  <c r="L1268" i="26"/>
  <c r="K1268" i="26"/>
  <c r="J1268" i="26"/>
  <c r="I1268" i="26"/>
  <c r="E1268" i="26"/>
  <c r="G1268" i="26" s="1"/>
  <c r="D1268" i="26"/>
  <c r="F1268" i="26" s="1"/>
  <c r="W1267" i="26"/>
  <c r="V1267" i="26"/>
  <c r="L1267" i="26"/>
  <c r="M1267" i="26" s="1"/>
  <c r="J1267" i="26"/>
  <c r="K1267" i="26" s="1"/>
  <c r="I1267" i="26"/>
  <c r="E1267" i="26"/>
  <c r="G1267" i="26" s="1"/>
  <c r="D1267" i="26"/>
  <c r="F1267" i="26" s="1"/>
  <c r="W1266" i="26"/>
  <c r="V1266" i="26"/>
  <c r="M1266" i="26"/>
  <c r="L1266" i="26"/>
  <c r="K1266" i="26"/>
  <c r="J1266" i="26"/>
  <c r="I1266" i="26"/>
  <c r="E1266" i="26"/>
  <c r="G1266" i="26" s="1"/>
  <c r="D1266" i="26"/>
  <c r="F1266" i="26" s="1"/>
  <c r="W1265" i="26"/>
  <c r="V1265" i="26"/>
  <c r="L1265" i="26"/>
  <c r="M1265" i="26" s="1"/>
  <c r="J1265" i="26"/>
  <c r="K1265" i="26" s="1"/>
  <c r="I1265" i="26"/>
  <c r="E1265" i="26"/>
  <c r="G1265" i="26" s="1"/>
  <c r="D1265" i="26"/>
  <c r="F1265" i="26" s="1"/>
  <c r="W1264" i="26"/>
  <c r="V1264" i="26"/>
  <c r="M1264" i="26"/>
  <c r="L1264" i="26"/>
  <c r="K1264" i="26"/>
  <c r="J1264" i="26"/>
  <c r="I1264" i="26"/>
  <c r="E1264" i="26"/>
  <c r="G1264" i="26" s="1"/>
  <c r="D1264" i="26"/>
  <c r="F1264" i="26" s="1"/>
  <c r="W1263" i="26"/>
  <c r="V1263" i="26"/>
  <c r="L1263" i="26"/>
  <c r="M1263" i="26" s="1"/>
  <c r="J1263" i="26"/>
  <c r="K1263" i="26" s="1"/>
  <c r="I1263" i="26"/>
  <c r="E1263" i="26"/>
  <c r="G1263" i="26" s="1"/>
  <c r="D1263" i="26"/>
  <c r="F1263" i="26" s="1"/>
  <c r="W1262" i="26"/>
  <c r="V1262" i="26"/>
  <c r="M1262" i="26"/>
  <c r="L1262" i="26"/>
  <c r="K1262" i="26"/>
  <c r="J1262" i="26"/>
  <c r="I1262" i="26"/>
  <c r="E1262" i="26"/>
  <c r="G1262" i="26" s="1"/>
  <c r="D1262" i="26"/>
  <c r="F1262" i="26" s="1"/>
  <c r="W1261" i="26"/>
  <c r="V1261" i="26"/>
  <c r="M1261" i="26"/>
  <c r="P1288" i="26" s="1"/>
  <c r="L1261" i="26"/>
  <c r="P1287" i="26" s="1"/>
  <c r="K1261" i="26"/>
  <c r="J1261" i="26"/>
  <c r="O1291" i="26" s="1"/>
  <c r="O1292" i="26" s="1"/>
  <c r="I1261" i="26"/>
  <c r="E1261" i="26"/>
  <c r="G1261" i="26" s="1"/>
  <c r="D1261" i="26"/>
  <c r="F1261" i="26" s="1"/>
  <c r="W1260" i="26"/>
  <c r="V1260" i="26"/>
  <c r="M1260" i="26"/>
  <c r="L1260" i="26"/>
  <c r="K1260" i="26"/>
  <c r="J1260" i="26"/>
  <c r="I1260" i="26"/>
  <c r="E1260" i="26"/>
  <c r="G1260" i="26" s="1"/>
  <c r="D1260" i="26"/>
  <c r="F1260" i="26" s="1"/>
  <c r="W1259" i="26"/>
  <c r="V1259" i="26"/>
  <c r="L1259" i="26"/>
  <c r="M1259" i="26" s="1"/>
  <c r="J1259" i="26"/>
  <c r="K1259" i="26" s="1"/>
  <c r="I1259" i="26"/>
  <c r="E1259" i="26"/>
  <c r="G1259" i="26" s="1"/>
  <c r="D1259" i="26"/>
  <c r="F1259" i="26" s="1"/>
  <c r="W1258" i="26"/>
  <c r="V1258" i="26"/>
  <c r="M1258" i="26"/>
  <c r="L1258" i="26"/>
  <c r="K1258" i="26"/>
  <c r="J1258" i="26"/>
  <c r="I1258" i="26"/>
  <c r="E1258" i="26"/>
  <c r="G1258" i="26" s="1"/>
  <c r="D1258" i="26"/>
  <c r="F1258" i="26" s="1"/>
  <c r="W1257" i="26"/>
  <c r="V1257" i="26"/>
  <c r="L1257" i="26"/>
  <c r="M1257" i="26" s="1"/>
  <c r="J1257" i="26"/>
  <c r="K1257" i="26" s="1"/>
  <c r="I1257" i="26"/>
  <c r="E1257" i="26"/>
  <c r="G1257" i="26" s="1"/>
  <c r="D1257" i="26"/>
  <c r="F1257" i="26" s="1"/>
  <c r="W1256" i="26"/>
  <c r="V1256" i="26"/>
  <c r="M1256" i="26"/>
  <c r="L1256" i="26"/>
  <c r="K1256" i="26"/>
  <c r="J1256" i="26"/>
  <c r="I1256" i="26"/>
  <c r="E1256" i="26"/>
  <c r="G1256" i="26" s="1"/>
  <c r="D1256" i="26"/>
  <c r="F1256" i="26" s="1"/>
  <c r="W1255" i="26"/>
  <c r="V1255" i="26"/>
  <c r="L1255" i="26"/>
  <c r="M1255" i="26" s="1"/>
  <c r="J1255" i="26"/>
  <c r="K1255" i="26" s="1"/>
  <c r="I1255" i="26"/>
  <c r="E1255" i="26"/>
  <c r="G1255" i="26" s="1"/>
  <c r="D1255" i="26"/>
  <c r="F1255" i="26" s="1"/>
  <c r="W1254" i="26"/>
  <c r="V1254" i="26"/>
  <c r="M1254" i="26"/>
  <c r="L1254" i="26"/>
  <c r="K1254" i="26"/>
  <c r="J1254" i="26"/>
  <c r="I1254" i="26"/>
  <c r="E1254" i="26"/>
  <c r="G1254" i="26" s="1"/>
  <c r="D1254" i="26"/>
  <c r="F1254" i="26" s="1"/>
  <c r="W1253" i="26"/>
  <c r="V1253" i="26"/>
  <c r="L1253" i="26"/>
  <c r="M1253" i="26" s="1"/>
  <c r="J1253" i="26"/>
  <c r="K1253" i="26" s="1"/>
  <c r="I1253" i="26"/>
  <c r="E1253" i="26"/>
  <c r="G1253" i="26" s="1"/>
  <c r="D1253" i="26"/>
  <c r="F1253" i="26" s="1"/>
  <c r="W1252" i="26"/>
  <c r="V1252" i="26"/>
  <c r="M1252" i="26"/>
  <c r="L1252" i="26"/>
  <c r="K1252" i="26"/>
  <c r="J1252" i="26"/>
  <c r="I1252" i="26"/>
  <c r="E1252" i="26"/>
  <c r="G1252" i="26" s="1"/>
  <c r="D1252" i="26"/>
  <c r="F1252" i="26" s="1"/>
  <c r="W1251" i="26"/>
  <c r="V1251" i="26"/>
  <c r="L1251" i="26"/>
  <c r="M1251" i="26" s="1"/>
  <c r="J1251" i="26"/>
  <c r="K1251" i="26" s="1"/>
  <c r="I1251" i="26"/>
  <c r="E1251" i="26"/>
  <c r="G1251" i="26" s="1"/>
  <c r="D1251" i="26"/>
  <c r="F1251" i="26" s="1"/>
  <c r="W1250" i="26"/>
  <c r="V1250" i="26"/>
  <c r="M1250" i="26"/>
  <c r="L1250" i="26"/>
  <c r="K1250" i="26"/>
  <c r="J1250" i="26"/>
  <c r="I1250" i="26"/>
  <c r="E1250" i="26"/>
  <c r="G1250" i="26" s="1"/>
  <c r="D1250" i="26"/>
  <c r="F1250" i="26" s="1"/>
  <c r="W1249" i="26"/>
  <c r="V1249" i="26"/>
  <c r="L1249" i="26"/>
  <c r="M1249" i="26" s="1"/>
  <c r="J1249" i="26"/>
  <c r="K1249" i="26" s="1"/>
  <c r="I1249" i="26"/>
  <c r="E1249" i="26"/>
  <c r="G1249" i="26" s="1"/>
  <c r="D1249" i="26"/>
  <c r="F1249" i="26" s="1"/>
  <c r="W1248" i="26"/>
  <c r="V1248" i="26"/>
  <c r="M1248" i="26"/>
  <c r="L1248" i="26"/>
  <c r="K1248" i="26"/>
  <c r="J1248" i="26"/>
  <c r="I1248" i="26"/>
  <c r="E1248" i="26"/>
  <c r="G1248" i="26" s="1"/>
  <c r="D1248" i="26"/>
  <c r="F1248" i="26" s="1"/>
  <c r="W1247" i="26"/>
  <c r="V1247" i="26"/>
  <c r="L1247" i="26"/>
  <c r="M1247" i="26" s="1"/>
  <c r="J1247" i="26"/>
  <c r="K1247" i="26" s="1"/>
  <c r="I1247" i="26"/>
  <c r="E1247" i="26"/>
  <c r="G1247" i="26" s="1"/>
  <c r="D1247" i="26"/>
  <c r="F1247" i="26" s="1"/>
  <c r="W1246" i="26"/>
  <c r="V1246" i="26"/>
  <c r="M1246" i="26"/>
  <c r="L1246" i="26"/>
  <c r="K1246" i="26"/>
  <c r="J1246" i="26"/>
  <c r="I1246" i="26"/>
  <c r="E1246" i="26"/>
  <c r="G1246" i="26" s="1"/>
  <c r="D1246" i="26"/>
  <c r="F1246" i="26" s="1"/>
  <c r="W1245" i="26"/>
  <c r="V1245" i="26"/>
  <c r="L1245" i="26"/>
  <c r="M1245" i="26" s="1"/>
  <c r="J1245" i="26"/>
  <c r="K1245" i="26" s="1"/>
  <c r="I1245" i="26"/>
  <c r="E1245" i="26"/>
  <c r="G1245" i="26" s="1"/>
  <c r="D1245" i="26"/>
  <c r="F1245" i="26" s="1"/>
  <c r="W1244" i="26"/>
  <c r="V1244" i="26"/>
  <c r="M1244" i="26"/>
  <c r="L1244" i="26"/>
  <c r="K1244" i="26"/>
  <c r="J1244" i="26"/>
  <c r="I1244" i="26"/>
  <c r="E1244" i="26"/>
  <c r="G1244" i="26" s="1"/>
  <c r="D1244" i="26"/>
  <c r="F1244" i="26" s="1"/>
  <c r="W1243" i="26"/>
  <c r="V1243" i="26"/>
  <c r="L1243" i="26"/>
  <c r="M1243" i="26" s="1"/>
  <c r="J1243" i="26"/>
  <c r="K1243" i="26" s="1"/>
  <c r="I1243" i="26"/>
  <c r="E1243" i="26"/>
  <c r="G1243" i="26" s="1"/>
  <c r="D1243" i="26"/>
  <c r="F1243" i="26" s="1"/>
  <c r="W1242" i="26"/>
  <c r="V1242" i="26"/>
  <c r="M1242" i="26"/>
  <c r="L1242" i="26"/>
  <c r="K1242" i="26"/>
  <c r="J1242" i="26"/>
  <c r="I1242" i="26"/>
  <c r="E1242" i="26"/>
  <c r="G1242" i="26" s="1"/>
  <c r="D1242" i="26"/>
  <c r="F1242" i="26" s="1"/>
  <c r="W1241" i="26"/>
  <c r="V1241" i="26"/>
  <c r="L1241" i="26"/>
  <c r="M1241" i="26" s="1"/>
  <c r="J1241" i="26"/>
  <c r="K1241" i="26" s="1"/>
  <c r="I1241" i="26"/>
  <c r="E1241" i="26"/>
  <c r="G1241" i="26" s="1"/>
  <c r="D1241" i="26"/>
  <c r="F1241" i="26" s="1"/>
  <c r="W1240" i="26"/>
  <c r="V1240" i="26"/>
  <c r="M1240" i="26"/>
  <c r="L1240" i="26"/>
  <c r="K1240" i="26"/>
  <c r="J1240" i="26"/>
  <c r="I1240" i="26"/>
  <c r="E1240" i="26"/>
  <c r="G1240" i="26" s="1"/>
  <c r="D1240" i="26"/>
  <c r="F1240" i="26" s="1"/>
  <c r="W1239" i="26"/>
  <c r="V1239" i="26"/>
  <c r="L1239" i="26"/>
  <c r="M1239" i="26" s="1"/>
  <c r="J1239" i="26"/>
  <c r="K1239" i="26" s="1"/>
  <c r="I1239" i="26"/>
  <c r="E1239" i="26"/>
  <c r="G1239" i="26" s="1"/>
  <c r="D1239" i="26"/>
  <c r="F1239" i="26" s="1"/>
  <c r="W1238" i="26"/>
  <c r="V1238" i="26"/>
  <c r="M1238" i="26"/>
  <c r="L1238" i="26"/>
  <c r="K1238" i="26"/>
  <c r="J1238" i="26"/>
  <c r="I1238" i="26"/>
  <c r="E1238" i="26"/>
  <c r="G1238" i="26" s="1"/>
  <c r="D1238" i="26"/>
  <c r="F1238" i="26" s="1"/>
  <c r="W1237" i="26"/>
  <c r="V1237" i="26"/>
  <c r="L1237" i="26"/>
  <c r="M1237" i="26" s="1"/>
  <c r="J1237" i="26"/>
  <c r="K1237" i="26" s="1"/>
  <c r="I1237" i="26"/>
  <c r="E1237" i="26"/>
  <c r="G1237" i="26" s="1"/>
  <c r="D1237" i="26"/>
  <c r="F1237" i="26" s="1"/>
  <c r="W1236" i="26"/>
  <c r="V1236" i="26"/>
  <c r="M1236" i="26"/>
  <c r="L1236" i="26"/>
  <c r="K1236" i="26"/>
  <c r="J1236" i="26"/>
  <c r="I1236" i="26"/>
  <c r="E1236" i="26"/>
  <c r="G1236" i="26" s="1"/>
  <c r="D1236" i="26"/>
  <c r="F1236" i="26" s="1"/>
  <c r="W1235" i="26"/>
  <c r="V1235" i="26"/>
  <c r="L1235" i="26"/>
  <c r="M1235" i="26" s="1"/>
  <c r="J1235" i="26"/>
  <c r="K1235" i="26" s="1"/>
  <c r="I1235" i="26"/>
  <c r="E1235" i="26"/>
  <c r="G1235" i="26" s="1"/>
  <c r="D1235" i="26"/>
  <c r="F1235" i="26" s="1"/>
  <c r="W1234" i="26"/>
  <c r="V1234" i="26"/>
  <c r="M1234" i="26"/>
  <c r="L1234" i="26"/>
  <c r="K1234" i="26"/>
  <c r="J1234" i="26"/>
  <c r="I1234" i="26"/>
  <c r="E1234" i="26"/>
  <c r="G1234" i="26" s="1"/>
  <c r="D1234" i="26"/>
  <c r="F1234" i="26" s="1"/>
  <c r="W1233" i="26"/>
  <c r="V1233" i="26"/>
  <c r="L1233" i="26"/>
  <c r="M1233" i="26" s="1"/>
  <c r="J1233" i="26"/>
  <c r="K1233" i="26" s="1"/>
  <c r="I1233" i="26"/>
  <c r="E1233" i="26"/>
  <c r="G1233" i="26" s="1"/>
  <c r="D1233" i="26"/>
  <c r="F1233" i="26" s="1"/>
  <c r="W1232" i="26"/>
  <c r="V1232" i="26"/>
  <c r="M1232" i="26"/>
  <c r="L1232" i="26"/>
  <c r="K1232" i="26"/>
  <c r="J1232" i="26"/>
  <c r="I1232" i="26"/>
  <c r="E1232" i="26"/>
  <c r="G1232" i="26" s="1"/>
  <c r="D1232" i="26"/>
  <c r="F1232" i="26" s="1"/>
  <c r="W1231" i="26"/>
  <c r="V1231" i="26"/>
  <c r="L1231" i="26"/>
  <c r="M1231" i="26" s="1"/>
  <c r="J1231" i="26"/>
  <c r="K1231" i="26" s="1"/>
  <c r="I1231" i="26"/>
  <c r="E1231" i="26"/>
  <c r="G1231" i="26" s="1"/>
  <c r="D1231" i="26"/>
  <c r="F1231" i="26" s="1"/>
  <c r="W1230" i="26"/>
  <c r="V1230" i="26"/>
  <c r="M1230" i="26"/>
  <c r="P1257" i="26" s="1"/>
  <c r="L1230" i="26"/>
  <c r="K1230" i="26"/>
  <c r="O1257" i="26" s="1"/>
  <c r="J1230" i="26"/>
  <c r="I1230" i="26"/>
  <c r="E1230" i="26"/>
  <c r="G1230" i="26" s="1"/>
  <c r="D1230" i="26"/>
  <c r="F1230" i="26" s="1"/>
  <c r="W1229" i="26"/>
  <c r="V1229" i="26"/>
  <c r="L1229" i="26"/>
  <c r="M1229" i="26" s="1"/>
  <c r="J1229" i="26"/>
  <c r="K1229" i="26" s="1"/>
  <c r="I1229" i="26"/>
  <c r="E1229" i="26"/>
  <c r="G1229" i="26" s="1"/>
  <c r="D1229" i="26"/>
  <c r="F1229" i="26" s="1"/>
  <c r="W1228" i="26"/>
  <c r="V1228" i="26"/>
  <c r="M1228" i="26"/>
  <c r="L1228" i="26"/>
  <c r="K1228" i="26"/>
  <c r="J1228" i="26"/>
  <c r="I1228" i="26"/>
  <c r="E1228" i="26"/>
  <c r="G1228" i="26" s="1"/>
  <c r="D1228" i="26"/>
  <c r="F1228" i="26" s="1"/>
  <c r="W1227" i="26"/>
  <c r="V1227" i="26"/>
  <c r="L1227" i="26"/>
  <c r="M1227" i="26" s="1"/>
  <c r="J1227" i="26"/>
  <c r="K1227" i="26" s="1"/>
  <c r="I1227" i="26"/>
  <c r="E1227" i="26"/>
  <c r="G1227" i="26" s="1"/>
  <c r="D1227" i="26"/>
  <c r="F1227" i="26" s="1"/>
  <c r="W1226" i="26"/>
  <c r="V1226" i="26"/>
  <c r="M1226" i="26"/>
  <c r="L1226" i="26"/>
  <c r="K1226" i="26"/>
  <c r="J1226" i="26"/>
  <c r="I1226" i="26"/>
  <c r="E1226" i="26"/>
  <c r="G1226" i="26" s="1"/>
  <c r="D1226" i="26"/>
  <c r="F1226" i="26" s="1"/>
  <c r="W1225" i="26"/>
  <c r="V1225" i="26"/>
  <c r="L1225" i="26"/>
  <c r="M1225" i="26" s="1"/>
  <c r="J1225" i="26"/>
  <c r="K1225" i="26" s="1"/>
  <c r="I1225" i="26"/>
  <c r="G1225" i="26"/>
  <c r="E1225" i="26"/>
  <c r="D1225" i="26"/>
  <c r="F1225" i="26" s="1"/>
  <c r="W1224" i="26"/>
  <c r="V1224" i="26"/>
  <c r="L1224" i="26"/>
  <c r="M1224" i="26" s="1"/>
  <c r="J1224" i="26"/>
  <c r="K1224" i="26" s="1"/>
  <c r="I1224" i="26"/>
  <c r="E1224" i="26"/>
  <c r="G1224" i="26" s="1"/>
  <c r="D1224" i="26"/>
  <c r="F1224" i="26" s="1"/>
  <c r="W1223" i="26"/>
  <c r="V1223" i="26"/>
  <c r="L1223" i="26"/>
  <c r="M1223" i="26" s="1"/>
  <c r="J1223" i="26"/>
  <c r="K1223" i="26" s="1"/>
  <c r="I1223" i="26"/>
  <c r="E1223" i="26"/>
  <c r="G1223" i="26" s="1"/>
  <c r="D1223" i="26"/>
  <c r="F1223" i="26" s="1"/>
  <c r="W1222" i="26"/>
  <c r="V1222" i="26"/>
  <c r="L1222" i="26"/>
  <c r="M1222" i="26" s="1"/>
  <c r="J1222" i="26"/>
  <c r="K1222" i="26" s="1"/>
  <c r="I1222" i="26"/>
  <c r="E1222" i="26"/>
  <c r="G1222" i="26" s="1"/>
  <c r="D1222" i="26"/>
  <c r="F1222" i="26" s="1"/>
  <c r="W1221" i="26"/>
  <c r="V1221" i="26"/>
  <c r="L1221" i="26"/>
  <c r="M1221" i="26" s="1"/>
  <c r="J1221" i="26"/>
  <c r="K1221" i="26" s="1"/>
  <c r="I1221" i="26"/>
  <c r="E1221" i="26"/>
  <c r="G1221" i="26" s="1"/>
  <c r="D1221" i="26"/>
  <c r="F1221" i="26" s="1"/>
  <c r="W1220" i="26"/>
  <c r="V1220" i="26"/>
  <c r="L1220" i="26"/>
  <c r="M1220" i="26" s="1"/>
  <c r="J1220" i="26"/>
  <c r="K1220" i="26" s="1"/>
  <c r="I1220" i="26"/>
  <c r="E1220" i="26"/>
  <c r="G1220" i="26" s="1"/>
  <c r="D1220" i="26"/>
  <c r="F1220" i="26" s="1"/>
  <c r="W1219" i="26"/>
  <c r="V1219" i="26"/>
  <c r="L1219" i="26"/>
  <c r="M1219" i="26" s="1"/>
  <c r="J1219" i="26"/>
  <c r="K1219" i="26" s="1"/>
  <c r="I1219" i="26"/>
  <c r="E1219" i="26"/>
  <c r="G1219" i="26" s="1"/>
  <c r="D1219" i="26"/>
  <c r="F1219" i="26" s="1"/>
  <c r="W1218" i="26"/>
  <c r="V1218" i="26"/>
  <c r="L1218" i="26"/>
  <c r="M1218" i="26" s="1"/>
  <c r="J1218" i="26"/>
  <c r="K1218" i="26" s="1"/>
  <c r="I1218" i="26"/>
  <c r="E1218" i="26"/>
  <c r="G1218" i="26" s="1"/>
  <c r="D1218" i="26"/>
  <c r="F1218" i="26" s="1"/>
  <c r="W1217" i="26"/>
  <c r="V1217" i="26"/>
  <c r="L1217" i="26"/>
  <c r="M1217" i="26" s="1"/>
  <c r="J1217" i="26"/>
  <c r="K1217" i="26" s="1"/>
  <c r="I1217" i="26"/>
  <c r="E1217" i="26"/>
  <c r="G1217" i="26" s="1"/>
  <c r="D1217" i="26"/>
  <c r="F1217" i="26" s="1"/>
  <c r="W1216" i="26"/>
  <c r="V1216" i="26"/>
  <c r="L1216" i="26"/>
  <c r="M1216" i="26" s="1"/>
  <c r="J1216" i="26"/>
  <c r="K1216" i="26" s="1"/>
  <c r="I1216" i="26"/>
  <c r="E1216" i="26"/>
  <c r="G1216" i="26" s="1"/>
  <c r="D1216" i="26"/>
  <c r="F1216" i="26" s="1"/>
  <c r="W1215" i="26"/>
  <c r="V1215" i="26"/>
  <c r="L1215" i="26"/>
  <c r="M1215" i="26" s="1"/>
  <c r="J1215" i="26"/>
  <c r="K1215" i="26" s="1"/>
  <c r="I1215" i="26"/>
  <c r="E1215" i="26"/>
  <c r="G1215" i="26" s="1"/>
  <c r="D1215" i="26"/>
  <c r="F1215" i="26" s="1"/>
  <c r="W1214" i="26"/>
  <c r="V1214" i="26"/>
  <c r="L1214" i="26"/>
  <c r="M1214" i="26" s="1"/>
  <c r="J1214" i="26"/>
  <c r="K1214" i="26" s="1"/>
  <c r="I1214" i="26"/>
  <c r="E1214" i="26"/>
  <c r="G1214" i="26" s="1"/>
  <c r="D1214" i="26"/>
  <c r="F1214" i="26" s="1"/>
  <c r="W1213" i="26"/>
  <c r="V1213" i="26"/>
  <c r="L1213" i="26"/>
  <c r="M1213" i="26" s="1"/>
  <c r="J1213" i="26"/>
  <c r="K1213" i="26" s="1"/>
  <c r="I1213" i="26"/>
  <c r="E1213" i="26"/>
  <c r="G1213" i="26" s="1"/>
  <c r="D1213" i="26"/>
  <c r="F1213" i="26" s="1"/>
  <c r="W1212" i="26"/>
  <c r="V1212" i="26"/>
  <c r="L1212" i="26"/>
  <c r="M1212" i="26" s="1"/>
  <c r="J1212" i="26"/>
  <c r="K1212" i="26" s="1"/>
  <c r="I1212" i="26"/>
  <c r="E1212" i="26"/>
  <c r="G1212" i="26" s="1"/>
  <c r="D1212" i="26"/>
  <c r="F1212" i="26" s="1"/>
  <c r="W1211" i="26"/>
  <c r="V1211" i="26"/>
  <c r="L1211" i="26"/>
  <c r="M1211" i="26" s="1"/>
  <c r="J1211" i="26"/>
  <c r="K1211" i="26" s="1"/>
  <c r="I1211" i="26"/>
  <c r="E1211" i="26"/>
  <c r="G1211" i="26" s="1"/>
  <c r="D1211" i="26"/>
  <c r="F1211" i="26" s="1"/>
  <c r="W1210" i="26"/>
  <c r="V1210" i="26"/>
  <c r="L1210" i="26"/>
  <c r="M1210" i="26" s="1"/>
  <c r="J1210" i="26"/>
  <c r="K1210" i="26" s="1"/>
  <c r="I1210" i="26"/>
  <c r="E1210" i="26"/>
  <c r="G1210" i="26" s="1"/>
  <c r="D1210" i="26"/>
  <c r="F1210" i="26" s="1"/>
  <c r="W1209" i="26"/>
  <c r="V1209" i="26"/>
  <c r="L1209" i="26"/>
  <c r="M1209" i="26" s="1"/>
  <c r="J1209" i="26"/>
  <c r="K1209" i="26" s="1"/>
  <c r="I1209" i="26"/>
  <c r="E1209" i="26"/>
  <c r="G1209" i="26" s="1"/>
  <c r="D1209" i="26"/>
  <c r="F1209" i="26" s="1"/>
  <c r="W1208" i="26"/>
  <c r="V1208" i="26"/>
  <c r="L1208" i="26"/>
  <c r="M1208" i="26" s="1"/>
  <c r="J1208" i="26"/>
  <c r="K1208" i="26" s="1"/>
  <c r="I1208" i="26"/>
  <c r="E1208" i="26"/>
  <c r="G1208" i="26" s="1"/>
  <c r="D1208" i="26"/>
  <c r="F1208" i="26" s="1"/>
  <c r="W1207" i="26"/>
  <c r="V1207" i="26"/>
  <c r="L1207" i="26"/>
  <c r="M1207" i="26" s="1"/>
  <c r="J1207" i="26"/>
  <c r="K1207" i="26" s="1"/>
  <c r="I1207" i="26"/>
  <c r="E1207" i="26"/>
  <c r="G1207" i="26" s="1"/>
  <c r="D1207" i="26"/>
  <c r="F1207" i="26" s="1"/>
  <c r="W1206" i="26"/>
  <c r="V1206" i="26"/>
  <c r="L1206" i="26"/>
  <c r="M1206" i="26" s="1"/>
  <c r="J1206" i="26"/>
  <c r="K1206" i="26" s="1"/>
  <c r="I1206" i="26"/>
  <c r="E1206" i="26"/>
  <c r="G1206" i="26" s="1"/>
  <c r="D1206" i="26"/>
  <c r="F1206" i="26" s="1"/>
  <c r="W1205" i="26"/>
  <c r="V1205" i="26"/>
  <c r="L1205" i="26"/>
  <c r="M1205" i="26" s="1"/>
  <c r="J1205" i="26"/>
  <c r="K1205" i="26" s="1"/>
  <c r="I1205" i="26"/>
  <c r="E1205" i="26"/>
  <c r="G1205" i="26" s="1"/>
  <c r="D1205" i="26"/>
  <c r="F1205" i="26" s="1"/>
  <c r="W1204" i="26"/>
  <c r="V1204" i="26"/>
  <c r="L1204" i="26"/>
  <c r="M1204" i="26" s="1"/>
  <c r="J1204" i="26"/>
  <c r="K1204" i="26" s="1"/>
  <c r="I1204" i="26"/>
  <c r="E1204" i="26"/>
  <c r="G1204" i="26" s="1"/>
  <c r="D1204" i="26"/>
  <c r="F1204" i="26" s="1"/>
  <c r="W1203" i="26"/>
  <c r="V1203" i="26"/>
  <c r="L1203" i="26"/>
  <c r="M1203" i="26" s="1"/>
  <c r="J1203" i="26"/>
  <c r="K1203" i="26" s="1"/>
  <c r="I1203" i="26"/>
  <c r="E1203" i="26"/>
  <c r="G1203" i="26" s="1"/>
  <c r="D1203" i="26"/>
  <c r="F1203" i="26" s="1"/>
  <c r="W1202" i="26"/>
  <c r="V1202" i="26"/>
  <c r="L1202" i="26"/>
  <c r="M1202" i="26" s="1"/>
  <c r="J1202" i="26"/>
  <c r="K1202" i="26" s="1"/>
  <c r="I1202" i="26"/>
  <c r="E1202" i="26"/>
  <c r="G1202" i="26" s="1"/>
  <c r="D1202" i="26"/>
  <c r="F1202" i="26" s="1"/>
  <c r="W1201" i="26"/>
  <c r="V1201" i="26"/>
  <c r="L1201" i="26"/>
  <c r="M1201" i="26" s="1"/>
  <c r="J1201" i="26"/>
  <c r="K1201" i="26" s="1"/>
  <c r="I1201" i="26"/>
  <c r="E1201" i="26"/>
  <c r="G1201" i="26" s="1"/>
  <c r="D1201" i="26"/>
  <c r="F1201" i="26" s="1"/>
  <c r="W1200" i="26"/>
  <c r="V1200" i="26"/>
  <c r="L1200" i="26"/>
  <c r="J1200" i="26"/>
  <c r="O1224" i="26" s="1"/>
  <c r="I1200" i="26"/>
  <c r="E1200" i="26"/>
  <c r="G1200" i="26" s="1"/>
  <c r="D1200" i="26"/>
  <c r="F1200" i="26" s="1"/>
  <c r="W1199" i="26"/>
  <c r="V1199" i="26"/>
  <c r="L1199" i="26"/>
  <c r="M1199" i="26" s="1"/>
  <c r="J1199" i="26"/>
  <c r="K1199" i="26" s="1"/>
  <c r="I1199" i="26"/>
  <c r="E1199" i="26"/>
  <c r="G1199" i="26" s="1"/>
  <c r="D1199" i="26"/>
  <c r="F1199" i="26" s="1"/>
  <c r="W1198" i="26"/>
  <c r="V1198" i="26"/>
  <c r="L1198" i="26"/>
  <c r="M1198" i="26" s="1"/>
  <c r="J1198" i="26"/>
  <c r="K1198" i="26" s="1"/>
  <c r="I1198" i="26"/>
  <c r="E1198" i="26"/>
  <c r="G1198" i="26" s="1"/>
  <c r="D1198" i="26"/>
  <c r="F1198" i="26" s="1"/>
  <c r="W1197" i="26"/>
  <c r="V1197" i="26"/>
  <c r="L1197" i="26"/>
  <c r="M1197" i="26" s="1"/>
  <c r="J1197" i="26"/>
  <c r="K1197" i="26" s="1"/>
  <c r="I1197" i="26"/>
  <c r="E1197" i="26"/>
  <c r="G1197" i="26" s="1"/>
  <c r="D1197" i="26"/>
  <c r="F1197" i="26" s="1"/>
  <c r="W1196" i="26"/>
  <c r="V1196" i="26"/>
  <c r="L1196" i="26"/>
  <c r="M1196" i="26" s="1"/>
  <c r="J1196" i="26"/>
  <c r="K1196" i="26" s="1"/>
  <c r="I1196" i="26"/>
  <c r="E1196" i="26"/>
  <c r="G1196" i="26" s="1"/>
  <c r="D1196" i="26"/>
  <c r="F1196" i="26" s="1"/>
  <c r="W1195" i="26"/>
  <c r="V1195" i="26"/>
  <c r="L1195" i="26"/>
  <c r="M1195" i="26" s="1"/>
  <c r="J1195" i="26"/>
  <c r="K1195" i="26" s="1"/>
  <c r="I1195" i="26"/>
  <c r="E1195" i="26"/>
  <c r="G1195" i="26" s="1"/>
  <c r="D1195" i="26"/>
  <c r="F1195" i="26" s="1"/>
  <c r="W1194" i="26"/>
  <c r="V1194" i="26"/>
  <c r="L1194" i="26"/>
  <c r="M1194" i="26" s="1"/>
  <c r="J1194" i="26"/>
  <c r="K1194" i="26" s="1"/>
  <c r="I1194" i="26"/>
  <c r="E1194" i="26"/>
  <c r="G1194" i="26" s="1"/>
  <c r="D1194" i="26"/>
  <c r="F1194" i="26" s="1"/>
  <c r="W1193" i="26"/>
  <c r="V1193" i="26"/>
  <c r="L1193" i="26"/>
  <c r="M1193" i="26" s="1"/>
  <c r="J1193" i="26"/>
  <c r="K1193" i="26" s="1"/>
  <c r="I1193" i="26"/>
  <c r="E1193" i="26"/>
  <c r="G1193" i="26" s="1"/>
  <c r="D1193" i="26"/>
  <c r="F1193" i="26" s="1"/>
  <c r="W1192" i="26"/>
  <c r="V1192" i="26"/>
  <c r="L1192" i="26"/>
  <c r="M1192" i="26" s="1"/>
  <c r="J1192" i="26"/>
  <c r="K1192" i="26" s="1"/>
  <c r="I1192" i="26"/>
  <c r="E1192" i="26"/>
  <c r="G1192" i="26" s="1"/>
  <c r="D1192" i="26"/>
  <c r="F1192" i="26" s="1"/>
  <c r="W1191" i="26"/>
  <c r="V1191" i="26"/>
  <c r="L1191" i="26"/>
  <c r="M1191" i="26" s="1"/>
  <c r="J1191" i="26"/>
  <c r="K1191" i="26" s="1"/>
  <c r="I1191" i="26"/>
  <c r="E1191" i="26"/>
  <c r="G1191" i="26" s="1"/>
  <c r="D1191" i="26"/>
  <c r="F1191" i="26" s="1"/>
  <c r="W1190" i="26"/>
  <c r="V1190" i="26"/>
  <c r="L1190" i="26"/>
  <c r="M1190" i="26" s="1"/>
  <c r="J1190" i="26"/>
  <c r="K1190" i="26" s="1"/>
  <c r="I1190" i="26"/>
  <c r="E1190" i="26"/>
  <c r="G1190" i="26" s="1"/>
  <c r="D1190" i="26"/>
  <c r="F1190" i="26" s="1"/>
  <c r="W1189" i="26"/>
  <c r="V1189" i="26"/>
  <c r="L1189" i="26"/>
  <c r="M1189" i="26" s="1"/>
  <c r="J1189" i="26"/>
  <c r="K1189" i="26" s="1"/>
  <c r="I1189" i="26"/>
  <c r="E1189" i="26"/>
  <c r="G1189" i="26" s="1"/>
  <c r="D1189" i="26"/>
  <c r="F1189" i="26" s="1"/>
  <c r="W1188" i="26"/>
  <c r="V1188" i="26"/>
  <c r="L1188" i="26"/>
  <c r="M1188" i="26" s="1"/>
  <c r="J1188" i="26"/>
  <c r="K1188" i="26" s="1"/>
  <c r="I1188" i="26"/>
  <c r="E1188" i="26"/>
  <c r="G1188" i="26" s="1"/>
  <c r="D1188" i="26"/>
  <c r="F1188" i="26" s="1"/>
  <c r="W1187" i="26"/>
  <c r="V1187" i="26"/>
  <c r="L1187" i="26"/>
  <c r="M1187" i="26" s="1"/>
  <c r="J1187" i="26"/>
  <c r="K1187" i="26" s="1"/>
  <c r="I1187" i="26"/>
  <c r="E1187" i="26"/>
  <c r="G1187" i="26" s="1"/>
  <c r="D1187" i="26"/>
  <c r="F1187" i="26" s="1"/>
  <c r="W1186" i="26"/>
  <c r="V1186" i="26"/>
  <c r="L1186" i="26"/>
  <c r="M1186" i="26" s="1"/>
  <c r="J1186" i="26"/>
  <c r="K1186" i="26" s="1"/>
  <c r="I1186" i="26"/>
  <c r="E1186" i="26"/>
  <c r="G1186" i="26" s="1"/>
  <c r="D1186" i="26"/>
  <c r="F1186" i="26" s="1"/>
  <c r="W1185" i="26"/>
  <c r="V1185" i="26"/>
  <c r="L1185" i="26"/>
  <c r="M1185" i="26" s="1"/>
  <c r="J1185" i="26"/>
  <c r="K1185" i="26" s="1"/>
  <c r="I1185" i="26"/>
  <c r="E1185" i="26"/>
  <c r="G1185" i="26" s="1"/>
  <c r="D1185" i="26"/>
  <c r="F1185" i="26" s="1"/>
  <c r="W1184" i="26"/>
  <c r="V1184" i="26"/>
  <c r="L1184" i="26"/>
  <c r="M1184" i="26" s="1"/>
  <c r="J1184" i="26"/>
  <c r="K1184" i="26" s="1"/>
  <c r="I1184" i="26"/>
  <c r="E1184" i="26"/>
  <c r="G1184" i="26" s="1"/>
  <c r="D1184" i="26"/>
  <c r="F1184" i="26" s="1"/>
  <c r="W1183" i="26"/>
  <c r="V1183" i="26"/>
  <c r="L1183" i="26"/>
  <c r="M1183" i="26" s="1"/>
  <c r="J1183" i="26"/>
  <c r="K1183" i="26" s="1"/>
  <c r="I1183" i="26"/>
  <c r="E1183" i="26"/>
  <c r="G1183" i="26" s="1"/>
  <c r="D1183" i="26"/>
  <c r="F1183" i="26" s="1"/>
  <c r="W1182" i="26"/>
  <c r="V1182" i="26"/>
  <c r="L1182" i="26"/>
  <c r="M1182" i="26" s="1"/>
  <c r="J1182" i="26"/>
  <c r="K1182" i="26" s="1"/>
  <c r="I1182" i="26"/>
  <c r="E1182" i="26"/>
  <c r="G1182" i="26" s="1"/>
  <c r="D1182" i="26"/>
  <c r="F1182" i="26" s="1"/>
  <c r="W1181" i="26"/>
  <c r="V1181" i="26"/>
  <c r="L1181" i="26"/>
  <c r="M1181" i="26" s="1"/>
  <c r="J1181" i="26"/>
  <c r="K1181" i="26" s="1"/>
  <c r="I1181" i="26"/>
  <c r="E1181" i="26"/>
  <c r="G1181" i="26" s="1"/>
  <c r="D1181" i="26"/>
  <c r="F1181" i="26" s="1"/>
  <c r="W1180" i="26"/>
  <c r="V1180" i="26"/>
  <c r="L1180" i="26"/>
  <c r="M1180" i="26" s="1"/>
  <c r="J1180" i="26"/>
  <c r="K1180" i="26" s="1"/>
  <c r="I1180" i="26"/>
  <c r="E1180" i="26"/>
  <c r="G1180" i="26" s="1"/>
  <c r="D1180" i="26"/>
  <c r="F1180" i="26" s="1"/>
  <c r="W1179" i="26"/>
  <c r="V1179" i="26"/>
  <c r="L1179" i="26"/>
  <c r="M1179" i="26" s="1"/>
  <c r="J1179" i="26"/>
  <c r="K1179" i="26" s="1"/>
  <c r="I1179" i="26"/>
  <c r="E1179" i="26"/>
  <c r="G1179" i="26" s="1"/>
  <c r="D1179" i="26"/>
  <c r="F1179" i="26" s="1"/>
  <c r="W1178" i="26"/>
  <c r="V1178" i="26"/>
  <c r="L1178" i="26"/>
  <c r="M1178" i="26" s="1"/>
  <c r="J1178" i="26"/>
  <c r="K1178" i="26" s="1"/>
  <c r="I1178" i="26"/>
  <c r="E1178" i="26"/>
  <c r="G1178" i="26" s="1"/>
  <c r="D1178" i="26"/>
  <c r="F1178" i="26" s="1"/>
  <c r="W1177" i="26"/>
  <c r="V1177" i="26"/>
  <c r="L1177" i="26"/>
  <c r="M1177" i="26" s="1"/>
  <c r="J1177" i="26"/>
  <c r="K1177" i="26" s="1"/>
  <c r="I1177" i="26"/>
  <c r="E1177" i="26"/>
  <c r="G1177" i="26" s="1"/>
  <c r="D1177" i="26"/>
  <c r="F1177" i="26" s="1"/>
  <c r="W1176" i="26"/>
  <c r="V1176" i="26"/>
  <c r="L1176" i="26"/>
  <c r="M1176" i="26" s="1"/>
  <c r="J1176" i="26"/>
  <c r="K1176" i="26" s="1"/>
  <c r="I1176" i="26"/>
  <c r="E1176" i="26"/>
  <c r="G1176" i="26" s="1"/>
  <c r="D1176" i="26"/>
  <c r="F1176" i="26" s="1"/>
  <c r="W1175" i="26"/>
  <c r="V1175" i="26"/>
  <c r="L1175" i="26"/>
  <c r="M1175" i="26" s="1"/>
  <c r="J1175" i="26"/>
  <c r="K1175" i="26" s="1"/>
  <c r="I1175" i="26"/>
  <c r="E1175" i="26"/>
  <c r="G1175" i="26" s="1"/>
  <c r="D1175" i="26"/>
  <c r="F1175" i="26" s="1"/>
  <c r="W1174" i="26"/>
  <c r="V1174" i="26"/>
  <c r="L1174" i="26"/>
  <c r="M1174" i="26" s="1"/>
  <c r="J1174" i="26"/>
  <c r="K1174" i="26" s="1"/>
  <c r="I1174" i="26"/>
  <c r="E1174" i="26"/>
  <c r="G1174" i="26" s="1"/>
  <c r="D1174" i="26"/>
  <c r="F1174" i="26" s="1"/>
  <c r="W1173" i="26"/>
  <c r="V1173" i="26"/>
  <c r="L1173" i="26"/>
  <c r="M1173" i="26" s="1"/>
  <c r="J1173" i="26"/>
  <c r="K1173" i="26" s="1"/>
  <c r="I1173" i="26"/>
  <c r="E1173" i="26"/>
  <c r="G1173" i="26" s="1"/>
  <c r="D1173" i="26"/>
  <c r="F1173" i="26" s="1"/>
  <c r="W1172" i="26"/>
  <c r="V1172" i="26"/>
  <c r="L1172" i="26"/>
  <c r="M1172" i="26" s="1"/>
  <c r="J1172" i="26"/>
  <c r="K1172" i="26" s="1"/>
  <c r="I1172" i="26"/>
  <c r="E1172" i="26"/>
  <c r="G1172" i="26" s="1"/>
  <c r="D1172" i="26"/>
  <c r="F1172" i="26" s="1"/>
  <c r="W1171" i="26"/>
  <c r="V1171" i="26"/>
  <c r="L1171" i="26"/>
  <c r="M1171" i="26" s="1"/>
  <c r="J1171" i="26"/>
  <c r="K1171" i="26" s="1"/>
  <c r="I1171" i="26"/>
  <c r="E1171" i="26"/>
  <c r="G1171" i="26" s="1"/>
  <c r="D1171" i="26"/>
  <c r="F1171" i="26" s="1"/>
  <c r="W1170" i="26"/>
  <c r="V1170" i="26"/>
  <c r="L1170" i="26"/>
  <c r="M1170" i="26" s="1"/>
  <c r="J1170" i="26"/>
  <c r="K1170" i="26" s="1"/>
  <c r="I1170" i="26"/>
  <c r="E1170" i="26"/>
  <c r="G1170" i="26" s="1"/>
  <c r="D1170" i="26"/>
  <c r="F1170" i="26" s="1"/>
  <c r="W1169" i="26"/>
  <c r="V1169" i="26"/>
  <c r="L1169" i="26"/>
  <c r="J1169" i="26"/>
  <c r="I1169" i="26"/>
  <c r="E1169" i="26"/>
  <c r="G1169" i="26" s="1"/>
  <c r="D1169" i="26"/>
  <c r="F1169" i="26" s="1"/>
  <c r="W1168" i="26"/>
  <c r="V1168" i="26"/>
  <c r="L1168" i="26"/>
  <c r="M1168" i="26" s="1"/>
  <c r="J1168" i="26"/>
  <c r="K1168" i="26" s="1"/>
  <c r="I1168" i="26"/>
  <c r="E1168" i="26"/>
  <c r="G1168" i="26" s="1"/>
  <c r="D1168" i="26"/>
  <c r="F1168" i="26" s="1"/>
  <c r="W1167" i="26"/>
  <c r="V1167" i="26"/>
  <c r="L1167" i="26"/>
  <c r="M1167" i="26" s="1"/>
  <c r="J1167" i="26"/>
  <c r="K1167" i="26" s="1"/>
  <c r="I1167" i="26"/>
  <c r="E1167" i="26"/>
  <c r="G1167" i="26" s="1"/>
  <c r="D1167" i="26"/>
  <c r="F1167" i="26" s="1"/>
  <c r="W1166" i="26"/>
  <c r="V1166" i="26"/>
  <c r="M1166" i="26"/>
  <c r="L1166" i="26"/>
  <c r="K1166" i="26"/>
  <c r="J1166" i="26"/>
  <c r="I1166" i="26"/>
  <c r="E1166" i="26"/>
  <c r="G1166" i="26" s="1"/>
  <c r="D1166" i="26"/>
  <c r="F1166" i="26" s="1"/>
  <c r="W1165" i="26"/>
  <c r="V1165" i="26"/>
  <c r="L1165" i="26"/>
  <c r="M1165" i="26" s="1"/>
  <c r="J1165" i="26"/>
  <c r="K1165" i="26" s="1"/>
  <c r="I1165" i="26"/>
  <c r="G1165" i="26"/>
  <c r="E1165" i="26"/>
  <c r="D1165" i="26"/>
  <c r="F1165" i="26" s="1"/>
  <c r="W1164" i="26"/>
  <c r="V1164" i="26"/>
  <c r="L1164" i="26"/>
  <c r="M1164" i="26" s="1"/>
  <c r="J1164" i="26"/>
  <c r="K1164" i="26" s="1"/>
  <c r="I1164" i="26"/>
  <c r="E1164" i="26"/>
  <c r="G1164" i="26" s="1"/>
  <c r="D1164" i="26"/>
  <c r="F1164" i="26" s="1"/>
  <c r="W1163" i="26"/>
  <c r="V1163" i="26"/>
  <c r="L1163" i="26"/>
  <c r="M1163" i="26" s="1"/>
  <c r="J1163" i="26"/>
  <c r="K1163" i="26" s="1"/>
  <c r="I1163" i="26"/>
  <c r="E1163" i="26"/>
  <c r="G1163" i="26" s="1"/>
  <c r="D1163" i="26"/>
  <c r="F1163" i="26" s="1"/>
  <c r="W1162" i="26"/>
  <c r="V1162" i="26"/>
  <c r="L1162" i="26"/>
  <c r="M1162" i="26" s="1"/>
  <c r="J1162" i="26"/>
  <c r="K1162" i="26" s="1"/>
  <c r="I1162" i="26"/>
  <c r="E1162" i="26"/>
  <c r="G1162" i="26" s="1"/>
  <c r="D1162" i="26"/>
  <c r="F1162" i="26" s="1"/>
  <c r="W1161" i="26"/>
  <c r="V1161" i="26"/>
  <c r="L1161" i="26"/>
  <c r="M1161" i="26" s="1"/>
  <c r="J1161" i="26"/>
  <c r="K1161" i="26" s="1"/>
  <c r="I1161" i="26"/>
  <c r="E1161" i="26"/>
  <c r="G1161" i="26" s="1"/>
  <c r="D1161" i="26"/>
  <c r="F1161" i="26" s="1"/>
  <c r="W1160" i="26"/>
  <c r="V1160" i="26"/>
  <c r="L1160" i="26"/>
  <c r="M1160" i="26" s="1"/>
  <c r="J1160" i="26"/>
  <c r="K1160" i="26" s="1"/>
  <c r="I1160" i="26"/>
  <c r="E1160" i="26"/>
  <c r="G1160" i="26" s="1"/>
  <c r="D1160" i="26"/>
  <c r="F1160" i="26" s="1"/>
  <c r="W1159" i="26"/>
  <c r="V1159" i="26"/>
  <c r="L1159" i="26"/>
  <c r="M1159" i="26" s="1"/>
  <c r="J1159" i="26"/>
  <c r="K1159" i="26" s="1"/>
  <c r="I1159" i="26"/>
  <c r="E1159" i="26"/>
  <c r="G1159" i="26" s="1"/>
  <c r="D1159" i="26"/>
  <c r="F1159" i="26" s="1"/>
  <c r="W1158" i="26"/>
  <c r="V1158" i="26"/>
  <c r="L1158" i="26"/>
  <c r="M1158" i="26" s="1"/>
  <c r="J1158" i="26"/>
  <c r="K1158" i="26" s="1"/>
  <c r="I1158" i="26"/>
  <c r="E1158" i="26"/>
  <c r="G1158" i="26" s="1"/>
  <c r="D1158" i="26"/>
  <c r="F1158" i="26" s="1"/>
  <c r="W1157" i="26"/>
  <c r="V1157" i="26"/>
  <c r="L1157" i="26"/>
  <c r="M1157" i="26" s="1"/>
  <c r="J1157" i="26"/>
  <c r="K1157" i="26" s="1"/>
  <c r="I1157" i="26"/>
  <c r="E1157" i="26"/>
  <c r="G1157" i="26" s="1"/>
  <c r="D1157" i="26"/>
  <c r="F1157" i="26" s="1"/>
  <c r="W1156" i="26"/>
  <c r="V1156" i="26"/>
  <c r="M1156" i="26"/>
  <c r="L1156" i="26"/>
  <c r="K1156" i="26"/>
  <c r="J1156" i="26"/>
  <c r="I1156" i="26"/>
  <c r="E1156" i="26"/>
  <c r="G1156" i="26" s="1"/>
  <c r="D1156" i="26"/>
  <c r="F1156" i="26" s="1"/>
  <c r="W1155" i="26"/>
  <c r="V1155" i="26"/>
  <c r="L1155" i="26"/>
  <c r="M1155" i="26" s="1"/>
  <c r="J1155" i="26"/>
  <c r="K1155" i="26" s="1"/>
  <c r="I1155" i="26"/>
  <c r="G1155" i="26"/>
  <c r="E1155" i="26"/>
  <c r="D1155" i="26"/>
  <c r="F1155" i="26" s="1"/>
  <c r="W1154" i="26"/>
  <c r="V1154" i="26"/>
  <c r="L1154" i="26"/>
  <c r="M1154" i="26" s="1"/>
  <c r="J1154" i="26"/>
  <c r="K1154" i="26" s="1"/>
  <c r="I1154" i="26"/>
  <c r="E1154" i="26"/>
  <c r="G1154" i="26" s="1"/>
  <c r="D1154" i="26"/>
  <c r="F1154" i="26" s="1"/>
  <c r="W1153" i="26"/>
  <c r="V1153" i="26"/>
  <c r="L1153" i="26"/>
  <c r="M1153" i="26" s="1"/>
  <c r="J1153" i="26"/>
  <c r="K1153" i="26" s="1"/>
  <c r="I1153" i="26"/>
  <c r="E1153" i="26"/>
  <c r="G1153" i="26" s="1"/>
  <c r="D1153" i="26"/>
  <c r="F1153" i="26" s="1"/>
  <c r="W1152" i="26"/>
  <c r="V1152" i="26"/>
  <c r="L1152" i="26"/>
  <c r="M1152" i="26" s="1"/>
  <c r="J1152" i="26"/>
  <c r="K1152" i="26" s="1"/>
  <c r="I1152" i="26"/>
  <c r="E1152" i="26"/>
  <c r="G1152" i="26" s="1"/>
  <c r="D1152" i="26"/>
  <c r="F1152" i="26" s="1"/>
  <c r="W1151" i="26"/>
  <c r="V1151" i="26"/>
  <c r="L1151" i="26"/>
  <c r="M1151" i="26" s="1"/>
  <c r="J1151" i="26"/>
  <c r="K1151" i="26" s="1"/>
  <c r="I1151" i="26"/>
  <c r="E1151" i="26"/>
  <c r="G1151" i="26" s="1"/>
  <c r="D1151" i="26"/>
  <c r="F1151" i="26" s="1"/>
  <c r="W1150" i="26"/>
  <c r="V1150" i="26"/>
  <c r="L1150" i="26"/>
  <c r="M1150" i="26" s="1"/>
  <c r="J1150" i="26"/>
  <c r="K1150" i="26" s="1"/>
  <c r="I1150" i="26"/>
  <c r="E1150" i="26"/>
  <c r="G1150" i="26" s="1"/>
  <c r="D1150" i="26"/>
  <c r="F1150" i="26" s="1"/>
  <c r="W1149" i="26"/>
  <c r="V1149" i="26"/>
  <c r="L1149" i="26"/>
  <c r="M1149" i="26" s="1"/>
  <c r="J1149" i="26"/>
  <c r="K1149" i="26" s="1"/>
  <c r="I1149" i="26"/>
  <c r="E1149" i="26"/>
  <c r="G1149" i="26" s="1"/>
  <c r="D1149" i="26"/>
  <c r="F1149" i="26" s="1"/>
  <c r="W1148" i="26"/>
  <c r="V1148" i="26"/>
  <c r="L1148" i="26"/>
  <c r="M1148" i="26" s="1"/>
  <c r="J1148" i="26"/>
  <c r="K1148" i="26" s="1"/>
  <c r="I1148" i="26"/>
  <c r="E1148" i="26"/>
  <c r="G1148" i="26" s="1"/>
  <c r="D1148" i="26"/>
  <c r="F1148" i="26" s="1"/>
  <c r="W1147" i="26"/>
  <c r="V1147" i="26"/>
  <c r="L1147" i="26"/>
  <c r="M1147" i="26" s="1"/>
  <c r="J1147" i="26"/>
  <c r="K1147" i="26" s="1"/>
  <c r="I1147" i="26"/>
  <c r="E1147" i="26"/>
  <c r="G1147" i="26" s="1"/>
  <c r="D1147" i="26"/>
  <c r="F1147" i="26" s="1"/>
  <c r="W1146" i="26"/>
  <c r="V1146" i="26"/>
  <c r="L1146" i="26"/>
  <c r="M1146" i="26" s="1"/>
  <c r="J1146" i="26"/>
  <c r="K1146" i="26" s="1"/>
  <c r="I1146" i="26"/>
  <c r="E1146" i="26"/>
  <c r="G1146" i="26" s="1"/>
  <c r="D1146" i="26"/>
  <c r="F1146" i="26" s="1"/>
  <c r="W1145" i="26"/>
  <c r="V1145" i="26"/>
  <c r="L1145" i="26"/>
  <c r="M1145" i="26" s="1"/>
  <c r="J1145" i="26"/>
  <c r="K1145" i="26" s="1"/>
  <c r="I1145" i="26"/>
  <c r="E1145" i="26"/>
  <c r="G1145" i="26" s="1"/>
  <c r="D1145" i="26"/>
  <c r="F1145" i="26" s="1"/>
  <c r="W1144" i="26"/>
  <c r="V1144" i="26"/>
  <c r="L1144" i="26"/>
  <c r="M1144" i="26" s="1"/>
  <c r="J1144" i="26"/>
  <c r="K1144" i="26" s="1"/>
  <c r="I1144" i="26"/>
  <c r="E1144" i="26"/>
  <c r="G1144" i="26" s="1"/>
  <c r="D1144" i="26"/>
  <c r="F1144" i="26" s="1"/>
  <c r="W1143" i="26"/>
  <c r="V1143" i="26"/>
  <c r="L1143" i="26"/>
  <c r="M1143" i="26" s="1"/>
  <c r="J1143" i="26"/>
  <c r="K1143" i="26" s="1"/>
  <c r="I1143" i="26"/>
  <c r="E1143" i="26"/>
  <c r="G1143" i="26" s="1"/>
  <c r="D1143" i="26"/>
  <c r="F1143" i="26" s="1"/>
  <c r="W1142" i="26"/>
  <c r="V1142" i="26"/>
  <c r="L1142" i="26"/>
  <c r="M1142" i="26" s="1"/>
  <c r="J1142" i="26"/>
  <c r="K1142" i="26" s="1"/>
  <c r="I1142" i="26"/>
  <c r="E1142" i="26"/>
  <c r="G1142" i="26" s="1"/>
  <c r="D1142" i="26"/>
  <c r="F1142" i="26" s="1"/>
  <c r="W1141" i="26"/>
  <c r="V1141" i="26"/>
  <c r="L1141" i="26"/>
  <c r="M1141" i="26" s="1"/>
  <c r="J1141" i="26"/>
  <c r="K1141" i="26" s="1"/>
  <c r="I1141" i="26"/>
  <c r="E1141" i="26"/>
  <c r="G1141" i="26" s="1"/>
  <c r="D1141" i="26"/>
  <c r="F1141" i="26" s="1"/>
  <c r="W1140" i="26"/>
  <c r="V1140" i="26"/>
  <c r="L1140" i="26"/>
  <c r="M1140" i="26" s="1"/>
  <c r="J1140" i="26"/>
  <c r="K1140" i="26" s="1"/>
  <c r="I1140" i="26"/>
  <c r="E1140" i="26"/>
  <c r="G1140" i="26" s="1"/>
  <c r="D1140" i="26"/>
  <c r="F1140" i="26" s="1"/>
  <c r="W1139" i="26"/>
  <c r="V1139" i="26"/>
  <c r="L1139" i="26"/>
  <c r="M1139" i="26" s="1"/>
  <c r="J1139" i="26"/>
  <c r="K1139" i="26" s="1"/>
  <c r="I1139" i="26"/>
  <c r="E1139" i="26"/>
  <c r="G1139" i="26" s="1"/>
  <c r="D1139" i="26"/>
  <c r="F1139" i="26" s="1"/>
  <c r="W1138" i="26"/>
  <c r="V1138" i="26"/>
  <c r="L1138" i="26"/>
  <c r="M1138" i="26" s="1"/>
  <c r="J1138" i="26"/>
  <c r="K1138" i="26" s="1"/>
  <c r="I1138" i="26"/>
  <c r="E1138" i="26"/>
  <c r="G1138" i="26" s="1"/>
  <c r="D1138" i="26"/>
  <c r="F1138" i="26" s="1"/>
  <c r="W1137" i="26"/>
  <c r="V1137" i="26"/>
  <c r="L1137" i="26"/>
  <c r="M1137" i="26" s="1"/>
  <c r="J1137" i="26"/>
  <c r="K1137" i="26" s="1"/>
  <c r="I1137" i="26"/>
  <c r="E1137" i="26"/>
  <c r="G1137" i="26" s="1"/>
  <c r="D1137" i="26"/>
  <c r="F1137" i="26" s="1"/>
  <c r="W1136" i="26"/>
  <c r="V1136" i="26"/>
  <c r="L1136" i="26"/>
  <c r="M1136" i="26" s="1"/>
  <c r="J1136" i="26"/>
  <c r="K1136" i="26" s="1"/>
  <c r="I1136" i="26"/>
  <c r="E1136" i="26"/>
  <c r="G1136" i="26" s="1"/>
  <c r="D1136" i="26"/>
  <c r="F1136" i="26" s="1"/>
  <c r="W1135" i="26"/>
  <c r="V1135" i="26"/>
  <c r="L1135" i="26"/>
  <c r="M1135" i="26" s="1"/>
  <c r="J1135" i="26"/>
  <c r="K1135" i="26" s="1"/>
  <c r="I1135" i="26"/>
  <c r="E1135" i="26"/>
  <c r="G1135" i="26" s="1"/>
  <c r="D1135" i="26"/>
  <c r="F1135" i="26" s="1"/>
  <c r="W1134" i="26"/>
  <c r="V1134" i="26"/>
  <c r="L1134" i="26"/>
  <c r="M1134" i="26" s="1"/>
  <c r="J1134" i="26"/>
  <c r="K1134" i="26" s="1"/>
  <c r="I1134" i="26"/>
  <c r="E1134" i="26"/>
  <c r="G1134" i="26" s="1"/>
  <c r="D1134" i="26"/>
  <c r="F1134" i="26" s="1"/>
  <c r="W1133" i="26"/>
  <c r="V1133" i="26"/>
  <c r="L1133" i="26"/>
  <c r="M1133" i="26" s="1"/>
  <c r="J1133" i="26"/>
  <c r="K1133" i="26" s="1"/>
  <c r="I1133" i="26"/>
  <c r="E1133" i="26"/>
  <c r="G1133" i="26" s="1"/>
  <c r="D1133" i="26"/>
  <c r="F1133" i="26" s="1"/>
  <c r="W1132" i="26"/>
  <c r="V1132" i="26"/>
  <c r="L1132" i="26"/>
  <c r="M1132" i="26" s="1"/>
  <c r="J1132" i="26"/>
  <c r="K1132" i="26" s="1"/>
  <c r="I1132" i="26"/>
  <c r="E1132" i="26"/>
  <c r="G1132" i="26" s="1"/>
  <c r="D1132" i="26"/>
  <c r="F1132" i="26" s="1"/>
  <c r="W1131" i="26"/>
  <c r="V1131" i="26"/>
  <c r="L1131" i="26"/>
  <c r="M1131" i="26" s="1"/>
  <c r="J1131" i="26"/>
  <c r="K1131" i="26" s="1"/>
  <c r="I1131" i="26"/>
  <c r="E1131" i="26"/>
  <c r="G1131" i="26" s="1"/>
  <c r="D1131" i="26"/>
  <c r="F1131" i="26" s="1"/>
  <c r="W1130" i="26"/>
  <c r="V1130" i="26"/>
  <c r="L1130" i="26"/>
  <c r="M1130" i="26" s="1"/>
  <c r="J1130" i="26"/>
  <c r="K1130" i="26" s="1"/>
  <c r="I1130" i="26"/>
  <c r="E1130" i="26"/>
  <c r="G1130" i="26" s="1"/>
  <c r="D1130" i="26"/>
  <c r="F1130" i="26" s="1"/>
  <c r="W1129" i="26"/>
  <c r="V1129" i="26"/>
  <c r="L1129" i="26"/>
  <c r="M1129" i="26" s="1"/>
  <c r="J1129" i="26"/>
  <c r="K1129" i="26" s="1"/>
  <c r="I1129" i="26"/>
  <c r="E1129" i="26"/>
  <c r="G1129" i="26" s="1"/>
  <c r="D1129" i="26"/>
  <c r="F1129" i="26" s="1"/>
  <c r="W1128" i="26"/>
  <c r="V1128" i="26"/>
  <c r="L1128" i="26"/>
  <c r="M1128" i="26" s="1"/>
  <c r="J1128" i="26"/>
  <c r="K1128" i="26" s="1"/>
  <c r="I1128" i="26"/>
  <c r="E1128" i="26"/>
  <c r="G1128" i="26" s="1"/>
  <c r="D1128" i="26"/>
  <c r="F1128" i="26" s="1"/>
  <c r="W1127" i="26"/>
  <c r="V1127" i="26"/>
  <c r="L1127" i="26"/>
  <c r="M1127" i="26" s="1"/>
  <c r="J1127" i="26"/>
  <c r="K1127" i="26" s="1"/>
  <c r="I1127" i="26"/>
  <c r="E1127" i="26"/>
  <c r="G1127" i="26" s="1"/>
  <c r="D1127" i="26"/>
  <c r="F1127" i="26" s="1"/>
  <c r="W1126" i="26"/>
  <c r="V1126" i="26"/>
  <c r="L1126" i="26"/>
  <c r="M1126" i="26" s="1"/>
  <c r="J1126" i="26"/>
  <c r="K1126" i="26" s="1"/>
  <c r="I1126" i="26"/>
  <c r="E1126" i="26"/>
  <c r="G1126" i="26" s="1"/>
  <c r="D1126" i="26"/>
  <c r="F1126" i="26" s="1"/>
  <c r="W1125" i="26"/>
  <c r="V1125" i="26"/>
  <c r="L1125" i="26"/>
  <c r="M1125" i="26" s="1"/>
  <c r="J1125" i="26"/>
  <c r="K1125" i="26" s="1"/>
  <c r="I1125" i="26"/>
  <c r="E1125" i="26"/>
  <c r="G1125" i="26" s="1"/>
  <c r="D1125" i="26"/>
  <c r="F1125" i="26" s="1"/>
  <c r="W1124" i="26"/>
  <c r="V1124" i="26"/>
  <c r="L1124" i="26"/>
  <c r="M1124" i="26" s="1"/>
  <c r="J1124" i="26"/>
  <c r="K1124" i="26" s="1"/>
  <c r="I1124" i="26"/>
  <c r="E1124" i="26"/>
  <c r="G1124" i="26" s="1"/>
  <c r="D1124" i="26"/>
  <c r="F1124" i="26" s="1"/>
  <c r="W1123" i="26"/>
  <c r="V1123" i="26"/>
  <c r="L1123" i="26"/>
  <c r="M1123" i="26" s="1"/>
  <c r="J1123" i="26"/>
  <c r="K1123" i="26" s="1"/>
  <c r="I1123" i="26"/>
  <c r="E1123" i="26"/>
  <c r="G1123" i="26" s="1"/>
  <c r="D1123" i="26"/>
  <c r="F1123" i="26" s="1"/>
  <c r="W1122" i="26"/>
  <c r="V1122" i="26"/>
  <c r="L1122" i="26"/>
  <c r="M1122" i="26" s="1"/>
  <c r="J1122" i="26"/>
  <c r="K1122" i="26" s="1"/>
  <c r="I1122" i="26"/>
  <c r="E1122" i="26"/>
  <c r="G1122" i="26" s="1"/>
  <c r="D1122" i="26"/>
  <c r="F1122" i="26" s="1"/>
  <c r="W1121" i="26"/>
  <c r="V1121" i="26"/>
  <c r="L1121" i="26"/>
  <c r="M1121" i="26" s="1"/>
  <c r="J1121" i="26"/>
  <c r="K1121" i="26" s="1"/>
  <c r="I1121" i="26"/>
  <c r="E1121" i="26"/>
  <c r="G1121" i="26" s="1"/>
  <c r="D1121" i="26"/>
  <c r="F1121" i="26" s="1"/>
  <c r="W1120" i="26"/>
  <c r="V1120" i="26"/>
  <c r="L1120" i="26"/>
  <c r="M1120" i="26" s="1"/>
  <c r="J1120" i="26"/>
  <c r="K1120" i="26" s="1"/>
  <c r="I1120" i="26"/>
  <c r="E1120" i="26"/>
  <c r="G1120" i="26" s="1"/>
  <c r="D1120" i="26"/>
  <c r="F1120" i="26" s="1"/>
  <c r="W1119" i="26"/>
  <c r="V1119" i="26"/>
  <c r="L1119" i="26"/>
  <c r="M1119" i="26" s="1"/>
  <c r="J1119" i="26"/>
  <c r="K1119" i="26" s="1"/>
  <c r="I1119" i="26"/>
  <c r="E1119" i="26"/>
  <c r="G1119" i="26" s="1"/>
  <c r="D1119" i="26"/>
  <c r="F1119" i="26" s="1"/>
  <c r="W1118" i="26"/>
  <c r="V1118" i="26"/>
  <c r="L1118" i="26"/>
  <c r="M1118" i="26" s="1"/>
  <c r="J1118" i="26"/>
  <c r="K1118" i="26" s="1"/>
  <c r="I1118" i="26"/>
  <c r="E1118" i="26"/>
  <c r="G1118" i="26" s="1"/>
  <c r="D1118" i="26"/>
  <c r="F1118" i="26" s="1"/>
  <c r="W1117" i="26"/>
  <c r="V1117" i="26"/>
  <c r="L1117" i="26"/>
  <c r="M1117" i="26" s="1"/>
  <c r="J1117" i="26"/>
  <c r="K1117" i="26" s="1"/>
  <c r="I1117" i="26"/>
  <c r="E1117" i="26"/>
  <c r="G1117" i="26" s="1"/>
  <c r="D1117" i="26"/>
  <c r="F1117" i="26" s="1"/>
  <c r="W1116" i="26"/>
  <c r="V1116" i="26"/>
  <c r="L1116" i="26"/>
  <c r="M1116" i="26" s="1"/>
  <c r="J1116" i="26"/>
  <c r="K1116" i="26" s="1"/>
  <c r="I1116" i="26"/>
  <c r="E1116" i="26"/>
  <c r="G1116" i="26" s="1"/>
  <c r="D1116" i="26"/>
  <c r="F1116" i="26" s="1"/>
  <c r="W1115" i="26"/>
  <c r="V1115" i="26"/>
  <c r="L1115" i="26"/>
  <c r="M1115" i="26" s="1"/>
  <c r="J1115" i="26"/>
  <c r="K1115" i="26" s="1"/>
  <c r="I1115" i="26"/>
  <c r="E1115" i="26"/>
  <c r="G1115" i="26" s="1"/>
  <c r="D1115" i="26"/>
  <c r="F1115" i="26" s="1"/>
  <c r="W1114" i="26"/>
  <c r="V1114" i="26"/>
  <c r="L1114" i="26"/>
  <c r="M1114" i="26" s="1"/>
  <c r="J1114" i="26"/>
  <c r="K1114" i="26" s="1"/>
  <c r="I1114" i="26"/>
  <c r="E1114" i="26"/>
  <c r="G1114" i="26" s="1"/>
  <c r="D1114" i="26"/>
  <c r="F1114" i="26" s="1"/>
  <c r="W1113" i="26"/>
  <c r="V1113" i="26"/>
  <c r="L1113" i="26"/>
  <c r="M1113" i="26" s="1"/>
  <c r="J1113" i="26"/>
  <c r="K1113" i="26" s="1"/>
  <c r="I1113" i="26"/>
  <c r="E1113" i="26"/>
  <c r="G1113" i="26" s="1"/>
  <c r="D1113" i="26"/>
  <c r="F1113" i="26" s="1"/>
  <c r="W1112" i="26"/>
  <c r="V1112" i="26"/>
  <c r="L1112" i="26"/>
  <c r="M1112" i="26" s="1"/>
  <c r="J1112" i="26"/>
  <c r="K1112" i="26" s="1"/>
  <c r="I1112" i="26"/>
  <c r="E1112" i="26"/>
  <c r="G1112" i="26" s="1"/>
  <c r="D1112" i="26"/>
  <c r="F1112" i="26" s="1"/>
  <c r="W1111" i="26"/>
  <c r="V1111" i="26"/>
  <c r="L1111" i="26"/>
  <c r="M1111" i="26" s="1"/>
  <c r="J1111" i="26"/>
  <c r="K1111" i="26" s="1"/>
  <c r="I1111" i="26"/>
  <c r="E1111" i="26"/>
  <c r="G1111" i="26" s="1"/>
  <c r="D1111" i="26"/>
  <c r="F1111" i="26" s="1"/>
  <c r="W1110" i="26"/>
  <c r="V1110" i="26"/>
  <c r="L1110" i="26"/>
  <c r="M1110" i="26" s="1"/>
  <c r="J1110" i="26"/>
  <c r="K1110" i="26" s="1"/>
  <c r="I1110" i="26"/>
  <c r="E1110" i="26"/>
  <c r="G1110" i="26" s="1"/>
  <c r="D1110" i="26"/>
  <c r="F1110" i="26" s="1"/>
  <c r="W1109" i="26"/>
  <c r="V1109" i="26"/>
  <c r="L1109" i="26"/>
  <c r="M1109" i="26" s="1"/>
  <c r="J1109" i="26"/>
  <c r="K1109" i="26" s="1"/>
  <c r="I1109" i="26"/>
  <c r="E1109" i="26"/>
  <c r="G1109" i="26" s="1"/>
  <c r="D1109" i="26"/>
  <c r="F1109" i="26" s="1"/>
  <c r="W1108" i="26"/>
  <c r="V1108" i="26"/>
  <c r="L1108" i="26"/>
  <c r="M1108" i="26" s="1"/>
  <c r="J1108" i="26"/>
  <c r="K1108" i="26" s="1"/>
  <c r="I1108" i="26"/>
  <c r="E1108" i="26"/>
  <c r="G1108" i="26" s="1"/>
  <c r="D1108" i="26"/>
  <c r="F1108" i="26" s="1"/>
  <c r="W1107" i="26"/>
  <c r="V1107" i="26"/>
  <c r="L1107" i="26"/>
  <c r="M1107" i="26" s="1"/>
  <c r="J1107" i="26"/>
  <c r="K1107" i="26" s="1"/>
  <c r="I1107" i="26"/>
  <c r="E1107" i="26"/>
  <c r="G1107" i="26" s="1"/>
  <c r="D1107" i="26"/>
  <c r="F1107" i="26" s="1"/>
  <c r="W1106" i="26"/>
  <c r="V1106" i="26"/>
  <c r="L1106" i="26"/>
  <c r="M1106" i="26" s="1"/>
  <c r="J1106" i="26"/>
  <c r="K1106" i="26" s="1"/>
  <c r="I1106" i="26"/>
  <c r="E1106" i="26"/>
  <c r="G1106" i="26" s="1"/>
  <c r="D1106" i="26"/>
  <c r="F1106" i="26" s="1"/>
  <c r="W1105" i="26"/>
  <c r="V1105" i="26"/>
  <c r="L1105" i="26"/>
  <c r="M1105" i="26" s="1"/>
  <c r="J1105" i="26"/>
  <c r="K1105" i="26" s="1"/>
  <c r="I1105" i="26"/>
  <c r="E1105" i="26"/>
  <c r="G1105" i="26" s="1"/>
  <c r="D1105" i="26"/>
  <c r="F1105" i="26" s="1"/>
  <c r="W1104" i="26"/>
  <c r="V1104" i="26"/>
  <c r="L1104" i="26"/>
  <c r="M1104" i="26" s="1"/>
  <c r="J1104" i="26"/>
  <c r="K1104" i="26" s="1"/>
  <c r="I1104" i="26"/>
  <c r="E1104" i="26"/>
  <c r="G1104" i="26" s="1"/>
  <c r="D1104" i="26"/>
  <c r="F1104" i="26" s="1"/>
  <c r="W1103" i="26"/>
  <c r="V1103" i="26"/>
  <c r="L1103" i="26"/>
  <c r="M1103" i="26" s="1"/>
  <c r="J1103" i="26"/>
  <c r="K1103" i="26" s="1"/>
  <c r="I1103" i="26"/>
  <c r="E1103" i="26"/>
  <c r="G1103" i="26" s="1"/>
  <c r="D1103" i="26"/>
  <c r="F1103" i="26" s="1"/>
  <c r="W1102" i="26"/>
  <c r="V1102" i="26"/>
  <c r="L1102" i="26"/>
  <c r="M1102" i="26" s="1"/>
  <c r="J1102" i="26"/>
  <c r="K1102" i="26" s="1"/>
  <c r="I1102" i="26"/>
  <c r="E1102" i="26"/>
  <c r="G1102" i="26" s="1"/>
  <c r="D1102" i="26"/>
  <c r="F1102" i="26" s="1"/>
  <c r="W1101" i="26"/>
  <c r="V1101" i="26"/>
  <c r="L1101" i="26"/>
  <c r="M1101" i="26" s="1"/>
  <c r="J1101" i="26"/>
  <c r="K1101" i="26" s="1"/>
  <c r="I1101" i="26"/>
  <c r="E1101" i="26"/>
  <c r="G1101" i="26" s="1"/>
  <c r="D1101" i="26"/>
  <c r="F1101" i="26" s="1"/>
  <c r="W1100" i="26"/>
  <c r="V1100" i="26"/>
  <c r="L1100" i="26"/>
  <c r="M1100" i="26" s="1"/>
  <c r="J1100" i="26"/>
  <c r="K1100" i="26" s="1"/>
  <c r="I1100" i="26"/>
  <c r="E1100" i="26"/>
  <c r="G1100" i="26" s="1"/>
  <c r="D1100" i="26"/>
  <c r="F1100" i="26" s="1"/>
  <c r="W1099" i="26"/>
  <c r="V1099" i="26"/>
  <c r="L1099" i="26"/>
  <c r="M1099" i="26" s="1"/>
  <c r="J1099" i="26"/>
  <c r="K1099" i="26" s="1"/>
  <c r="I1099" i="26"/>
  <c r="E1099" i="26"/>
  <c r="G1099" i="26" s="1"/>
  <c r="D1099" i="26"/>
  <c r="F1099" i="26" s="1"/>
  <c r="W1098" i="26"/>
  <c r="V1098" i="26"/>
  <c r="L1098" i="26"/>
  <c r="M1098" i="26" s="1"/>
  <c r="J1098" i="26"/>
  <c r="K1098" i="26" s="1"/>
  <c r="I1098" i="26"/>
  <c r="E1098" i="26"/>
  <c r="G1098" i="26" s="1"/>
  <c r="D1098" i="26"/>
  <c r="F1098" i="26" s="1"/>
  <c r="W1097" i="26"/>
  <c r="V1097" i="26"/>
  <c r="L1097" i="26"/>
  <c r="M1097" i="26" s="1"/>
  <c r="J1097" i="26"/>
  <c r="K1097" i="26" s="1"/>
  <c r="I1097" i="26"/>
  <c r="E1097" i="26"/>
  <c r="G1097" i="26" s="1"/>
  <c r="D1097" i="26"/>
  <c r="F1097" i="26" s="1"/>
  <c r="W1096" i="26"/>
  <c r="V1096" i="26"/>
  <c r="L1096" i="26"/>
  <c r="M1096" i="26" s="1"/>
  <c r="J1096" i="26"/>
  <c r="K1096" i="26" s="1"/>
  <c r="I1096" i="26"/>
  <c r="E1096" i="26"/>
  <c r="G1096" i="26" s="1"/>
  <c r="D1096" i="26"/>
  <c r="F1096" i="26" s="1"/>
  <c r="W1095" i="26"/>
  <c r="V1095" i="26"/>
  <c r="L1095" i="26"/>
  <c r="M1095" i="26" s="1"/>
  <c r="J1095" i="26"/>
  <c r="K1095" i="26" s="1"/>
  <c r="I1095" i="26"/>
  <c r="E1095" i="26"/>
  <c r="G1095" i="26" s="1"/>
  <c r="D1095" i="26"/>
  <c r="F1095" i="26" s="1"/>
  <c r="W1094" i="26"/>
  <c r="V1094" i="26"/>
  <c r="L1094" i="26"/>
  <c r="M1094" i="26" s="1"/>
  <c r="J1094" i="26"/>
  <c r="K1094" i="26" s="1"/>
  <c r="I1094" i="26"/>
  <c r="E1094" i="26"/>
  <c r="G1094" i="26" s="1"/>
  <c r="D1094" i="26"/>
  <c r="F1094" i="26" s="1"/>
  <c r="W1093" i="26"/>
  <c r="V1093" i="26"/>
  <c r="L1093" i="26"/>
  <c r="M1093" i="26" s="1"/>
  <c r="J1093" i="26"/>
  <c r="K1093" i="26" s="1"/>
  <c r="I1093" i="26"/>
  <c r="E1093" i="26"/>
  <c r="G1093" i="26" s="1"/>
  <c r="D1093" i="26"/>
  <c r="F1093" i="26" s="1"/>
  <c r="W1092" i="26"/>
  <c r="V1092" i="26"/>
  <c r="L1092" i="26"/>
  <c r="M1092" i="26" s="1"/>
  <c r="J1092" i="26"/>
  <c r="K1092" i="26" s="1"/>
  <c r="I1092" i="26"/>
  <c r="E1092" i="26"/>
  <c r="G1092" i="26" s="1"/>
  <c r="D1092" i="26"/>
  <c r="F1092" i="26" s="1"/>
  <c r="W1091" i="26"/>
  <c r="V1091" i="26"/>
  <c r="L1091" i="26"/>
  <c r="M1091" i="26" s="1"/>
  <c r="J1091" i="26"/>
  <c r="K1091" i="26" s="1"/>
  <c r="I1091" i="26"/>
  <c r="E1091" i="26"/>
  <c r="G1091" i="26" s="1"/>
  <c r="D1091" i="26"/>
  <c r="F1091" i="26" s="1"/>
  <c r="W1090" i="26"/>
  <c r="V1090" i="26"/>
  <c r="L1090" i="26"/>
  <c r="M1090" i="26" s="1"/>
  <c r="J1090" i="26"/>
  <c r="K1090" i="26" s="1"/>
  <c r="I1090" i="26"/>
  <c r="E1090" i="26"/>
  <c r="G1090" i="26" s="1"/>
  <c r="D1090" i="26"/>
  <c r="F1090" i="26" s="1"/>
  <c r="W1089" i="26"/>
  <c r="V1089" i="26"/>
  <c r="L1089" i="26"/>
  <c r="M1089" i="26" s="1"/>
  <c r="J1089" i="26"/>
  <c r="K1089" i="26" s="1"/>
  <c r="I1089" i="26"/>
  <c r="E1089" i="26"/>
  <c r="G1089" i="26" s="1"/>
  <c r="D1089" i="26"/>
  <c r="F1089" i="26" s="1"/>
  <c r="W1088" i="26"/>
  <c r="V1088" i="26"/>
  <c r="L1088" i="26"/>
  <c r="M1088" i="26" s="1"/>
  <c r="J1088" i="26"/>
  <c r="K1088" i="26" s="1"/>
  <c r="I1088" i="26"/>
  <c r="E1088" i="26"/>
  <c r="G1088" i="26" s="1"/>
  <c r="D1088" i="26"/>
  <c r="F1088" i="26" s="1"/>
  <c r="W1087" i="26"/>
  <c r="V1087" i="26"/>
  <c r="L1087" i="26"/>
  <c r="M1087" i="26" s="1"/>
  <c r="J1087" i="26"/>
  <c r="K1087" i="26" s="1"/>
  <c r="I1087" i="26"/>
  <c r="E1087" i="26"/>
  <c r="G1087" i="26" s="1"/>
  <c r="D1087" i="26"/>
  <c r="F1087" i="26" s="1"/>
  <c r="W1086" i="26"/>
  <c r="V1086" i="26"/>
  <c r="L1086" i="26"/>
  <c r="M1086" i="26" s="1"/>
  <c r="J1086" i="26"/>
  <c r="K1086" i="26" s="1"/>
  <c r="I1086" i="26"/>
  <c r="E1086" i="26"/>
  <c r="G1086" i="26" s="1"/>
  <c r="D1086" i="26"/>
  <c r="F1086" i="26" s="1"/>
  <c r="W1085" i="26"/>
  <c r="V1085" i="26"/>
  <c r="L1085" i="26"/>
  <c r="M1085" i="26" s="1"/>
  <c r="J1085" i="26"/>
  <c r="K1085" i="26" s="1"/>
  <c r="I1085" i="26"/>
  <c r="E1085" i="26"/>
  <c r="G1085" i="26" s="1"/>
  <c r="D1085" i="26"/>
  <c r="F1085" i="26" s="1"/>
  <c r="W1084" i="26"/>
  <c r="V1084" i="26"/>
  <c r="L1084" i="26"/>
  <c r="M1084" i="26" s="1"/>
  <c r="J1084" i="26"/>
  <c r="K1084" i="26" s="1"/>
  <c r="I1084" i="26"/>
  <c r="E1084" i="26"/>
  <c r="G1084" i="26" s="1"/>
  <c r="D1084" i="26"/>
  <c r="F1084" i="26" s="1"/>
  <c r="W1083" i="26"/>
  <c r="V1083" i="26"/>
  <c r="L1083" i="26"/>
  <c r="M1083" i="26" s="1"/>
  <c r="J1083" i="26"/>
  <c r="K1083" i="26" s="1"/>
  <c r="I1083" i="26"/>
  <c r="E1083" i="26"/>
  <c r="G1083" i="26" s="1"/>
  <c r="D1083" i="26"/>
  <c r="F1083" i="26" s="1"/>
  <c r="W1082" i="26"/>
  <c r="V1082" i="26"/>
  <c r="L1082" i="26"/>
  <c r="M1082" i="26" s="1"/>
  <c r="J1082" i="26"/>
  <c r="K1082" i="26" s="1"/>
  <c r="I1082" i="26"/>
  <c r="E1082" i="26"/>
  <c r="G1082" i="26" s="1"/>
  <c r="D1082" i="26"/>
  <c r="F1082" i="26" s="1"/>
  <c r="W1081" i="26"/>
  <c r="V1081" i="26"/>
  <c r="L1081" i="26"/>
  <c r="M1081" i="26" s="1"/>
  <c r="J1081" i="26"/>
  <c r="K1081" i="26" s="1"/>
  <c r="I1081" i="26"/>
  <c r="E1081" i="26"/>
  <c r="G1081" i="26" s="1"/>
  <c r="D1081" i="26"/>
  <c r="F1081" i="26" s="1"/>
  <c r="W1080" i="26"/>
  <c r="V1080" i="26"/>
  <c r="L1080" i="26"/>
  <c r="M1080" i="26" s="1"/>
  <c r="J1080" i="26"/>
  <c r="K1080" i="26" s="1"/>
  <c r="I1080" i="26"/>
  <c r="E1080" i="26"/>
  <c r="G1080" i="26" s="1"/>
  <c r="D1080" i="26"/>
  <c r="F1080" i="26" s="1"/>
  <c r="W1079" i="26"/>
  <c r="V1079" i="26"/>
  <c r="L1079" i="26"/>
  <c r="J1079" i="26"/>
  <c r="O1107" i="26" s="1"/>
  <c r="O1108" i="26" s="1"/>
  <c r="I1079" i="26"/>
  <c r="E1079" i="26"/>
  <c r="G1079" i="26" s="1"/>
  <c r="D1079" i="26"/>
  <c r="F1079" i="26" s="1"/>
  <c r="W1078" i="26"/>
  <c r="V1078" i="26"/>
  <c r="L1078" i="26"/>
  <c r="M1078" i="26" s="1"/>
  <c r="J1078" i="26"/>
  <c r="K1078" i="26" s="1"/>
  <c r="I1078" i="26"/>
  <c r="E1078" i="26"/>
  <c r="G1078" i="26" s="1"/>
  <c r="D1078" i="26"/>
  <c r="F1078" i="26" s="1"/>
  <c r="W1077" i="26"/>
  <c r="V1077" i="26"/>
  <c r="L1077" i="26"/>
  <c r="M1077" i="26" s="1"/>
  <c r="J1077" i="26"/>
  <c r="K1077" i="26" s="1"/>
  <c r="I1077" i="26"/>
  <c r="E1077" i="26"/>
  <c r="G1077" i="26" s="1"/>
  <c r="D1077" i="26"/>
  <c r="F1077" i="26" s="1"/>
  <c r="W1076" i="26"/>
  <c r="V1076" i="26"/>
  <c r="L1076" i="26"/>
  <c r="M1076" i="26" s="1"/>
  <c r="J1076" i="26"/>
  <c r="K1076" i="26" s="1"/>
  <c r="I1076" i="26"/>
  <c r="E1076" i="26"/>
  <c r="G1076" i="26" s="1"/>
  <c r="D1076" i="26"/>
  <c r="F1076" i="26" s="1"/>
  <c r="W1075" i="26"/>
  <c r="V1075" i="26"/>
  <c r="L1075" i="26"/>
  <c r="M1075" i="26" s="1"/>
  <c r="J1075" i="26"/>
  <c r="K1075" i="26" s="1"/>
  <c r="I1075" i="26"/>
  <c r="E1075" i="26"/>
  <c r="G1075" i="26" s="1"/>
  <c r="D1075" i="26"/>
  <c r="F1075" i="26" s="1"/>
  <c r="W1074" i="26"/>
  <c r="V1074" i="26"/>
  <c r="L1074" i="26"/>
  <c r="M1074" i="26" s="1"/>
  <c r="J1074" i="26"/>
  <c r="K1074" i="26" s="1"/>
  <c r="I1074" i="26"/>
  <c r="E1074" i="26"/>
  <c r="G1074" i="26" s="1"/>
  <c r="D1074" i="26"/>
  <c r="F1074" i="26" s="1"/>
  <c r="W1073" i="26"/>
  <c r="V1073" i="26"/>
  <c r="L1073" i="26"/>
  <c r="M1073" i="26" s="1"/>
  <c r="J1073" i="26"/>
  <c r="K1073" i="26" s="1"/>
  <c r="I1073" i="26"/>
  <c r="E1073" i="26"/>
  <c r="G1073" i="26" s="1"/>
  <c r="D1073" i="26"/>
  <c r="F1073" i="26" s="1"/>
  <c r="W1072" i="26"/>
  <c r="V1072" i="26"/>
  <c r="L1072" i="26"/>
  <c r="M1072" i="26" s="1"/>
  <c r="J1072" i="26"/>
  <c r="K1072" i="26" s="1"/>
  <c r="I1072" i="26"/>
  <c r="E1072" i="26"/>
  <c r="G1072" i="26" s="1"/>
  <c r="D1072" i="26"/>
  <c r="F1072" i="26" s="1"/>
  <c r="W1071" i="26"/>
  <c r="V1071" i="26"/>
  <c r="L1071" i="26"/>
  <c r="M1071" i="26" s="1"/>
  <c r="J1071" i="26"/>
  <c r="K1071" i="26" s="1"/>
  <c r="I1071" i="26"/>
  <c r="E1071" i="26"/>
  <c r="G1071" i="26" s="1"/>
  <c r="D1071" i="26"/>
  <c r="F1071" i="26" s="1"/>
  <c r="W1070" i="26"/>
  <c r="V1070" i="26"/>
  <c r="L1070" i="26"/>
  <c r="M1070" i="26" s="1"/>
  <c r="J1070" i="26"/>
  <c r="K1070" i="26" s="1"/>
  <c r="I1070" i="26"/>
  <c r="E1070" i="26"/>
  <c r="G1070" i="26" s="1"/>
  <c r="D1070" i="26"/>
  <c r="F1070" i="26" s="1"/>
  <c r="W1069" i="26"/>
  <c r="V1069" i="26"/>
  <c r="L1069" i="26"/>
  <c r="M1069" i="26" s="1"/>
  <c r="J1069" i="26"/>
  <c r="K1069" i="26" s="1"/>
  <c r="I1069" i="26"/>
  <c r="E1069" i="26"/>
  <c r="G1069" i="26" s="1"/>
  <c r="D1069" i="26"/>
  <c r="F1069" i="26" s="1"/>
  <c r="W1068" i="26"/>
  <c r="V1068" i="26"/>
  <c r="L1068" i="26"/>
  <c r="M1068" i="26" s="1"/>
  <c r="J1068" i="26"/>
  <c r="K1068" i="26" s="1"/>
  <c r="I1068" i="26"/>
  <c r="E1068" i="26"/>
  <c r="G1068" i="26" s="1"/>
  <c r="D1068" i="26"/>
  <c r="F1068" i="26" s="1"/>
  <c r="W1067" i="26"/>
  <c r="V1067" i="26"/>
  <c r="L1067" i="26"/>
  <c r="M1067" i="26" s="1"/>
  <c r="J1067" i="26"/>
  <c r="K1067" i="26" s="1"/>
  <c r="I1067" i="26"/>
  <c r="E1067" i="26"/>
  <c r="G1067" i="26" s="1"/>
  <c r="D1067" i="26"/>
  <c r="F1067" i="26" s="1"/>
  <c r="W1066" i="26"/>
  <c r="V1066" i="26"/>
  <c r="L1066" i="26"/>
  <c r="M1066" i="26" s="1"/>
  <c r="J1066" i="26"/>
  <c r="K1066" i="26" s="1"/>
  <c r="I1066" i="26"/>
  <c r="E1066" i="26"/>
  <c r="G1066" i="26" s="1"/>
  <c r="D1066" i="26"/>
  <c r="F1066" i="26" s="1"/>
  <c r="W1065" i="26"/>
  <c r="V1065" i="26"/>
  <c r="T1065" i="26"/>
  <c r="L1065" i="26"/>
  <c r="M1065" i="26" s="1"/>
  <c r="J1065" i="26"/>
  <c r="K1065" i="26" s="1"/>
  <c r="I1065" i="26"/>
  <c r="E1065" i="26"/>
  <c r="G1065" i="26" s="1"/>
  <c r="D1065" i="26"/>
  <c r="F1065" i="26" s="1"/>
  <c r="W1064" i="26"/>
  <c r="V1064" i="26"/>
  <c r="T1064" i="26"/>
  <c r="L1064" i="26"/>
  <c r="M1064" i="26" s="1"/>
  <c r="J1064" i="26"/>
  <c r="K1064" i="26" s="1"/>
  <c r="I1064" i="26"/>
  <c r="E1064" i="26"/>
  <c r="G1064" i="26" s="1"/>
  <c r="D1064" i="26"/>
  <c r="F1064" i="26" s="1"/>
  <c r="W1063" i="26"/>
  <c r="V1063" i="26"/>
  <c r="T1063" i="26"/>
  <c r="L1063" i="26"/>
  <c r="M1063" i="26" s="1"/>
  <c r="J1063" i="26"/>
  <c r="K1063" i="26" s="1"/>
  <c r="I1063" i="26"/>
  <c r="E1063" i="26"/>
  <c r="G1063" i="26" s="1"/>
  <c r="D1063" i="26"/>
  <c r="F1063" i="26" s="1"/>
  <c r="W1062" i="26"/>
  <c r="V1062" i="26"/>
  <c r="T1062" i="26"/>
  <c r="L1062" i="26"/>
  <c r="M1062" i="26" s="1"/>
  <c r="J1062" i="26"/>
  <c r="K1062" i="26" s="1"/>
  <c r="I1062" i="26"/>
  <c r="E1062" i="26"/>
  <c r="G1062" i="26" s="1"/>
  <c r="D1062" i="26"/>
  <c r="F1062" i="26" s="1"/>
  <c r="W1061" i="26"/>
  <c r="V1061" i="26"/>
  <c r="L1061" i="26"/>
  <c r="M1061" i="26" s="1"/>
  <c r="J1061" i="26"/>
  <c r="K1061" i="26" s="1"/>
  <c r="I1061" i="26"/>
  <c r="E1061" i="26"/>
  <c r="G1061" i="26" s="1"/>
  <c r="D1061" i="26"/>
  <c r="F1061" i="26" s="1"/>
  <c r="W1060" i="26"/>
  <c r="V1060" i="26"/>
  <c r="T1060" i="26"/>
  <c r="L1060" i="26"/>
  <c r="M1060" i="26" s="1"/>
  <c r="J1060" i="26"/>
  <c r="K1060" i="26" s="1"/>
  <c r="I1060" i="26"/>
  <c r="E1060" i="26"/>
  <c r="G1060" i="26" s="1"/>
  <c r="D1060" i="26"/>
  <c r="F1060" i="26" s="1"/>
  <c r="W1059" i="26"/>
  <c r="V1059" i="26"/>
  <c r="U1059" i="26"/>
  <c r="T1059" i="26"/>
  <c r="L1059" i="26"/>
  <c r="M1059" i="26" s="1"/>
  <c r="J1059" i="26"/>
  <c r="K1059" i="26" s="1"/>
  <c r="I1059" i="26"/>
  <c r="E1059" i="26"/>
  <c r="G1059" i="26" s="1"/>
  <c r="D1059" i="26"/>
  <c r="F1059" i="26" s="1"/>
  <c r="W1058" i="26"/>
  <c r="V1058" i="26"/>
  <c r="U1058" i="26"/>
  <c r="T1058" i="26"/>
  <c r="L1058" i="26"/>
  <c r="M1058" i="26" s="1"/>
  <c r="J1058" i="26"/>
  <c r="K1058" i="26" s="1"/>
  <c r="I1058" i="26"/>
  <c r="E1058" i="26"/>
  <c r="G1058" i="26" s="1"/>
  <c r="D1058" i="26"/>
  <c r="F1058" i="26" s="1"/>
  <c r="W1057" i="26"/>
  <c r="V1057" i="26"/>
  <c r="U1057" i="26"/>
  <c r="T1057" i="26"/>
  <c r="T1056" i="26" s="1"/>
  <c r="T1055" i="26" s="1"/>
  <c r="T1054" i="26" s="1"/>
  <c r="L1057" i="26"/>
  <c r="M1057" i="26" s="1"/>
  <c r="J1057" i="26"/>
  <c r="K1057" i="26" s="1"/>
  <c r="I1057" i="26"/>
  <c r="E1057" i="26"/>
  <c r="G1057" i="26" s="1"/>
  <c r="D1057" i="26"/>
  <c r="F1057" i="26" s="1"/>
  <c r="W1056" i="26"/>
  <c r="V1056" i="26"/>
  <c r="U1056" i="26"/>
  <c r="L1056" i="26"/>
  <c r="M1056" i="26" s="1"/>
  <c r="J1056" i="26"/>
  <c r="K1056" i="26" s="1"/>
  <c r="I1056" i="26"/>
  <c r="E1056" i="26"/>
  <c r="G1056" i="26" s="1"/>
  <c r="D1056" i="26"/>
  <c r="F1056" i="26" s="1"/>
  <c r="W1055" i="26"/>
  <c r="V1055" i="26"/>
  <c r="U1055" i="26"/>
  <c r="L1055" i="26"/>
  <c r="M1055" i="26" s="1"/>
  <c r="J1055" i="26"/>
  <c r="K1055" i="26" s="1"/>
  <c r="I1055" i="26"/>
  <c r="E1055" i="26"/>
  <c r="G1055" i="26" s="1"/>
  <c r="D1055" i="26"/>
  <c r="F1055" i="26" s="1"/>
  <c r="W1054" i="26"/>
  <c r="V1054" i="26"/>
  <c r="U1054" i="26"/>
  <c r="L1054" i="26"/>
  <c r="M1054" i="26" s="1"/>
  <c r="J1054" i="26"/>
  <c r="K1054" i="26" s="1"/>
  <c r="I1054" i="26"/>
  <c r="E1054" i="26"/>
  <c r="G1054" i="26" s="1"/>
  <c r="D1054" i="26"/>
  <c r="F1054" i="26" s="1"/>
  <c r="W1053" i="26"/>
  <c r="V1053" i="26"/>
  <c r="L1053" i="26"/>
  <c r="M1053" i="26" s="1"/>
  <c r="J1053" i="26"/>
  <c r="K1053" i="26" s="1"/>
  <c r="I1053" i="26"/>
  <c r="E1053" i="26"/>
  <c r="G1053" i="26" s="1"/>
  <c r="D1053" i="26"/>
  <c r="F1053" i="26" s="1"/>
  <c r="W1052" i="26"/>
  <c r="V1052" i="26"/>
  <c r="L1052" i="26"/>
  <c r="M1052" i="26" s="1"/>
  <c r="J1052" i="26"/>
  <c r="K1052" i="26" s="1"/>
  <c r="I1052" i="26"/>
  <c r="E1052" i="26"/>
  <c r="G1052" i="26" s="1"/>
  <c r="D1052" i="26"/>
  <c r="F1052" i="26" s="1"/>
  <c r="W1051" i="26"/>
  <c r="V1051" i="26"/>
  <c r="L1051" i="26"/>
  <c r="M1051" i="26" s="1"/>
  <c r="J1051" i="26"/>
  <c r="K1051" i="26" s="1"/>
  <c r="I1051" i="26"/>
  <c r="E1051" i="26"/>
  <c r="G1051" i="26" s="1"/>
  <c r="D1051" i="26"/>
  <c r="F1051" i="26" s="1"/>
  <c r="W1050" i="26"/>
  <c r="V1050" i="26"/>
  <c r="L1050" i="26"/>
  <c r="M1050" i="26" s="1"/>
  <c r="J1050" i="26"/>
  <c r="K1050" i="26" s="1"/>
  <c r="I1050" i="26"/>
  <c r="E1050" i="26"/>
  <c r="G1050" i="26" s="1"/>
  <c r="D1050" i="26"/>
  <c r="F1050" i="26" s="1"/>
  <c r="W1049" i="26"/>
  <c r="V1049" i="26"/>
  <c r="L1049" i="26"/>
  <c r="M1049" i="26" s="1"/>
  <c r="J1049" i="26"/>
  <c r="K1049" i="26" s="1"/>
  <c r="I1049" i="26"/>
  <c r="W1048" i="26"/>
  <c r="V1048" i="26"/>
  <c r="M1048" i="26"/>
  <c r="L1048" i="26"/>
  <c r="K1048" i="26"/>
  <c r="J1048" i="26"/>
  <c r="I1048" i="26"/>
  <c r="W1046" i="26"/>
  <c r="V1046" i="26"/>
  <c r="L1046" i="26"/>
  <c r="M1046" i="26" s="1"/>
  <c r="J1046" i="26"/>
  <c r="K1046" i="26" s="1"/>
  <c r="I1046" i="26"/>
  <c r="E1046" i="26"/>
  <c r="G1046" i="26" s="1"/>
  <c r="D1046" i="26"/>
  <c r="F1046" i="26" s="1"/>
  <c r="W1045" i="26"/>
  <c r="V1045" i="26"/>
  <c r="L1045" i="26"/>
  <c r="M1045" i="26" s="1"/>
  <c r="J1045" i="26"/>
  <c r="K1045" i="26" s="1"/>
  <c r="I1045" i="26"/>
  <c r="E1045" i="26"/>
  <c r="G1045" i="26" s="1"/>
  <c r="D1045" i="26"/>
  <c r="F1045" i="26" s="1"/>
  <c r="W1044" i="26"/>
  <c r="V1044" i="26"/>
  <c r="L1044" i="26"/>
  <c r="M1044" i="26" s="1"/>
  <c r="J1044" i="26"/>
  <c r="K1044" i="26" s="1"/>
  <c r="I1044" i="26"/>
  <c r="E1044" i="26"/>
  <c r="G1044" i="26" s="1"/>
  <c r="D1044" i="26"/>
  <c r="F1044" i="26" s="1"/>
  <c r="W1043" i="26"/>
  <c r="V1043" i="26"/>
  <c r="L1043" i="26"/>
  <c r="M1043" i="26" s="1"/>
  <c r="J1043" i="26"/>
  <c r="K1043" i="26" s="1"/>
  <c r="I1043" i="26"/>
  <c r="E1043" i="26"/>
  <c r="G1043" i="26" s="1"/>
  <c r="D1043" i="26"/>
  <c r="F1043" i="26" s="1"/>
  <c r="W1042" i="26"/>
  <c r="V1042" i="26"/>
  <c r="L1042" i="26"/>
  <c r="M1042" i="26" s="1"/>
  <c r="J1042" i="26"/>
  <c r="K1042" i="26" s="1"/>
  <c r="I1042" i="26"/>
  <c r="E1042" i="26"/>
  <c r="G1042" i="26" s="1"/>
  <c r="D1042" i="26"/>
  <c r="F1042" i="26" s="1"/>
  <c r="W1041" i="26"/>
  <c r="V1041" i="26"/>
  <c r="L1041" i="26"/>
  <c r="M1041" i="26" s="1"/>
  <c r="J1041" i="26"/>
  <c r="K1041" i="26" s="1"/>
  <c r="I1041" i="26"/>
  <c r="E1041" i="26"/>
  <c r="G1041" i="26" s="1"/>
  <c r="D1041" i="26"/>
  <c r="F1041" i="26" s="1"/>
  <c r="W1040" i="26"/>
  <c r="V1040" i="26"/>
  <c r="L1040" i="26"/>
  <c r="M1040" i="26" s="1"/>
  <c r="J1040" i="26"/>
  <c r="K1040" i="26" s="1"/>
  <c r="I1040" i="26"/>
  <c r="E1040" i="26"/>
  <c r="G1040" i="26" s="1"/>
  <c r="D1040" i="26"/>
  <c r="F1040" i="26" s="1"/>
  <c r="W1039" i="26"/>
  <c r="V1039" i="26"/>
  <c r="L1039" i="26"/>
  <c r="M1039" i="26" s="1"/>
  <c r="J1039" i="26"/>
  <c r="K1039" i="26" s="1"/>
  <c r="I1039" i="26"/>
  <c r="E1039" i="26"/>
  <c r="G1039" i="26" s="1"/>
  <c r="D1039" i="26"/>
  <c r="F1039" i="26" s="1"/>
  <c r="W1038" i="26"/>
  <c r="V1038" i="26"/>
  <c r="L1038" i="26"/>
  <c r="M1038" i="26" s="1"/>
  <c r="J1038" i="26"/>
  <c r="K1038" i="26" s="1"/>
  <c r="I1038" i="26"/>
  <c r="E1038" i="26"/>
  <c r="G1038" i="26" s="1"/>
  <c r="D1038" i="26"/>
  <c r="F1038" i="26" s="1"/>
  <c r="W1037" i="26"/>
  <c r="V1037" i="26"/>
  <c r="L1037" i="26"/>
  <c r="M1037" i="26" s="1"/>
  <c r="J1037" i="26"/>
  <c r="K1037" i="26" s="1"/>
  <c r="I1037" i="26"/>
  <c r="E1037" i="26"/>
  <c r="G1037" i="26" s="1"/>
  <c r="D1037" i="26"/>
  <c r="F1037" i="26" s="1"/>
  <c r="W1036" i="26"/>
  <c r="V1036" i="26"/>
  <c r="L1036" i="26"/>
  <c r="M1036" i="26" s="1"/>
  <c r="J1036" i="26"/>
  <c r="K1036" i="26" s="1"/>
  <c r="I1036" i="26"/>
  <c r="E1036" i="26"/>
  <c r="G1036" i="26" s="1"/>
  <c r="D1036" i="26"/>
  <c r="F1036" i="26" s="1"/>
  <c r="W1035" i="26"/>
  <c r="V1035" i="26"/>
  <c r="L1035" i="26"/>
  <c r="M1035" i="26" s="1"/>
  <c r="J1035" i="26"/>
  <c r="K1035" i="26" s="1"/>
  <c r="I1035" i="26"/>
  <c r="E1035" i="26"/>
  <c r="G1035" i="26" s="1"/>
  <c r="D1035" i="26"/>
  <c r="F1035" i="26" s="1"/>
  <c r="W1034" i="26"/>
  <c r="V1034" i="26"/>
  <c r="L1034" i="26"/>
  <c r="M1034" i="26" s="1"/>
  <c r="J1034" i="26"/>
  <c r="K1034" i="26" s="1"/>
  <c r="I1034" i="26"/>
  <c r="E1034" i="26"/>
  <c r="G1034" i="26" s="1"/>
  <c r="D1034" i="26"/>
  <c r="F1034" i="26" s="1"/>
  <c r="W1033" i="26"/>
  <c r="V1033" i="26"/>
  <c r="L1033" i="26"/>
  <c r="M1033" i="26" s="1"/>
  <c r="J1033" i="26"/>
  <c r="K1033" i="26" s="1"/>
  <c r="I1033" i="26"/>
  <c r="E1033" i="26"/>
  <c r="G1033" i="26" s="1"/>
  <c r="D1033" i="26"/>
  <c r="F1033" i="26" s="1"/>
  <c r="W1032" i="26"/>
  <c r="V1032" i="26"/>
  <c r="L1032" i="26"/>
  <c r="M1032" i="26" s="1"/>
  <c r="J1032" i="26"/>
  <c r="K1032" i="26" s="1"/>
  <c r="I1032" i="26"/>
  <c r="E1032" i="26"/>
  <c r="G1032" i="26" s="1"/>
  <c r="D1032" i="26"/>
  <c r="F1032" i="26" s="1"/>
  <c r="W1031" i="26"/>
  <c r="V1031" i="26"/>
  <c r="L1031" i="26"/>
  <c r="M1031" i="26" s="1"/>
  <c r="J1031" i="26"/>
  <c r="K1031" i="26" s="1"/>
  <c r="I1031" i="26"/>
  <c r="E1031" i="26"/>
  <c r="G1031" i="26" s="1"/>
  <c r="D1031" i="26"/>
  <c r="F1031" i="26" s="1"/>
  <c r="W1030" i="26"/>
  <c r="V1030" i="26"/>
  <c r="L1030" i="26"/>
  <c r="M1030" i="26" s="1"/>
  <c r="J1030" i="26"/>
  <c r="K1030" i="26" s="1"/>
  <c r="I1030" i="26"/>
  <c r="E1030" i="26"/>
  <c r="G1030" i="26" s="1"/>
  <c r="D1030" i="26"/>
  <c r="F1030" i="26" s="1"/>
  <c r="W1029" i="26"/>
  <c r="V1029" i="26"/>
  <c r="L1029" i="26"/>
  <c r="M1029" i="26" s="1"/>
  <c r="J1029" i="26"/>
  <c r="K1029" i="26" s="1"/>
  <c r="I1029" i="26"/>
  <c r="E1029" i="26"/>
  <c r="G1029" i="26" s="1"/>
  <c r="D1029" i="26"/>
  <c r="F1029" i="26" s="1"/>
  <c r="W1028" i="26"/>
  <c r="V1028" i="26"/>
  <c r="L1028" i="26"/>
  <c r="M1028" i="26" s="1"/>
  <c r="J1028" i="26"/>
  <c r="K1028" i="26" s="1"/>
  <c r="I1028" i="26"/>
  <c r="E1028" i="26"/>
  <c r="G1028" i="26" s="1"/>
  <c r="D1028" i="26"/>
  <c r="F1028" i="26" s="1"/>
  <c r="W1027" i="26"/>
  <c r="V1027" i="26"/>
  <c r="L1027" i="26"/>
  <c r="M1027" i="26" s="1"/>
  <c r="J1027" i="26"/>
  <c r="K1027" i="26" s="1"/>
  <c r="I1027" i="26"/>
  <c r="E1027" i="26"/>
  <c r="G1027" i="26" s="1"/>
  <c r="D1027" i="26"/>
  <c r="F1027" i="26" s="1"/>
  <c r="W1026" i="26"/>
  <c r="V1026" i="26"/>
  <c r="L1026" i="26"/>
  <c r="M1026" i="26" s="1"/>
  <c r="J1026" i="26"/>
  <c r="K1026" i="26" s="1"/>
  <c r="I1026" i="26"/>
  <c r="E1026" i="26"/>
  <c r="G1026" i="26" s="1"/>
  <c r="D1026" i="26"/>
  <c r="F1026" i="26" s="1"/>
  <c r="W1025" i="26"/>
  <c r="V1025" i="26"/>
  <c r="L1025" i="26"/>
  <c r="M1025" i="26" s="1"/>
  <c r="J1025" i="26"/>
  <c r="K1025" i="26" s="1"/>
  <c r="I1025" i="26"/>
  <c r="E1025" i="26"/>
  <c r="G1025" i="26" s="1"/>
  <c r="D1025" i="26"/>
  <c r="F1025" i="26" s="1"/>
  <c r="W1024" i="26"/>
  <c r="V1024" i="26"/>
  <c r="L1024" i="26"/>
  <c r="M1024" i="26" s="1"/>
  <c r="J1024" i="26"/>
  <c r="K1024" i="26" s="1"/>
  <c r="I1024" i="26"/>
  <c r="E1024" i="26"/>
  <c r="G1024" i="26" s="1"/>
  <c r="D1024" i="26"/>
  <c r="F1024" i="26" s="1"/>
  <c r="W1023" i="26"/>
  <c r="V1023" i="26"/>
  <c r="L1023" i="26"/>
  <c r="M1023" i="26" s="1"/>
  <c r="J1023" i="26"/>
  <c r="K1023" i="26" s="1"/>
  <c r="I1023" i="26"/>
  <c r="E1023" i="26"/>
  <c r="G1023" i="26" s="1"/>
  <c r="D1023" i="26"/>
  <c r="F1023" i="26" s="1"/>
  <c r="W1022" i="26"/>
  <c r="V1022" i="26"/>
  <c r="L1022" i="26"/>
  <c r="M1022" i="26" s="1"/>
  <c r="J1022" i="26"/>
  <c r="K1022" i="26" s="1"/>
  <c r="I1022" i="26"/>
  <c r="E1022" i="26"/>
  <c r="G1022" i="26" s="1"/>
  <c r="D1022" i="26"/>
  <c r="F1022" i="26" s="1"/>
  <c r="W1021" i="26"/>
  <c r="V1021" i="26"/>
  <c r="L1021" i="26"/>
  <c r="M1021" i="26" s="1"/>
  <c r="J1021" i="26"/>
  <c r="K1021" i="26" s="1"/>
  <c r="I1021" i="26"/>
  <c r="E1021" i="26"/>
  <c r="G1021" i="26" s="1"/>
  <c r="D1021" i="26"/>
  <c r="F1021" i="26" s="1"/>
  <c r="W1020" i="26"/>
  <c r="V1020" i="26"/>
  <c r="L1020" i="26"/>
  <c r="M1020" i="26" s="1"/>
  <c r="J1020" i="26"/>
  <c r="K1020" i="26" s="1"/>
  <c r="I1020" i="26"/>
  <c r="E1020" i="26"/>
  <c r="G1020" i="26" s="1"/>
  <c r="D1020" i="26"/>
  <c r="F1020" i="26" s="1"/>
  <c r="W1019" i="26"/>
  <c r="V1019" i="26"/>
  <c r="L1019" i="26"/>
  <c r="M1019" i="26" s="1"/>
  <c r="J1019" i="26"/>
  <c r="K1019" i="26" s="1"/>
  <c r="I1019" i="26"/>
  <c r="E1019" i="26"/>
  <c r="G1019" i="26" s="1"/>
  <c r="D1019" i="26"/>
  <c r="F1019" i="26" s="1"/>
  <c r="W1018" i="26"/>
  <c r="V1018" i="26"/>
  <c r="L1018" i="26"/>
  <c r="J1018" i="26"/>
  <c r="I1018" i="26"/>
  <c r="E1018" i="26"/>
  <c r="G1018" i="26" s="1"/>
  <c r="D1018" i="26"/>
  <c r="F1018" i="26" s="1"/>
  <c r="W1017" i="26"/>
  <c r="V1017" i="26"/>
  <c r="L1017" i="26"/>
  <c r="M1017" i="26" s="1"/>
  <c r="J1017" i="26"/>
  <c r="K1017" i="26" s="1"/>
  <c r="I1017" i="26"/>
  <c r="E1017" i="26"/>
  <c r="G1017" i="26" s="1"/>
  <c r="D1017" i="26"/>
  <c r="F1017" i="26" s="1"/>
  <c r="W1016" i="26"/>
  <c r="V1016" i="26"/>
  <c r="L1016" i="26"/>
  <c r="M1016" i="26" s="1"/>
  <c r="J1016" i="26"/>
  <c r="K1016" i="26" s="1"/>
  <c r="I1016" i="26"/>
  <c r="E1016" i="26"/>
  <c r="G1016" i="26" s="1"/>
  <c r="D1016" i="26"/>
  <c r="F1016" i="26" s="1"/>
  <c r="W1015" i="26"/>
  <c r="V1015" i="26"/>
  <c r="L1015" i="26"/>
  <c r="M1015" i="26" s="1"/>
  <c r="J1015" i="26"/>
  <c r="K1015" i="26" s="1"/>
  <c r="I1015" i="26"/>
  <c r="E1015" i="26"/>
  <c r="G1015" i="26" s="1"/>
  <c r="D1015" i="26"/>
  <c r="F1015" i="26" s="1"/>
  <c r="W1014" i="26"/>
  <c r="V1014" i="26"/>
  <c r="L1014" i="26"/>
  <c r="M1014" i="26" s="1"/>
  <c r="J1014" i="26"/>
  <c r="K1014" i="26" s="1"/>
  <c r="I1014" i="26"/>
  <c r="E1014" i="26"/>
  <c r="G1014" i="26" s="1"/>
  <c r="F1014" i="26"/>
  <c r="W1013" i="26"/>
  <c r="V1013" i="26"/>
  <c r="L1013" i="26"/>
  <c r="M1013" i="26" s="1"/>
  <c r="J1013" i="26"/>
  <c r="K1013" i="26" s="1"/>
  <c r="I1013" i="26"/>
  <c r="E1013" i="26"/>
  <c r="G1013" i="26" s="1"/>
  <c r="D1013" i="26"/>
  <c r="F1013" i="26" s="1"/>
  <c r="W1012" i="26"/>
  <c r="V1012" i="26"/>
  <c r="L1012" i="26"/>
  <c r="M1012" i="26" s="1"/>
  <c r="J1012" i="26"/>
  <c r="K1012" i="26" s="1"/>
  <c r="I1012" i="26"/>
  <c r="E1012" i="26"/>
  <c r="G1012" i="26" s="1"/>
  <c r="D1012" i="26"/>
  <c r="F1012" i="26" s="1"/>
  <c r="W1011" i="26"/>
  <c r="V1011" i="26"/>
  <c r="L1011" i="26"/>
  <c r="M1011" i="26" s="1"/>
  <c r="J1011" i="26"/>
  <c r="K1011" i="26" s="1"/>
  <c r="I1011" i="26"/>
  <c r="E1011" i="26"/>
  <c r="G1011" i="26" s="1"/>
  <c r="D1011" i="26"/>
  <c r="F1011" i="26" s="1"/>
  <c r="W1010" i="26"/>
  <c r="V1010" i="26"/>
  <c r="L1010" i="26"/>
  <c r="M1010" i="26" s="1"/>
  <c r="J1010" i="26"/>
  <c r="K1010" i="26" s="1"/>
  <c r="I1010" i="26"/>
  <c r="E1010" i="26"/>
  <c r="G1010" i="26" s="1"/>
  <c r="D1010" i="26"/>
  <c r="F1010" i="26" s="1"/>
  <c r="W1009" i="26"/>
  <c r="V1009" i="26"/>
  <c r="L1009" i="26"/>
  <c r="M1009" i="26" s="1"/>
  <c r="J1009" i="26"/>
  <c r="K1009" i="26" s="1"/>
  <c r="I1009" i="26"/>
  <c r="E1009" i="26"/>
  <c r="G1009" i="26" s="1"/>
  <c r="D1009" i="26"/>
  <c r="F1009" i="26" s="1"/>
  <c r="W1008" i="26"/>
  <c r="V1008" i="26"/>
  <c r="L1008" i="26"/>
  <c r="M1008" i="26" s="1"/>
  <c r="J1008" i="26"/>
  <c r="K1008" i="26" s="1"/>
  <c r="I1008" i="26"/>
  <c r="E1008" i="26"/>
  <c r="G1008" i="26" s="1"/>
  <c r="D1008" i="26"/>
  <c r="F1008" i="26" s="1"/>
  <c r="W1007" i="26"/>
  <c r="V1007" i="26"/>
  <c r="L1007" i="26"/>
  <c r="M1007" i="26" s="1"/>
  <c r="J1007" i="26"/>
  <c r="K1007" i="26" s="1"/>
  <c r="I1007" i="26"/>
  <c r="E1007" i="26"/>
  <c r="G1007" i="26" s="1"/>
  <c r="D1007" i="26"/>
  <c r="F1007" i="26" s="1"/>
  <c r="W1006" i="26"/>
  <c r="V1006" i="26"/>
  <c r="L1006" i="26"/>
  <c r="M1006" i="26" s="1"/>
  <c r="J1006" i="26"/>
  <c r="K1006" i="26" s="1"/>
  <c r="I1006" i="26"/>
  <c r="E1006" i="26"/>
  <c r="G1006" i="26" s="1"/>
  <c r="D1006" i="26"/>
  <c r="F1006" i="26" s="1"/>
  <c r="W1005" i="26"/>
  <c r="V1005" i="26"/>
  <c r="L1005" i="26"/>
  <c r="M1005" i="26" s="1"/>
  <c r="J1005" i="26"/>
  <c r="K1005" i="26" s="1"/>
  <c r="I1005" i="26"/>
  <c r="E1005" i="26"/>
  <c r="G1005" i="26" s="1"/>
  <c r="D1005" i="26"/>
  <c r="F1005" i="26" s="1"/>
  <c r="W1004" i="26"/>
  <c r="V1004" i="26"/>
  <c r="L1004" i="26"/>
  <c r="M1004" i="26" s="1"/>
  <c r="J1004" i="26"/>
  <c r="K1004" i="26" s="1"/>
  <c r="I1004" i="26"/>
  <c r="E1004" i="26"/>
  <c r="G1004" i="26" s="1"/>
  <c r="D1004" i="26"/>
  <c r="F1004" i="26" s="1"/>
  <c r="W1003" i="26"/>
  <c r="V1003" i="26"/>
  <c r="L1003" i="26"/>
  <c r="M1003" i="26" s="1"/>
  <c r="J1003" i="26"/>
  <c r="K1003" i="26" s="1"/>
  <c r="I1003" i="26"/>
  <c r="E1003" i="26"/>
  <c r="G1003" i="26" s="1"/>
  <c r="D1003" i="26"/>
  <c r="F1003" i="26" s="1"/>
  <c r="W1002" i="26"/>
  <c r="V1002" i="26"/>
  <c r="L1002" i="26"/>
  <c r="M1002" i="26" s="1"/>
  <c r="J1002" i="26"/>
  <c r="K1002" i="26" s="1"/>
  <c r="I1002" i="26"/>
  <c r="E1002" i="26"/>
  <c r="G1002" i="26" s="1"/>
  <c r="D1002" i="26"/>
  <c r="F1002" i="26" s="1"/>
  <c r="W1001" i="26"/>
  <c r="V1001" i="26"/>
  <c r="L1001" i="26"/>
  <c r="M1001" i="26" s="1"/>
  <c r="J1001" i="26"/>
  <c r="K1001" i="26" s="1"/>
  <c r="I1001" i="26"/>
  <c r="E1001" i="26"/>
  <c r="G1001" i="26" s="1"/>
  <c r="D1001" i="26"/>
  <c r="F1001" i="26" s="1"/>
  <c r="W1000" i="26"/>
  <c r="V1000" i="26"/>
  <c r="L1000" i="26"/>
  <c r="M1000" i="26" s="1"/>
  <c r="J1000" i="26"/>
  <c r="K1000" i="26" s="1"/>
  <c r="I1000" i="26"/>
  <c r="E1000" i="26"/>
  <c r="G1000" i="26" s="1"/>
  <c r="D1000" i="26"/>
  <c r="F1000" i="26" s="1"/>
  <c r="W999" i="26"/>
  <c r="V999" i="26"/>
  <c r="L999" i="26"/>
  <c r="M999" i="26" s="1"/>
  <c r="J999" i="26"/>
  <c r="K999" i="26" s="1"/>
  <c r="I999" i="26"/>
  <c r="E999" i="26"/>
  <c r="G999" i="26" s="1"/>
  <c r="D999" i="26"/>
  <c r="F999" i="26" s="1"/>
  <c r="W998" i="26"/>
  <c r="V998" i="26"/>
  <c r="L998" i="26"/>
  <c r="M998" i="26" s="1"/>
  <c r="J998" i="26"/>
  <c r="K998" i="26" s="1"/>
  <c r="I998" i="26"/>
  <c r="E998" i="26"/>
  <c r="G998" i="26" s="1"/>
  <c r="D998" i="26"/>
  <c r="F998" i="26" s="1"/>
  <c r="W997" i="26"/>
  <c r="V997" i="26"/>
  <c r="L997" i="26"/>
  <c r="M997" i="26" s="1"/>
  <c r="J997" i="26"/>
  <c r="K997" i="26" s="1"/>
  <c r="I997" i="26"/>
  <c r="E997" i="26"/>
  <c r="G997" i="26" s="1"/>
  <c r="D997" i="26"/>
  <c r="F997" i="26" s="1"/>
  <c r="W996" i="26"/>
  <c r="V996" i="26"/>
  <c r="L996" i="26"/>
  <c r="M996" i="26" s="1"/>
  <c r="J996" i="26"/>
  <c r="K996" i="26" s="1"/>
  <c r="I996" i="26"/>
  <c r="E996" i="26"/>
  <c r="G996" i="26" s="1"/>
  <c r="D996" i="26"/>
  <c r="F996" i="26" s="1"/>
  <c r="W995" i="26"/>
  <c r="V995" i="26"/>
  <c r="L995" i="26"/>
  <c r="M995" i="26" s="1"/>
  <c r="J995" i="26"/>
  <c r="K995" i="26" s="1"/>
  <c r="I995" i="26"/>
  <c r="E995" i="26"/>
  <c r="G995" i="26" s="1"/>
  <c r="D995" i="26"/>
  <c r="F995" i="26" s="1"/>
  <c r="W994" i="26"/>
  <c r="V994" i="26"/>
  <c r="L994" i="26"/>
  <c r="M994" i="26" s="1"/>
  <c r="J994" i="26"/>
  <c r="K994" i="26" s="1"/>
  <c r="I994" i="26"/>
  <c r="E994" i="26"/>
  <c r="G994" i="26" s="1"/>
  <c r="D994" i="26"/>
  <c r="F994" i="26" s="1"/>
  <c r="W993" i="26"/>
  <c r="V993" i="26"/>
  <c r="L993" i="26"/>
  <c r="M993" i="26" s="1"/>
  <c r="J993" i="26"/>
  <c r="K993" i="26" s="1"/>
  <c r="I993" i="26"/>
  <c r="E993" i="26"/>
  <c r="G993" i="26" s="1"/>
  <c r="D993" i="26"/>
  <c r="F993" i="26" s="1"/>
  <c r="W992" i="26"/>
  <c r="V992" i="26"/>
  <c r="L992" i="26"/>
  <c r="M992" i="26" s="1"/>
  <c r="J992" i="26"/>
  <c r="K992" i="26" s="1"/>
  <c r="I992" i="26"/>
  <c r="E992" i="26"/>
  <c r="G992" i="26" s="1"/>
  <c r="D992" i="26"/>
  <c r="F992" i="26" s="1"/>
  <c r="W991" i="26"/>
  <c r="V991" i="26"/>
  <c r="L991" i="26"/>
  <c r="M991" i="26" s="1"/>
  <c r="J991" i="26"/>
  <c r="K991" i="26" s="1"/>
  <c r="I991" i="26"/>
  <c r="E991" i="26"/>
  <c r="G991" i="26" s="1"/>
  <c r="D991" i="26"/>
  <c r="F991" i="26" s="1"/>
  <c r="W990" i="26"/>
  <c r="V990" i="26"/>
  <c r="L990" i="26"/>
  <c r="M990" i="26" s="1"/>
  <c r="J990" i="26"/>
  <c r="K990" i="26" s="1"/>
  <c r="I990" i="26"/>
  <c r="E990" i="26"/>
  <c r="G990" i="26" s="1"/>
  <c r="D990" i="26"/>
  <c r="F990" i="26" s="1"/>
  <c r="W989" i="26"/>
  <c r="V989" i="26"/>
  <c r="L989" i="26"/>
  <c r="M989" i="26" s="1"/>
  <c r="J989" i="26"/>
  <c r="K989" i="26" s="1"/>
  <c r="I989" i="26"/>
  <c r="E989" i="26"/>
  <c r="G989" i="26" s="1"/>
  <c r="D989" i="26"/>
  <c r="F989" i="26" s="1"/>
  <c r="W988" i="26"/>
  <c r="V988" i="26"/>
  <c r="L988" i="26"/>
  <c r="M988" i="26" s="1"/>
  <c r="J988" i="26"/>
  <c r="K988" i="26" s="1"/>
  <c r="I988" i="26"/>
  <c r="E988" i="26"/>
  <c r="G988" i="26" s="1"/>
  <c r="D988" i="26"/>
  <c r="F988" i="26" s="1"/>
  <c r="W987" i="26"/>
  <c r="V987" i="26"/>
  <c r="L987" i="26"/>
  <c r="M987" i="26" s="1"/>
  <c r="J987" i="26"/>
  <c r="K987" i="26" s="1"/>
  <c r="I987" i="26"/>
  <c r="E987" i="26"/>
  <c r="G987" i="26" s="1"/>
  <c r="D987" i="26"/>
  <c r="F987" i="26" s="1"/>
  <c r="W986" i="26"/>
  <c r="V986" i="26"/>
  <c r="L986" i="26"/>
  <c r="M986" i="26" s="1"/>
  <c r="J986" i="26"/>
  <c r="K986" i="26" s="1"/>
  <c r="I986" i="26"/>
  <c r="E986" i="26"/>
  <c r="G986" i="26" s="1"/>
  <c r="D986" i="26"/>
  <c r="F986" i="26" s="1"/>
  <c r="W985" i="26"/>
  <c r="V985" i="26"/>
  <c r="L985" i="26"/>
  <c r="M985" i="26" s="1"/>
  <c r="J985" i="26"/>
  <c r="K985" i="26" s="1"/>
  <c r="I985" i="26"/>
  <c r="E985" i="26"/>
  <c r="G985" i="26" s="1"/>
  <c r="D985" i="26"/>
  <c r="F985" i="26" s="1"/>
  <c r="W984" i="26"/>
  <c r="V984" i="26"/>
  <c r="L984" i="26"/>
  <c r="M984" i="26" s="1"/>
  <c r="J984" i="26"/>
  <c r="K984" i="26" s="1"/>
  <c r="I984" i="26"/>
  <c r="E984" i="26"/>
  <c r="G984" i="26" s="1"/>
  <c r="D984" i="26"/>
  <c r="F984" i="26" s="1"/>
  <c r="W983" i="26"/>
  <c r="V983" i="26"/>
  <c r="L983" i="26"/>
  <c r="M983" i="26" s="1"/>
  <c r="J983" i="26"/>
  <c r="K983" i="26" s="1"/>
  <c r="I983" i="26"/>
  <c r="E983" i="26"/>
  <c r="G983" i="26" s="1"/>
  <c r="D983" i="26"/>
  <c r="F983" i="26" s="1"/>
  <c r="W982" i="26"/>
  <c r="V982" i="26"/>
  <c r="L982" i="26"/>
  <c r="M982" i="26" s="1"/>
  <c r="J982" i="26"/>
  <c r="K982" i="26" s="1"/>
  <c r="I982" i="26"/>
  <c r="E982" i="26"/>
  <c r="G982" i="26" s="1"/>
  <c r="D982" i="26"/>
  <c r="F982" i="26" s="1"/>
  <c r="W981" i="26"/>
  <c r="V981" i="26"/>
  <c r="L981" i="26"/>
  <c r="M981" i="26" s="1"/>
  <c r="J981" i="26"/>
  <c r="K981" i="26" s="1"/>
  <c r="I981" i="26"/>
  <c r="E981" i="26"/>
  <c r="G981" i="26" s="1"/>
  <c r="D981" i="26"/>
  <c r="F981" i="26" s="1"/>
  <c r="W980" i="26"/>
  <c r="V980" i="26"/>
  <c r="L980" i="26"/>
  <c r="M980" i="26" s="1"/>
  <c r="J980" i="26"/>
  <c r="K980" i="26" s="1"/>
  <c r="I980" i="26"/>
  <c r="E980" i="26"/>
  <c r="G980" i="26" s="1"/>
  <c r="D980" i="26"/>
  <c r="F980" i="26" s="1"/>
  <c r="W979" i="26"/>
  <c r="V979" i="26"/>
  <c r="L979" i="26"/>
  <c r="M979" i="26" s="1"/>
  <c r="J979" i="26"/>
  <c r="K979" i="26" s="1"/>
  <c r="I979" i="26"/>
  <c r="E979" i="26"/>
  <c r="G979" i="26" s="1"/>
  <c r="D979" i="26"/>
  <c r="F979" i="26" s="1"/>
  <c r="W978" i="26"/>
  <c r="V978" i="26"/>
  <c r="L978" i="26"/>
  <c r="M978" i="26" s="1"/>
  <c r="J978" i="26"/>
  <c r="K978" i="26" s="1"/>
  <c r="I978" i="26"/>
  <c r="E978" i="26"/>
  <c r="G978" i="26" s="1"/>
  <c r="D978" i="26"/>
  <c r="F978" i="26" s="1"/>
  <c r="W977" i="26"/>
  <c r="V977" i="26"/>
  <c r="L977" i="26"/>
  <c r="M977" i="26" s="1"/>
  <c r="J977" i="26"/>
  <c r="K977" i="26" s="1"/>
  <c r="I977" i="26"/>
  <c r="E977" i="26"/>
  <c r="G977" i="26" s="1"/>
  <c r="D977" i="26"/>
  <c r="F977" i="26" s="1"/>
  <c r="W976" i="26"/>
  <c r="V976" i="26"/>
  <c r="L976" i="26"/>
  <c r="M976" i="26" s="1"/>
  <c r="J976" i="26"/>
  <c r="K976" i="26" s="1"/>
  <c r="I976" i="26"/>
  <c r="E976" i="26"/>
  <c r="G976" i="26" s="1"/>
  <c r="D976" i="26"/>
  <c r="F976" i="26" s="1"/>
  <c r="W975" i="26"/>
  <c r="V975" i="26"/>
  <c r="L975" i="26"/>
  <c r="M975" i="26" s="1"/>
  <c r="J975" i="26"/>
  <c r="K975" i="26" s="1"/>
  <c r="I975" i="26"/>
  <c r="E975" i="26"/>
  <c r="G975" i="26" s="1"/>
  <c r="D975" i="26"/>
  <c r="F975" i="26" s="1"/>
  <c r="W974" i="26"/>
  <c r="V974" i="26"/>
  <c r="L974" i="26"/>
  <c r="M974" i="26" s="1"/>
  <c r="J974" i="26"/>
  <c r="K974" i="26" s="1"/>
  <c r="I974" i="26"/>
  <c r="E974" i="26"/>
  <c r="G974" i="26" s="1"/>
  <c r="D974" i="26"/>
  <c r="F974" i="26" s="1"/>
  <c r="W973" i="26"/>
  <c r="V973" i="26"/>
  <c r="L973" i="26"/>
  <c r="M973" i="26" s="1"/>
  <c r="J973" i="26"/>
  <c r="K973" i="26" s="1"/>
  <c r="I973" i="26"/>
  <c r="E973" i="26"/>
  <c r="G973" i="26" s="1"/>
  <c r="D973" i="26"/>
  <c r="F973" i="26" s="1"/>
  <c r="W972" i="26"/>
  <c r="V972" i="26"/>
  <c r="L972" i="26"/>
  <c r="M972" i="26" s="1"/>
  <c r="J972" i="26"/>
  <c r="K972" i="26" s="1"/>
  <c r="I972" i="26"/>
  <c r="E972" i="26"/>
  <c r="G972" i="26" s="1"/>
  <c r="D972" i="26"/>
  <c r="F972" i="26" s="1"/>
  <c r="W971" i="26"/>
  <c r="V971" i="26"/>
  <c r="L971" i="26"/>
  <c r="M971" i="26" s="1"/>
  <c r="J971" i="26"/>
  <c r="K971" i="26" s="1"/>
  <c r="I971" i="26"/>
  <c r="E971" i="26"/>
  <c r="G971" i="26" s="1"/>
  <c r="D971" i="26"/>
  <c r="F971" i="26" s="1"/>
  <c r="W970" i="26"/>
  <c r="V970" i="26"/>
  <c r="L970" i="26"/>
  <c r="M970" i="26" s="1"/>
  <c r="J970" i="26"/>
  <c r="K970" i="26" s="1"/>
  <c r="I970" i="26"/>
  <c r="E970" i="26"/>
  <c r="G970" i="26" s="1"/>
  <c r="D970" i="26"/>
  <c r="F970" i="26" s="1"/>
  <c r="W969" i="26"/>
  <c r="V969" i="26"/>
  <c r="L969" i="26"/>
  <c r="M969" i="26" s="1"/>
  <c r="J969" i="26"/>
  <c r="K969" i="26" s="1"/>
  <c r="I969" i="26"/>
  <c r="E969" i="26"/>
  <c r="G969" i="26" s="1"/>
  <c r="D969" i="26"/>
  <c r="F969" i="26" s="1"/>
  <c r="W968" i="26"/>
  <c r="V968" i="26"/>
  <c r="L968" i="26"/>
  <c r="M968" i="26" s="1"/>
  <c r="J968" i="26"/>
  <c r="K968" i="26" s="1"/>
  <c r="I968" i="26"/>
  <c r="E968" i="26"/>
  <c r="G968" i="26" s="1"/>
  <c r="D968" i="26"/>
  <c r="F968" i="26" s="1"/>
  <c r="W967" i="26"/>
  <c r="V967" i="26"/>
  <c r="L967" i="26"/>
  <c r="M967" i="26" s="1"/>
  <c r="J967" i="26"/>
  <c r="K967" i="26" s="1"/>
  <c r="I967" i="26"/>
  <c r="E967" i="26"/>
  <c r="G967" i="26" s="1"/>
  <c r="D967" i="26"/>
  <c r="F967" i="26" s="1"/>
  <c r="W966" i="26"/>
  <c r="V966" i="26"/>
  <c r="L966" i="26"/>
  <c r="M966" i="26" s="1"/>
  <c r="J966" i="26"/>
  <c r="K966" i="26" s="1"/>
  <c r="I966" i="26"/>
  <c r="E966" i="26"/>
  <c r="G966" i="26" s="1"/>
  <c r="D966" i="26"/>
  <c r="F966" i="26" s="1"/>
  <c r="W965" i="26"/>
  <c r="V965" i="26"/>
  <c r="L965" i="26"/>
  <c r="M965" i="26" s="1"/>
  <c r="J965" i="26"/>
  <c r="K965" i="26" s="1"/>
  <c r="I965" i="26"/>
  <c r="E965" i="26"/>
  <c r="G965" i="26" s="1"/>
  <c r="D965" i="26"/>
  <c r="F965" i="26" s="1"/>
  <c r="W964" i="26"/>
  <c r="V964" i="26"/>
  <c r="L964" i="26"/>
  <c r="M964" i="26" s="1"/>
  <c r="J964" i="26"/>
  <c r="K964" i="26" s="1"/>
  <c r="I964" i="26"/>
  <c r="E964" i="26"/>
  <c r="G964" i="26" s="1"/>
  <c r="D964" i="26"/>
  <c r="F964" i="26" s="1"/>
  <c r="W963" i="26"/>
  <c r="V963" i="26"/>
  <c r="L963" i="26"/>
  <c r="M963" i="26" s="1"/>
  <c r="J963" i="26"/>
  <c r="K963" i="26" s="1"/>
  <c r="I963" i="26"/>
  <c r="E963" i="26"/>
  <c r="G963" i="26" s="1"/>
  <c r="D963" i="26"/>
  <c r="F963" i="26" s="1"/>
  <c r="W962" i="26"/>
  <c r="V962" i="26"/>
  <c r="L962" i="26"/>
  <c r="M962" i="26" s="1"/>
  <c r="J962" i="26"/>
  <c r="K962" i="26" s="1"/>
  <c r="I962" i="26"/>
  <c r="E962" i="26"/>
  <c r="G962" i="26" s="1"/>
  <c r="D962" i="26"/>
  <c r="F962" i="26" s="1"/>
  <c r="W961" i="26"/>
  <c r="V961" i="26"/>
  <c r="L961" i="26"/>
  <c r="M961" i="26" s="1"/>
  <c r="J961" i="26"/>
  <c r="K961" i="26" s="1"/>
  <c r="I961" i="26"/>
  <c r="E961" i="26"/>
  <c r="G961" i="26" s="1"/>
  <c r="D961" i="26"/>
  <c r="F961" i="26" s="1"/>
  <c r="W960" i="26"/>
  <c r="V960" i="26"/>
  <c r="L960" i="26"/>
  <c r="M960" i="26" s="1"/>
  <c r="J960" i="26"/>
  <c r="K960" i="26" s="1"/>
  <c r="I960" i="26"/>
  <c r="E960" i="26"/>
  <c r="G960" i="26" s="1"/>
  <c r="D960" i="26"/>
  <c r="F960" i="26" s="1"/>
  <c r="W959" i="26"/>
  <c r="V959" i="26"/>
  <c r="L959" i="26"/>
  <c r="M959" i="26" s="1"/>
  <c r="J959" i="26"/>
  <c r="K959" i="26" s="1"/>
  <c r="I959" i="26"/>
  <c r="E959" i="26"/>
  <c r="G959" i="26" s="1"/>
  <c r="D959" i="26"/>
  <c r="F959" i="26" s="1"/>
  <c r="W958" i="26"/>
  <c r="V958" i="26"/>
  <c r="L958" i="26"/>
  <c r="M958" i="26" s="1"/>
  <c r="J958" i="26"/>
  <c r="K958" i="26" s="1"/>
  <c r="I958" i="26"/>
  <c r="E958" i="26"/>
  <c r="G958" i="26" s="1"/>
  <c r="D958" i="26"/>
  <c r="F958" i="26" s="1"/>
  <c r="W957" i="26"/>
  <c r="V957" i="26"/>
  <c r="L957" i="26"/>
  <c r="J957" i="26"/>
  <c r="K957" i="26" s="1"/>
  <c r="I957" i="26"/>
  <c r="E957" i="26"/>
  <c r="G957" i="26" s="1"/>
  <c r="D957" i="26"/>
  <c r="F957" i="26" s="1"/>
  <c r="W956" i="26"/>
  <c r="V956" i="26"/>
  <c r="L956" i="26"/>
  <c r="M956" i="26" s="1"/>
  <c r="J956" i="26"/>
  <c r="K956" i="26" s="1"/>
  <c r="I956" i="26"/>
  <c r="E956" i="26"/>
  <c r="G956" i="26" s="1"/>
  <c r="D956" i="26"/>
  <c r="F956" i="26" s="1"/>
  <c r="W955" i="26"/>
  <c r="V955" i="26"/>
  <c r="L955" i="26"/>
  <c r="M955" i="26" s="1"/>
  <c r="J955" i="26"/>
  <c r="K955" i="26" s="1"/>
  <c r="I955" i="26"/>
  <c r="E955" i="26"/>
  <c r="G955" i="26" s="1"/>
  <c r="D955" i="26"/>
  <c r="F955" i="26" s="1"/>
  <c r="W954" i="26"/>
  <c r="V954" i="26"/>
  <c r="L954" i="26"/>
  <c r="M954" i="26" s="1"/>
  <c r="J954" i="26"/>
  <c r="K954" i="26" s="1"/>
  <c r="I954" i="26"/>
  <c r="E954" i="26"/>
  <c r="G954" i="26" s="1"/>
  <c r="D954" i="26"/>
  <c r="F954" i="26" s="1"/>
  <c r="W953" i="26"/>
  <c r="V953" i="26"/>
  <c r="L953" i="26"/>
  <c r="M953" i="26" s="1"/>
  <c r="J953" i="26"/>
  <c r="K953" i="26" s="1"/>
  <c r="I953" i="26"/>
  <c r="E953" i="26"/>
  <c r="G953" i="26" s="1"/>
  <c r="D953" i="26"/>
  <c r="F953" i="26" s="1"/>
  <c r="W952" i="26"/>
  <c r="V952" i="26"/>
  <c r="L952" i="26"/>
  <c r="M952" i="26" s="1"/>
  <c r="J952" i="26"/>
  <c r="K952" i="26" s="1"/>
  <c r="I952" i="26"/>
  <c r="E952" i="26"/>
  <c r="G952" i="26" s="1"/>
  <c r="D952" i="26"/>
  <c r="F952" i="26" s="1"/>
  <c r="W951" i="26"/>
  <c r="V951" i="26"/>
  <c r="L951" i="26"/>
  <c r="M951" i="26" s="1"/>
  <c r="J951" i="26"/>
  <c r="K951" i="26" s="1"/>
  <c r="I951" i="26"/>
  <c r="E951" i="26"/>
  <c r="G951" i="26" s="1"/>
  <c r="D951" i="26"/>
  <c r="F951" i="26" s="1"/>
  <c r="W950" i="26"/>
  <c r="V950" i="26"/>
  <c r="L950" i="26"/>
  <c r="M950" i="26" s="1"/>
  <c r="J950" i="26"/>
  <c r="K950" i="26" s="1"/>
  <c r="I950" i="26"/>
  <c r="E950" i="26"/>
  <c r="G950" i="26" s="1"/>
  <c r="D950" i="26"/>
  <c r="F950" i="26" s="1"/>
  <c r="W949" i="26"/>
  <c r="V949" i="26"/>
  <c r="L949" i="26"/>
  <c r="M949" i="26" s="1"/>
  <c r="J949" i="26"/>
  <c r="K949" i="26" s="1"/>
  <c r="I949" i="26"/>
  <c r="E949" i="26"/>
  <c r="G949" i="26" s="1"/>
  <c r="D949" i="26"/>
  <c r="F949" i="26" s="1"/>
  <c r="W948" i="26"/>
  <c r="V948" i="26"/>
  <c r="L948" i="26"/>
  <c r="M948" i="26" s="1"/>
  <c r="J948" i="26"/>
  <c r="K948" i="26" s="1"/>
  <c r="I948" i="26"/>
  <c r="E948" i="26"/>
  <c r="G948" i="26" s="1"/>
  <c r="D948" i="26"/>
  <c r="F948" i="26" s="1"/>
  <c r="W947" i="26"/>
  <c r="V947" i="26"/>
  <c r="L947" i="26"/>
  <c r="M947" i="26" s="1"/>
  <c r="J947" i="26"/>
  <c r="K947" i="26" s="1"/>
  <c r="I947" i="26"/>
  <c r="E947" i="26"/>
  <c r="G947" i="26" s="1"/>
  <c r="D947" i="26"/>
  <c r="F947" i="26" s="1"/>
  <c r="W946" i="26"/>
  <c r="V946" i="26"/>
  <c r="L946" i="26"/>
  <c r="M946" i="26" s="1"/>
  <c r="J946" i="26"/>
  <c r="K946" i="26" s="1"/>
  <c r="I946" i="26"/>
  <c r="E946" i="26"/>
  <c r="G946" i="26" s="1"/>
  <c r="D946" i="26"/>
  <c r="F946" i="26" s="1"/>
  <c r="W945" i="26"/>
  <c r="V945" i="26"/>
  <c r="L945" i="26"/>
  <c r="M945" i="26" s="1"/>
  <c r="J945" i="26"/>
  <c r="K945" i="26" s="1"/>
  <c r="I945" i="26"/>
  <c r="E945" i="26"/>
  <c r="G945" i="26" s="1"/>
  <c r="D945" i="26"/>
  <c r="F945" i="26" s="1"/>
  <c r="W944" i="26"/>
  <c r="V944" i="26"/>
  <c r="L944" i="26"/>
  <c r="M944" i="26" s="1"/>
  <c r="J944" i="26"/>
  <c r="K944" i="26" s="1"/>
  <c r="I944" i="26"/>
  <c r="E944" i="26"/>
  <c r="G944" i="26" s="1"/>
  <c r="D944" i="26"/>
  <c r="F944" i="26" s="1"/>
  <c r="W943" i="26"/>
  <c r="V943" i="26"/>
  <c r="L943" i="26"/>
  <c r="M943" i="26" s="1"/>
  <c r="J943" i="26"/>
  <c r="K943" i="26" s="1"/>
  <c r="I943" i="26"/>
  <c r="E943" i="26"/>
  <c r="G943" i="26" s="1"/>
  <c r="D943" i="26"/>
  <c r="F943" i="26" s="1"/>
  <c r="W942" i="26"/>
  <c r="V942" i="26"/>
  <c r="L942" i="26"/>
  <c r="M942" i="26" s="1"/>
  <c r="J942" i="26"/>
  <c r="K942" i="26" s="1"/>
  <c r="I942" i="26"/>
  <c r="E942" i="26"/>
  <c r="G942" i="26" s="1"/>
  <c r="D942" i="26"/>
  <c r="F942" i="26" s="1"/>
  <c r="W941" i="26"/>
  <c r="V941" i="26"/>
  <c r="L941" i="26"/>
  <c r="M941" i="26" s="1"/>
  <c r="J941" i="26"/>
  <c r="K941" i="26" s="1"/>
  <c r="I941" i="26"/>
  <c r="E941" i="26"/>
  <c r="G941" i="26" s="1"/>
  <c r="D941" i="26"/>
  <c r="F941" i="26" s="1"/>
  <c r="W940" i="26"/>
  <c r="V940" i="26"/>
  <c r="L940" i="26"/>
  <c r="M940" i="26" s="1"/>
  <c r="J940" i="26"/>
  <c r="K940" i="26" s="1"/>
  <c r="I940" i="26"/>
  <c r="E940" i="26"/>
  <c r="G940" i="26" s="1"/>
  <c r="D940" i="26"/>
  <c r="F940" i="26" s="1"/>
  <c r="W939" i="26"/>
  <c r="V939" i="26"/>
  <c r="L939" i="26"/>
  <c r="M939" i="26" s="1"/>
  <c r="J939" i="26"/>
  <c r="K939" i="26" s="1"/>
  <c r="I939" i="26"/>
  <c r="E939" i="26"/>
  <c r="G939" i="26" s="1"/>
  <c r="D939" i="26"/>
  <c r="F939" i="26" s="1"/>
  <c r="W938" i="26"/>
  <c r="V938" i="26"/>
  <c r="L938" i="26"/>
  <c r="M938" i="26" s="1"/>
  <c r="J938" i="26"/>
  <c r="K938" i="26" s="1"/>
  <c r="I938" i="26"/>
  <c r="E938" i="26"/>
  <c r="G938" i="26" s="1"/>
  <c r="D938" i="26"/>
  <c r="F938" i="26" s="1"/>
  <c r="W937" i="26"/>
  <c r="V937" i="26"/>
  <c r="L937" i="26"/>
  <c r="M937" i="26" s="1"/>
  <c r="J937" i="26"/>
  <c r="K937" i="26" s="1"/>
  <c r="I937" i="26"/>
  <c r="E937" i="26"/>
  <c r="G937" i="26" s="1"/>
  <c r="D937" i="26"/>
  <c r="F937" i="26" s="1"/>
  <c r="W936" i="26"/>
  <c r="V936" i="26"/>
  <c r="L936" i="26"/>
  <c r="M936" i="26" s="1"/>
  <c r="J936" i="26"/>
  <c r="K936" i="26" s="1"/>
  <c r="I936" i="26"/>
  <c r="E936" i="26"/>
  <c r="G936" i="26" s="1"/>
  <c r="D936" i="26"/>
  <c r="F936" i="26" s="1"/>
  <c r="W935" i="26"/>
  <c r="V935" i="26"/>
  <c r="L935" i="26"/>
  <c r="M935" i="26" s="1"/>
  <c r="J935" i="26"/>
  <c r="K935" i="26" s="1"/>
  <c r="I935" i="26"/>
  <c r="E935" i="26"/>
  <c r="G935" i="26" s="1"/>
  <c r="D935" i="26"/>
  <c r="F935" i="26" s="1"/>
  <c r="W934" i="26"/>
  <c r="V934" i="26"/>
  <c r="L934" i="26"/>
  <c r="M934" i="26" s="1"/>
  <c r="J934" i="26"/>
  <c r="K934" i="26" s="1"/>
  <c r="I934" i="26"/>
  <c r="E934" i="26"/>
  <c r="G934" i="26" s="1"/>
  <c r="D934" i="26"/>
  <c r="F934" i="26" s="1"/>
  <c r="W933" i="26"/>
  <c r="V933" i="26"/>
  <c r="L933" i="26"/>
  <c r="M933" i="26" s="1"/>
  <c r="J933" i="26"/>
  <c r="K933" i="26" s="1"/>
  <c r="I933" i="26"/>
  <c r="E933" i="26"/>
  <c r="G933" i="26" s="1"/>
  <c r="D933" i="26"/>
  <c r="F933" i="26" s="1"/>
  <c r="W932" i="26"/>
  <c r="V932" i="26"/>
  <c r="L932" i="26"/>
  <c r="M932" i="26" s="1"/>
  <c r="J932" i="26"/>
  <c r="K932" i="26" s="1"/>
  <c r="I932" i="26"/>
  <c r="E932" i="26"/>
  <c r="G932" i="26" s="1"/>
  <c r="D932" i="26"/>
  <c r="F932" i="26" s="1"/>
  <c r="W931" i="26"/>
  <c r="V931" i="26"/>
  <c r="L931" i="26"/>
  <c r="M931" i="26" s="1"/>
  <c r="J931" i="26"/>
  <c r="K931" i="26" s="1"/>
  <c r="I931" i="26"/>
  <c r="E931" i="26"/>
  <c r="G931" i="26" s="1"/>
  <c r="D931" i="26"/>
  <c r="F931" i="26" s="1"/>
  <c r="W930" i="26"/>
  <c r="V930" i="26"/>
  <c r="L930" i="26"/>
  <c r="M930" i="26" s="1"/>
  <c r="J930" i="26"/>
  <c r="K930" i="26" s="1"/>
  <c r="I930" i="26"/>
  <c r="E930" i="26"/>
  <c r="G930" i="26" s="1"/>
  <c r="D930" i="26"/>
  <c r="F930" i="26" s="1"/>
  <c r="W929" i="26"/>
  <c r="V929" i="26"/>
  <c r="L929" i="26"/>
  <c r="M929" i="26" s="1"/>
  <c r="J929" i="26"/>
  <c r="K929" i="26" s="1"/>
  <c r="I929" i="26"/>
  <c r="E929" i="26"/>
  <c r="G929" i="26" s="1"/>
  <c r="D929" i="26"/>
  <c r="F929" i="26" s="1"/>
  <c r="W928" i="26"/>
  <c r="V928" i="26"/>
  <c r="L928" i="26"/>
  <c r="M928" i="26" s="1"/>
  <c r="J928" i="26"/>
  <c r="K928" i="26" s="1"/>
  <c r="I928" i="26"/>
  <c r="E928" i="26"/>
  <c r="G928" i="26" s="1"/>
  <c r="D928" i="26"/>
  <c r="F928" i="26" s="1"/>
  <c r="W927" i="26"/>
  <c r="V927" i="26"/>
  <c r="L927" i="26"/>
  <c r="J927" i="26"/>
  <c r="I927" i="26"/>
  <c r="E927" i="26"/>
  <c r="G927" i="26" s="1"/>
  <c r="D927" i="26"/>
  <c r="F927" i="26" s="1"/>
  <c r="W926" i="26"/>
  <c r="V926" i="26"/>
  <c r="L926" i="26"/>
  <c r="M926" i="26" s="1"/>
  <c r="J926" i="26"/>
  <c r="K926" i="26" s="1"/>
  <c r="I926" i="26"/>
  <c r="E926" i="26"/>
  <c r="G926" i="26" s="1"/>
  <c r="D926" i="26"/>
  <c r="F926" i="26" s="1"/>
  <c r="W925" i="26"/>
  <c r="V925" i="26"/>
  <c r="L925" i="26"/>
  <c r="M925" i="26" s="1"/>
  <c r="J925" i="26"/>
  <c r="K925" i="26" s="1"/>
  <c r="I925" i="26"/>
  <c r="E925" i="26"/>
  <c r="G925" i="26" s="1"/>
  <c r="D925" i="26"/>
  <c r="F925" i="26" s="1"/>
  <c r="W924" i="26"/>
  <c r="V924" i="26"/>
  <c r="L924" i="26"/>
  <c r="M924" i="26" s="1"/>
  <c r="J924" i="26"/>
  <c r="K924" i="26" s="1"/>
  <c r="I924" i="26"/>
  <c r="E924" i="26"/>
  <c r="G924" i="26" s="1"/>
  <c r="D924" i="26"/>
  <c r="F924" i="26" s="1"/>
  <c r="W923" i="26"/>
  <c r="V923" i="26"/>
  <c r="L923" i="26"/>
  <c r="M923" i="26" s="1"/>
  <c r="J923" i="26"/>
  <c r="K923" i="26" s="1"/>
  <c r="I923" i="26"/>
  <c r="E923" i="26"/>
  <c r="G923" i="26" s="1"/>
  <c r="D923" i="26"/>
  <c r="F923" i="26" s="1"/>
  <c r="W922" i="26"/>
  <c r="V922" i="26"/>
  <c r="L922" i="26"/>
  <c r="M922" i="26" s="1"/>
  <c r="J922" i="26"/>
  <c r="K922" i="26" s="1"/>
  <c r="I922" i="26"/>
  <c r="E922" i="26"/>
  <c r="G922" i="26" s="1"/>
  <c r="D922" i="26"/>
  <c r="F922" i="26" s="1"/>
  <c r="W921" i="26"/>
  <c r="V921" i="26"/>
  <c r="L921" i="26"/>
  <c r="M921" i="26" s="1"/>
  <c r="J921" i="26"/>
  <c r="K921" i="26" s="1"/>
  <c r="I921" i="26"/>
  <c r="E921" i="26"/>
  <c r="G921" i="26" s="1"/>
  <c r="D921" i="26"/>
  <c r="F921" i="26" s="1"/>
  <c r="W920" i="26"/>
  <c r="V920" i="26"/>
  <c r="L920" i="26"/>
  <c r="M920" i="26" s="1"/>
  <c r="J920" i="26"/>
  <c r="K920" i="26" s="1"/>
  <c r="I920" i="26"/>
  <c r="E920" i="26"/>
  <c r="G920" i="26" s="1"/>
  <c r="D920" i="26"/>
  <c r="F920" i="26" s="1"/>
  <c r="W919" i="26"/>
  <c r="V919" i="26"/>
  <c r="L919" i="26"/>
  <c r="M919" i="26" s="1"/>
  <c r="J919" i="26"/>
  <c r="K919" i="26" s="1"/>
  <c r="I919" i="26"/>
  <c r="E919" i="26"/>
  <c r="G919" i="26" s="1"/>
  <c r="D919" i="26"/>
  <c r="F919" i="26" s="1"/>
  <c r="W918" i="26"/>
  <c r="V918" i="26"/>
  <c r="L918" i="26"/>
  <c r="M918" i="26" s="1"/>
  <c r="J918" i="26"/>
  <c r="K918" i="26" s="1"/>
  <c r="I918" i="26"/>
  <c r="E918" i="26"/>
  <c r="G918" i="26" s="1"/>
  <c r="D918" i="26"/>
  <c r="F918" i="26" s="1"/>
  <c r="W917" i="26"/>
  <c r="V917" i="26"/>
  <c r="L917" i="26"/>
  <c r="M917" i="26" s="1"/>
  <c r="J917" i="26"/>
  <c r="K917" i="26" s="1"/>
  <c r="I917" i="26"/>
  <c r="E917" i="26"/>
  <c r="G917" i="26" s="1"/>
  <c r="D917" i="26"/>
  <c r="F917" i="26" s="1"/>
  <c r="W916" i="26"/>
  <c r="V916" i="26"/>
  <c r="L916" i="26"/>
  <c r="M916" i="26" s="1"/>
  <c r="J916" i="26"/>
  <c r="K916" i="26" s="1"/>
  <c r="I916" i="26"/>
  <c r="E916" i="26"/>
  <c r="G916" i="26" s="1"/>
  <c r="D916" i="26"/>
  <c r="F916" i="26" s="1"/>
  <c r="W915" i="26"/>
  <c r="V915" i="26"/>
  <c r="L915" i="26"/>
  <c r="M915" i="26" s="1"/>
  <c r="J915" i="26"/>
  <c r="K915" i="26" s="1"/>
  <c r="I915" i="26"/>
  <c r="E915" i="26"/>
  <c r="G915" i="26" s="1"/>
  <c r="D915" i="26"/>
  <c r="F915" i="26" s="1"/>
  <c r="W914" i="26"/>
  <c r="V914" i="26"/>
  <c r="L914" i="26"/>
  <c r="M914" i="26" s="1"/>
  <c r="J914" i="26"/>
  <c r="K914" i="26" s="1"/>
  <c r="I914" i="26"/>
  <c r="E914" i="26"/>
  <c r="G914" i="26" s="1"/>
  <c r="D914" i="26"/>
  <c r="F914" i="26" s="1"/>
  <c r="W913" i="26"/>
  <c r="V913" i="26"/>
  <c r="L913" i="26"/>
  <c r="M913" i="26" s="1"/>
  <c r="J913" i="26"/>
  <c r="K913" i="26" s="1"/>
  <c r="I913" i="26"/>
  <c r="E913" i="26"/>
  <c r="G913" i="26" s="1"/>
  <c r="D913" i="26"/>
  <c r="F913" i="26" s="1"/>
  <c r="W912" i="26"/>
  <c r="V912" i="26"/>
  <c r="L912" i="26"/>
  <c r="M912" i="26" s="1"/>
  <c r="J912" i="26"/>
  <c r="K912" i="26" s="1"/>
  <c r="I912" i="26"/>
  <c r="E912" i="26"/>
  <c r="G912" i="26" s="1"/>
  <c r="D912" i="26"/>
  <c r="F912" i="26" s="1"/>
  <c r="W911" i="26"/>
  <c r="V911" i="26"/>
  <c r="L911" i="26"/>
  <c r="M911" i="26" s="1"/>
  <c r="J911" i="26"/>
  <c r="K911" i="26" s="1"/>
  <c r="I911" i="26"/>
  <c r="E911" i="26"/>
  <c r="G911" i="26" s="1"/>
  <c r="D911" i="26"/>
  <c r="F911" i="26" s="1"/>
  <c r="W910" i="26"/>
  <c r="V910" i="26"/>
  <c r="L910" i="26"/>
  <c r="M910" i="26" s="1"/>
  <c r="J910" i="26"/>
  <c r="K910" i="26" s="1"/>
  <c r="I910" i="26"/>
  <c r="E910" i="26"/>
  <c r="G910" i="26" s="1"/>
  <c r="D910" i="26"/>
  <c r="F910" i="26" s="1"/>
  <c r="W909" i="26"/>
  <c r="V909" i="26"/>
  <c r="L909" i="26"/>
  <c r="M909" i="26" s="1"/>
  <c r="J909" i="26"/>
  <c r="K909" i="26" s="1"/>
  <c r="I909" i="26"/>
  <c r="E909" i="26"/>
  <c r="G909" i="26" s="1"/>
  <c r="D909" i="26"/>
  <c r="F909" i="26" s="1"/>
  <c r="W908" i="26"/>
  <c r="V908" i="26"/>
  <c r="L908" i="26"/>
  <c r="M908" i="26" s="1"/>
  <c r="J908" i="26"/>
  <c r="K908" i="26" s="1"/>
  <c r="I908" i="26"/>
  <c r="E908" i="26"/>
  <c r="G908" i="26" s="1"/>
  <c r="D908" i="26"/>
  <c r="F908" i="26" s="1"/>
  <c r="W907" i="26"/>
  <c r="V907" i="26"/>
  <c r="L907" i="26"/>
  <c r="M907" i="26" s="1"/>
  <c r="J907" i="26"/>
  <c r="K907" i="26" s="1"/>
  <c r="I907" i="26"/>
  <c r="E907" i="26"/>
  <c r="G907" i="26" s="1"/>
  <c r="D907" i="26"/>
  <c r="F907" i="26" s="1"/>
  <c r="W906" i="26"/>
  <c r="V906" i="26"/>
  <c r="L906" i="26"/>
  <c r="M906" i="26" s="1"/>
  <c r="J906" i="26"/>
  <c r="K906" i="26" s="1"/>
  <c r="I906" i="26"/>
  <c r="E906" i="26"/>
  <c r="G906" i="26" s="1"/>
  <c r="D906" i="26"/>
  <c r="F906" i="26" s="1"/>
  <c r="W905" i="26"/>
  <c r="V905" i="26"/>
  <c r="L905" i="26"/>
  <c r="M905" i="26" s="1"/>
  <c r="J905" i="26"/>
  <c r="K905" i="26" s="1"/>
  <c r="I905" i="26"/>
  <c r="E905" i="26"/>
  <c r="G905" i="26" s="1"/>
  <c r="D905" i="26"/>
  <c r="F905" i="26" s="1"/>
  <c r="W904" i="26"/>
  <c r="V904" i="26"/>
  <c r="L904" i="26"/>
  <c r="M904" i="26" s="1"/>
  <c r="J904" i="26"/>
  <c r="K904" i="26" s="1"/>
  <c r="I904" i="26"/>
  <c r="E904" i="26"/>
  <c r="G904" i="26" s="1"/>
  <c r="D904" i="26"/>
  <c r="F904" i="26" s="1"/>
  <c r="W903" i="26"/>
  <c r="V903" i="26"/>
  <c r="L903" i="26"/>
  <c r="M903" i="26" s="1"/>
  <c r="J903" i="26"/>
  <c r="K903" i="26" s="1"/>
  <c r="I903" i="26"/>
  <c r="E903" i="26"/>
  <c r="G903" i="26" s="1"/>
  <c r="D903" i="26"/>
  <c r="F903" i="26" s="1"/>
  <c r="W902" i="26"/>
  <c r="V902" i="26"/>
  <c r="L902" i="26"/>
  <c r="M902" i="26" s="1"/>
  <c r="J902" i="26"/>
  <c r="K902" i="26" s="1"/>
  <c r="I902" i="26"/>
  <c r="E902" i="26"/>
  <c r="G902" i="26" s="1"/>
  <c r="D902" i="26"/>
  <c r="F902" i="26" s="1"/>
  <c r="W901" i="26"/>
  <c r="V901" i="26"/>
  <c r="L901" i="26"/>
  <c r="M901" i="26" s="1"/>
  <c r="J901" i="26"/>
  <c r="K901" i="26" s="1"/>
  <c r="I901" i="26"/>
  <c r="E901" i="26"/>
  <c r="G901" i="26" s="1"/>
  <c r="D901" i="26"/>
  <c r="F901" i="26" s="1"/>
  <c r="W900" i="26"/>
  <c r="V900" i="26"/>
  <c r="L900" i="26"/>
  <c r="M900" i="26" s="1"/>
  <c r="J900" i="26"/>
  <c r="K900" i="26" s="1"/>
  <c r="I900" i="26"/>
  <c r="E900" i="26"/>
  <c r="G900" i="26" s="1"/>
  <c r="D900" i="26"/>
  <c r="F900" i="26" s="1"/>
  <c r="W899" i="26"/>
  <c r="V899" i="26"/>
  <c r="L899" i="26"/>
  <c r="M899" i="26" s="1"/>
  <c r="J899" i="26"/>
  <c r="K899" i="26" s="1"/>
  <c r="I899" i="26"/>
  <c r="E899" i="26"/>
  <c r="G899" i="26" s="1"/>
  <c r="D899" i="26"/>
  <c r="F899" i="26" s="1"/>
  <c r="W898" i="26"/>
  <c r="V898" i="26"/>
  <c r="L898" i="26"/>
  <c r="M898" i="26" s="1"/>
  <c r="J898" i="26"/>
  <c r="K898" i="26" s="1"/>
  <c r="I898" i="26"/>
  <c r="E898" i="26"/>
  <c r="G898" i="26" s="1"/>
  <c r="D898" i="26"/>
  <c r="F898" i="26" s="1"/>
  <c r="W897" i="26"/>
  <c r="V897" i="26"/>
  <c r="L897" i="26"/>
  <c r="M897" i="26" s="1"/>
  <c r="J897" i="26"/>
  <c r="K897" i="26" s="1"/>
  <c r="I897" i="26"/>
  <c r="E897" i="26"/>
  <c r="G897" i="26" s="1"/>
  <c r="D897" i="26"/>
  <c r="F897" i="26" s="1"/>
  <c r="W896" i="26"/>
  <c r="V896" i="26"/>
  <c r="L896" i="26"/>
  <c r="J896" i="26"/>
  <c r="I896" i="26"/>
  <c r="E896" i="26"/>
  <c r="G896" i="26" s="1"/>
  <c r="D896" i="26"/>
  <c r="F896" i="26" s="1"/>
  <c r="W895" i="26"/>
  <c r="V895" i="26"/>
  <c r="L895" i="26"/>
  <c r="M895" i="26" s="1"/>
  <c r="J895" i="26"/>
  <c r="K895" i="26" s="1"/>
  <c r="I895" i="26"/>
  <c r="E895" i="26"/>
  <c r="G895" i="26" s="1"/>
  <c r="D895" i="26"/>
  <c r="F895" i="26" s="1"/>
  <c r="W894" i="26"/>
  <c r="V894" i="26"/>
  <c r="L894" i="26"/>
  <c r="M894" i="26" s="1"/>
  <c r="J894" i="26"/>
  <c r="K894" i="26" s="1"/>
  <c r="I894" i="26"/>
  <c r="E894" i="26"/>
  <c r="G894" i="26" s="1"/>
  <c r="D894" i="26"/>
  <c r="F894" i="26" s="1"/>
  <c r="W893" i="26"/>
  <c r="V893" i="26"/>
  <c r="L893" i="26"/>
  <c r="M893" i="26" s="1"/>
  <c r="J893" i="26"/>
  <c r="K893" i="26" s="1"/>
  <c r="I893" i="26"/>
  <c r="E893" i="26"/>
  <c r="G893" i="26" s="1"/>
  <c r="D893" i="26"/>
  <c r="F893" i="26" s="1"/>
  <c r="W892" i="26"/>
  <c r="V892" i="26"/>
  <c r="L892" i="26"/>
  <c r="M892" i="26" s="1"/>
  <c r="J892" i="26"/>
  <c r="K892" i="26" s="1"/>
  <c r="I892" i="26"/>
  <c r="E892" i="26"/>
  <c r="G892" i="26" s="1"/>
  <c r="D892" i="26"/>
  <c r="F892" i="26" s="1"/>
  <c r="W891" i="26"/>
  <c r="V891" i="26"/>
  <c r="L891" i="26"/>
  <c r="M891" i="26" s="1"/>
  <c r="J891" i="26"/>
  <c r="K891" i="26" s="1"/>
  <c r="I891" i="26"/>
  <c r="E891" i="26"/>
  <c r="G891" i="26" s="1"/>
  <c r="D891" i="26"/>
  <c r="F891" i="26" s="1"/>
  <c r="W890" i="26"/>
  <c r="V890" i="26"/>
  <c r="L890" i="26"/>
  <c r="M890" i="26" s="1"/>
  <c r="J890" i="26"/>
  <c r="K890" i="26" s="1"/>
  <c r="I890" i="26"/>
  <c r="E890" i="26"/>
  <c r="G890" i="26" s="1"/>
  <c r="D890" i="26"/>
  <c r="F890" i="26" s="1"/>
  <c r="W889" i="26"/>
  <c r="V889" i="26"/>
  <c r="L889" i="26"/>
  <c r="M889" i="26" s="1"/>
  <c r="J889" i="26"/>
  <c r="K889" i="26" s="1"/>
  <c r="I889" i="26"/>
  <c r="E889" i="26"/>
  <c r="G889" i="26" s="1"/>
  <c r="D889" i="26"/>
  <c r="F889" i="26" s="1"/>
  <c r="W888" i="26"/>
  <c r="V888" i="26"/>
  <c r="L888" i="26"/>
  <c r="M888" i="26" s="1"/>
  <c r="J888" i="26"/>
  <c r="K888" i="26" s="1"/>
  <c r="I888" i="26"/>
  <c r="E888" i="26"/>
  <c r="G888" i="26" s="1"/>
  <c r="D888" i="26"/>
  <c r="F888" i="26" s="1"/>
  <c r="W887" i="26"/>
  <c r="V887" i="26"/>
  <c r="L887" i="26"/>
  <c r="M887" i="26" s="1"/>
  <c r="J887" i="26"/>
  <c r="K887" i="26" s="1"/>
  <c r="I887" i="26"/>
  <c r="E887" i="26"/>
  <c r="G887" i="26" s="1"/>
  <c r="D887" i="26"/>
  <c r="F887" i="26" s="1"/>
  <c r="W886" i="26"/>
  <c r="V886" i="26"/>
  <c r="L886" i="26"/>
  <c r="M886" i="26" s="1"/>
  <c r="J886" i="26"/>
  <c r="K886" i="26" s="1"/>
  <c r="I886" i="26"/>
  <c r="E886" i="26"/>
  <c r="G886" i="26" s="1"/>
  <c r="D886" i="26"/>
  <c r="F886" i="26" s="1"/>
  <c r="W885" i="26"/>
  <c r="V885" i="26"/>
  <c r="L885" i="26"/>
  <c r="M885" i="26" s="1"/>
  <c r="J885" i="26"/>
  <c r="K885" i="26" s="1"/>
  <c r="I885" i="26"/>
  <c r="E885" i="26"/>
  <c r="G885" i="26" s="1"/>
  <c r="D885" i="26"/>
  <c r="F885" i="26" s="1"/>
  <c r="W884" i="26"/>
  <c r="V884" i="26"/>
  <c r="L884" i="26"/>
  <c r="M884" i="26" s="1"/>
  <c r="J884" i="26"/>
  <c r="K884" i="26" s="1"/>
  <c r="I884" i="26"/>
  <c r="E884" i="26"/>
  <c r="G884" i="26" s="1"/>
  <c r="D884" i="26"/>
  <c r="F884" i="26" s="1"/>
  <c r="W883" i="26"/>
  <c r="V883" i="26"/>
  <c r="L883" i="26"/>
  <c r="M883" i="26" s="1"/>
  <c r="J883" i="26"/>
  <c r="K883" i="26" s="1"/>
  <c r="I883" i="26"/>
  <c r="E883" i="26"/>
  <c r="G883" i="26" s="1"/>
  <c r="D883" i="26"/>
  <c r="F883" i="26" s="1"/>
  <c r="W882" i="26"/>
  <c r="V882" i="26"/>
  <c r="L882" i="26"/>
  <c r="M882" i="26" s="1"/>
  <c r="J882" i="26"/>
  <c r="K882" i="26" s="1"/>
  <c r="I882" i="26"/>
  <c r="E882" i="26"/>
  <c r="G882" i="26" s="1"/>
  <c r="D882" i="26"/>
  <c r="F882" i="26" s="1"/>
  <c r="W881" i="26"/>
  <c r="V881" i="26"/>
  <c r="L881" i="26"/>
  <c r="M881" i="26" s="1"/>
  <c r="J881" i="26"/>
  <c r="K881" i="26" s="1"/>
  <c r="I881" i="26"/>
  <c r="E881" i="26"/>
  <c r="G881" i="26" s="1"/>
  <c r="D881" i="26"/>
  <c r="F881" i="26" s="1"/>
  <c r="W880" i="26"/>
  <c r="V880" i="26"/>
  <c r="L880" i="26"/>
  <c r="M880" i="26" s="1"/>
  <c r="J880" i="26"/>
  <c r="K880" i="26" s="1"/>
  <c r="I880" i="26"/>
  <c r="E880" i="26"/>
  <c r="G880" i="26" s="1"/>
  <c r="D880" i="26"/>
  <c r="F880" i="26" s="1"/>
  <c r="W879" i="26"/>
  <c r="V879" i="26"/>
  <c r="L879" i="26"/>
  <c r="M879" i="26" s="1"/>
  <c r="J879" i="26"/>
  <c r="K879" i="26" s="1"/>
  <c r="I879" i="26"/>
  <c r="E879" i="26"/>
  <c r="G879" i="26" s="1"/>
  <c r="D879" i="26"/>
  <c r="F879" i="26" s="1"/>
  <c r="W878" i="26"/>
  <c r="V878" i="26"/>
  <c r="L878" i="26"/>
  <c r="M878" i="26" s="1"/>
  <c r="J878" i="26"/>
  <c r="K878" i="26" s="1"/>
  <c r="I878" i="26"/>
  <c r="E878" i="26"/>
  <c r="G878" i="26" s="1"/>
  <c r="D878" i="26"/>
  <c r="F878" i="26" s="1"/>
  <c r="W877" i="26"/>
  <c r="V877" i="26"/>
  <c r="L877" i="26"/>
  <c r="M877" i="26" s="1"/>
  <c r="J877" i="26"/>
  <c r="K877" i="26" s="1"/>
  <c r="I877" i="26"/>
  <c r="E877" i="26"/>
  <c r="G877" i="26" s="1"/>
  <c r="D877" i="26"/>
  <c r="F877" i="26" s="1"/>
  <c r="W876" i="26"/>
  <c r="V876" i="26"/>
  <c r="L876" i="26"/>
  <c r="M876" i="26" s="1"/>
  <c r="J876" i="26"/>
  <c r="K876" i="26" s="1"/>
  <c r="I876" i="26"/>
  <c r="E876" i="26"/>
  <c r="G876" i="26" s="1"/>
  <c r="D876" i="26"/>
  <c r="F876" i="26" s="1"/>
  <c r="W875" i="26"/>
  <c r="V875" i="26"/>
  <c r="L875" i="26"/>
  <c r="M875" i="26" s="1"/>
  <c r="J875" i="26"/>
  <c r="K875" i="26" s="1"/>
  <c r="I875" i="26"/>
  <c r="E875" i="26"/>
  <c r="G875" i="26" s="1"/>
  <c r="D875" i="26"/>
  <c r="F875" i="26" s="1"/>
  <c r="W874" i="26"/>
  <c r="V874" i="26"/>
  <c r="L874" i="26"/>
  <c r="M874" i="26" s="1"/>
  <c r="J874" i="26"/>
  <c r="K874" i="26" s="1"/>
  <c r="I874" i="26"/>
  <c r="E874" i="26"/>
  <c r="G874" i="26" s="1"/>
  <c r="D874" i="26"/>
  <c r="F874" i="26" s="1"/>
  <c r="W873" i="26"/>
  <c r="V873" i="26"/>
  <c r="L873" i="26"/>
  <c r="M873" i="26" s="1"/>
  <c r="J873" i="26"/>
  <c r="K873" i="26" s="1"/>
  <c r="I873" i="26"/>
  <c r="E873" i="26"/>
  <c r="G873" i="26" s="1"/>
  <c r="D873" i="26"/>
  <c r="F873" i="26" s="1"/>
  <c r="W872" i="26"/>
  <c r="V872" i="26"/>
  <c r="L872" i="26"/>
  <c r="M872" i="26" s="1"/>
  <c r="J872" i="26"/>
  <c r="K872" i="26" s="1"/>
  <c r="I872" i="26"/>
  <c r="E872" i="26"/>
  <c r="G872" i="26" s="1"/>
  <c r="D872" i="26"/>
  <c r="F872" i="26" s="1"/>
  <c r="W871" i="26"/>
  <c r="V871" i="26"/>
  <c r="L871" i="26"/>
  <c r="M871" i="26" s="1"/>
  <c r="J871" i="26"/>
  <c r="K871" i="26" s="1"/>
  <c r="I871" i="26"/>
  <c r="E871" i="26"/>
  <c r="G871" i="26" s="1"/>
  <c r="D871" i="26"/>
  <c r="F871" i="26" s="1"/>
  <c r="W870" i="26"/>
  <c r="V870" i="26"/>
  <c r="L870" i="26"/>
  <c r="M870" i="26" s="1"/>
  <c r="J870" i="26"/>
  <c r="K870" i="26" s="1"/>
  <c r="I870" i="26"/>
  <c r="E870" i="26"/>
  <c r="G870" i="26" s="1"/>
  <c r="D870" i="26"/>
  <c r="F870" i="26" s="1"/>
  <c r="W869" i="26"/>
  <c r="V869" i="26"/>
  <c r="L869" i="26"/>
  <c r="M869" i="26" s="1"/>
  <c r="J869" i="26"/>
  <c r="K869" i="26" s="1"/>
  <c r="I869" i="26"/>
  <c r="E869" i="26"/>
  <c r="G869" i="26" s="1"/>
  <c r="D869" i="26"/>
  <c r="F869" i="26" s="1"/>
  <c r="W868" i="26"/>
  <c r="V868" i="26"/>
  <c r="L868" i="26"/>
  <c r="M868" i="26" s="1"/>
  <c r="J868" i="26"/>
  <c r="K868" i="26" s="1"/>
  <c r="I868" i="26"/>
  <c r="E868" i="26"/>
  <c r="G868" i="26" s="1"/>
  <c r="D868" i="26"/>
  <c r="F868" i="26" s="1"/>
  <c r="W867" i="26"/>
  <c r="V867" i="26"/>
  <c r="L867" i="26"/>
  <c r="M867" i="26" s="1"/>
  <c r="J867" i="26"/>
  <c r="K867" i="26" s="1"/>
  <c r="I867" i="26"/>
  <c r="E867" i="26"/>
  <c r="G867" i="26" s="1"/>
  <c r="D867" i="26"/>
  <c r="F867" i="26" s="1"/>
  <c r="W866" i="26"/>
  <c r="V866" i="26"/>
  <c r="L866" i="26"/>
  <c r="M866" i="26" s="1"/>
  <c r="J866" i="26"/>
  <c r="K866" i="26" s="1"/>
  <c r="I866" i="26"/>
  <c r="E866" i="26"/>
  <c r="G866" i="26" s="1"/>
  <c r="D866" i="26"/>
  <c r="F866" i="26" s="1"/>
  <c r="W865" i="26"/>
  <c r="V865" i="26"/>
  <c r="L865" i="26"/>
  <c r="J865" i="26"/>
  <c r="K865" i="26" s="1"/>
  <c r="I865" i="26"/>
  <c r="E865" i="26"/>
  <c r="G865" i="26" s="1"/>
  <c r="D865" i="26"/>
  <c r="F865" i="26" s="1"/>
  <c r="W864" i="26"/>
  <c r="V864" i="26"/>
  <c r="L864" i="26"/>
  <c r="M864" i="26" s="1"/>
  <c r="J864" i="26"/>
  <c r="K864" i="26" s="1"/>
  <c r="I864" i="26"/>
  <c r="E864" i="26"/>
  <c r="G864" i="26" s="1"/>
  <c r="D864" i="26"/>
  <c r="F864" i="26" s="1"/>
  <c r="W863" i="26"/>
  <c r="V863" i="26"/>
  <c r="L863" i="26"/>
  <c r="M863" i="26" s="1"/>
  <c r="J863" i="26"/>
  <c r="K863" i="26" s="1"/>
  <c r="I863" i="26"/>
  <c r="E863" i="26"/>
  <c r="G863" i="26" s="1"/>
  <c r="D863" i="26"/>
  <c r="F863" i="26" s="1"/>
  <c r="W862" i="26"/>
  <c r="V862" i="26"/>
  <c r="L862" i="26"/>
  <c r="M862" i="26" s="1"/>
  <c r="J862" i="26"/>
  <c r="K862" i="26" s="1"/>
  <c r="I862" i="26"/>
  <c r="E862" i="26"/>
  <c r="G862" i="26" s="1"/>
  <c r="D862" i="26"/>
  <c r="F862" i="26" s="1"/>
  <c r="W861" i="26"/>
  <c r="V861" i="26"/>
  <c r="L861" i="26"/>
  <c r="M861" i="26" s="1"/>
  <c r="J861" i="26"/>
  <c r="K861" i="26" s="1"/>
  <c r="I861" i="26"/>
  <c r="E861" i="26"/>
  <c r="G861" i="26" s="1"/>
  <c r="D861" i="26"/>
  <c r="F861" i="26" s="1"/>
  <c r="W860" i="26"/>
  <c r="V860" i="26"/>
  <c r="L860" i="26"/>
  <c r="M860" i="26" s="1"/>
  <c r="J860" i="26"/>
  <c r="K860" i="26" s="1"/>
  <c r="I860" i="26"/>
  <c r="E860" i="26"/>
  <c r="G860" i="26" s="1"/>
  <c r="D860" i="26"/>
  <c r="F860" i="26" s="1"/>
  <c r="W859" i="26"/>
  <c r="V859" i="26"/>
  <c r="L859" i="26"/>
  <c r="M859" i="26" s="1"/>
  <c r="J859" i="26"/>
  <c r="K859" i="26" s="1"/>
  <c r="I859" i="26"/>
  <c r="E859" i="26"/>
  <c r="G859" i="26" s="1"/>
  <c r="D859" i="26"/>
  <c r="F859" i="26" s="1"/>
  <c r="W858" i="26"/>
  <c r="V858" i="26"/>
  <c r="L858" i="26"/>
  <c r="M858" i="26" s="1"/>
  <c r="J858" i="26"/>
  <c r="K858" i="26" s="1"/>
  <c r="I858" i="26"/>
  <c r="E858" i="26"/>
  <c r="G858" i="26" s="1"/>
  <c r="D858" i="26"/>
  <c r="F858" i="26" s="1"/>
  <c r="W857" i="26"/>
  <c r="V857" i="26"/>
  <c r="L857" i="26"/>
  <c r="M857" i="26" s="1"/>
  <c r="J857" i="26"/>
  <c r="K857" i="26" s="1"/>
  <c r="I857" i="26"/>
  <c r="E857" i="26"/>
  <c r="G857" i="26" s="1"/>
  <c r="D857" i="26"/>
  <c r="F857" i="26" s="1"/>
  <c r="W856" i="26"/>
  <c r="V856" i="26"/>
  <c r="L856" i="26"/>
  <c r="M856" i="26" s="1"/>
  <c r="J856" i="26"/>
  <c r="K856" i="26" s="1"/>
  <c r="I856" i="26"/>
  <c r="E856" i="26"/>
  <c r="G856" i="26" s="1"/>
  <c r="D856" i="26"/>
  <c r="F856" i="26" s="1"/>
  <c r="W855" i="26"/>
  <c r="V855" i="26"/>
  <c r="L855" i="26"/>
  <c r="M855" i="26" s="1"/>
  <c r="J855" i="26"/>
  <c r="K855" i="26" s="1"/>
  <c r="I855" i="26"/>
  <c r="E855" i="26"/>
  <c r="G855" i="26" s="1"/>
  <c r="D855" i="26"/>
  <c r="F855" i="26" s="1"/>
  <c r="W854" i="26"/>
  <c r="V854" i="26"/>
  <c r="L854" i="26"/>
  <c r="M854" i="26" s="1"/>
  <c r="J854" i="26"/>
  <c r="K854" i="26" s="1"/>
  <c r="I854" i="26"/>
  <c r="E854" i="26"/>
  <c r="G854" i="26" s="1"/>
  <c r="D854" i="26"/>
  <c r="F854" i="26" s="1"/>
  <c r="W853" i="26"/>
  <c r="V853" i="26"/>
  <c r="L853" i="26"/>
  <c r="M853" i="26" s="1"/>
  <c r="J853" i="26"/>
  <c r="K853" i="26" s="1"/>
  <c r="I853" i="26"/>
  <c r="E853" i="26"/>
  <c r="G853" i="26" s="1"/>
  <c r="D853" i="26"/>
  <c r="F853" i="26" s="1"/>
  <c r="W852" i="26"/>
  <c r="V852" i="26"/>
  <c r="L852" i="26"/>
  <c r="M852" i="26" s="1"/>
  <c r="J852" i="26"/>
  <c r="K852" i="26" s="1"/>
  <c r="I852" i="26"/>
  <c r="E852" i="26"/>
  <c r="G852" i="26" s="1"/>
  <c r="D852" i="26"/>
  <c r="F852" i="26" s="1"/>
  <c r="W851" i="26"/>
  <c r="V851" i="26"/>
  <c r="L851" i="26"/>
  <c r="M851" i="26" s="1"/>
  <c r="J851" i="26"/>
  <c r="K851" i="26" s="1"/>
  <c r="I851" i="26"/>
  <c r="E851" i="26"/>
  <c r="G851" i="26" s="1"/>
  <c r="D851" i="26"/>
  <c r="F851" i="26" s="1"/>
  <c r="W850" i="26"/>
  <c r="V850" i="26"/>
  <c r="L850" i="26"/>
  <c r="M850" i="26" s="1"/>
  <c r="J850" i="26"/>
  <c r="K850" i="26" s="1"/>
  <c r="I850" i="26"/>
  <c r="E850" i="26"/>
  <c r="G850" i="26" s="1"/>
  <c r="D850" i="26"/>
  <c r="F850" i="26" s="1"/>
  <c r="W849" i="26"/>
  <c r="V849" i="26"/>
  <c r="L849" i="26"/>
  <c r="M849" i="26" s="1"/>
  <c r="J849" i="26"/>
  <c r="K849" i="26" s="1"/>
  <c r="I849" i="26"/>
  <c r="E849" i="26"/>
  <c r="G849" i="26" s="1"/>
  <c r="D849" i="26"/>
  <c r="F849" i="26" s="1"/>
  <c r="W848" i="26"/>
  <c r="V848" i="26"/>
  <c r="L848" i="26"/>
  <c r="M848" i="26" s="1"/>
  <c r="J848" i="26"/>
  <c r="K848" i="26" s="1"/>
  <c r="I848" i="26"/>
  <c r="E848" i="26"/>
  <c r="G848" i="26" s="1"/>
  <c r="D848" i="26"/>
  <c r="F848" i="26" s="1"/>
  <c r="W847" i="26"/>
  <c r="V847" i="26"/>
  <c r="L847" i="26"/>
  <c r="M847" i="26" s="1"/>
  <c r="J847" i="26"/>
  <c r="K847" i="26" s="1"/>
  <c r="I847" i="26"/>
  <c r="E847" i="26"/>
  <c r="G847" i="26" s="1"/>
  <c r="D847" i="26"/>
  <c r="F847" i="26" s="1"/>
  <c r="W846" i="26"/>
  <c r="V846" i="26"/>
  <c r="L846" i="26"/>
  <c r="M846" i="26" s="1"/>
  <c r="J846" i="26"/>
  <c r="K846" i="26" s="1"/>
  <c r="I846" i="26"/>
  <c r="E846" i="26"/>
  <c r="G846" i="26" s="1"/>
  <c r="D846" i="26"/>
  <c r="F846" i="26" s="1"/>
  <c r="W845" i="26"/>
  <c r="V845" i="26"/>
  <c r="L845" i="26"/>
  <c r="M845" i="26" s="1"/>
  <c r="J845" i="26"/>
  <c r="K845" i="26" s="1"/>
  <c r="I845" i="26"/>
  <c r="E845" i="26"/>
  <c r="G845" i="26" s="1"/>
  <c r="D845" i="26"/>
  <c r="F845" i="26" s="1"/>
  <c r="W844" i="26"/>
  <c r="V844" i="26"/>
  <c r="L844" i="26"/>
  <c r="M844" i="26" s="1"/>
  <c r="J844" i="26"/>
  <c r="K844" i="26" s="1"/>
  <c r="I844" i="26"/>
  <c r="E844" i="26"/>
  <c r="G844" i="26" s="1"/>
  <c r="D844" i="26"/>
  <c r="F844" i="26" s="1"/>
  <c r="W843" i="26"/>
  <c r="V843" i="26"/>
  <c r="L843" i="26"/>
  <c r="M843" i="26" s="1"/>
  <c r="J843" i="26"/>
  <c r="K843" i="26" s="1"/>
  <c r="I843" i="26"/>
  <c r="E843" i="26"/>
  <c r="G843" i="26" s="1"/>
  <c r="D843" i="26"/>
  <c r="F843" i="26" s="1"/>
  <c r="W842" i="26"/>
  <c r="V842" i="26"/>
  <c r="L842" i="26"/>
  <c r="M842" i="26" s="1"/>
  <c r="J842" i="26"/>
  <c r="K842" i="26" s="1"/>
  <c r="I842" i="26"/>
  <c r="E842" i="26"/>
  <c r="G842" i="26" s="1"/>
  <c r="D842" i="26"/>
  <c r="F842" i="26" s="1"/>
  <c r="W841" i="26"/>
  <c r="V841" i="26"/>
  <c r="L841" i="26"/>
  <c r="M841" i="26" s="1"/>
  <c r="J841" i="26"/>
  <c r="K841" i="26" s="1"/>
  <c r="I841" i="26"/>
  <c r="E841" i="26"/>
  <c r="G841" i="26" s="1"/>
  <c r="D841" i="26"/>
  <c r="F841" i="26" s="1"/>
  <c r="W840" i="26"/>
  <c r="V840" i="26"/>
  <c r="L840" i="26"/>
  <c r="M840" i="26" s="1"/>
  <c r="J840" i="26"/>
  <c r="K840" i="26" s="1"/>
  <c r="I840" i="26"/>
  <c r="E840" i="26"/>
  <c r="G840" i="26" s="1"/>
  <c r="D840" i="26"/>
  <c r="F840" i="26" s="1"/>
  <c r="W839" i="26"/>
  <c r="V839" i="26"/>
  <c r="L839" i="26"/>
  <c r="M839" i="26" s="1"/>
  <c r="J839" i="26"/>
  <c r="K839" i="26" s="1"/>
  <c r="I839" i="26"/>
  <c r="E839" i="26"/>
  <c r="G839" i="26" s="1"/>
  <c r="D839" i="26"/>
  <c r="F839" i="26" s="1"/>
  <c r="W838" i="26"/>
  <c r="V838" i="26"/>
  <c r="L838" i="26"/>
  <c r="M838" i="26" s="1"/>
  <c r="J838" i="26"/>
  <c r="K838" i="26" s="1"/>
  <c r="I838" i="26"/>
  <c r="E838" i="26"/>
  <c r="G838" i="26" s="1"/>
  <c r="D838" i="26"/>
  <c r="F838" i="26" s="1"/>
  <c r="W837" i="26"/>
  <c r="V837" i="26"/>
  <c r="L837" i="26"/>
  <c r="M837" i="26" s="1"/>
  <c r="J837" i="26"/>
  <c r="K837" i="26" s="1"/>
  <c r="I837" i="26"/>
  <c r="E837" i="26"/>
  <c r="G837" i="26" s="1"/>
  <c r="D837" i="26"/>
  <c r="F837" i="26" s="1"/>
  <c r="W836" i="26"/>
  <c r="V836" i="26"/>
  <c r="L836" i="26"/>
  <c r="M836" i="26" s="1"/>
  <c r="J836" i="26"/>
  <c r="K836" i="26" s="1"/>
  <c r="I836" i="26"/>
  <c r="E836" i="26"/>
  <c r="G836" i="26" s="1"/>
  <c r="D836" i="26"/>
  <c r="F836" i="26" s="1"/>
  <c r="W835" i="26"/>
  <c r="V835" i="26"/>
  <c r="L835" i="26"/>
  <c r="M835" i="26" s="1"/>
  <c r="J835" i="26"/>
  <c r="K835" i="26" s="1"/>
  <c r="I835" i="26"/>
  <c r="E835" i="26"/>
  <c r="G835" i="26" s="1"/>
  <c r="D835" i="26"/>
  <c r="F835" i="26" s="1"/>
  <c r="W834" i="26"/>
  <c r="V834" i="26"/>
  <c r="L834" i="26"/>
  <c r="M834" i="26" s="1"/>
  <c r="J834" i="26"/>
  <c r="K834" i="26" s="1"/>
  <c r="I834" i="26"/>
  <c r="E834" i="26"/>
  <c r="G834" i="26" s="1"/>
  <c r="D834" i="26"/>
  <c r="F834" i="26" s="1"/>
  <c r="W833" i="26"/>
  <c r="V833" i="26"/>
  <c r="L833" i="26"/>
  <c r="M833" i="26" s="1"/>
  <c r="J833" i="26"/>
  <c r="K833" i="26" s="1"/>
  <c r="I833" i="26"/>
  <c r="E833" i="26"/>
  <c r="G833" i="26" s="1"/>
  <c r="D833" i="26"/>
  <c r="F833" i="26" s="1"/>
  <c r="W832" i="26"/>
  <c r="V832" i="26"/>
  <c r="L832" i="26"/>
  <c r="M832" i="26" s="1"/>
  <c r="J832" i="26"/>
  <c r="K832" i="26" s="1"/>
  <c r="I832" i="26"/>
  <c r="E832" i="26"/>
  <c r="G832" i="26" s="1"/>
  <c r="D832" i="26"/>
  <c r="F832" i="26" s="1"/>
  <c r="W831" i="26"/>
  <c r="V831" i="26"/>
  <c r="L831" i="26"/>
  <c r="M831" i="26" s="1"/>
  <c r="J831" i="26"/>
  <c r="K831" i="26" s="1"/>
  <c r="I831" i="26"/>
  <c r="E831" i="26"/>
  <c r="G831" i="26" s="1"/>
  <c r="D831" i="26"/>
  <c r="F831" i="26" s="1"/>
  <c r="W830" i="26"/>
  <c r="V830" i="26"/>
  <c r="L830" i="26"/>
  <c r="M830" i="26" s="1"/>
  <c r="J830" i="26"/>
  <c r="K830" i="26" s="1"/>
  <c r="I830" i="26"/>
  <c r="E830" i="26"/>
  <c r="G830" i="26" s="1"/>
  <c r="D830" i="26"/>
  <c r="F830" i="26" s="1"/>
  <c r="W829" i="26"/>
  <c r="V829" i="26"/>
  <c r="L829" i="26"/>
  <c r="M829" i="26" s="1"/>
  <c r="J829" i="26"/>
  <c r="K829" i="26" s="1"/>
  <c r="I829" i="26"/>
  <c r="E829" i="26"/>
  <c r="G829" i="26" s="1"/>
  <c r="D829" i="26"/>
  <c r="F829" i="26" s="1"/>
  <c r="W828" i="26"/>
  <c r="V828" i="26"/>
  <c r="L828" i="26"/>
  <c r="M828" i="26" s="1"/>
  <c r="J828" i="26"/>
  <c r="K828" i="26" s="1"/>
  <c r="I828" i="26"/>
  <c r="E828" i="26"/>
  <c r="G828" i="26" s="1"/>
  <c r="D828" i="26"/>
  <c r="F828" i="26" s="1"/>
  <c r="W827" i="26"/>
  <c r="V827" i="26"/>
  <c r="L827" i="26"/>
  <c r="M827" i="26" s="1"/>
  <c r="J827" i="26"/>
  <c r="K827" i="26" s="1"/>
  <c r="I827" i="26"/>
  <c r="E827" i="26"/>
  <c r="G827" i="26" s="1"/>
  <c r="D827" i="26"/>
  <c r="F827" i="26" s="1"/>
  <c r="W826" i="26"/>
  <c r="V826" i="26"/>
  <c r="L826" i="26"/>
  <c r="M826" i="26" s="1"/>
  <c r="J826" i="26"/>
  <c r="K826" i="26" s="1"/>
  <c r="I826" i="26"/>
  <c r="E826" i="26"/>
  <c r="G826" i="26" s="1"/>
  <c r="D826" i="26"/>
  <c r="F826" i="26" s="1"/>
  <c r="W825" i="26"/>
  <c r="V825" i="26"/>
  <c r="L825" i="26"/>
  <c r="M825" i="26" s="1"/>
  <c r="J825" i="26"/>
  <c r="K825" i="26" s="1"/>
  <c r="I825" i="26"/>
  <c r="E825" i="26"/>
  <c r="G825" i="26" s="1"/>
  <c r="D825" i="26"/>
  <c r="F825" i="26" s="1"/>
  <c r="W824" i="26"/>
  <c r="V824" i="26"/>
  <c r="L824" i="26"/>
  <c r="M824" i="26" s="1"/>
  <c r="J824" i="26"/>
  <c r="K824" i="26" s="1"/>
  <c r="I824" i="26"/>
  <c r="E824" i="26"/>
  <c r="G824" i="26" s="1"/>
  <c r="D824" i="26"/>
  <c r="F824" i="26" s="1"/>
  <c r="W823" i="26"/>
  <c r="V823" i="26"/>
  <c r="L823" i="26"/>
  <c r="M823" i="26" s="1"/>
  <c r="J823" i="26"/>
  <c r="K823" i="26" s="1"/>
  <c r="I823" i="26"/>
  <c r="E823" i="26"/>
  <c r="G823" i="26" s="1"/>
  <c r="D823" i="26"/>
  <c r="F823" i="26" s="1"/>
  <c r="W822" i="26"/>
  <c r="V822" i="26"/>
  <c r="L822" i="26"/>
  <c r="M822" i="26" s="1"/>
  <c r="J822" i="26"/>
  <c r="K822" i="26" s="1"/>
  <c r="I822" i="26"/>
  <c r="E822" i="26"/>
  <c r="G822" i="26" s="1"/>
  <c r="D822" i="26"/>
  <c r="F822" i="26" s="1"/>
  <c r="W821" i="26"/>
  <c r="V821" i="26"/>
  <c r="L821" i="26"/>
  <c r="M821" i="26" s="1"/>
  <c r="J821" i="26"/>
  <c r="K821" i="26" s="1"/>
  <c r="I821" i="26"/>
  <c r="E821" i="26"/>
  <c r="G821" i="26" s="1"/>
  <c r="D821" i="26"/>
  <c r="F821" i="26" s="1"/>
  <c r="W820" i="26"/>
  <c r="V820" i="26"/>
  <c r="L820" i="26"/>
  <c r="M820" i="26" s="1"/>
  <c r="J820" i="26"/>
  <c r="K820" i="26" s="1"/>
  <c r="I820" i="26"/>
  <c r="E820" i="26"/>
  <c r="G820" i="26" s="1"/>
  <c r="D820" i="26"/>
  <c r="F820" i="26" s="1"/>
  <c r="W819" i="26"/>
  <c r="V819" i="26"/>
  <c r="L819" i="26"/>
  <c r="M819" i="26" s="1"/>
  <c r="J819" i="26"/>
  <c r="K819" i="26" s="1"/>
  <c r="I819" i="26"/>
  <c r="E819" i="26"/>
  <c r="G819" i="26" s="1"/>
  <c r="D819" i="26"/>
  <c r="F819" i="26" s="1"/>
  <c r="W818" i="26"/>
  <c r="V818" i="26"/>
  <c r="L818" i="26"/>
  <c r="M818" i="26" s="1"/>
  <c r="J818" i="26"/>
  <c r="K818" i="26" s="1"/>
  <c r="I818" i="26"/>
  <c r="E818" i="26"/>
  <c r="G818" i="26" s="1"/>
  <c r="D818" i="26"/>
  <c r="F818" i="26" s="1"/>
  <c r="W817" i="26"/>
  <c r="V817" i="26"/>
  <c r="L817" i="26"/>
  <c r="M817" i="26" s="1"/>
  <c r="J817" i="26"/>
  <c r="K817" i="26" s="1"/>
  <c r="I817" i="26"/>
  <c r="E817" i="26"/>
  <c r="G817" i="26" s="1"/>
  <c r="D817" i="26"/>
  <c r="F817" i="26" s="1"/>
  <c r="W816" i="26"/>
  <c r="V816" i="26"/>
  <c r="L816" i="26"/>
  <c r="M816" i="26" s="1"/>
  <c r="J816" i="26"/>
  <c r="K816" i="26" s="1"/>
  <c r="I816" i="26"/>
  <c r="E816" i="26"/>
  <c r="G816" i="26" s="1"/>
  <c r="D816" i="26"/>
  <c r="F816" i="26" s="1"/>
  <c r="W815" i="26"/>
  <c r="V815" i="26"/>
  <c r="L815" i="26"/>
  <c r="M815" i="26" s="1"/>
  <c r="J815" i="26"/>
  <c r="K815" i="26" s="1"/>
  <c r="I815" i="26"/>
  <c r="E815" i="26"/>
  <c r="G815" i="26" s="1"/>
  <c r="D815" i="26"/>
  <c r="F815" i="26" s="1"/>
  <c r="W814" i="26"/>
  <c r="V814" i="26"/>
  <c r="L814" i="26"/>
  <c r="M814" i="26" s="1"/>
  <c r="J814" i="26"/>
  <c r="K814" i="26" s="1"/>
  <c r="I814" i="26"/>
  <c r="E814" i="26"/>
  <c r="G814" i="26" s="1"/>
  <c r="D814" i="26"/>
  <c r="F814" i="26" s="1"/>
  <c r="W813" i="26"/>
  <c r="V813" i="26"/>
  <c r="L813" i="26"/>
  <c r="M813" i="26" s="1"/>
  <c r="J813" i="26"/>
  <c r="K813" i="26" s="1"/>
  <c r="I813" i="26"/>
  <c r="E813" i="26"/>
  <c r="G813" i="26" s="1"/>
  <c r="D813" i="26"/>
  <c r="F813" i="26" s="1"/>
  <c r="W812" i="26"/>
  <c r="V812" i="26"/>
  <c r="L812" i="26"/>
  <c r="M812" i="26" s="1"/>
  <c r="J812" i="26"/>
  <c r="K812" i="26" s="1"/>
  <c r="I812" i="26"/>
  <c r="E812" i="26"/>
  <c r="G812" i="26" s="1"/>
  <c r="D812" i="26"/>
  <c r="F812" i="26" s="1"/>
  <c r="W811" i="26"/>
  <c r="V811" i="26"/>
  <c r="L811" i="26"/>
  <c r="M811" i="26" s="1"/>
  <c r="J811" i="26"/>
  <c r="K811" i="26" s="1"/>
  <c r="I811" i="26"/>
  <c r="E811" i="26"/>
  <c r="G811" i="26" s="1"/>
  <c r="D811" i="26"/>
  <c r="F811" i="26" s="1"/>
  <c r="W810" i="26"/>
  <c r="V810" i="26"/>
  <c r="L810" i="26"/>
  <c r="M810" i="26" s="1"/>
  <c r="J810" i="26"/>
  <c r="K810" i="26" s="1"/>
  <c r="I810" i="26"/>
  <c r="E810" i="26"/>
  <c r="G810" i="26" s="1"/>
  <c r="D810" i="26"/>
  <c r="F810" i="26" s="1"/>
  <c r="W809" i="26"/>
  <c r="V809" i="26"/>
  <c r="L809" i="26"/>
  <c r="M809" i="26" s="1"/>
  <c r="J809" i="26"/>
  <c r="K809" i="26" s="1"/>
  <c r="I809" i="26"/>
  <c r="E809" i="26"/>
  <c r="G809" i="26" s="1"/>
  <c r="D809" i="26"/>
  <c r="F809" i="26" s="1"/>
  <c r="W808" i="26"/>
  <c r="V808" i="26"/>
  <c r="L808" i="26"/>
  <c r="M808" i="26" s="1"/>
  <c r="J808" i="26"/>
  <c r="K808" i="26" s="1"/>
  <c r="I808" i="26"/>
  <c r="E808" i="26"/>
  <c r="G808" i="26" s="1"/>
  <c r="D808" i="26"/>
  <c r="F808" i="26" s="1"/>
  <c r="W807" i="26"/>
  <c r="V807" i="26"/>
  <c r="L807" i="26"/>
  <c r="M807" i="26" s="1"/>
  <c r="J807" i="26"/>
  <c r="K807" i="26" s="1"/>
  <c r="I807" i="26"/>
  <c r="E807" i="26"/>
  <c r="G807" i="26" s="1"/>
  <c r="D807" i="26"/>
  <c r="F807" i="26" s="1"/>
  <c r="W806" i="26"/>
  <c r="V806" i="26"/>
  <c r="L806" i="26"/>
  <c r="M806" i="26" s="1"/>
  <c r="J806" i="26"/>
  <c r="K806" i="26" s="1"/>
  <c r="I806" i="26"/>
  <c r="E806" i="26"/>
  <c r="G806" i="26" s="1"/>
  <c r="D806" i="26"/>
  <c r="F806" i="26" s="1"/>
  <c r="W805" i="26"/>
  <c r="V805" i="26"/>
  <c r="L805" i="26"/>
  <c r="M805" i="26" s="1"/>
  <c r="J805" i="26"/>
  <c r="K805" i="26" s="1"/>
  <c r="I805" i="26"/>
  <c r="E805" i="26"/>
  <c r="G805" i="26" s="1"/>
  <c r="D805" i="26"/>
  <c r="F805" i="26" s="1"/>
  <c r="W804" i="26"/>
  <c r="V804" i="26"/>
  <c r="L804" i="26"/>
  <c r="M804" i="26" s="1"/>
  <c r="J804" i="26"/>
  <c r="K804" i="26" s="1"/>
  <c r="I804" i="26"/>
  <c r="E804" i="26"/>
  <c r="G804" i="26" s="1"/>
  <c r="D804" i="26"/>
  <c r="F804" i="26" s="1"/>
  <c r="W803" i="26"/>
  <c r="V803" i="26"/>
  <c r="L803" i="26"/>
  <c r="M803" i="26" s="1"/>
  <c r="J803" i="26"/>
  <c r="K803" i="26" s="1"/>
  <c r="I803" i="26"/>
  <c r="E803" i="26"/>
  <c r="G803" i="26" s="1"/>
  <c r="D803" i="26"/>
  <c r="F803" i="26" s="1"/>
  <c r="W802" i="26"/>
  <c r="V802" i="26"/>
  <c r="L802" i="26"/>
  <c r="M802" i="26" s="1"/>
  <c r="J802" i="26"/>
  <c r="K802" i="26" s="1"/>
  <c r="I802" i="26"/>
  <c r="E802" i="26"/>
  <c r="G802" i="26" s="1"/>
  <c r="D802" i="26"/>
  <c r="F802" i="26" s="1"/>
  <c r="W801" i="26"/>
  <c r="V801" i="26"/>
  <c r="L801" i="26"/>
  <c r="M801" i="26" s="1"/>
  <c r="J801" i="26"/>
  <c r="K801" i="26" s="1"/>
  <c r="I801" i="26"/>
  <c r="E801" i="26"/>
  <c r="G801" i="26" s="1"/>
  <c r="D801" i="26"/>
  <c r="F801" i="26" s="1"/>
  <c r="W800" i="26"/>
  <c r="V800" i="26"/>
  <c r="M800" i="26"/>
  <c r="L800" i="26"/>
  <c r="K800" i="26"/>
  <c r="J800" i="26"/>
  <c r="I800" i="26"/>
  <c r="E800" i="26"/>
  <c r="G800" i="26" s="1"/>
  <c r="D800" i="26"/>
  <c r="F800" i="26" s="1"/>
  <c r="W799" i="26"/>
  <c r="V799" i="26"/>
  <c r="L799" i="26"/>
  <c r="M799" i="26" s="1"/>
  <c r="J799" i="26"/>
  <c r="K799" i="26" s="1"/>
  <c r="I799" i="26"/>
  <c r="E799" i="26"/>
  <c r="G799" i="26" s="1"/>
  <c r="D799" i="26"/>
  <c r="F799" i="26" s="1"/>
  <c r="W798" i="26"/>
  <c r="V798" i="26"/>
  <c r="M798" i="26"/>
  <c r="L798" i="26"/>
  <c r="K798" i="26"/>
  <c r="J798" i="26"/>
  <c r="I798" i="26"/>
  <c r="E798" i="26"/>
  <c r="G798" i="26" s="1"/>
  <c r="D798" i="26"/>
  <c r="F798" i="26" s="1"/>
  <c r="W797" i="26"/>
  <c r="V797" i="26"/>
  <c r="L797" i="26"/>
  <c r="M797" i="26" s="1"/>
  <c r="J797" i="26"/>
  <c r="K797" i="26" s="1"/>
  <c r="I797" i="26"/>
  <c r="E797" i="26"/>
  <c r="G797" i="26" s="1"/>
  <c r="D797" i="26"/>
  <c r="F797" i="26" s="1"/>
  <c r="W796" i="26"/>
  <c r="V796" i="26"/>
  <c r="M796" i="26"/>
  <c r="L796" i="26"/>
  <c r="K796" i="26"/>
  <c r="J796" i="26"/>
  <c r="I796" i="26"/>
  <c r="E796" i="26"/>
  <c r="G796" i="26" s="1"/>
  <c r="D796" i="26"/>
  <c r="F796" i="26" s="1"/>
  <c r="W795" i="26"/>
  <c r="V795" i="26"/>
  <c r="L795" i="26"/>
  <c r="M795" i="26" s="1"/>
  <c r="J795" i="26"/>
  <c r="K795" i="26" s="1"/>
  <c r="I795" i="26"/>
  <c r="E795" i="26"/>
  <c r="G795" i="26" s="1"/>
  <c r="D795" i="26"/>
  <c r="F795" i="26" s="1"/>
  <c r="W794" i="26"/>
  <c r="V794" i="26"/>
  <c r="M794" i="26"/>
  <c r="L794" i="26"/>
  <c r="K794" i="26"/>
  <c r="J794" i="26"/>
  <c r="I794" i="26"/>
  <c r="E794" i="26"/>
  <c r="G794" i="26" s="1"/>
  <c r="D794" i="26"/>
  <c r="F794" i="26" s="1"/>
  <c r="W793" i="26"/>
  <c r="V793" i="26"/>
  <c r="L793" i="26"/>
  <c r="M793" i="26" s="1"/>
  <c r="J793" i="26"/>
  <c r="K793" i="26" s="1"/>
  <c r="I793" i="26"/>
  <c r="E793" i="26"/>
  <c r="G793" i="26" s="1"/>
  <c r="D793" i="26"/>
  <c r="F793" i="26" s="1"/>
  <c r="W792" i="26"/>
  <c r="V792" i="26"/>
  <c r="M792" i="26"/>
  <c r="L792" i="26"/>
  <c r="K792" i="26"/>
  <c r="J792" i="26"/>
  <c r="I792" i="26"/>
  <c r="E792" i="26"/>
  <c r="G792" i="26" s="1"/>
  <c r="D792" i="26"/>
  <c r="F792" i="26" s="1"/>
  <c r="W791" i="26"/>
  <c r="V791" i="26"/>
  <c r="L791" i="26"/>
  <c r="M791" i="26" s="1"/>
  <c r="J791" i="26"/>
  <c r="K791" i="26" s="1"/>
  <c r="I791" i="26"/>
  <c r="E791" i="26"/>
  <c r="G791" i="26" s="1"/>
  <c r="D791" i="26"/>
  <c r="F791" i="26" s="1"/>
  <c r="W790" i="26"/>
  <c r="V790" i="26"/>
  <c r="M790" i="26"/>
  <c r="L790" i="26"/>
  <c r="K790" i="26"/>
  <c r="J790" i="26"/>
  <c r="I790" i="26"/>
  <c r="E790" i="26"/>
  <c r="G790" i="26" s="1"/>
  <c r="D790" i="26"/>
  <c r="F790" i="26" s="1"/>
  <c r="W789" i="26"/>
  <c r="V789" i="26"/>
  <c r="L789" i="26"/>
  <c r="M789" i="26" s="1"/>
  <c r="J789" i="26"/>
  <c r="K789" i="26" s="1"/>
  <c r="I789" i="26"/>
  <c r="E789" i="26"/>
  <c r="G789" i="26" s="1"/>
  <c r="D789" i="26"/>
  <c r="F789" i="26" s="1"/>
  <c r="W788" i="26"/>
  <c r="V788" i="26"/>
  <c r="M788" i="26"/>
  <c r="L788" i="26"/>
  <c r="K788" i="26"/>
  <c r="J788" i="26"/>
  <c r="I788" i="26"/>
  <c r="E788" i="26"/>
  <c r="G788" i="26" s="1"/>
  <c r="D788" i="26"/>
  <c r="F788" i="26" s="1"/>
  <c r="W787" i="26"/>
  <c r="V787" i="26"/>
  <c r="L787" i="26"/>
  <c r="M787" i="26" s="1"/>
  <c r="J787" i="26"/>
  <c r="K787" i="26" s="1"/>
  <c r="I787" i="26"/>
  <c r="E787" i="26"/>
  <c r="G787" i="26" s="1"/>
  <c r="D787" i="26"/>
  <c r="F787" i="26" s="1"/>
  <c r="W786" i="26"/>
  <c r="V786" i="26"/>
  <c r="M786" i="26"/>
  <c r="L786" i="26"/>
  <c r="K786" i="26"/>
  <c r="J786" i="26"/>
  <c r="I786" i="26"/>
  <c r="E786" i="26"/>
  <c r="G786" i="26" s="1"/>
  <c r="D786" i="26"/>
  <c r="F786" i="26" s="1"/>
  <c r="W785" i="26"/>
  <c r="V785" i="26"/>
  <c r="L785" i="26"/>
  <c r="M785" i="26" s="1"/>
  <c r="J785" i="26"/>
  <c r="K785" i="26" s="1"/>
  <c r="I785" i="26"/>
  <c r="E785" i="26"/>
  <c r="G785" i="26" s="1"/>
  <c r="D785" i="26"/>
  <c r="F785" i="26" s="1"/>
  <c r="W784" i="26"/>
  <c r="V784" i="26"/>
  <c r="M784" i="26"/>
  <c r="L784" i="26"/>
  <c r="K784" i="26"/>
  <c r="J784" i="26"/>
  <c r="I784" i="26"/>
  <c r="E784" i="26"/>
  <c r="G784" i="26" s="1"/>
  <c r="D784" i="26"/>
  <c r="F784" i="26" s="1"/>
  <c r="W783" i="26"/>
  <c r="V783" i="26"/>
  <c r="L783" i="26"/>
  <c r="M783" i="26" s="1"/>
  <c r="J783" i="26"/>
  <c r="K783" i="26" s="1"/>
  <c r="I783" i="26"/>
  <c r="E783" i="26"/>
  <c r="G783" i="26" s="1"/>
  <c r="D783" i="26"/>
  <c r="F783" i="26" s="1"/>
  <c r="W782" i="26"/>
  <c r="V782" i="26"/>
  <c r="M782" i="26"/>
  <c r="L782" i="26"/>
  <c r="K782" i="26"/>
  <c r="J782" i="26"/>
  <c r="I782" i="26"/>
  <c r="E782" i="26"/>
  <c r="G782" i="26" s="1"/>
  <c r="D782" i="26"/>
  <c r="F782" i="26" s="1"/>
  <c r="W781" i="26"/>
  <c r="V781" i="26"/>
  <c r="L781" i="26"/>
  <c r="M781" i="26" s="1"/>
  <c r="J781" i="26"/>
  <c r="K781" i="26" s="1"/>
  <c r="I781" i="26"/>
  <c r="E781" i="26"/>
  <c r="G781" i="26" s="1"/>
  <c r="D781" i="26"/>
  <c r="F781" i="26" s="1"/>
  <c r="W780" i="26"/>
  <c r="V780" i="26"/>
  <c r="M780" i="26"/>
  <c r="L780" i="26"/>
  <c r="K780" i="26"/>
  <c r="J780" i="26"/>
  <c r="I780" i="26"/>
  <c r="E780" i="26"/>
  <c r="G780" i="26" s="1"/>
  <c r="D780" i="26"/>
  <c r="F780" i="26" s="1"/>
  <c r="W779" i="26"/>
  <c r="V779" i="26"/>
  <c r="L779" i="26"/>
  <c r="M779" i="26" s="1"/>
  <c r="J779" i="26"/>
  <c r="K779" i="26" s="1"/>
  <c r="I779" i="26"/>
  <c r="E779" i="26"/>
  <c r="G779" i="26" s="1"/>
  <c r="D779" i="26"/>
  <c r="F779" i="26" s="1"/>
  <c r="W778" i="26"/>
  <c r="V778" i="26"/>
  <c r="M778" i="26"/>
  <c r="L778" i="26"/>
  <c r="K778" i="26"/>
  <c r="J778" i="26"/>
  <c r="I778" i="26"/>
  <c r="E778" i="26"/>
  <c r="G778" i="26" s="1"/>
  <c r="D778" i="26"/>
  <c r="F778" i="26" s="1"/>
  <c r="W777" i="26"/>
  <c r="V777" i="26"/>
  <c r="L777" i="26"/>
  <c r="M777" i="26" s="1"/>
  <c r="J777" i="26"/>
  <c r="K777" i="26" s="1"/>
  <c r="I777" i="26"/>
  <c r="E777" i="26"/>
  <c r="G777" i="26" s="1"/>
  <c r="D777" i="26"/>
  <c r="F777" i="26" s="1"/>
  <c r="W776" i="26"/>
  <c r="V776" i="26"/>
  <c r="M776" i="26"/>
  <c r="L776" i="26"/>
  <c r="K776" i="26"/>
  <c r="J776" i="26"/>
  <c r="I776" i="26"/>
  <c r="E776" i="26"/>
  <c r="G776" i="26" s="1"/>
  <c r="D776" i="26"/>
  <c r="F776" i="26" s="1"/>
  <c r="W775" i="26"/>
  <c r="V775" i="26"/>
  <c r="L775" i="26"/>
  <c r="M775" i="26" s="1"/>
  <c r="J775" i="26"/>
  <c r="K775" i="26" s="1"/>
  <c r="I775" i="26"/>
  <c r="E775" i="26"/>
  <c r="G775" i="26" s="1"/>
  <c r="D775" i="26"/>
  <c r="F775" i="26" s="1"/>
  <c r="W774" i="26"/>
  <c r="V774" i="26"/>
  <c r="M774" i="26"/>
  <c r="P798" i="26" s="1"/>
  <c r="L774" i="26"/>
  <c r="K774" i="26"/>
  <c r="O798" i="26" s="1"/>
  <c r="J774" i="26"/>
  <c r="I774" i="26"/>
  <c r="E774" i="26"/>
  <c r="G774" i="26" s="1"/>
  <c r="D774" i="26"/>
  <c r="F774" i="26" s="1"/>
  <c r="W773" i="26"/>
  <c r="V773" i="26"/>
  <c r="L773" i="26"/>
  <c r="M773" i="26" s="1"/>
  <c r="J773" i="26"/>
  <c r="K773" i="26" s="1"/>
  <c r="I773" i="26"/>
  <c r="E773" i="26"/>
  <c r="G773" i="26" s="1"/>
  <c r="D773" i="26"/>
  <c r="F773" i="26" s="1"/>
  <c r="W772" i="26"/>
  <c r="V772" i="26"/>
  <c r="L772" i="26"/>
  <c r="M772" i="26" s="1"/>
  <c r="J772" i="26"/>
  <c r="K772" i="26" s="1"/>
  <c r="I772" i="26"/>
  <c r="E772" i="26"/>
  <c r="G772" i="26" s="1"/>
  <c r="D772" i="26"/>
  <c r="F772" i="26" s="1"/>
  <c r="W771" i="26"/>
  <c r="V771" i="26"/>
  <c r="L771" i="26"/>
  <c r="M771" i="26" s="1"/>
  <c r="J771" i="26"/>
  <c r="K771" i="26" s="1"/>
  <c r="I771" i="26"/>
  <c r="E771" i="26"/>
  <c r="G771" i="26" s="1"/>
  <c r="D771" i="26"/>
  <c r="F771" i="26" s="1"/>
  <c r="W770" i="26"/>
  <c r="V770" i="26"/>
  <c r="L770" i="26"/>
  <c r="M770" i="26" s="1"/>
  <c r="J770" i="26"/>
  <c r="K770" i="26" s="1"/>
  <c r="I770" i="26"/>
  <c r="E770" i="26"/>
  <c r="G770" i="26" s="1"/>
  <c r="D770" i="26"/>
  <c r="F770" i="26" s="1"/>
  <c r="W769" i="26"/>
  <c r="V769" i="26"/>
  <c r="L769" i="26"/>
  <c r="M769" i="26" s="1"/>
  <c r="J769" i="26"/>
  <c r="K769" i="26" s="1"/>
  <c r="I769" i="26"/>
  <c r="E769" i="26"/>
  <c r="G769" i="26" s="1"/>
  <c r="D769" i="26"/>
  <c r="F769" i="26" s="1"/>
  <c r="W768" i="26"/>
  <c r="V768" i="26"/>
  <c r="L768" i="26"/>
  <c r="M768" i="26" s="1"/>
  <c r="J768" i="26"/>
  <c r="K768" i="26" s="1"/>
  <c r="I768" i="26"/>
  <c r="E768" i="26"/>
  <c r="G768" i="26" s="1"/>
  <c r="D768" i="26"/>
  <c r="F768" i="26" s="1"/>
  <c r="W767" i="26"/>
  <c r="V767" i="26"/>
  <c r="L767" i="26"/>
  <c r="M767" i="26" s="1"/>
  <c r="J767" i="26"/>
  <c r="K767" i="26" s="1"/>
  <c r="I767" i="26"/>
  <c r="E767" i="26"/>
  <c r="G767" i="26" s="1"/>
  <c r="D767" i="26"/>
  <c r="F767" i="26" s="1"/>
  <c r="W766" i="26"/>
  <c r="V766" i="26"/>
  <c r="L766" i="26"/>
  <c r="M766" i="26" s="1"/>
  <c r="J766" i="26"/>
  <c r="K766" i="26" s="1"/>
  <c r="I766" i="26"/>
  <c r="E766" i="26"/>
  <c r="G766" i="26" s="1"/>
  <c r="D766" i="26"/>
  <c r="F766" i="26" s="1"/>
  <c r="W765" i="26"/>
  <c r="V765" i="26"/>
  <c r="L765" i="26"/>
  <c r="M765" i="26" s="1"/>
  <c r="J765" i="26"/>
  <c r="K765" i="26" s="1"/>
  <c r="I765" i="26"/>
  <c r="E765" i="26"/>
  <c r="G765" i="26" s="1"/>
  <c r="D765" i="26"/>
  <c r="F765" i="26" s="1"/>
  <c r="W764" i="26"/>
  <c r="V764" i="26"/>
  <c r="L764" i="26"/>
  <c r="M764" i="26" s="1"/>
  <c r="J764" i="26"/>
  <c r="K764" i="26" s="1"/>
  <c r="I764" i="26"/>
  <c r="E764" i="26"/>
  <c r="G764" i="26" s="1"/>
  <c r="D764" i="26"/>
  <c r="F764" i="26" s="1"/>
  <c r="W763" i="26"/>
  <c r="V763" i="26"/>
  <c r="L763" i="26"/>
  <c r="M763" i="26" s="1"/>
  <c r="J763" i="26"/>
  <c r="K763" i="26" s="1"/>
  <c r="I763" i="26"/>
  <c r="E763" i="26"/>
  <c r="G763" i="26" s="1"/>
  <c r="D763" i="26"/>
  <c r="F763" i="26" s="1"/>
  <c r="W762" i="26"/>
  <c r="V762" i="26"/>
  <c r="L762" i="26"/>
  <c r="M762" i="26" s="1"/>
  <c r="J762" i="26"/>
  <c r="K762" i="26" s="1"/>
  <c r="I762" i="26"/>
  <c r="E762" i="26"/>
  <c r="G762" i="26" s="1"/>
  <c r="D762" i="26"/>
  <c r="F762" i="26" s="1"/>
  <c r="W761" i="26"/>
  <c r="V761" i="26"/>
  <c r="L761" i="26"/>
  <c r="M761" i="26" s="1"/>
  <c r="J761" i="26"/>
  <c r="K761" i="26" s="1"/>
  <c r="I761" i="26"/>
  <c r="E761" i="26"/>
  <c r="G761" i="26" s="1"/>
  <c r="D761" i="26"/>
  <c r="F761" i="26" s="1"/>
  <c r="W760" i="26"/>
  <c r="V760" i="26"/>
  <c r="L760" i="26"/>
  <c r="M760" i="26" s="1"/>
  <c r="J760" i="26"/>
  <c r="K760" i="26" s="1"/>
  <c r="I760" i="26"/>
  <c r="E760" i="26"/>
  <c r="G760" i="26" s="1"/>
  <c r="D760" i="26"/>
  <c r="F760" i="26" s="1"/>
  <c r="W759" i="26"/>
  <c r="V759" i="26"/>
  <c r="L759" i="26"/>
  <c r="M759" i="26" s="1"/>
  <c r="J759" i="26"/>
  <c r="K759" i="26" s="1"/>
  <c r="I759" i="26"/>
  <c r="E759" i="26"/>
  <c r="G759" i="26" s="1"/>
  <c r="D759" i="26"/>
  <c r="F759" i="26" s="1"/>
  <c r="W758" i="26"/>
  <c r="V758" i="26"/>
  <c r="L758" i="26"/>
  <c r="M758" i="26" s="1"/>
  <c r="J758" i="26"/>
  <c r="K758" i="26" s="1"/>
  <c r="I758" i="26"/>
  <c r="E758" i="26"/>
  <c r="G758" i="26" s="1"/>
  <c r="D758" i="26"/>
  <c r="F758" i="26" s="1"/>
  <c r="W757" i="26"/>
  <c r="V757" i="26"/>
  <c r="L757" i="26"/>
  <c r="M757" i="26" s="1"/>
  <c r="J757" i="26"/>
  <c r="K757" i="26" s="1"/>
  <c r="I757" i="26"/>
  <c r="E757" i="26"/>
  <c r="G757" i="26" s="1"/>
  <c r="D757" i="26"/>
  <c r="F757" i="26" s="1"/>
  <c r="W756" i="26"/>
  <c r="V756" i="26"/>
  <c r="L756" i="26"/>
  <c r="M756" i="26" s="1"/>
  <c r="J756" i="26"/>
  <c r="K756" i="26" s="1"/>
  <c r="I756" i="26"/>
  <c r="E756" i="26"/>
  <c r="G756" i="26" s="1"/>
  <c r="D756" i="26"/>
  <c r="F756" i="26" s="1"/>
  <c r="W755" i="26"/>
  <c r="V755" i="26"/>
  <c r="L755" i="26"/>
  <c r="M755" i="26" s="1"/>
  <c r="J755" i="26"/>
  <c r="K755" i="26" s="1"/>
  <c r="I755" i="26"/>
  <c r="E755" i="26"/>
  <c r="G755" i="26" s="1"/>
  <c r="D755" i="26"/>
  <c r="F755" i="26" s="1"/>
  <c r="W754" i="26"/>
  <c r="V754" i="26"/>
  <c r="L754" i="26"/>
  <c r="M754" i="26" s="1"/>
  <c r="J754" i="26"/>
  <c r="K754" i="26" s="1"/>
  <c r="I754" i="26"/>
  <c r="E754" i="26"/>
  <c r="G754" i="26" s="1"/>
  <c r="D754" i="26"/>
  <c r="F754" i="26" s="1"/>
  <c r="W753" i="26"/>
  <c r="V753" i="26"/>
  <c r="L753" i="26"/>
  <c r="M753" i="26" s="1"/>
  <c r="J753" i="26"/>
  <c r="K753" i="26" s="1"/>
  <c r="I753" i="26"/>
  <c r="E753" i="26"/>
  <c r="G753" i="26" s="1"/>
  <c r="D753" i="26"/>
  <c r="F753" i="26" s="1"/>
  <c r="W752" i="26"/>
  <c r="V752" i="26"/>
  <c r="L752" i="26"/>
  <c r="M752" i="26" s="1"/>
  <c r="J752" i="26"/>
  <c r="K752" i="26" s="1"/>
  <c r="I752" i="26"/>
  <c r="E752" i="26"/>
  <c r="G752" i="26" s="1"/>
  <c r="D752" i="26"/>
  <c r="F752" i="26" s="1"/>
  <c r="W751" i="26"/>
  <c r="V751" i="26"/>
  <c r="L751" i="26"/>
  <c r="M751" i="26" s="1"/>
  <c r="J751" i="26"/>
  <c r="K751" i="26" s="1"/>
  <c r="I751" i="26"/>
  <c r="E751" i="26"/>
  <c r="G751" i="26" s="1"/>
  <c r="D751" i="26"/>
  <c r="F751" i="26" s="1"/>
  <c r="W750" i="26"/>
  <c r="V750" i="26"/>
  <c r="L750" i="26"/>
  <c r="M750" i="26" s="1"/>
  <c r="J750" i="26"/>
  <c r="K750" i="26" s="1"/>
  <c r="I750" i="26"/>
  <c r="E750" i="26"/>
  <c r="G750" i="26" s="1"/>
  <c r="D750" i="26"/>
  <c r="F750" i="26" s="1"/>
  <c r="W749" i="26"/>
  <c r="V749" i="26"/>
  <c r="L749" i="26"/>
  <c r="M749" i="26" s="1"/>
  <c r="J749" i="26"/>
  <c r="K749" i="26" s="1"/>
  <c r="I749" i="26"/>
  <c r="E749" i="26"/>
  <c r="G749" i="26" s="1"/>
  <c r="D749" i="26"/>
  <c r="F749" i="26" s="1"/>
  <c r="W748" i="26"/>
  <c r="V748" i="26"/>
  <c r="L748" i="26"/>
  <c r="M748" i="26" s="1"/>
  <c r="J748" i="26"/>
  <c r="K748" i="26" s="1"/>
  <c r="I748" i="26"/>
  <c r="E748" i="26"/>
  <c r="G748" i="26" s="1"/>
  <c r="D748" i="26"/>
  <c r="F748" i="26" s="1"/>
  <c r="W747" i="26"/>
  <c r="V747" i="26"/>
  <c r="L747" i="26"/>
  <c r="M747" i="26" s="1"/>
  <c r="J747" i="26"/>
  <c r="K747" i="26" s="1"/>
  <c r="I747" i="26"/>
  <c r="E747" i="26"/>
  <c r="G747" i="26" s="1"/>
  <c r="D747" i="26"/>
  <c r="F747" i="26" s="1"/>
  <c r="W746" i="26"/>
  <c r="V746" i="26"/>
  <c r="L746" i="26"/>
  <c r="M746" i="26" s="1"/>
  <c r="J746" i="26"/>
  <c r="K746" i="26" s="1"/>
  <c r="I746" i="26"/>
  <c r="E746" i="26"/>
  <c r="G746" i="26" s="1"/>
  <c r="D746" i="26"/>
  <c r="F746" i="26" s="1"/>
  <c r="W745" i="26"/>
  <c r="V745" i="26"/>
  <c r="L745" i="26"/>
  <c r="M745" i="26" s="1"/>
  <c r="J745" i="26"/>
  <c r="K745" i="26" s="1"/>
  <c r="I745" i="26"/>
  <c r="E745" i="26"/>
  <c r="G745" i="26" s="1"/>
  <c r="D745" i="26"/>
  <c r="F745" i="26" s="1"/>
  <c r="W744" i="26"/>
  <c r="V744" i="26"/>
  <c r="L744" i="26"/>
  <c r="M744" i="26" s="1"/>
  <c r="J744" i="26"/>
  <c r="K744" i="26" s="1"/>
  <c r="I744" i="26"/>
  <c r="E744" i="26"/>
  <c r="G744" i="26" s="1"/>
  <c r="D744" i="26"/>
  <c r="F744" i="26" s="1"/>
  <c r="W743" i="26"/>
  <c r="V743" i="26"/>
  <c r="L743" i="26"/>
  <c r="J743" i="26"/>
  <c r="I743" i="26"/>
  <c r="E743" i="26"/>
  <c r="G743" i="26" s="1"/>
  <c r="D743" i="26"/>
  <c r="F743" i="26" s="1"/>
  <c r="W742" i="26"/>
  <c r="V742" i="26"/>
  <c r="L742" i="26"/>
  <c r="M742" i="26" s="1"/>
  <c r="J742" i="26"/>
  <c r="K742" i="26" s="1"/>
  <c r="I742" i="26"/>
  <c r="E742" i="26"/>
  <c r="G742" i="26" s="1"/>
  <c r="D742" i="26"/>
  <c r="F742" i="26" s="1"/>
  <c r="W741" i="26"/>
  <c r="V741" i="26"/>
  <c r="L741" i="26"/>
  <c r="M741" i="26" s="1"/>
  <c r="J741" i="26"/>
  <c r="K741" i="26" s="1"/>
  <c r="I741" i="26"/>
  <c r="E741" i="26"/>
  <c r="G741" i="26" s="1"/>
  <c r="D741" i="26"/>
  <c r="F741" i="26" s="1"/>
  <c r="W740" i="26"/>
  <c r="V740" i="26"/>
  <c r="L740" i="26"/>
  <c r="M740" i="26" s="1"/>
  <c r="J740" i="26"/>
  <c r="K740" i="26" s="1"/>
  <c r="I740" i="26"/>
  <c r="E740" i="26"/>
  <c r="G740" i="26" s="1"/>
  <c r="D740" i="26"/>
  <c r="F740" i="26" s="1"/>
  <c r="W739" i="26"/>
  <c r="V739" i="26"/>
  <c r="L739" i="26"/>
  <c r="M739" i="26" s="1"/>
  <c r="J739" i="26"/>
  <c r="K739" i="26" s="1"/>
  <c r="I739" i="26"/>
  <c r="E739" i="26"/>
  <c r="G739" i="26" s="1"/>
  <c r="D739" i="26"/>
  <c r="F739" i="26" s="1"/>
  <c r="W738" i="26"/>
  <c r="V738" i="26"/>
  <c r="L738" i="26"/>
  <c r="M738" i="26" s="1"/>
  <c r="J738" i="26"/>
  <c r="K738" i="26" s="1"/>
  <c r="I738" i="26"/>
  <c r="E738" i="26"/>
  <c r="G738" i="26" s="1"/>
  <c r="D738" i="26"/>
  <c r="F738" i="26" s="1"/>
  <c r="W737" i="26"/>
  <c r="V737" i="26"/>
  <c r="L737" i="26"/>
  <c r="M737" i="26" s="1"/>
  <c r="J737" i="26"/>
  <c r="K737" i="26" s="1"/>
  <c r="I737" i="26"/>
  <c r="E737" i="26"/>
  <c r="G737" i="26" s="1"/>
  <c r="D737" i="26"/>
  <c r="F737" i="26" s="1"/>
  <c r="W736" i="26"/>
  <c r="V736" i="26"/>
  <c r="L736" i="26"/>
  <c r="M736" i="26" s="1"/>
  <c r="J736" i="26"/>
  <c r="K736" i="26" s="1"/>
  <c r="I736" i="26"/>
  <c r="E736" i="26"/>
  <c r="G736" i="26" s="1"/>
  <c r="D736" i="26"/>
  <c r="F736" i="26" s="1"/>
  <c r="W735" i="26"/>
  <c r="V735" i="26"/>
  <c r="L735" i="26"/>
  <c r="M735" i="26" s="1"/>
  <c r="J735" i="26"/>
  <c r="K735" i="26" s="1"/>
  <c r="I735" i="26"/>
  <c r="E735" i="26"/>
  <c r="G735" i="26" s="1"/>
  <c r="D735" i="26"/>
  <c r="F735" i="26" s="1"/>
  <c r="W734" i="26"/>
  <c r="V734" i="26"/>
  <c r="L734" i="26"/>
  <c r="M734" i="26" s="1"/>
  <c r="J734" i="26"/>
  <c r="K734" i="26" s="1"/>
  <c r="I734" i="26"/>
  <c r="E734" i="26"/>
  <c r="G734" i="26" s="1"/>
  <c r="D734" i="26"/>
  <c r="F734" i="26" s="1"/>
  <c r="W733" i="26"/>
  <c r="V733" i="26"/>
  <c r="L733" i="26"/>
  <c r="M733" i="26" s="1"/>
  <c r="J733" i="26"/>
  <c r="K733" i="26" s="1"/>
  <c r="I733" i="26"/>
  <c r="E733" i="26"/>
  <c r="G733" i="26" s="1"/>
  <c r="D733" i="26"/>
  <c r="F733" i="26" s="1"/>
  <c r="W732" i="26"/>
  <c r="V732" i="26"/>
  <c r="L732" i="26"/>
  <c r="M732" i="26" s="1"/>
  <c r="J732" i="26"/>
  <c r="K732" i="26" s="1"/>
  <c r="I732" i="26"/>
  <c r="E732" i="26"/>
  <c r="G732" i="26" s="1"/>
  <c r="D732" i="26"/>
  <c r="F732" i="26" s="1"/>
  <c r="W731" i="26"/>
  <c r="V731" i="26"/>
  <c r="L731" i="26"/>
  <c r="M731" i="26" s="1"/>
  <c r="J731" i="26"/>
  <c r="K731" i="26" s="1"/>
  <c r="I731" i="26"/>
  <c r="E731" i="26"/>
  <c r="G731" i="26" s="1"/>
  <c r="D731" i="26"/>
  <c r="F731" i="26" s="1"/>
  <c r="W730" i="26"/>
  <c r="V730" i="26"/>
  <c r="L730" i="26"/>
  <c r="M730" i="26" s="1"/>
  <c r="J730" i="26"/>
  <c r="K730" i="26" s="1"/>
  <c r="I730" i="26"/>
  <c r="E730" i="26"/>
  <c r="G730" i="26" s="1"/>
  <c r="D730" i="26"/>
  <c r="F730" i="26" s="1"/>
  <c r="W729" i="26"/>
  <c r="V729" i="26"/>
  <c r="L729" i="26"/>
  <c r="M729" i="26" s="1"/>
  <c r="J729" i="26"/>
  <c r="K729" i="26" s="1"/>
  <c r="I729" i="26"/>
  <c r="E729" i="26"/>
  <c r="G729" i="26" s="1"/>
  <c r="D729" i="26"/>
  <c r="F729" i="26" s="1"/>
  <c r="W728" i="26"/>
  <c r="V728" i="26"/>
  <c r="L728" i="26"/>
  <c r="M728" i="26" s="1"/>
  <c r="J728" i="26"/>
  <c r="K728" i="26" s="1"/>
  <c r="I728" i="26"/>
  <c r="E728" i="26"/>
  <c r="G728" i="26" s="1"/>
  <c r="D728" i="26"/>
  <c r="F728" i="26" s="1"/>
  <c r="W727" i="26"/>
  <c r="V727" i="26"/>
  <c r="L727" i="26"/>
  <c r="M727" i="26" s="1"/>
  <c r="J727" i="26"/>
  <c r="K727" i="26" s="1"/>
  <c r="I727" i="26"/>
  <c r="E727" i="26"/>
  <c r="G727" i="26" s="1"/>
  <c r="D727" i="26"/>
  <c r="F727" i="26" s="1"/>
  <c r="W726" i="26"/>
  <c r="V726" i="26"/>
  <c r="L726" i="26"/>
  <c r="M726" i="26" s="1"/>
  <c r="J726" i="26"/>
  <c r="K726" i="26" s="1"/>
  <c r="I726" i="26"/>
  <c r="E726" i="26"/>
  <c r="G726" i="26" s="1"/>
  <c r="D726" i="26"/>
  <c r="F726" i="26" s="1"/>
  <c r="W725" i="26"/>
  <c r="V725" i="26"/>
  <c r="L725" i="26"/>
  <c r="M725" i="26" s="1"/>
  <c r="J725" i="26"/>
  <c r="K725" i="26" s="1"/>
  <c r="I725" i="26"/>
  <c r="E725" i="26"/>
  <c r="G725" i="26" s="1"/>
  <c r="D725" i="26"/>
  <c r="F725" i="26" s="1"/>
  <c r="W724" i="26"/>
  <c r="V724" i="26"/>
  <c r="L724" i="26"/>
  <c r="M724" i="26" s="1"/>
  <c r="J724" i="26"/>
  <c r="K724" i="26" s="1"/>
  <c r="I724" i="26"/>
  <c r="E724" i="26"/>
  <c r="G724" i="26" s="1"/>
  <c r="D724" i="26"/>
  <c r="F724" i="26" s="1"/>
  <c r="W723" i="26"/>
  <c r="V723" i="26"/>
  <c r="L723" i="26"/>
  <c r="M723" i="26" s="1"/>
  <c r="J723" i="26"/>
  <c r="K723" i="26" s="1"/>
  <c r="I723" i="26"/>
  <c r="E723" i="26"/>
  <c r="G723" i="26" s="1"/>
  <c r="D723" i="26"/>
  <c r="F723" i="26" s="1"/>
  <c r="W722" i="26"/>
  <c r="V722" i="26"/>
  <c r="L722" i="26"/>
  <c r="M722" i="26" s="1"/>
  <c r="J722" i="26"/>
  <c r="K722" i="26" s="1"/>
  <c r="I722" i="26"/>
  <c r="E722" i="26"/>
  <c r="G722" i="26" s="1"/>
  <c r="D722" i="26"/>
  <c r="F722" i="26" s="1"/>
  <c r="W721" i="26"/>
  <c r="V721" i="26"/>
  <c r="L721" i="26"/>
  <c r="M721" i="26" s="1"/>
  <c r="J721" i="26"/>
  <c r="K721" i="26" s="1"/>
  <c r="I721" i="26"/>
  <c r="E721" i="26"/>
  <c r="G721" i="26" s="1"/>
  <c r="D721" i="26"/>
  <c r="F721" i="26" s="1"/>
  <c r="W720" i="26"/>
  <c r="V720" i="26"/>
  <c r="L720" i="26"/>
  <c r="M720" i="26" s="1"/>
  <c r="J720" i="26"/>
  <c r="K720" i="26" s="1"/>
  <c r="I720" i="26"/>
  <c r="E720" i="26"/>
  <c r="G720" i="26" s="1"/>
  <c r="D720" i="26"/>
  <c r="F720" i="26" s="1"/>
  <c r="W719" i="26"/>
  <c r="V719" i="26"/>
  <c r="L719" i="26"/>
  <c r="M719" i="26" s="1"/>
  <c r="J719" i="26"/>
  <c r="K719" i="26" s="1"/>
  <c r="I719" i="26"/>
  <c r="E719" i="26"/>
  <c r="G719" i="26" s="1"/>
  <c r="D719" i="26"/>
  <c r="F719" i="26" s="1"/>
  <c r="W718" i="26"/>
  <c r="V718" i="26"/>
  <c r="L718" i="26"/>
  <c r="M718" i="26" s="1"/>
  <c r="J718" i="26"/>
  <c r="K718" i="26" s="1"/>
  <c r="I718" i="26"/>
  <c r="E718" i="26"/>
  <c r="G718" i="26" s="1"/>
  <c r="D718" i="26"/>
  <c r="F718" i="26" s="1"/>
  <c r="W717" i="26"/>
  <c r="V717" i="26"/>
  <c r="L717" i="26"/>
  <c r="M717" i="26" s="1"/>
  <c r="J717" i="26"/>
  <c r="K717" i="26" s="1"/>
  <c r="I717" i="26"/>
  <c r="E717" i="26"/>
  <c r="G717" i="26" s="1"/>
  <c r="D717" i="26"/>
  <c r="F717" i="26" s="1"/>
  <c r="W716" i="26"/>
  <c r="V716" i="26"/>
  <c r="L716" i="26"/>
  <c r="J716" i="26"/>
  <c r="I716" i="26"/>
  <c r="E716" i="26"/>
  <c r="G716" i="26" s="1"/>
  <c r="D716" i="26"/>
  <c r="F716" i="26" s="1"/>
  <c r="W715" i="26"/>
  <c r="V715" i="26"/>
  <c r="L715" i="26"/>
  <c r="M715" i="26" s="1"/>
  <c r="J715" i="26"/>
  <c r="K715" i="26" s="1"/>
  <c r="I715" i="26"/>
  <c r="E715" i="26"/>
  <c r="G715" i="26" s="1"/>
  <c r="D715" i="26"/>
  <c r="F715" i="26" s="1"/>
  <c r="W714" i="26"/>
  <c r="V714" i="26"/>
  <c r="M714" i="26"/>
  <c r="L714" i="26"/>
  <c r="K714" i="26"/>
  <c r="J714" i="26"/>
  <c r="I714" i="26"/>
  <c r="E714" i="26"/>
  <c r="G714" i="26" s="1"/>
  <c r="D714" i="26"/>
  <c r="F714" i="26" s="1"/>
  <c r="W713" i="26"/>
  <c r="V713" i="26"/>
  <c r="L713" i="26"/>
  <c r="M713" i="26" s="1"/>
  <c r="J713" i="26"/>
  <c r="K713" i="26" s="1"/>
  <c r="I713" i="26"/>
  <c r="E713" i="26"/>
  <c r="G713" i="26" s="1"/>
  <c r="D713" i="26"/>
  <c r="F713" i="26" s="1"/>
  <c r="W712" i="26"/>
  <c r="V712" i="26"/>
  <c r="L712" i="26"/>
  <c r="M712" i="26" s="1"/>
  <c r="J712" i="26"/>
  <c r="K712" i="26" s="1"/>
  <c r="I712" i="26"/>
  <c r="E712" i="26"/>
  <c r="G712" i="26" s="1"/>
  <c r="D712" i="26"/>
  <c r="F712" i="26" s="1"/>
  <c r="W711" i="26"/>
  <c r="V711" i="26"/>
  <c r="L711" i="26"/>
  <c r="M711" i="26" s="1"/>
  <c r="J711" i="26"/>
  <c r="K711" i="26" s="1"/>
  <c r="I711" i="26"/>
  <c r="E711" i="26"/>
  <c r="G711" i="26" s="1"/>
  <c r="D711" i="26"/>
  <c r="F711" i="26" s="1"/>
  <c r="W710" i="26"/>
  <c r="V710" i="26"/>
  <c r="L710" i="26"/>
  <c r="M710" i="26" s="1"/>
  <c r="J710" i="26"/>
  <c r="K710" i="26" s="1"/>
  <c r="I710" i="26"/>
  <c r="E710" i="26"/>
  <c r="G710" i="26" s="1"/>
  <c r="D710" i="26"/>
  <c r="F710" i="26" s="1"/>
  <c r="W709" i="26"/>
  <c r="V709" i="26"/>
  <c r="L709" i="26"/>
  <c r="M709" i="26" s="1"/>
  <c r="J709" i="26"/>
  <c r="K709" i="26" s="1"/>
  <c r="I709" i="26"/>
  <c r="E709" i="26"/>
  <c r="G709" i="26" s="1"/>
  <c r="D709" i="26"/>
  <c r="F709" i="26" s="1"/>
  <c r="W708" i="26"/>
  <c r="V708" i="26"/>
  <c r="L708" i="26"/>
  <c r="M708" i="26" s="1"/>
  <c r="J708" i="26"/>
  <c r="K708" i="26" s="1"/>
  <c r="I708" i="26"/>
  <c r="E708" i="26"/>
  <c r="G708" i="26" s="1"/>
  <c r="D708" i="26"/>
  <c r="F708" i="26" s="1"/>
  <c r="W707" i="26"/>
  <c r="V707" i="26"/>
  <c r="L707" i="26"/>
  <c r="M707" i="26" s="1"/>
  <c r="J707" i="26"/>
  <c r="K707" i="26" s="1"/>
  <c r="I707" i="26"/>
  <c r="E707" i="26"/>
  <c r="G707" i="26" s="1"/>
  <c r="D707" i="26"/>
  <c r="F707" i="26" s="1"/>
  <c r="W706" i="26"/>
  <c r="V706" i="26"/>
  <c r="L706" i="26"/>
  <c r="M706" i="26" s="1"/>
  <c r="J706" i="26"/>
  <c r="K706" i="26" s="1"/>
  <c r="I706" i="26"/>
  <c r="E706" i="26"/>
  <c r="G706" i="26" s="1"/>
  <c r="D706" i="26"/>
  <c r="F706" i="26" s="1"/>
  <c r="W705" i="26"/>
  <c r="V705" i="26"/>
  <c r="L705" i="26"/>
  <c r="M705" i="26" s="1"/>
  <c r="J705" i="26"/>
  <c r="K705" i="26" s="1"/>
  <c r="I705" i="26"/>
  <c r="E705" i="26"/>
  <c r="G705" i="26" s="1"/>
  <c r="D705" i="26"/>
  <c r="F705" i="26" s="1"/>
  <c r="W704" i="26"/>
  <c r="V704" i="26"/>
  <c r="L704" i="26"/>
  <c r="M704" i="26" s="1"/>
  <c r="J704" i="26"/>
  <c r="K704" i="26" s="1"/>
  <c r="I704" i="26"/>
  <c r="E704" i="26"/>
  <c r="G704" i="26" s="1"/>
  <c r="D704" i="26"/>
  <c r="F704" i="26" s="1"/>
  <c r="W703" i="26"/>
  <c r="V703" i="26"/>
  <c r="L703" i="26"/>
  <c r="M703" i="26" s="1"/>
  <c r="J703" i="26"/>
  <c r="K703" i="26" s="1"/>
  <c r="I703" i="26"/>
  <c r="E703" i="26"/>
  <c r="G703" i="26" s="1"/>
  <c r="D703" i="26"/>
  <c r="F703" i="26" s="1"/>
  <c r="W702" i="26"/>
  <c r="V702" i="26"/>
  <c r="L702" i="26"/>
  <c r="M702" i="26" s="1"/>
  <c r="J702" i="26"/>
  <c r="K702" i="26" s="1"/>
  <c r="I702" i="26"/>
  <c r="E702" i="26"/>
  <c r="G702" i="26" s="1"/>
  <c r="D702" i="26"/>
  <c r="F702" i="26" s="1"/>
  <c r="W701" i="26"/>
  <c r="V701" i="26"/>
  <c r="L701" i="26"/>
  <c r="M701" i="26" s="1"/>
  <c r="J701" i="26"/>
  <c r="K701" i="26" s="1"/>
  <c r="I701" i="26"/>
  <c r="E701" i="26"/>
  <c r="G701" i="26" s="1"/>
  <c r="D701" i="26"/>
  <c r="F701" i="26" s="1"/>
  <c r="W700" i="26"/>
  <c r="V700" i="26"/>
  <c r="T700" i="26"/>
  <c r="L700" i="26"/>
  <c r="M700" i="26" s="1"/>
  <c r="J700" i="26"/>
  <c r="K700" i="26" s="1"/>
  <c r="I700" i="26"/>
  <c r="E700" i="26"/>
  <c r="G700" i="26" s="1"/>
  <c r="D700" i="26"/>
  <c r="F700" i="26" s="1"/>
  <c r="W699" i="26"/>
  <c r="V699" i="26"/>
  <c r="T699" i="26"/>
  <c r="L699" i="26"/>
  <c r="M699" i="26" s="1"/>
  <c r="J699" i="26"/>
  <c r="K699" i="26" s="1"/>
  <c r="I699" i="26"/>
  <c r="E699" i="26"/>
  <c r="G699" i="26" s="1"/>
  <c r="D699" i="26"/>
  <c r="F699" i="26" s="1"/>
  <c r="W698" i="26"/>
  <c r="V698" i="26"/>
  <c r="T698" i="26"/>
  <c r="L698" i="26"/>
  <c r="M698" i="26" s="1"/>
  <c r="J698" i="26"/>
  <c r="K698" i="26" s="1"/>
  <c r="I698" i="26"/>
  <c r="E698" i="26"/>
  <c r="G698" i="26" s="1"/>
  <c r="D698" i="26"/>
  <c r="F698" i="26" s="1"/>
  <c r="W697" i="26"/>
  <c r="V697" i="26"/>
  <c r="T697" i="26"/>
  <c r="L697" i="26"/>
  <c r="M697" i="26" s="1"/>
  <c r="J697" i="26"/>
  <c r="K697" i="26" s="1"/>
  <c r="I697" i="26"/>
  <c r="E697" i="26"/>
  <c r="G697" i="26" s="1"/>
  <c r="D697" i="26"/>
  <c r="F697" i="26" s="1"/>
  <c r="W696" i="26"/>
  <c r="V696" i="26"/>
  <c r="L696" i="26"/>
  <c r="M696" i="26" s="1"/>
  <c r="J696" i="26"/>
  <c r="K696" i="26" s="1"/>
  <c r="I696" i="26"/>
  <c r="E696" i="26"/>
  <c r="G696" i="26" s="1"/>
  <c r="D696" i="26"/>
  <c r="F696" i="26" s="1"/>
  <c r="W695" i="26"/>
  <c r="V695" i="26"/>
  <c r="T695" i="26"/>
  <c r="L695" i="26"/>
  <c r="M695" i="26" s="1"/>
  <c r="J695" i="26"/>
  <c r="K695" i="26" s="1"/>
  <c r="I695" i="26"/>
  <c r="E695" i="26"/>
  <c r="G695" i="26" s="1"/>
  <c r="D695" i="26"/>
  <c r="F695" i="26" s="1"/>
  <c r="W694" i="26"/>
  <c r="V694" i="26"/>
  <c r="U694" i="26"/>
  <c r="T694" i="26"/>
  <c r="L694" i="26"/>
  <c r="M694" i="26" s="1"/>
  <c r="J694" i="26"/>
  <c r="K694" i="26" s="1"/>
  <c r="I694" i="26"/>
  <c r="E694" i="26"/>
  <c r="G694" i="26" s="1"/>
  <c r="D694" i="26"/>
  <c r="F694" i="26" s="1"/>
  <c r="W693" i="26"/>
  <c r="V693" i="26"/>
  <c r="U693" i="26"/>
  <c r="T693" i="26"/>
  <c r="T692" i="26" s="1"/>
  <c r="T691" i="26" s="1"/>
  <c r="T690" i="26" s="1"/>
  <c r="T689" i="26" s="1"/>
  <c r="L693" i="26"/>
  <c r="M693" i="26" s="1"/>
  <c r="J693" i="26"/>
  <c r="K693" i="26" s="1"/>
  <c r="I693" i="26"/>
  <c r="E693" i="26"/>
  <c r="G693" i="26" s="1"/>
  <c r="D693" i="26"/>
  <c r="F693" i="26" s="1"/>
  <c r="W692" i="26"/>
  <c r="V692" i="26"/>
  <c r="U692" i="26"/>
  <c r="M692" i="26"/>
  <c r="L692" i="26"/>
  <c r="K692" i="26"/>
  <c r="J692" i="26"/>
  <c r="I692" i="26"/>
  <c r="E692" i="26"/>
  <c r="G692" i="26" s="1"/>
  <c r="D692" i="26"/>
  <c r="F692" i="26" s="1"/>
  <c r="W691" i="26"/>
  <c r="V691" i="26"/>
  <c r="U691" i="26"/>
  <c r="L691" i="26"/>
  <c r="M691" i="26" s="1"/>
  <c r="J691" i="26"/>
  <c r="K691" i="26" s="1"/>
  <c r="I691" i="26"/>
  <c r="E691" i="26"/>
  <c r="G691" i="26" s="1"/>
  <c r="D691" i="26"/>
  <c r="F691" i="26" s="1"/>
  <c r="W690" i="26"/>
  <c r="V690" i="26"/>
  <c r="U690" i="26"/>
  <c r="M690" i="26"/>
  <c r="L690" i="26"/>
  <c r="K690" i="26"/>
  <c r="J690" i="26"/>
  <c r="I690" i="26"/>
  <c r="E690" i="26"/>
  <c r="G690" i="26" s="1"/>
  <c r="D690" i="26"/>
  <c r="F690" i="26" s="1"/>
  <c r="W689" i="26"/>
  <c r="V689" i="26"/>
  <c r="U689" i="26"/>
  <c r="L689" i="26"/>
  <c r="M689" i="26" s="1"/>
  <c r="J689" i="26"/>
  <c r="K689" i="26" s="1"/>
  <c r="I689" i="26"/>
  <c r="E689" i="26"/>
  <c r="G689" i="26" s="1"/>
  <c r="D689" i="26"/>
  <c r="F689" i="26" s="1"/>
  <c r="W688" i="26"/>
  <c r="V688" i="26"/>
  <c r="L688" i="26"/>
  <c r="M688" i="26" s="1"/>
  <c r="J688" i="26"/>
  <c r="K688" i="26" s="1"/>
  <c r="I688" i="26"/>
  <c r="E688" i="26"/>
  <c r="G688" i="26" s="1"/>
  <c r="D688" i="26"/>
  <c r="F688" i="26" s="1"/>
  <c r="W687" i="26"/>
  <c r="V687" i="26"/>
  <c r="L687" i="26"/>
  <c r="M687" i="26" s="1"/>
  <c r="J687" i="26"/>
  <c r="K687" i="26" s="1"/>
  <c r="I687" i="26"/>
  <c r="E687" i="26"/>
  <c r="G687" i="26" s="1"/>
  <c r="D687" i="26"/>
  <c r="F687" i="26" s="1"/>
  <c r="W686" i="26"/>
  <c r="V686" i="26"/>
  <c r="L686" i="26"/>
  <c r="M686" i="26" s="1"/>
  <c r="J686" i="26"/>
  <c r="K686" i="26" s="1"/>
  <c r="I686" i="26"/>
  <c r="E686" i="26"/>
  <c r="G686" i="26" s="1"/>
  <c r="D686" i="26"/>
  <c r="F686" i="26" s="1"/>
  <c r="W685" i="26"/>
  <c r="V685" i="26"/>
  <c r="L685" i="26"/>
  <c r="M685" i="26" s="1"/>
  <c r="J685" i="26"/>
  <c r="K685" i="26" s="1"/>
  <c r="I685" i="26"/>
  <c r="E685" i="26"/>
  <c r="G685" i="26" s="1"/>
  <c r="D685" i="26"/>
  <c r="F685" i="26" s="1"/>
  <c r="W684" i="26"/>
  <c r="V684" i="26"/>
  <c r="L684" i="26"/>
  <c r="M684" i="26" s="1"/>
  <c r="J684" i="26"/>
  <c r="K684" i="26" s="1"/>
  <c r="I684" i="26"/>
  <c r="E684" i="26"/>
  <c r="G684" i="26" s="1"/>
  <c r="D684" i="26"/>
  <c r="F684" i="26" s="1"/>
  <c r="W683" i="26"/>
  <c r="V683" i="26"/>
  <c r="L683" i="26"/>
  <c r="P709" i="26" s="1"/>
  <c r="J683" i="26"/>
  <c r="O713" i="26" s="1"/>
  <c r="O714" i="26" s="1"/>
  <c r="I683" i="26"/>
  <c r="N713" i="26" s="1"/>
  <c r="N714" i="26" s="1"/>
  <c r="E683" i="26"/>
  <c r="G683" i="26" s="1"/>
  <c r="D683" i="26"/>
  <c r="F683" i="26" s="1"/>
  <c r="E682" i="26"/>
  <c r="G682" i="26" s="1"/>
  <c r="D682" i="26"/>
  <c r="F682" i="26" s="1"/>
  <c r="W681" i="26"/>
  <c r="V681" i="26"/>
  <c r="L681" i="26"/>
  <c r="M681" i="26" s="1"/>
  <c r="J681" i="26"/>
  <c r="K681" i="26" s="1"/>
  <c r="I681" i="26"/>
  <c r="E681" i="26"/>
  <c r="G681" i="26" s="1"/>
  <c r="D681" i="26"/>
  <c r="F681" i="26" s="1"/>
  <c r="W680" i="26"/>
  <c r="V680" i="26"/>
  <c r="M680" i="26"/>
  <c r="L680" i="26"/>
  <c r="K680" i="26"/>
  <c r="J680" i="26"/>
  <c r="I680" i="26"/>
  <c r="E680" i="26"/>
  <c r="G680" i="26" s="1"/>
  <c r="D680" i="26"/>
  <c r="F680" i="26" s="1"/>
  <c r="W679" i="26"/>
  <c r="V679" i="26"/>
  <c r="L679" i="26"/>
  <c r="M679" i="26" s="1"/>
  <c r="J679" i="26"/>
  <c r="K679" i="26" s="1"/>
  <c r="I679" i="26"/>
  <c r="E679" i="26"/>
  <c r="G679" i="26" s="1"/>
  <c r="D679" i="26"/>
  <c r="F679" i="26" s="1"/>
  <c r="W678" i="26"/>
  <c r="V678" i="26"/>
  <c r="M678" i="26"/>
  <c r="L678" i="26"/>
  <c r="K678" i="26"/>
  <c r="J678" i="26"/>
  <c r="I678" i="26"/>
  <c r="E678" i="26"/>
  <c r="G678" i="26" s="1"/>
  <c r="D678" i="26"/>
  <c r="F678" i="26" s="1"/>
  <c r="W677" i="26"/>
  <c r="V677" i="26"/>
  <c r="L677" i="26"/>
  <c r="M677" i="26" s="1"/>
  <c r="J677" i="26"/>
  <c r="K677" i="26" s="1"/>
  <c r="I677" i="26"/>
  <c r="E677" i="26"/>
  <c r="G677" i="26" s="1"/>
  <c r="D677" i="26"/>
  <c r="F677" i="26" s="1"/>
  <c r="W676" i="26"/>
  <c r="V676" i="26"/>
  <c r="M676" i="26"/>
  <c r="L676" i="26"/>
  <c r="K676" i="26"/>
  <c r="J676" i="26"/>
  <c r="I676" i="26"/>
  <c r="E676" i="26"/>
  <c r="G676" i="26" s="1"/>
  <c r="D676" i="26"/>
  <c r="F676" i="26" s="1"/>
  <c r="W675" i="26"/>
  <c r="V675" i="26"/>
  <c r="L675" i="26"/>
  <c r="M675" i="26" s="1"/>
  <c r="J675" i="26"/>
  <c r="K675" i="26" s="1"/>
  <c r="I675" i="26"/>
  <c r="E675" i="26"/>
  <c r="G675" i="26" s="1"/>
  <c r="D675" i="26"/>
  <c r="F675" i="26" s="1"/>
  <c r="W674" i="26"/>
  <c r="V674" i="26"/>
  <c r="M674" i="26"/>
  <c r="L674" i="26"/>
  <c r="K674" i="26"/>
  <c r="J674" i="26"/>
  <c r="I674" i="26"/>
  <c r="E674" i="26"/>
  <c r="G674" i="26" s="1"/>
  <c r="D674" i="26"/>
  <c r="F674" i="26" s="1"/>
  <c r="W673" i="26"/>
  <c r="V673" i="26"/>
  <c r="L673" i="26"/>
  <c r="M673" i="26" s="1"/>
  <c r="J673" i="26"/>
  <c r="K673" i="26" s="1"/>
  <c r="I673" i="26"/>
  <c r="E673" i="26"/>
  <c r="G673" i="26" s="1"/>
  <c r="D673" i="26"/>
  <c r="F673" i="26" s="1"/>
  <c r="W672" i="26"/>
  <c r="V672" i="26"/>
  <c r="M672" i="26"/>
  <c r="L672" i="26"/>
  <c r="K672" i="26"/>
  <c r="J672" i="26"/>
  <c r="I672" i="26"/>
  <c r="E672" i="26"/>
  <c r="G672" i="26" s="1"/>
  <c r="D672" i="26"/>
  <c r="F672" i="26" s="1"/>
  <c r="W671" i="26"/>
  <c r="V671" i="26"/>
  <c r="L671" i="26"/>
  <c r="M671" i="26" s="1"/>
  <c r="J671" i="26"/>
  <c r="K671" i="26" s="1"/>
  <c r="I671" i="26"/>
  <c r="E671" i="26"/>
  <c r="G671" i="26" s="1"/>
  <c r="D671" i="26"/>
  <c r="F671" i="26" s="1"/>
  <c r="W670" i="26"/>
  <c r="V670" i="26"/>
  <c r="M670" i="26"/>
  <c r="L670" i="26"/>
  <c r="K670" i="26"/>
  <c r="J670" i="26"/>
  <c r="I670" i="26"/>
  <c r="E670" i="26"/>
  <c r="G670" i="26" s="1"/>
  <c r="D670" i="26"/>
  <c r="F670" i="26" s="1"/>
  <c r="W669" i="26"/>
  <c r="V669" i="26"/>
  <c r="L669" i="26"/>
  <c r="M669" i="26" s="1"/>
  <c r="J669" i="26"/>
  <c r="K669" i="26" s="1"/>
  <c r="I669" i="26"/>
  <c r="E669" i="26"/>
  <c r="G669" i="26" s="1"/>
  <c r="D669" i="26"/>
  <c r="F669" i="26" s="1"/>
  <c r="W668" i="26"/>
  <c r="V668" i="26"/>
  <c r="M668" i="26"/>
  <c r="L668" i="26"/>
  <c r="K668" i="26"/>
  <c r="J668" i="26"/>
  <c r="I668" i="26"/>
  <c r="E668" i="26"/>
  <c r="G668" i="26" s="1"/>
  <c r="D668" i="26"/>
  <c r="F668" i="26" s="1"/>
  <c r="W667" i="26"/>
  <c r="V667" i="26"/>
  <c r="L667" i="26"/>
  <c r="M667" i="26" s="1"/>
  <c r="J667" i="26"/>
  <c r="K667" i="26" s="1"/>
  <c r="I667" i="26"/>
  <c r="E667" i="26"/>
  <c r="G667" i="26" s="1"/>
  <c r="D667" i="26"/>
  <c r="F667" i="26" s="1"/>
  <c r="W666" i="26"/>
  <c r="V666" i="26"/>
  <c r="M666" i="26"/>
  <c r="L666" i="26"/>
  <c r="K666" i="26"/>
  <c r="J666" i="26"/>
  <c r="I666" i="26"/>
  <c r="E666" i="26"/>
  <c r="G666" i="26" s="1"/>
  <c r="D666" i="26"/>
  <c r="F666" i="26" s="1"/>
  <c r="W665" i="26"/>
  <c r="V665" i="26"/>
  <c r="L665" i="26"/>
  <c r="M665" i="26" s="1"/>
  <c r="J665" i="26"/>
  <c r="K665" i="26" s="1"/>
  <c r="I665" i="26"/>
  <c r="E665" i="26"/>
  <c r="G665" i="26" s="1"/>
  <c r="D665" i="26"/>
  <c r="F665" i="26" s="1"/>
  <c r="W664" i="26"/>
  <c r="V664" i="26"/>
  <c r="M664" i="26"/>
  <c r="L664" i="26"/>
  <c r="K664" i="26"/>
  <c r="J664" i="26"/>
  <c r="I664" i="26"/>
  <c r="E664" i="26"/>
  <c r="G664" i="26" s="1"/>
  <c r="D664" i="26"/>
  <c r="F664" i="26" s="1"/>
  <c r="W663" i="26"/>
  <c r="V663" i="26"/>
  <c r="L663" i="26"/>
  <c r="M663" i="26" s="1"/>
  <c r="J663" i="26"/>
  <c r="K663" i="26" s="1"/>
  <c r="I663" i="26"/>
  <c r="E663" i="26"/>
  <c r="G663" i="26" s="1"/>
  <c r="D663" i="26"/>
  <c r="F663" i="26" s="1"/>
  <c r="W662" i="26"/>
  <c r="V662" i="26"/>
  <c r="M662" i="26"/>
  <c r="L662" i="26"/>
  <c r="K662" i="26"/>
  <c r="J662" i="26"/>
  <c r="I662" i="26"/>
  <c r="E662" i="26"/>
  <c r="G662" i="26" s="1"/>
  <c r="D662" i="26"/>
  <c r="F662" i="26" s="1"/>
  <c r="W661" i="26"/>
  <c r="V661" i="26"/>
  <c r="L661" i="26"/>
  <c r="M661" i="26" s="1"/>
  <c r="J661" i="26"/>
  <c r="K661" i="26" s="1"/>
  <c r="I661" i="26"/>
  <c r="E661" i="26"/>
  <c r="G661" i="26" s="1"/>
  <c r="D661" i="26"/>
  <c r="F661" i="26" s="1"/>
  <c r="W660" i="26"/>
  <c r="V660" i="26"/>
  <c r="M660" i="26"/>
  <c r="L660" i="26"/>
  <c r="K660" i="26"/>
  <c r="J660" i="26"/>
  <c r="I660" i="26"/>
  <c r="E660" i="26"/>
  <c r="G660" i="26" s="1"/>
  <c r="D660" i="26"/>
  <c r="F660" i="26" s="1"/>
  <c r="W659" i="26"/>
  <c r="V659" i="26"/>
  <c r="L659" i="26"/>
  <c r="M659" i="26" s="1"/>
  <c r="J659" i="26"/>
  <c r="K659" i="26" s="1"/>
  <c r="I659" i="26"/>
  <c r="E659" i="26"/>
  <c r="G659" i="26" s="1"/>
  <c r="D659" i="26"/>
  <c r="F659" i="26" s="1"/>
  <c r="W658" i="26"/>
  <c r="V658" i="26"/>
  <c r="M658" i="26"/>
  <c r="L658" i="26"/>
  <c r="K658" i="26"/>
  <c r="J658" i="26"/>
  <c r="I658" i="26"/>
  <c r="E658" i="26"/>
  <c r="G658" i="26" s="1"/>
  <c r="D658" i="26"/>
  <c r="F658" i="26" s="1"/>
  <c r="W657" i="26"/>
  <c r="V657" i="26"/>
  <c r="L657" i="26"/>
  <c r="M657" i="26" s="1"/>
  <c r="J657" i="26"/>
  <c r="K657" i="26" s="1"/>
  <c r="I657" i="26"/>
  <c r="E657" i="26"/>
  <c r="G657" i="26" s="1"/>
  <c r="D657" i="26"/>
  <c r="F657" i="26" s="1"/>
  <c r="W656" i="26"/>
  <c r="V656" i="26"/>
  <c r="M656" i="26"/>
  <c r="L656" i="26"/>
  <c r="K656" i="26"/>
  <c r="J656" i="26"/>
  <c r="I656" i="26"/>
  <c r="E656" i="26"/>
  <c r="G656" i="26" s="1"/>
  <c r="D656" i="26"/>
  <c r="F656" i="26" s="1"/>
  <c r="W655" i="26"/>
  <c r="V655" i="26"/>
  <c r="L655" i="26"/>
  <c r="J655" i="26"/>
  <c r="I655" i="26"/>
  <c r="E655" i="26"/>
  <c r="G655" i="26" s="1"/>
  <c r="D655" i="26"/>
  <c r="F655" i="26" s="1"/>
  <c r="W654" i="26"/>
  <c r="V654" i="26"/>
  <c r="M654" i="26"/>
  <c r="L654" i="26"/>
  <c r="K654" i="26"/>
  <c r="J654" i="26"/>
  <c r="I654" i="26"/>
  <c r="E654" i="26"/>
  <c r="G654" i="26" s="1"/>
  <c r="D654" i="26"/>
  <c r="F654" i="26" s="1"/>
  <c r="W653" i="26"/>
  <c r="V653" i="26"/>
  <c r="L653" i="26"/>
  <c r="P677" i="26" s="1"/>
  <c r="J653" i="26"/>
  <c r="O681" i="26" s="1"/>
  <c r="I653" i="26"/>
  <c r="E653" i="26"/>
  <c r="G653" i="26" s="1"/>
  <c r="D653" i="26"/>
  <c r="F653" i="26" s="1"/>
  <c r="W652" i="26"/>
  <c r="V652" i="26"/>
  <c r="L652" i="26"/>
  <c r="M652" i="26" s="1"/>
  <c r="J652" i="26"/>
  <c r="K652" i="26" s="1"/>
  <c r="I652" i="26"/>
  <c r="E652" i="26"/>
  <c r="G652" i="26" s="1"/>
  <c r="D652" i="26"/>
  <c r="F652" i="26" s="1"/>
  <c r="W651" i="26"/>
  <c r="V651" i="26"/>
  <c r="L651" i="26"/>
  <c r="M651" i="26" s="1"/>
  <c r="J651" i="26"/>
  <c r="K651" i="26" s="1"/>
  <c r="I651" i="26"/>
  <c r="E651" i="26"/>
  <c r="G651" i="26" s="1"/>
  <c r="D651" i="26"/>
  <c r="F651" i="26" s="1"/>
  <c r="W650" i="26"/>
  <c r="V650" i="26"/>
  <c r="M650" i="26"/>
  <c r="L650" i="26"/>
  <c r="K650" i="26"/>
  <c r="J650" i="26"/>
  <c r="I650" i="26"/>
  <c r="E650" i="26"/>
  <c r="G650" i="26" s="1"/>
  <c r="D650" i="26"/>
  <c r="F650" i="26" s="1"/>
  <c r="W649" i="26"/>
  <c r="V649" i="26"/>
  <c r="L649" i="26"/>
  <c r="M649" i="26" s="1"/>
  <c r="J649" i="26"/>
  <c r="K649" i="26" s="1"/>
  <c r="I649" i="26"/>
  <c r="E649" i="26"/>
  <c r="G649" i="26" s="1"/>
  <c r="D649" i="26"/>
  <c r="F649" i="26" s="1"/>
  <c r="W648" i="26"/>
  <c r="V648" i="26"/>
  <c r="M648" i="26"/>
  <c r="L648" i="26"/>
  <c r="K648" i="26"/>
  <c r="J648" i="26"/>
  <c r="I648" i="26"/>
  <c r="E648" i="26"/>
  <c r="G648" i="26" s="1"/>
  <c r="D648" i="26"/>
  <c r="F648" i="26" s="1"/>
  <c r="W647" i="26"/>
  <c r="V647" i="26"/>
  <c r="L647" i="26"/>
  <c r="M647" i="26" s="1"/>
  <c r="J647" i="26"/>
  <c r="K647" i="26" s="1"/>
  <c r="I647" i="26"/>
  <c r="E647" i="26"/>
  <c r="G647" i="26" s="1"/>
  <c r="D647" i="26"/>
  <c r="F647" i="26" s="1"/>
  <c r="W646" i="26"/>
  <c r="V646" i="26"/>
  <c r="M646" i="26"/>
  <c r="L646" i="26"/>
  <c r="K646" i="26"/>
  <c r="J646" i="26"/>
  <c r="I646" i="26"/>
  <c r="E646" i="26"/>
  <c r="G646" i="26" s="1"/>
  <c r="D646" i="26"/>
  <c r="F646" i="26" s="1"/>
  <c r="W645" i="26"/>
  <c r="V645" i="26"/>
  <c r="L645" i="26"/>
  <c r="M645" i="26" s="1"/>
  <c r="J645" i="26"/>
  <c r="K645" i="26" s="1"/>
  <c r="I645" i="26"/>
  <c r="E645" i="26"/>
  <c r="G645" i="26" s="1"/>
  <c r="D645" i="26"/>
  <c r="F645" i="26" s="1"/>
  <c r="W644" i="26"/>
  <c r="V644" i="26"/>
  <c r="M644" i="26"/>
  <c r="L644" i="26"/>
  <c r="K644" i="26"/>
  <c r="J644" i="26"/>
  <c r="I644" i="26"/>
  <c r="E644" i="26"/>
  <c r="G644" i="26" s="1"/>
  <c r="D644" i="26"/>
  <c r="F644" i="26" s="1"/>
  <c r="W643" i="26"/>
  <c r="V643" i="26"/>
  <c r="L643" i="26"/>
  <c r="M643" i="26" s="1"/>
  <c r="J643" i="26"/>
  <c r="K643" i="26" s="1"/>
  <c r="I643" i="26"/>
  <c r="E643" i="26"/>
  <c r="G643" i="26" s="1"/>
  <c r="D643" i="26"/>
  <c r="F643" i="26" s="1"/>
  <c r="W642" i="26"/>
  <c r="V642" i="26"/>
  <c r="M642" i="26"/>
  <c r="L642" i="26"/>
  <c r="K642" i="26"/>
  <c r="J642" i="26"/>
  <c r="I642" i="26"/>
  <c r="E642" i="26"/>
  <c r="G642" i="26" s="1"/>
  <c r="D642" i="26"/>
  <c r="F642" i="26" s="1"/>
  <c r="W641" i="26"/>
  <c r="V641" i="26"/>
  <c r="L641" i="26"/>
  <c r="M641" i="26" s="1"/>
  <c r="J641" i="26"/>
  <c r="K641" i="26" s="1"/>
  <c r="I641" i="26"/>
  <c r="E641" i="26"/>
  <c r="G641" i="26" s="1"/>
  <c r="D641" i="26"/>
  <c r="F641" i="26" s="1"/>
  <c r="W640" i="26"/>
  <c r="V640" i="26"/>
  <c r="M640" i="26"/>
  <c r="L640" i="26"/>
  <c r="K640" i="26"/>
  <c r="J640" i="26"/>
  <c r="I640" i="26"/>
  <c r="E640" i="26"/>
  <c r="G640" i="26" s="1"/>
  <c r="D640" i="26"/>
  <c r="F640" i="26" s="1"/>
  <c r="W639" i="26"/>
  <c r="V639" i="26"/>
  <c r="L639" i="26"/>
  <c r="M639" i="26" s="1"/>
  <c r="J639" i="26"/>
  <c r="K639" i="26" s="1"/>
  <c r="I639" i="26"/>
  <c r="E639" i="26"/>
  <c r="G639" i="26" s="1"/>
  <c r="D639" i="26"/>
  <c r="F639" i="26" s="1"/>
  <c r="W638" i="26"/>
  <c r="V638" i="26"/>
  <c r="M638" i="26"/>
  <c r="L638" i="26"/>
  <c r="K638" i="26"/>
  <c r="J638" i="26"/>
  <c r="I638" i="26"/>
  <c r="E638" i="26"/>
  <c r="G638" i="26" s="1"/>
  <c r="D638" i="26"/>
  <c r="F638" i="26" s="1"/>
  <c r="W637" i="26"/>
  <c r="V637" i="26"/>
  <c r="L637" i="26"/>
  <c r="M637" i="26" s="1"/>
  <c r="J637" i="26"/>
  <c r="K637" i="26" s="1"/>
  <c r="I637" i="26"/>
  <c r="E637" i="26"/>
  <c r="G637" i="26" s="1"/>
  <c r="D637" i="26"/>
  <c r="F637" i="26" s="1"/>
  <c r="W636" i="26"/>
  <c r="V636" i="26"/>
  <c r="M636" i="26"/>
  <c r="L636" i="26"/>
  <c r="K636" i="26"/>
  <c r="J636" i="26"/>
  <c r="I636" i="26"/>
  <c r="E636" i="26"/>
  <c r="G636" i="26" s="1"/>
  <c r="D636" i="26"/>
  <c r="F636" i="26" s="1"/>
  <c r="W635" i="26"/>
  <c r="V635" i="26"/>
  <c r="L635" i="26"/>
  <c r="M635" i="26" s="1"/>
  <c r="J635" i="26"/>
  <c r="K635" i="26" s="1"/>
  <c r="I635" i="26"/>
  <c r="E635" i="26"/>
  <c r="G635" i="26" s="1"/>
  <c r="D635" i="26"/>
  <c r="F635" i="26" s="1"/>
  <c r="W634" i="26"/>
  <c r="V634" i="26"/>
  <c r="M634" i="26"/>
  <c r="L634" i="26"/>
  <c r="K634" i="26"/>
  <c r="J634" i="26"/>
  <c r="I634" i="26"/>
  <c r="E634" i="26"/>
  <c r="G634" i="26" s="1"/>
  <c r="D634" i="26"/>
  <c r="F634" i="26" s="1"/>
  <c r="W633" i="26"/>
  <c r="V633" i="26"/>
  <c r="L633" i="26"/>
  <c r="M633" i="26" s="1"/>
  <c r="J633" i="26"/>
  <c r="K633" i="26" s="1"/>
  <c r="I633" i="26"/>
  <c r="E633" i="26"/>
  <c r="G633" i="26" s="1"/>
  <c r="D633" i="26"/>
  <c r="F633" i="26" s="1"/>
  <c r="W632" i="26"/>
  <c r="V632" i="26"/>
  <c r="M632" i="26"/>
  <c r="L632" i="26"/>
  <c r="K632" i="26"/>
  <c r="J632" i="26"/>
  <c r="I632" i="26"/>
  <c r="E632" i="26"/>
  <c r="G632" i="26" s="1"/>
  <c r="D632" i="26"/>
  <c r="F632" i="26" s="1"/>
  <c r="W631" i="26"/>
  <c r="V631" i="26"/>
  <c r="L631" i="26"/>
  <c r="M631" i="26" s="1"/>
  <c r="J631" i="26"/>
  <c r="K631" i="26" s="1"/>
  <c r="I631" i="26"/>
  <c r="E631" i="26"/>
  <c r="G631" i="26" s="1"/>
  <c r="D631" i="26"/>
  <c r="F631" i="26" s="1"/>
  <c r="W630" i="26"/>
  <c r="V630" i="26"/>
  <c r="M630" i="26"/>
  <c r="L630" i="26"/>
  <c r="K630" i="26"/>
  <c r="J630" i="26"/>
  <c r="I630" i="26"/>
  <c r="E630" i="26"/>
  <c r="G630" i="26" s="1"/>
  <c r="D630" i="26"/>
  <c r="F630" i="26" s="1"/>
  <c r="W629" i="26"/>
  <c r="V629" i="26"/>
  <c r="L629" i="26"/>
  <c r="M629" i="26" s="1"/>
  <c r="J629" i="26"/>
  <c r="K629" i="26" s="1"/>
  <c r="I629" i="26"/>
  <c r="E629" i="26"/>
  <c r="G629" i="26" s="1"/>
  <c r="D629" i="26"/>
  <c r="F629" i="26" s="1"/>
  <c r="W628" i="26"/>
  <c r="V628" i="26"/>
  <c r="M628" i="26"/>
  <c r="L628" i="26"/>
  <c r="K628" i="26"/>
  <c r="J628" i="26"/>
  <c r="I628" i="26"/>
  <c r="E628" i="26"/>
  <c r="G628" i="26" s="1"/>
  <c r="D628" i="26"/>
  <c r="F628" i="26" s="1"/>
  <c r="W627" i="26"/>
  <c r="V627" i="26"/>
  <c r="L627" i="26"/>
  <c r="M627" i="26" s="1"/>
  <c r="J627" i="26"/>
  <c r="K627" i="26" s="1"/>
  <c r="I627" i="26"/>
  <c r="E627" i="26"/>
  <c r="G627" i="26" s="1"/>
  <c r="D627" i="26"/>
  <c r="F627" i="26" s="1"/>
  <c r="W626" i="26"/>
  <c r="V626" i="26"/>
  <c r="M626" i="26"/>
  <c r="L626" i="26"/>
  <c r="K626" i="26"/>
  <c r="J626" i="26"/>
  <c r="I626" i="26"/>
  <c r="E626" i="26"/>
  <c r="G626" i="26" s="1"/>
  <c r="D626" i="26"/>
  <c r="F626" i="26" s="1"/>
  <c r="W625" i="26"/>
  <c r="V625" i="26"/>
  <c r="L625" i="26"/>
  <c r="J625" i="26"/>
  <c r="I625" i="26"/>
  <c r="E625" i="26"/>
  <c r="G625" i="26" s="1"/>
  <c r="D625" i="26"/>
  <c r="F625" i="26" s="1"/>
  <c r="W624" i="26"/>
  <c r="V624" i="26"/>
  <c r="M624" i="26"/>
  <c r="L624" i="26"/>
  <c r="K624" i="26"/>
  <c r="J624" i="26"/>
  <c r="I624" i="26"/>
  <c r="E624" i="26"/>
  <c r="G624" i="26" s="1"/>
  <c r="D624" i="26"/>
  <c r="F624" i="26" s="1"/>
  <c r="W623" i="26"/>
  <c r="V623" i="26"/>
  <c r="L623" i="26"/>
  <c r="P652" i="26" s="1"/>
  <c r="P653" i="26" s="1"/>
  <c r="J623" i="26"/>
  <c r="I623" i="26"/>
  <c r="E623" i="26"/>
  <c r="G623" i="26" s="1"/>
  <c r="D623" i="26"/>
  <c r="F623" i="26" s="1"/>
  <c r="W622" i="26"/>
  <c r="V622" i="26"/>
  <c r="M622" i="26"/>
  <c r="L622" i="26"/>
  <c r="K622" i="26"/>
  <c r="J622" i="26"/>
  <c r="I622" i="26"/>
  <c r="E622" i="26"/>
  <c r="G622" i="26" s="1"/>
  <c r="D622" i="26"/>
  <c r="F622" i="26" s="1"/>
  <c r="W621" i="26"/>
  <c r="V621" i="26"/>
  <c r="L621" i="26"/>
  <c r="M621" i="26" s="1"/>
  <c r="J621" i="26"/>
  <c r="K621" i="26" s="1"/>
  <c r="I621" i="26"/>
  <c r="E621" i="26"/>
  <c r="G621" i="26" s="1"/>
  <c r="D621" i="26"/>
  <c r="F621" i="26" s="1"/>
  <c r="W620" i="26"/>
  <c r="V620" i="26"/>
  <c r="M620" i="26"/>
  <c r="L620" i="26"/>
  <c r="K620" i="26"/>
  <c r="J620" i="26"/>
  <c r="I620" i="26"/>
  <c r="E620" i="26"/>
  <c r="G620" i="26" s="1"/>
  <c r="D620" i="26"/>
  <c r="F620" i="26" s="1"/>
  <c r="W619" i="26"/>
  <c r="V619" i="26"/>
  <c r="L619" i="26"/>
  <c r="M619" i="26" s="1"/>
  <c r="J619" i="26"/>
  <c r="K619" i="26" s="1"/>
  <c r="I619" i="26"/>
  <c r="E619" i="26"/>
  <c r="G619" i="26" s="1"/>
  <c r="D619" i="26"/>
  <c r="F619" i="26" s="1"/>
  <c r="W618" i="26"/>
  <c r="V618" i="26"/>
  <c r="M618" i="26"/>
  <c r="L618" i="26"/>
  <c r="K618" i="26"/>
  <c r="J618" i="26"/>
  <c r="I618" i="26"/>
  <c r="E618" i="26"/>
  <c r="G618" i="26" s="1"/>
  <c r="D618" i="26"/>
  <c r="F618" i="26" s="1"/>
  <c r="W617" i="26"/>
  <c r="V617" i="26"/>
  <c r="L617" i="26"/>
  <c r="M617" i="26" s="1"/>
  <c r="J617" i="26"/>
  <c r="K617" i="26" s="1"/>
  <c r="I617" i="26"/>
  <c r="E617" i="26"/>
  <c r="G617" i="26" s="1"/>
  <c r="D617" i="26"/>
  <c r="F617" i="26" s="1"/>
  <c r="W616" i="26"/>
  <c r="V616" i="26"/>
  <c r="M616" i="26"/>
  <c r="L616" i="26"/>
  <c r="K616" i="26"/>
  <c r="J616" i="26"/>
  <c r="I616" i="26"/>
  <c r="E616" i="26"/>
  <c r="G616" i="26" s="1"/>
  <c r="D616" i="26"/>
  <c r="F616" i="26" s="1"/>
  <c r="W615" i="26"/>
  <c r="V615" i="26"/>
  <c r="L615" i="26"/>
  <c r="M615" i="26" s="1"/>
  <c r="J615" i="26"/>
  <c r="K615" i="26" s="1"/>
  <c r="I615" i="26"/>
  <c r="E615" i="26"/>
  <c r="G615" i="26" s="1"/>
  <c r="D615" i="26"/>
  <c r="F615" i="26" s="1"/>
  <c r="W614" i="26"/>
  <c r="V614" i="26"/>
  <c r="M614" i="26"/>
  <c r="L614" i="26"/>
  <c r="K614" i="26"/>
  <c r="J614" i="26"/>
  <c r="I614" i="26"/>
  <c r="E614" i="26"/>
  <c r="G614" i="26" s="1"/>
  <c r="D614" i="26"/>
  <c r="F614" i="26" s="1"/>
  <c r="W613" i="26"/>
  <c r="V613" i="26"/>
  <c r="L613" i="26"/>
  <c r="M613" i="26" s="1"/>
  <c r="J613" i="26"/>
  <c r="K613" i="26" s="1"/>
  <c r="I613" i="26"/>
  <c r="E613" i="26"/>
  <c r="G613" i="26" s="1"/>
  <c r="D613" i="26"/>
  <c r="F613" i="26" s="1"/>
  <c r="W612" i="26"/>
  <c r="V612" i="26"/>
  <c r="M612" i="26"/>
  <c r="L612" i="26"/>
  <c r="K612" i="26"/>
  <c r="J612" i="26"/>
  <c r="I612" i="26"/>
  <c r="E612" i="26"/>
  <c r="G612" i="26" s="1"/>
  <c r="D612" i="26"/>
  <c r="F612" i="26" s="1"/>
  <c r="W611" i="26"/>
  <c r="V611" i="26"/>
  <c r="L611" i="26"/>
  <c r="M611" i="26" s="1"/>
  <c r="J611" i="26"/>
  <c r="K611" i="26" s="1"/>
  <c r="I611" i="26"/>
  <c r="E611" i="26"/>
  <c r="G611" i="26" s="1"/>
  <c r="D611" i="26"/>
  <c r="F611" i="26" s="1"/>
  <c r="W610" i="26"/>
  <c r="V610" i="26"/>
  <c r="M610" i="26"/>
  <c r="L610" i="26"/>
  <c r="K610" i="26"/>
  <c r="J610" i="26"/>
  <c r="I610" i="26"/>
  <c r="E610" i="26"/>
  <c r="G610" i="26" s="1"/>
  <c r="D610" i="26"/>
  <c r="F610" i="26" s="1"/>
  <c r="W609" i="26"/>
  <c r="V609" i="26"/>
  <c r="L609" i="26"/>
  <c r="M609" i="26" s="1"/>
  <c r="J609" i="26"/>
  <c r="K609" i="26" s="1"/>
  <c r="I609" i="26"/>
  <c r="E609" i="26"/>
  <c r="G609" i="26" s="1"/>
  <c r="D609" i="26"/>
  <c r="F609" i="26" s="1"/>
  <c r="W608" i="26"/>
  <c r="V608" i="26"/>
  <c r="M608" i="26"/>
  <c r="L608" i="26"/>
  <c r="K608" i="26"/>
  <c r="J608" i="26"/>
  <c r="I608" i="26"/>
  <c r="E608" i="26"/>
  <c r="G608" i="26" s="1"/>
  <c r="D608" i="26"/>
  <c r="F608" i="26" s="1"/>
  <c r="W607" i="26"/>
  <c r="V607" i="26"/>
  <c r="L607" i="26"/>
  <c r="M607" i="26" s="1"/>
  <c r="J607" i="26"/>
  <c r="K607" i="26" s="1"/>
  <c r="I607" i="26"/>
  <c r="E607" i="26"/>
  <c r="G607" i="26" s="1"/>
  <c r="D607" i="26"/>
  <c r="F607" i="26" s="1"/>
  <c r="W606" i="26"/>
  <c r="V606" i="26"/>
  <c r="M606" i="26"/>
  <c r="L606" i="26"/>
  <c r="K606" i="26"/>
  <c r="J606" i="26"/>
  <c r="I606" i="26"/>
  <c r="E606" i="26"/>
  <c r="G606" i="26" s="1"/>
  <c r="D606" i="26"/>
  <c r="F606" i="26" s="1"/>
  <c r="W605" i="26"/>
  <c r="V605" i="26"/>
  <c r="L605" i="26"/>
  <c r="M605" i="26" s="1"/>
  <c r="J605" i="26"/>
  <c r="K605" i="26" s="1"/>
  <c r="I605" i="26"/>
  <c r="E605" i="26"/>
  <c r="G605" i="26" s="1"/>
  <c r="D605" i="26"/>
  <c r="F605" i="26" s="1"/>
  <c r="W604" i="26"/>
  <c r="V604" i="26"/>
  <c r="M604" i="26"/>
  <c r="L604" i="26"/>
  <c r="K604" i="26"/>
  <c r="J604" i="26"/>
  <c r="I604" i="26"/>
  <c r="E604" i="26"/>
  <c r="G604" i="26" s="1"/>
  <c r="D604" i="26"/>
  <c r="F604" i="26" s="1"/>
  <c r="W603" i="26"/>
  <c r="V603" i="26"/>
  <c r="L603" i="26"/>
  <c r="M603" i="26" s="1"/>
  <c r="J603" i="26"/>
  <c r="K603" i="26" s="1"/>
  <c r="I603" i="26"/>
  <c r="E603" i="26"/>
  <c r="G603" i="26" s="1"/>
  <c r="D603" i="26"/>
  <c r="F603" i="26" s="1"/>
  <c r="W602" i="26"/>
  <c r="V602" i="26"/>
  <c r="M602" i="26"/>
  <c r="L602" i="26"/>
  <c r="K602" i="26"/>
  <c r="J602" i="26"/>
  <c r="I602" i="26"/>
  <c r="E602" i="26"/>
  <c r="G602" i="26" s="1"/>
  <c r="D602" i="26"/>
  <c r="F602" i="26" s="1"/>
  <c r="W601" i="26"/>
  <c r="V601" i="26"/>
  <c r="L601" i="26"/>
  <c r="M601" i="26" s="1"/>
  <c r="J601" i="26"/>
  <c r="K601" i="26" s="1"/>
  <c r="I601" i="26"/>
  <c r="E601" i="26"/>
  <c r="G601" i="26" s="1"/>
  <c r="D601" i="26"/>
  <c r="F601" i="26" s="1"/>
  <c r="W600" i="26"/>
  <c r="V600" i="26"/>
  <c r="M600" i="26"/>
  <c r="L600" i="26"/>
  <c r="K600" i="26"/>
  <c r="J600" i="26"/>
  <c r="I600" i="26"/>
  <c r="E600" i="26"/>
  <c r="G600" i="26" s="1"/>
  <c r="D600" i="26"/>
  <c r="F600" i="26" s="1"/>
  <c r="W599" i="26"/>
  <c r="V599" i="26"/>
  <c r="L599" i="26"/>
  <c r="M599" i="26" s="1"/>
  <c r="J599" i="26"/>
  <c r="K599" i="26" s="1"/>
  <c r="I599" i="26"/>
  <c r="G599" i="26"/>
  <c r="E599" i="26"/>
  <c r="D599" i="26"/>
  <c r="F599" i="26" s="1"/>
  <c r="W598" i="26"/>
  <c r="V598" i="26"/>
  <c r="L598" i="26"/>
  <c r="M598" i="26" s="1"/>
  <c r="J598" i="26"/>
  <c r="K598" i="26" s="1"/>
  <c r="I598" i="26"/>
  <c r="E598" i="26"/>
  <c r="G598" i="26" s="1"/>
  <c r="D598" i="26"/>
  <c r="F598" i="26" s="1"/>
  <c r="W597" i="26"/>
  <c r="V597" i="26"/>
  <c r="L597" i="26"/>
  <c r="M597" i="26" s="1"/>
  <c r="J597" i="26"/>
  <c r="K597" i="26" s="1"/>
  <c r="I597" i="26"/>
  <c r="E597" i="26"/>
  <c r="G597" i="26" s="1"/>
  <c r="D597" i="26"/>
  <c r="F597" i="26" s="1"/>
  <c r="W596" i="26"/>
  <c r="V596" i="26"/>
  <c r="L596" i="26"/>
  <c r="M596" i="26" s="1"/>
  <c r="J596" i="26"/>
  <c r="K596" i="26" s="1"/>
  <c r="I596" i="26"/>
  <c r="E596" i="26"/>
  <c r="G596" i="26" s="1"/>
  <c r="D596" i="26"/>
  <c r="F596" i="26" s="1"/>
  <c r="W595" i="26"/>
  <c r="V595" i="26"/>
  <c r="L595" i="26"/>
  <c r="M595" i="26" s="1"/>
  <c r="J595" i="26"/>
  <c r="K595" i="26" s="1"/>
  <c r="I595" i="26"/>
  <c r="E595" i="26"/>
  <c r="G595" i="26" s="1"/>
  <c r="D595" i="26"/>
  <c r="F595" i="26" s="1"/>
  <c r="W594" i="26"/>
  <c r="V594" i="26"/>
  <c r="L594" i="26"/>
  <c r="M594" i="26" s="1"/>
  <c r="J594" i="26"/>
  <c r="K594" i="26" s="1"/>
  <c r="I594" i="26"/>
  <c r="E594" i="26"/>
  <c r="G594" i="26" s="1"/>
  <c r="D594" i="26"/>
  <c r="F594" i="26" s="1"/>
  <c r="W593" i="26"/>
  <c r="V593" i="26"/>
  <c r="L593" i="26"/>
  <c r="J593" i="26"/>
  <c r="I593" i="26"/>
  <c r="E593" i="26"/>
  <c r="G593" i="26" s="1"/>
  <c r="D593" i="26"/>
  <c r="F593" i="26" s="1"/>
  <c r="W592" i="26"/>
  <c r="V592" i="26"/>
  <c r="L592" i="26"/>
  <c r="M592" i="26" s="1"/>
  <c r="J592" i="26"/>
  <c r="K592" i="26" s="1"/>
  <c r="I592" i="26"/>
  <c r="E592" i="26"/>
  <c r="G592" i="26" s="1"/>
  <c r="D592" i="26"/>
  <c r="F592" i="26" s="1"/>
  <c r="W591" i="26"/>
  <c r="V591" i="26"/>
  <c r="L591" i="26"/>
  <c r="M591" i="26" s="1"/>
  <c r="J591" i="26"/>
  <c r="K591" i="26" s="1"/>
  <c r="I591" i="26"/>
  <c r="E591" i="26"/>
  <c r="G591" i="26" s="1"/>
  <c r="D591" i="26"/>
  <c r="F591" i="26" s="1"/>
  <c r="W590" i="26"/>
  <c r="V590" i="26"/>
  <c r="L590" i="26"/>
  <c r="M590" i="26" s="1"/>
  <c r="J590" i="26"/>
  <c r="K590" i="26" s="1"/>
  <c r="I590" i="26"/>
  <c r="E590" i="26"/>
  <c r="G590" i="26" s="1"/>
  <c r="D590" i="26"/>
  <c r="F590" i="26" s="1"/>
  <c r="W589" i="26"/>
  <c r="V589" i="26"/>
  <c r="L589" i="26"/>
  <c r="M589" i="26" s="1"/>
  <c r="J589" i="26"/>
  <c r="K589" i="26" s="1"/>
  <c r="I589" i="26"/>
  <c r="E589" i="26"/>
  <c r="G589" i="26" s="1"/>
  <c r="D589" i="26"/>
  <c r="F589" i="26" s="1"/>
  <c r="W588" i="26"/>
  <c r="V588" i="26"/>
  <c r="L588" i="26"/>
  <c r="M588" i="26" s="1"/>
  <c r="J588" i="26"/>
  <c r="K588" i="26" s="1"/>
  <c r="I588" i="26"/>
  <c r="E588" i="26"/>
  <c r="G588" i="26" s="1"/>
  <c r="D588" i="26"/>
  <c r="F588" i="26" s="1"/>
  <c r="W587" i="26"/>
  <c r="V587" i="26"/>
  <c r="L587" i="26"/>
  <c r="M587" i="26" s="1"/>
  <c r="J587" i="26"/>
  <c r="K587" i="26" s="1"/>
  <c r="I587" i="26"/>
  <c r="E587" i="26"/>
  <c r="G587" i="26" s="1"/>
  <c r="D587" i="26"/>
  <c r="F587" i="26" s="1"/>
  <c r="W586" i="26"/>
  <c r="V586" i="26"/>
  <c r="M586" i="26"/>
  <c r="L586" i="26"/>
  <c r="K586" i="26"/>
  <c r="J586" i="26"/>
  <c r="I586" i="26"/>
  <c r="E586" i="26"/>
  <c r="G586" i="26" s="1"/>
  <c r="D586" i="26"/>
  <c r="F586" i="26" s="1"/>
  <c r="W585" i="26"/>
  <c r="V585" i="26"/>
  <c r="L585" i="26"/>
  <c r="M585" i="26" s="1"/>
  <c r="J585" i="26"/>
  <c r="K585" i="26" s="1"/>
  <c r="I585" i="26"/>
  <c r="G585" i="26"/>
  <c r="E585" i="26"/>
  <c r="D585" i="26"/>
  <c r="F585" i="26" s="1"/>
  <c r="W584" i="26"/>
  <c r="V584" i="26"/>
  <c r="L584" i="26"/>
  <c r="M584" i="26" s="1"/>
  <c r="J584" i="26"/>
  <c r="K584" i="26" s="1"/>
  <c r="I584" i="26"/>
  <c r="E584" i="26"/>
  <c r="G584" i="26" s="1"/>
  <c r="D584" i="26"/>
  <c r="F584" i="26" s="1"/>
  <c r="W583" i="26"/>
  <c r="V583" i="26"/>
  <c r="L583" i="26"/>
  <c r="M583" i="26" s="1"/>
  <c r="J583" i="26"/>
  <c r="K583" i="26" s="1"/>
  <c r="I583" i="26"/>
  <c r="E583" i="26"/>
  <c r="G583" i="26" s="1"/>
  <c r="D583" i="26"/>
  <c r="F583" i="26" s="1"/>
  <c r="W582" i="26"/>
  <c r="V582" i="26"/>
  <c r="M582" i="26"/>
  <c r="L582" i="26"/>
  <c r="K582" i="26"/>
  <c r="J582" i="26"/>
  <c r="I582" i="26"/>
  <c r="E582" i="26"/>
  <c r="G582" i="26" s="1"/>
  <c r="D582" i="26"/>
  <c r="F582" i="26" s="1"/>
  <c r="W581" i="26"/>
  <c r="V581" i="26"/>
  <c r="L581" i="26"/>
  <c r="M581" i="26" s="1"/>
  <c r="J581" i="26"/>
  <c r="K581" i="26" s="1"/>
  <c r="I581" i="26"/>
  <c r="G581" i="26"/>
  <c r="E581" i="26"/>
  <c r="D581" i="26"/>
  <c r="F581" i="26" s="1"/>
  <c r="W580" i="26"/>
  <c r="V580" i="26"/>
  <c r="L580" i="26"/>
  <c r="M580" i="26" s="1"/>
  <c r="J580" i="26"/>
  <c r="K580" i="26" s="1"/>
  <c r="I580" i="26"/>
  <c r="E580" i="26"/>
  <c r="G580" i="26" s="1"/>
  <c r="D580" i="26"/>
  <c r="F580" i="26" s="1"/>
  <c r="W579" i="26"/>
  <c r="V579" i="26"/>
  <c r="L579" i="26"/>
  <c r="M579" i="26" s="1"/>
  <c r="J579" i="26"/>
  <c r="K579" i="26" s="1"/>
  <c r="I579" i="26"/>
  <c r="E579" i="26"/>
  <c r="G579" i="26" s="1"/>
  <c r="D579" i="26"/>
  <c r="F579" i="26" s="1"/>
  <c r="W578" i="26"/>
  <c r="V578" i="26"/>
  <c r="L578" i="26"/>
  <c r="M578" i="26" s="1"/>
  <c r="J578" i="26"/>
  <c r="K578" i="26" s="1"/>
  <c r="I578" i="26"/>
  <c r="E578" i="26"/>
  <c r="G578" i="26" s="1"/>
  <c r="D578" i="26"/>
  <c r="F578" i="26" s="1"/>
  <c r="W577" i="26"/>
  <c r="V577" i="26"/>
  <c r="L577" i="26"/>
  <c r="M577" i="26" s="1"/>
  <c r="J577" i="26"/>
  <c r="K577" i="26" s="1"/>
  <c r="I577" i="26"/>
  <c r="E577" i="26"/>
  <c r="G577" i="26" s="1"/>
  <c r="D577" i="26"/>
  <c r="F577" i="26" s="1"/>
  <c r="W576" i="26"/>
  <c r="V576" i="26"/>
  <c r="L576" i="26"/>
  <c r="M576" i="26" s="1"/>
  <c r="J576" i="26"/>
  <c r="K576" i="26" s="1"/>
  <c r="I576" i="26"/>
  <c r="E576" i="26"/>
  <c r="G576" i="26" s="1"/>
  <c r="D576" i="26"/>
  <c r="F576" i="26" s="1"/>
  <c r="W575" i="26"/>
  <c r="V575" i="26"/>
  <c r="L575" i="26"/>
  <c r="M575" i="26" s="1"/>
  <c r="J575" i="26"/>
  <c r="K575" i="26" s="1"/>
  <c r="I575" i="26"/>
  <c r="E575" i="26"/>
  <c r="G575" i="26" s="1"/>
  <c r="D575" i="26"/>
  <c r="F575" i="26" s="1"/>
  <c r="W574" i="26"/>
  <c r="V574" i="26"/>
  <c r="L574" i="26"/>
  <c r="M574" i="26" s="1"/>
  <c r="J574" i="26"/>
  <c r="K574" i="26" s="1"/>
  <c r="I574" i="26"/>
  <c r="E574" i="26"/>
  <c r="G574" i="26" s="1"/>
  <c r="D574" i="26"/>
  <c r="F574" i="26" s="1"/>
  <c r="W573" i="26"/>
  <c r="V573" i="26"/>
  <c r="L573" i="26"/>
  <c r="M573" i="26" s="1"/>
  <c r="J573" i="26"/>
  <c r="K573" i="26" s="1"/>
  <c r="I573" i="26"/>
  <c r="E573" i="26"/>
  <c r="G573" i="26" s="1"/>
  <c r="D573" i="26"/>
  <c r="F573" i="26" s="1"/>
  <c r="W572" i="26"/>
  <c r="V572" i="26"/>
  <c r="L572" i="26"/>
  <c r="M572" i="26" s="1"/>
  <c r="J572" i="26"/>
  <c r="K572" i="26" s="1"/>
  <c r="I572" i="26"/>
  <c r="E572" i="26"/>
  <c r="G572" i="26" s="1"/>
  <c r="D572" i="26"/>
  <c r="F572" i="26" s="1"/>
  <c r="W571" i="26"/>
  <c r="V571" i="26"/>
  <c r="L571" i="26"/>
  <c r="M571" i="26" s="1"/>
  <c r="J571" i="26"/>
  <c r="K571" i="26" s="1"/>
  <c r="I571" i="26"/>
  <c r="E571" i="26"/>
  <c r="G571" i="26" s="1"/>
  <c r="D571" i="26"/>
  <c r="F571" i="26" s="1"/>
  <c r="W570" i="26"/>
  <c r="V570" i="26"/>
  <c r="L570" i="26"/>
  <c r="M570" i="26" s="1"/>
  <c r="J570" i="26"/>
  <c r="K570" i="26" s="1"/>
  <c r="I570" i="26"/>
  <c r="E570" i="26"/>
  <c r="G570" i="26" s="1"/>
  <c r="D570" i="26"/>
  <c r="F570" i="26" s="1"/>
  <c r="W569" i="26"/>
  <c r="V569" i="26"/>
  <c r="L569" i="26"/>
  <c r="M569" i="26" s="1"/>
  <c r="J569" i="26"/>
  <c r="K569" i="26" s="1"/>
  <c r="I569" i="26"/>
  <c r="E569" i="26"/>
  <c r="G569" i="26" s="1"/>
  <c r="D569" i="26"/>
  <c r="F569" i="26" s="1"/>
  <c r="W568" i="26"/>
  <c r="V568" i="26"/>
  <c r="L568" i="26"/>
  <c r="M568" i="26" s="1"/>
  <c r="J568" i="26"/>
  <c r="K568" i="26" s="1"/>
  <c r="I568" i="26"/>
  <c r="E568" i="26"/>
  <c r="G568" i="26" s="1"/>
  <c r="D568" i="26"/>
  <c r="F568" i="26" s="1"/>
  <c r="W567" i="26"/>
  <c r="V567" i="26"/>
  <c r="L567" i="26"/>
  <c r="M567" i="26" s="1"/>
  <c r="J567" i="26"/>
  <c r="K567" i="26" s="1"/>
  <c r="I567" i="26"/>
  <c r="E567" i="26"/>
  <c r="G567" i="26" s="1"/>
  <c r="D567" i="26"/>
  <c r="F567" i="26" s="1"/>
  <c r="W566" i="26"/>
  <c r="V566" i="26"/>
  <c r="L566" i="26"/>
  <c r="M566" i="26" s="1"/>
  <c r="J566" i="26"/>
  <c r="K566" i="26" s="1"/>
  <c r="I566" i="26"/>
  <c r="E566" i="26"/>
  <c r="G566" i="26" s="1"/>
  <c r="D566" i="26"/>
  <c r="F566" i="26" s="1"/>
  <c r="W565" i="26"/>
  <c r="V565" i="26"/>
  <c r="L565" i="26"/>
  <c r="M565" i="26" s="1"/>
  <c r="J565" i="26"/>
  <c r="K565" i="26" s="1"/>
  <c r="I565" i="26"/>
  <c r="E565" i="26"/>
  <c r="G565" i="26" s="1"/>
  <c r="D565" i="26"/>
  <c r="F565" i="26" s="1"/>
  <c r="W564" i="26"/>
  <c r="V564" i="26"/>
  <c r="L564" i="26"/>
  <c r="M564" i="26" s="1"/>
  <c r="J564" i="26"/>
  <c r="K564" i="26" s="1"/>
  <c r="I564" i="26"/>
  <c r="E564" i="26"/>
  <c r="G564" i="26" s="1"/>
  <c r="D564" i="26"/>
  <c r="F564" i="26" s="1"/>
  <c r="W563" i="26"/>
  <c r="V563" i="26"/>
  <c r="L563" i="26"/>
  <c r="M563" i="26" s="1"/>
  <c r="J563" i="26"/>
  <c r="K563" i="26" s="1"/>
  <c r="I563" i="26"/>
  <c r="E563" i="26"/>
  <c r="G563" i="26" s="1"/>
  <c r="D563" i="26"/>
  <c r="F563" i="26" s="1"/>
  <c r="W562" i="26"/>
  <c r="V562" i="26"/>
  <c r="L562" i="26"/>
  <c r="J562" i="26"/>
  <c r="I562" i="26"/>
  <c r="E562" i="26"/>
  <c r="G562" i="26" s="1"/>
  <c r="D562" i="26"/>
  <c r="F562" i="26" s="1"/>
  <c r="W561" i="26"/>
  <c r="V561" i="26"/>
  <c r="L561" i="26"/>
  <c r="M561" i="26" s="1"/>
  <c r="J561" i="26"/>
  <c r="K561" i="26" s="1"/>
  <c r="I561" i="26"/>
  <c r="E561" i="26"/>
  <c r="G561" i="26" s="1"/>
  <c r="D561" i="26"/>
  <c r="F561" i="26" s="1"/>
  <c r="W560" i="26"/>
  <c r="V560" i="26"/>
  <c r="L560" i="26"/>
  <c r="M560" i="26" s="1"/>
  <c r="J560" i="26"/>
  <c r="K560" i="26" s="1"/>
  <c r="I560" i="26"/>
  <c r="E560" i="26"/>
  <c r="G560" i="26" s="1"/>
  <c r="D560" i="26"/>
  <c r="F560" i="26" s="1"/>
  <c r="W559" i="26"/>
  <c r="V559" i="26"/>
  <c r="L559" i="26"/>
  <c r="M559" i="26" s="1"/>
  <c r="J559" i="26"/>
  <c r="K559" i="26" s="1"/>
  <c r="I559" i="26"/>
  <c r="E559" i="26"/>
  <c r="G559" i="26" s="1"/>
  <c r="D559" i="26"/>
  <c r="F559" i="26" s="1"/>
  <c r="W558" i="26"/>
  <c r="V558" i="26"/>
  <c r="M558" i="26"/>
  <c r="L558" i="26"/>
  <c r="K558" i="26"/>
  <c r="J558" i="26"/>
  <c r="I558" i="26"/>
  <c r="E558" i="26"/>
  <c r="G558" i="26" s="1"/>
  <c r="D558" i="26"/>
  <c r="F558" i="26" s="1"/>
  <c r="W557" i="26"/>
  <c r="V557" i="26"/>
  <c r="L557" i="26"/>
  <c r="M557" i="26" s="1"/>
  <c r="J557" i="26"/>
  <c r="K557" i="26" s="1"/>
  <c r="I557" i="26"/>
  <c r="E557" i="26"/>
  <c r="G557" i="26" s="1"/>
  <c r="D557" i="26"/>
  <c r="F557" i="26" s="1"/>
  <c r="W556" i="26"/>
  <c r="V556" i="26"/>
  <c r="M556" i="26"/>
  <c r="L556" i="26"/>
  <c r="K556" i="26"/>
  <c r="J556" i="26"/>
  <c r="I556" i="26"/>
  <c r="E556" i="26"/>
  <c r="G556" i="26" s="1"/>
  <c r="D556" i="26"/>
  <c r="F556" i="26" s="1"/>
  <c r="W555" i="26"/>
  <c r="V555" i="26"/>
  <c r="L555" i="26"/>
  <c r="M555" i="26" s="1"/>
  <c r="J555" i="26"/>
  <c r="K555" i="26" s="1"/>
  <c r="I555" i="26"/>
  <c r="E555" i="26"/>
  <c r="G555" i="26" s="1"/>
  <c r="D555" i="26"/>
  <c r="F555" i="26" s="1"/>
  <c r="W554" i="26"/>
  <c r="V554" i="26"/>
  <c r="M554" i="26"/>
  <c r="L554" i="26"/>
  <c r="K554" i="26"/>
  <c r="J554" i="26"/>
  <c r="I554" i="26"/>
  <c r="E554" i="26"/>
  <c r="G554" i="26" s="1"/>
  <c r="D554" i="26"/>
  <c r="F554" i="26" s="1"/>
  <c r="W553" i="26"/>
  <c r="V553" i="26"/>
  <c r="L553" i="26"/>
  <c r="M553" i="26" s="1"/>
  <c r="J553" i="26"/>
  <c r="K553" i="26" s="1"/>
  <c r="I553" i="26"/>
  <c r="E553" i="26"/>
  <c r="G553" i="26" s="1"/>
  <c r="D553" i="26"/>
  <c r="F553" i="26" s="1"/>
  <c r="W552" i="26"/>
  <c r="V552" i="26"/>
  <c r="M552" i="26"/>
  <c r="L552" i="26"/>
  <c r="K552" i="26"/>
  <c r="J552" i="26"/>
  <c r="I552" i="26"/>
  <c r="E552" i="26"/>
  <c r="G552" i="26" s="1"/>
  <c r="D552" i="26"/>
  <c r="F552" i="26" s="1"/>
  <c r="W551" i="26"/>
  <c r="V551" i="26"/>
  <c r="L551" i="26"/>
  <c r="M551" i="26" s="1"/>
  <c r="J551" i="26"/>
  <c r="K551" i="26" s="1"/>
  <c r="I551" i="26"/>
  <c r="E551" i="26"/>
  <c r="G551" i="26" s="1"/>
  <c r="D551" i="26"/>
  <c r="F551" i="26" s="1"/>
  <c r="W550" i="26"/>
  <c r="V550" i="26"/>
  <c r="M550" i="26"/>
  <c r="L550" i="26"/>
  <c r="K550" i="26"/>
  <c r="J550" i="26"/>
  <c r="I550" i="26"/>
  <c r="E550" i="26"/>
  <c r="G550" i="26" s="1"/>
  <c r="D550" i="26"/>
  <c r="F550" i="26" s="1"/>
  <c r="W549" i="26"/>
  <c r="V549" i="26"/>
  <c r="L549" i="26"/>
  <c r="M549" i="26" s="1"/>
  <c r="J549" i="26"/>
  <c r="K549" i="26" s="1"/>
  <c r="I549" i="26"/>
  <c r="E549" i="26"/>
  <c r="G549" i="26" s="1"/>
  <c r="D549" i="26"/>
  <c r="F549" i="26" s="1"/>
  <c r="W548" i="26"/>
  <c r="V548" i="26"/>
  <c r="M548" i="26"/>
  <c r="L548" i="26"/>
  <c r="K548" i="26"/>
  <c r="J548" i="26"/>
  <c r="I548" i="26"/>
  <c r="E548" i="26"/>
  <c r="G548" i="26" s="1"/>
  <c r="D548" i="26"/>
  <c r="F548" i="26" s="1"/>
  <c r="W547" i="26"/>
  <c r="V547" i="26"/>
  <c r="L547" i="26"/>
  <c r="M547" i="26" s="1"/>
  <c r="J547" i="26"/>
  <c r="K547" i="26" s="1"/>
  <c r="I547" i="26"/>
  <c r="E547" i="26"/>
  <c r="G547" i="26" s="1"/>
  <c r="D547" i="26"/>
  <c r="F547" i="26" s="1"/>
  <c r="W546" i="26"/>
  <c r="V546" i="26"/>
  <c r="M546" i="26"/>
  <c r="L546" i="26"/>
  <c r="K546" i="26"/>
  <c r="J546" i="26"/>
  <c r="I546" i="26"/>
  <c r="E546" i="26"/>
  <c r="G546" i="26" s="1"/>
  <c r="D546" i="26"/>
  <c r="F546" i="26" s="1"/>
  <c r="W545" i="26"/>
  <c r="V545" i="26"/>
  <c r="L545" i="26"/>
  <c r="M545" i="26" s="1"/>
  <c r="J545" i="26"/>
  <c r="K545" i="26" s="1"/>
  <c r="I545" i="26"/>
  <c r="E545" i="26"/>
  <c r="G545" i="26" s="1"/>
  <c r="D545" i="26"/>
  <c r="F545" i="26" s="1"/>
  <c r="W544" i="26"/>
  <c r="V544" i="26"/>
  <c r="M544" i="26"/>
  <c r="L544" i="26"/>
  <c r="K544" i="26"/>
  <c r="J544" i="26"/>
  <c r="I544" i="26"/>
  <c r="E544" i="26"/>
  <c r="G544" i="26" s="1"/>
  <c r="D544" i="26"/>
  <c r="F544" i="26" s="1"/>
  <c r="W543" i="26"/>
  <c r="V543" i="26"/>
  <c r="L543" i="26"/>
  <c r="M543" i="26" s="1"/>
  <c r="J543" i="26"/>
  <c r="K543" i="26" s="1"/>
  <c r="I543" i="26"/>
  <c r="E543" i="26"/>
  <c r="G543" i="26" s="1"/>
  <c r="D543" i="26"/>
  <c r="F543" i="26" s="1"/>
  <c r="W542" i="26"/>
  <c r="V542" i="26"/>
  <c r="M542" i="26"/>
  <c r="L542" i="26"/>
  <c r="K542" i="26"/>
  <c r="J542" i="26"/>
  <c r="I542" i="26"/>
  <c r="E542" i="26"/>
  <c r="G542" i="26" s="1"/>
  <c r="D542" i="26"/>
  <c r="F542" i="26" s="1"/>
  <c r="W541" i="26"/>
  <c r="V541" i="26"/>
  <c r="L541" i="26"/>
  <c r="M541" i="26" s="1"/>
  <c r="J541" i="26"/>
  <c r="K541" i="26" s="1"/>
  <c r="I541" i="26"/>
  <c r="E541" i="26"/>
  <c r="G541" i="26" s="1"/>
  <c r="D541" i="26"/>
  <c r="F541" i="26" s="1"/>
  <c r="W540" i="26"/>
  <c r="V540" i="26"/>
  <c r="M540" i="26"/>
  <c r="L540" i="26"/>
  <c r="K540" i="26"/>
  <c r="J540" i="26"/>
  <c r="I540" i="26"/>
  <c r="E540" i="26"/>
  <c r="G540" i="26" s="1"/>
  <c r="D540" i="26"/>
  <c r="F540" i="26" s="1"/>
  <c r="W539" i="26"/>
  <c r="V539" i="26"/>
  <c r="L539" i="26"/>
  <c r="M539" i="26" s="1"/>
  <c r="J539" i="26"/>
  <c r="K539" i="26" s="1"/>
  <c r="I539" i="26"/>
  <c r="E539" i="26"/>
  <c r="G539" i="26" s="1"/>
  <c r="D539" i="26"/>
  <c r="F539" i="26" s="1"/>
  <c r="W538" i="26"/>
  <c r="V538" i="26"/>
  <c r="M538" i="26"/>
  <c r="L538" i="26"/>
  <c r="K538" i="26"/>
  <c r="J538" i="26"/>
  <c r="I538" i="26"/>
  <c r="E538" i="26"/>
  <c r="G538" i="26" s="1"/>
  <c r="D538" i="26"/>
  <c r="F538" i="26" s="1"/>
  <c r="W537" i="26"/>
  <c r="V537" i="26"/>
  <c r="L537" i="26"/>
  <c r="M537" i="26" s="1"/>
  <c r="J537" i="26"/>
  <c r="K537" i="26" s="1"/>
  <c r="I537" i="26"/>
  <c r="E537" i="26"/>
  <c r="G537" i="26" s="1"/>
  <c r="D537" i="26"/>
  <c r="F537" i="26" s="1"/>
  <c r="W536" i="26"/>
  <c r="V536" i="26"/>
  <c r="M536" i="26"/>
  <c r="L536" i="26"/>
  <c r="K536" i="26"/>
  <c r="J536" i="26"/>
  <c r="I536" i="26"/>
  <c r="E536" i="26"/>
  <c r="G536" i="26" s="1"/>
  <c r="D536" i="26"/>
  <c r="F536" i="26" s="1"/>
  <c r="W535" i="26"/>
  <c r="V535" i="26"/>
  <c r="L535" i="26"/>
  <c r="M535" i="26" s="1"/>
  <c r="J535" i="26"/>
  <c r="K535" i="26" s="1"/>
  <c r="I535" i="26"/>
  <c r="E535" i="26"/>
  <c r="G535" i="26" s="1"/>
  <c r="D535" i="26"/>
  <c r="F535" i="26" s="1"/>
  <c r="W534" i="26"/>
  <c r="V534" i="26"/>
  <c r="M534" i="26"/>
  <c r="L534" i="26"/>
  <c r="K534" i="26"/>
  <c r="J534" i="26"/>
  <c r="I534" i="26"/>
  <c r="E534" i="26"/>
  <c r="G534" i="26" s="1"/>
  <c r="D534" i="26"/>
  <c r="F534" i="26" s="1"/>
  <c r="W533" i="26"/>
  <c r="V533" i="26"/>
  <c r="L533" i="26"/>
  <c r="M533" i="26" s="1"/>
  <c r="J533" i="26"/>
  <c r="K533" i="26" s="1"/>
  <c r="I533" i="26"/>
  <c r="E533" i="26"/>
  <c r="G533" i="26" s="1"/>
  <c r="D533" i="26"/>
  <c r="F533" i="26" s="1"/>
  <c r="W532" i="26"/>
  <c r="V532" i="26"/>
  <c r="M532" i="26"/>
  <c r="L532" i="26"/>
  <c r="K532" i="26"/>
  <c r="J532" i="26"/>
  <c r="I532" i="26"/>
  <c r="E532" i="26"/>
  <c r="G532" i="26" s="1"/>
  <c r="D532" i="26"/>
  <c r="F532" i="26" s="1"/>
  <c r="W531" i="26"/>
  <c r="V531" i="26"/>
  <c r="M531" i="26"/>
  <c r="L531" i="26"/>
  <c r="K531" i="26"/>
  <c r="J531" i="26"/>
  <c r="I531" i="26"/>
  <c r="E531" i="26"/>
  <c r="G531" i="26" s="1"/>
  <c r="D531" i="26"/>
  <c r="F531" i="26" s="1"/>
  <c r="W530" i="26"/>
  <c r="V530" i="26"/>
  <c r="L530" i="26"/>
  <c r="M530" i="26" s="1"/>
  <c r="J530" i="26"/>
  <c r="K530" i="26" s="1"/>
  <c r="I530" i="26"/>
  <c r="E530" i="26"/>
  <c r="G530" i="26" s="1"/>
  <c r="D530" i="26"/>
  <c r="F530" i="26" s="1"/>
  <c r="W529" i="26"/>
  <c r="V529" i="26"/>
  <c r="L529" i="26"/>
  <c r="M529" i="26" s="1"/>
  <c r="J529" i="26"/>
  <c r="K529" i="26" s="1"/>
  <c r="I529" i="26"/>
  <c r="E529" i="26"/>
  <c r="G529" i="26" s="1"/>
  <c r="D529" i="26"/>
  <c r="F529" i="26" s="1"/>
  <c r="W528" i="26"/>
  <c r="V528" i="26"/>
  <c r="L528" i="26"/>
  <c r="M528" i="26" s="1"/>
  <c r="J528" i="26"/>
  <c r="K528" i="26" s="1"/>
  <c r="I528" i="26"/>
  <c r="E528" i="26"/>
  <c r="G528" i="26" s="1"/>
  <c r="D528" i="26"/>
  <c r="F528" i="26" s="1"/>
  <c r="W527" i="26"/>
  <c r="V527" i="26"/>
  <c r="L527" i="26"/>
  <c r="M527" i="26" s="1"/>
  <c r="J527" i="26"/>
  <c r="K527" i="26" s="1"/>
  <c r="I527" i="26"/>
  <c r="E527" i="26"/>
  <c r="G527" i="26" s="1"/>
  <c r="D527" i="26"/>
  <c r="F527" i="26" s="1"/>
  <c r="W526" i="26"/>
  <c r="V526" i="26"/>
  <c r="M526" i="26"/>
  <c r="L526" i="26"/>
  <c r="K526" i="26"/>
  <c r="J526" i="26"/>
  <c r="I526" i="26"/>
  <c r="E526" i="26"/>
  <c r="G526" i="26" s="1"/>
  <c r="D526" i="26"/>
  <c r="F526" i="26" s="1"/>
  <c r="W525" i="26"/>
  <c r="V525" i="26"/>
  <c r="L525" i="26"/>
  <c r="M525" i="26" s="1"/>
  <c r="J525" i="26"/>
  <c r="K525" i="26" s="1"/>
  <c r="I525" i="26"/>
  <c r="E525" i="26"/>
  <c r="G525" i="26" s="1"/>
  <c r="D525" i="26"/>
  <c r="F525" i="26" s="1"/>
  <c r="W524" i="26"/>
  <c r="V524" i="26"/>
  <c r="M524" i="26"/>
  <c r="L524" i="26"/>
  <c r="K524" i="26"/>
  <c r="J524" i="26"/>
  <c r="I524" i="26"/>
  <c r="E524" i="26"/>
  <c r="G524" i="26" s="1"/>
  <c r="D524" i="26"/>
  <c r="F524" i="26" s="1"/>
  <c r="W523" i="26"/>
  <c r="V523" i="26"/>
  <c r="L523" i="26"/>
  <c r="M523" i="26" s="1"/>
  <c r="J523" i="26"/>
  <c r="K523" i="26" s="1"/>
  <c r="I523" i="26"/>
  <c r="E523" i="26"/>
  <c r="G523" i="26" s="1"/>
  <c r="D523" i="26"/>
  <c r="F523" i="26" s="1"/>
  <c r="W522" i="26"/>
  <c r="V522" i="26"/>
  <c r="M522" i="26"/>
  <c r="L522" i="26"/>
  <c r="K522" i="26"/>
  <c r="J522" i="26"/>
  <c r="I522" i="26"/>
  <c r="E522" i="26"/>
  <c r="G522" i="26" s="1"/>
  <c r="D522" i="26"/>
  <c r="F522" i="26" s="1"/>
  <c r="W521" i="26"/>
  <c r="V521" i="26"/>
  <c r="L521" i="26"/>
  <c r="M521" i="26" s="1"/>
  <c r="J521" i="26"/>
  <c r="K521" i="26" s="1"/>
  <c r="I521" i="26"/>
  <c r="E521" i="26"/>
  <c r="G521" i="26" s="1"/>
  <c r="D521" i="26"/>
  <c r="F521" i="26" s="1"/>
  <c r="W520" i="26"/>
  <c r="V520" i="26"/>
  <c r="M520" i="26"/>
  <c r="L520" i="26"/>
  <c r="K520" i="26"/>
  <c r="J520" i="26"/>
  <c r="I520" i="26"/>
  <c r="E520" i="26"/>
  <c r="G520" i="26" s="1"/>
  <c r="D520" i="26"/>
  <c r="F520" i="26" s="1"/>
  <c r="W519" i="26"/>
  <c r="V519" i="26"/>
  <c r="L519" i="26"/>
  <c r="M519" i="26" s="1"/>
  <c r="J519" i="26"/>
  <c r="K519" i="26" s="1"/>
  <c r="I519" i="26"/>
  <c r="E519" i="26"/>
  <c r="G519" i="26" s="1"/>
  <c r="D519" i="26"/>
  <c r="F519" i="26" s="1"/>
  <c r="W518" i="26"/>
  <c r="V518" i="26"/>
  <c r="M518" i="26"/>
  <c r="L518" i="26"/>
  <c r="K518" i="26"/>
  <c r="J518" i="26"/>
  <c r="I518" i="26"/>
  <c r="E518" i="26"/>
  <c r="G518" i="26" s="1"/>
  <c r="D518" i="26"/>
  <c r="F518" i="26" s="1"/>
  <c r="W517" i="26"/>
  <c r="V517" i="26"/>
  <c r="L517" i="26"/>
  <c r="M517" i="26" s="1"/>
  <c r="J517" i="26"/>
  <c r="K517" i="26" s="1"/>
  <c r="I517" i="26"/>
  <c r="E517" i="26"/>
  <c r="G517" i="26" s="1"/>
  <c r="D517" i="26"/>
  <c r="F517" i="26" s="1"/>
  <c r="W516" i="26"/>
  <c r="V516" i="26"/>
  <c r="M516" i="26"/>
  <c r="L516" i="26"/>
  <c r="K516" i="26"/>
  <c r="J516" i="26"/>
  <c r="I516" i="26"/>
  <c r="E516" i="26"/>
  <c r="G516" i="26" s="1"/>
  <c r="D516" i="26"/>
  <c r="F516" i="26" s="1"/>
  <c r="W515" i="26"/>
  <c r="V515" i="26"/>
  <c r="L515" i="26"/>
  <c r="M515" i="26" s="1"/>
  <c r="J515" i="26"/>
  <c r="K515" i="26" s="1"/>
  <c r="I515" i="26"/>
  <c r="E515" i="26"/>
  <c r="G515" i="26" s="1"/>
  <c r="D515" i="26"/>
  <c r="F515" i="26" s="1"/>
  <c r="W514" i="26"/>
  <c r="V514" i="26"/>
  <c r="M514" i="26"/>
  <c r="L514" i="26"/>
  <c r="K514" i="26"/>
  <c r="J514" i="26"/>
  <c r="I514" i="26"/>
  <c r="E514" i="26"/>
  <c r="G514" i="26" s="1"/>
  <c r="D514" i="26"/>
  <c r="F514" i="26" s="1"/>
  <c r="W513" i="26"/>
  <c r="V513" i="26"/>
  <c r="L513" i="26"/>
  <c r="M513" i="26" s="1"/>
  <c r="J513" i="26"/>
  <c r="K513" i="26" s="1"/>
  <c r="I513" i="26"/>
  <c r="E513" i="26"/>
  <c r="G513" i="26" s="1"/>
  <c r="D513" i="26"/>
  <c r="F513" i="26" s="1"/>
  <c r="W512" i="26"/>
  <c r="V512" i="26"/>
  <c r="M512" i="26"/>
  <c r="L512" i="26"/>
  <c r="K512" i="26"/>
  <c r="J512" i="26"/>
  <c r="I512" i="26"/>
  <c r="E512" i="26"/>
  <c r="G512" i="26" s="1"/>
  <c r="D512" i="26"/>
  <c r="F512" i="26" s="1"/>
  <c r="W511" i="26"/>
  <c r="V511" i="26"/>
  <c r="L511" i="26"/>
  <c r="M511" i="26" s="1"/>
  <c r="J511" i="26"/>
  <c r="K511" i="26" s="1"/>
  <c r="I511" i="26"/>
  <c r="E511" i="26"/>
  <c r="G511" i="26" s="1"/>
  <c r="D511" i="26"/>
  <c r="F511" i="26" s="1"/>
  <c r="W510" i="26"/>
  <c r="V510" i="26"/>
  <c r="M510" i="26"/>
  <c r="L510" i="26"/>
  <c r="K510" i="26"/>
  <c r="J510" i="26"/>
  <c r="I510" i="26"/>
  <c r="E510" i="26"/>
  <c r="G510" i="26" s="1"/>
  <c r="D510" i="26"/>
  <c r="F510" i="26" s="1"/>
  <c r="W509" i="26"/>
  <c r="V509" i="26"/>
  <c r="L509" i="26"/>
  <c r="M509" i="26" s="1"/>
  <c r="J509" i="26"/>
  <c r="K509" i="26" s="1"/>
  <c r="I509" i="26"/>
  <c r="E509" i="26"/>
  <c r="G509" i="26" s="1"/>
  <c r="D509" i="26"/>
  <c r="F509" i="26" s="1"/>
  <c r="W508" i="26"/>
  <c r="V508" i="26"/>
  <c r="M508" i="26"/>
  <c r="L508" i="26"/>
  <c r="K508" i="26"/>
  <c r="J508" i="26"/>
  <c r="I508" i="26"/>
  <c r="E508" i="26"/>
  <c r="G508" i="26" s="1"/>
  <c r="D508" i="26"/>
  <c r="F508" i="26" s="1"/>
  <c r="W507" i="26"/>
  <c r="V507" i="26"/>
  <c r="L507" i="26"/>
  <c r="M507" i="26" s="1"/>
  <c r="J507" i="26"/>
  <c r="K507" i="26" s="1"/>
  <c r="I507" i="26"/>
  <c r="E507" i="26"/>
  <c r="G507" i="26" s="1"/>
  <c r="D507" i="26"/>
  <c r="F507" i="26" s="1"/>
  <c r="W506" i="26"/>
  <c r="V506" i="26"/>
  <c r="M506" i="26"/>
  <c r="L506" i="26"/>
  <c r="K506" i="26"/>
  <c r="J506" i="26"/>
  <c r="I506" i="26"/>
  <c r="E506" i="26"/>
  <c r="G506" i="26" s="1"/>
  <c r="D506" i="26"/>
  <c r="F506" i="26" s="1"/>
  <c r="W505" i="26"/>
  <c r="V505" i="26"/>
  <c r="L505" i="26"/>
  <c r="M505" i="26" s="1"/>
  <c r="J505" i="26"/>
  <c r="K505" i="26" s="1"/>
  <c r="I505" i="26"/>
  <c r="E505" i="26"/>
  <c r="G505" i="26" s="1"/>
  <c r="D505" i="26"/>
  <c r="F505" i="26" s="1"/>
  <c r="W504" i="26"/>
  <c r="V504" i="26"/>
  <c r="M504" i="26"/>
  <c r="L504" i="26"/>
  <c r="K504" i="26"/>
  <c r="J504" i="26"/>
  <c r="I504" i="26"/>
  <c r="E504" i="26"/>
  <c r="G504" i="26" s="1"/>
  <c r="D504" i="26"/>
  <c r="F504" i="26" s="1"/>
  <c r="W503" i="26"/>
  <c r="V503" i="26"/>
  <c r="L503" i="26"/>
  <c r="M503" i="26" s="1"/>
  <c r="J503" i="26"/>
  <c r="K503" i="26" s="1"/>
  <c r="I503" i="26"/>
  <c r="E503" i="26"/>
  <c r="G503" i="26" s="1"/>
  <c r="D503" i="26"/>
  <c r="F503" i="26" s="1"/>
  <c r="W502" i="26"/>
  <c r="V502" i="26"/>
  <c r="M502" i="26"/>
  <c r="L502" i="26"/>
  <c r="K502" i="26"/>
  <c r="J502" i="26"/>
  <c r="I502" i="26"/>
  <c r="E502" i="26"/>
  <c r="G502" i="26" s="1"/>
  <c r="D502" i="26"/>
  <c r="F502" i="26" s="1"/>
  <c r="W501" i="26"/>
  <c r="V501" i="26"/>
  <c r="L501" i="26"/>
  <c r="M501" i="26" s="1"/>
  <c r="J501" i="26"/>
  <c r="K501" i="26" s="1"/>
  <c r="I501" i="26"/>
  <c r="E501" i="26"/>
  <c r="G501" i="26" s="1"/>
  <c r="D501" i="26"/>
  <c r="F501" i="26" s="1"/>
  <c r="W500" i="26"/>
  <c r="V500" i="26"/>
  <c r="M500" i="26"/>
  <c r="L500" i="26"/>
  <c r="K500" i="26"/>
  <c r="J500" i="26"/>
  <c r="I500" i="26"/>
  <c r="E500" i="26"/>
  <c r="G500" i="26" s="1"/>
  <c r="D500" i="26"/>
  <c r="F500" i="26" s="1"/>
  <c r="W499" i="26"/>
  <c r="V499" i="26"/>
  <c r="L499" i="26"/>
  <c r="M499" i="26" s="1"/>
  <c r="J499" i="26"/>
  <c r="K499" i="26" s="1"/>
  <c r="I499" i="26"/>
  <c r="E499" i="26"/>
  <c r="G499" i="26" s="1"/>
  <c r="D499" i="26"/>
  <c r="F499" i="26" s="1"/>
  <c r="W498" i="26"/>
  <c r="V498" i="26"/>
  <c r="L498" i="26"/>
  <c r="M498" i="26" s="1"/>
  <c r="J498" i="26"/>
  <c r="K498" i="26" s="1"/>
  <c r="I498" i="26"/>
  <c r="E498" i="26"/>
  <c r="G498" i="26" s="1"/>
  <c r="D498" i="26"/>
  <c r="F498" i="26" s="1"/>
  <c r="W497" i="26"/>
  <c r="V497" i="26"/>
  <c r="L497" i="26"/>
  <c r="M497" i="26" s="1"/>
  <c r="J497" i="26"/>
  <c r="K497" i="26" s="1"/>
  <c r="I497" i="26"/>
  <c r="E497" i="26"/>
  <c r="G497" i="26" s="1"/>
  <c r="D497" i="26"/>
  <c r="F497" i="26" s="1"/>
  <c r="W496" i="26"/>
  <c r="V496" i="26"/>
  <c r="L496" i="26"/>
  <c r="M496" i="26" s="1"/>
  <c r="J496" i="26"/>
  <c r="K496" i="26" s="1"/>
  <c r="I496" i="26"/>
  <c r="E496" i="26"/>
  <c r="G496" i="26" s="1"/>
  <c r="D496" i="26"/>
  <c r="F496" i="26" s="1"/>
  <c r="W495" i="26"/>
  <c r="V495" i="26"/>
  <c r="L495" i="26"/>
  <c r="M495" i="26" s="1"/>
  <c r="J495" i="26"/>
  <c r="K495" i="26" s="1"/>
  <c r="I495" i="26"/>
  <c r="E495" i="26"/>
  <c r="G495" i="26" s="1"/>
  <c r="D495" i="26"/>
  <c r="F495" i="26" s="1"/>
  <c r="W494" i="26"/>
  <c r="V494" i="26"/>
  <c r="M494" i="26"/>
  <c r="L494" i="26"/>
  <c r="K494" i="26"/>
  <c r="J494" i="26"/>
  <c r="I494" i="26"/>
  <c r="E494" i="26"/>
  <c r="G494" i="26" s="1"/>
  <c r="D494" i="26"/>
  <c r="F494" i="26" s="1"/>
  <c r="W493" i="26"/>
  <c r="V493" i="26"/>
  <c r="L493" i="26"/>
  <c r="M493" i="26" s="1"/>
  <c r="J493" i="26"/>
  <c r="K493" i="26" s="1"/>
  <c r="I493" i="26"/>
  <c r="E493" i="26"/>
  <c r="G493" i="26" s="1"/>
  <c r="D493" i="26"/>
  <c r="F493" i="26" s="1"/>
  <c r="W492" i="26"/>
  <c r="V492" i="26"/>
  <c r="M492" i="26"/>
  <c r="L492" i="26"/>
  <c r="K492" i="26"/>
  <c r="J492" i="26"/>
  <c r="I492" i="26"/>
  <c r="E492" i="26"/>
  <c r="G492" i="26" s="1"/>
  <c r="D492" i="26"/>
  <c r="F492" i="26" s="1"/>
  <c r="W491" i="26"/>
  <c r="V491" i="26"/>
  <c r="L491" i="26"/>
  <c r="M491" i="26" s="1"/>
  <c r="J491" i="26"/>
  <c r="K491" i="26" s="1"/>
  <c r="I491" i="26"/>
  <c r="E491" i="26"/>
  <c r="G491" i="26" s="1"/>
  <c r="D491" i="26"/>
  <c r="F491" i="26" s="1"/>
  <c r="W490" i="26"/>
  <c r="V490" i="26"/>
  <c r="M490" i="26"/>
  <c r="L490" i="26"/>
  <c r="K490" i="26"/>
  <c r="J490" i="26"/>
  <c r="I490" i="26"/>
  <c r="E490" i="26"/>
  <c r="G490" i="26" s="1"/>
  <c r="D490" i="26"/>
  <c r="F490" i="26" s="1"/>
  <c r="W489" i="26"/>
  <c r="V489" i="26"/>
  <c r="L489" i="26"/>
  <c r="M489" i="26" s="1"/>
  <c r="J489" i="26"/>
  <c r="K489" i="26" s="1"/>
  <c r="I489" i="26"/>
  <c r="E489" i="26"/>
  <c r="G489" i="26" s="1"/>
  <c r="D489" i="26"/>
  <c r="F489" i="26" s="1"/>
  <c r="W488" i="26"/>
  <c r="V488" i="26"/>
  <c r="M488" i="26"/>
  <c r="L488" i="26"/>
  <c r="K488" i="26"/>
  <c r="J488" i="26"/>
  <c r="I488" i="26"/>
  <c r="E488" i="26"/>
  <c r="G488" i="26" s="1"/>
  <c r="D488" i="26"/>
  <c r="F488" i="26" s="1"/>
  <c r="W487" i="26"/>
  <c r="V487" i="26"/>
  <c r="L487" i="26"/>
  <c r="M487" i="26" s="1"/>
  <c r="J487" i="26"/>
  <c r="K487" i="26" s="1"/>
  <c r="I487" i="26"/>
  <c r="E487" i="26"/>
  <c r="G487" i="26" s="1"/>
  <c r="D487" i="26"/>
  <c r="F487" i="26" s="1"/>
  <c r="W486" i="26"/>
  <c r="V486" i="26"/>
  <c r="M486" i="26"/>
  <c r="L486" i="26"/>
  <c r="K486" i="26"/>
  <c r="J486" i="26"/>
  <c r="I486" i="26"/>
  <c r="E486" i="26"/>
  <c r="G486" i="26" s="1"/>
  <c r="D486" i="26"/>
  <c r="F486" i="26" s="1"/>
  <c r="W485" i="26"/>
  <c r="V485" i="26"/>
  <c r="L485" i="26"/>
  <c r="M485" i="26" s="1"/>
  <c r="J485" i="26"/>
  <c r="K485" i="26" s="1"/>
  <c r="I485" i="26"/>
  <c r="E485" i="26"/>
  <c r="G485" i="26" s="1"/>
  <c r="D485" i="26"/>
  <c r="F485" i="26" s="1"/>
  <c r="W484" i="26"/>
  <c r="V484" i="26"/>
  <c r="M484" i="26"/>
  <c r="L484" i="26"/>
  <c r="K484" i="26"/>
  <c r="J484" i="26"/>
  <c r="I484" i="26"/>
  <c r="E484" i="26"/>
  <c r="G484" i="26" s="1"/>
  <c r="D484" i="26"/>
  <c r="F484" i="26" s="1"/>
  <c r="W483" i="26"/>
  <c r="V483" i="26"/>
  <c r="L483" i="26"/>
  <c r="M483" i="26" s="1"/>
  <c r="J483" i="26"/>
  <c r="K483" i="26" s="1"/>
  <c r="I483" i="26"/>
  <c r="E483" i="26"/>
  <c r="G483" i="26" s="1"/>
  <c r="D483" i="26"/>
  <c r="F483" i="26" s="1"/>
  <c r="W482" i="26"/>
  <c r="V482" i="26"/>
  <c r="M482" i="26"/>
  <c r="L482" i="26"/>
  <c r="K482" i="26"/>
  <c r="J482" i="26"/>
  <c r="I482" i="26"/>
  <c r="E482" i="26"/>
  <c r="G482" i="26" s="1"/>
  <c r="D482" i="26"/>
  <c r="F482" i="26" s="1"/>
  <c r="W481" i="26"/>
  <c r="V481" i="26"/>
  <c r="L481" i="26"/>
  <c r="M481" i="26" s="1"/>
  <c r="J481" i="26"/>
  <c r="K481" i="26" s="1"/>
  <c r="I481" i="26"/>
  <c r="E481" i="26"/>
  <c r="G481" i="26" s="1"/>
  <c r="D481" i="26"/>
  <c r="F481" i="26" s="1"/>
  <c r="W480" i="26"/>
  <c r="V480" i="26"/>
  <c r="M480" i="26"/>
  <c r="L480" i="26"/>
  <c r="K480" i="26"/>
  <c r="J480" i="26"/>
  <c r="I480" i="26"/>
  <c r="E480" i="26"/>
  <c r="G480" i="26" s="1"/>
  <c r="D480" i="26"/>
  <c r="F480" i="26" s="1"/>
  <c r="W479" i="26"/>
  <c r="V479" i="26"/>
  <c r="L479" i="26"/>
  <c r="M479" i="26" s="1"/>
  <c r="J479" i="26"/>
  <c r="K479" i="26" s="1"/>
  <c r="I479" i="26"/>
  <c r="E479" i="26"/>
  <c r="G479" i="26" s="1"/>
  <c r="D479" i="26"/>
  <c r="F479" i="26" s="1"/>
  <c r="W478" i="26"/>
  <c r="V478" i="26"/>
  <c r="M478" i="26"/>
  <c r="L478" i="26"/>
  <c r="K478" i="26"/>
  <c r="J478" i="26"/>
  <c r="I478" i="26"/>
  <c r="E478" i="26"/>
  <c r="G478" i="26" s="1"/>
  <c r="D478" i="26"/>
  <c r="F478" i="26" s="1"/>
  <c r="W477" i="26"/>
  <c r="V477" i="26"/>
  <c r="L477" i="26"/>
  <c r="M477" i="26" s="1"/>
  <c r="J477" i="26"/>
  <c r="K477" i="26" s="1"/>
  <c r="I477" i="26"/>
  <c r="E477" i="26"/>
  <c r="G477" i="26" s="1"/>
  <c r="D477" i="26"/>
  <c r="F477" i="26" s="1"/>
  <c r="W476" i="26"/>
  <c r="V476" i="26"/>
  <c r="M476" i="26"/>
  <c r="L476" i="26"/>
  <c r="K476" i="26"/>
  <c r="J476" i="26"/>
  <c r="I476" i="26"/>
  <c r="E476" i="26"/>
  <c r="G476" i="26" s="1"/>
  <c r="D476" i="26"/>
  <c r="F476" i="26" s="1"/>
  <c r="W475" i="26"/>
  <c r="V475" i="26"/>
  <c r="L475" i="26"/>
  <c r="M475" i="26" s="1"/>
  <c r="J475" i="26"/>
  <c r="K475" i="26" s="1"/>
  <c r="I475" i="26"/>
  <c r="E475" i="26"/>
  <c r="G475" i="26" s="1"/>
  <c r="D475" i="26"/>
  <c r="F475" i="26" s="1"/>
  <c r="W474" i="26"/>
  <c r="V474" i="26"/>
  <c r="M474" i="26"/>
  <c r="L474" i="26"/>
  <c r="K474" i="26"/>
  <c r="J474" i="26"/>
  <c r="I474" i="26"/>
  <c r="E474" i="26"/>
  <c r="G474" i="26" s="1"/>
  <c r="D474" i="26"/>
  <c r="F474" i="26" s="1"/>
  <c r="W473" i="26"/>
  <c r="V473" i="26"/>
  <c r="L473" i="26"/>
  <c r="M473" i="26" s="1"/>
  <c r="J473" i="26"/>
  <c r="K473" i="26" s="1"/>
  <c r="I473" i="26"/>
  <c r="E473" i="26"/>
  <c r="G473" i="26" s="1"/>
  <c r="D473" i="26"/>
  <c r="F473" i="26" s="1"/>
  <c r="W472" i="26"/>
  <c r="V472" i="26"/>
  <c r="M472" i="26"/>
  <c r="L472" i="26"/>
  <c r="K472" i="26"/>
  <c r="J472" i="26"/>
  <c r="I472" i="26"/>
  <c r="E472" i="26"/>
  <c r="G472" i="26" s="1"/>
  <c r="D472" i="26"/>
  <c r="F472" i="26" s="1"/>
  <c r="W471" i="26"/>
  <c r="V471" i="26"/>
  <c r="L471" i="26"/>
  <c r="M471" i="26" s="1"/>
  <c r="J471" i="26"/>
  <c r="K471" i="26" s="1"/>
  <c r="I471" i="26"/>
  <c r="E471" i="26"/>
  <c r="G471" i="26" s="1"/>
  <c r="D471" i="26"/>
  <c r="F471" i="26" s="1"/>
  <c r="W470" i="26"/>
  <c r="V470" i="26"/>
  <c r="L470" i="26"/>
  <c r="J470" i="26"/>
  <c r="I470" i="26"/>
  <c r="E470" i="26"/>
  <c r="G470" i="26" s="1"/>
  <c r="D470" i="26"/>
  <c r="F470" i="26" s="1"/>
  <c r="W469" i="26"/>
  <c r="V469" i="26"/>
  <c r="L469" i="26"/>
  <c r="M469" i="26" s="1"/>
  <c r="J469" i="26"/>
  <c r="K469" i="26" s="1"/>
  <c r="I469" i="26"/>
  <c r="E469" i="26"/>
  <c r="G469" i="26" s="1"/>
  <c r="D469" i="26"/>
  <c r="F469" i="26" s="1"/>
  <c r="W468" i="26"/>
  <c r="V468" i="26"/>
  <c r="L468" i="26"/>
  <c r="M468" i="26" s="1"/>
  <c r="J468" i="26"/>
  <c r="K468" i="26" s="1"/>
  <c r="I468" i="26"/>
  <c r="E468" i="26"/>
  <c r="G468" i="26" s="1"/>
  <c r="D468" i="26"/>
  <c r="F468" i="26" s="1"/>
  <c r="W467" i="26"/>
  <c r="V467" i="26"/>
  <c r="L467" i="26"/>
  <c r="M467" i="26" s="1"/>
  <c r="J467" i="26"/>
  <c r="K467" i="26" s="1"/>
  <c r="I467" i="26"/>
  <c r="E467" i="26"/>
  <c r="G467" i="26" s="1"/>
  <c r="D467" i="26"/>
  <c r="F467" i="26" s="1"/>
  <c r="W466" i="26"/>
  <c r="V466" i="26"/>
  <c r="L466" i="26"/>
  <c r="M466" i="26" s="1"/>
  <c r="J466" i="26"/>
  <c r="K466" i="26" s="1"/>
  <c r="I466" i="26"/>
  <c r="E466" i="26"/>
  <c r="G466" i="26" s="1"/>
  <c r="D466" i="26"/>
  <c r="F466" i="26" s="1"/>
  <c r="W465" i="26"/>
  <c r="V465" i="26"/>
  <c r="L465" i="26"/>
  <c r="M465" i="26" s="1"/>
  <c r="J465" i="26"/>
  <c r="K465" i="26" s="1"/>
  <c r="I465" i="26"/>
  <c r="E465" i="26"/>
  <c r="G465" i="26" s="1"/>
  <c r="D465" i="26"/>
  <c r="F465" i="26" s="1"/>
  <c r="W464" i="26"/>
  <c r="V464" i="26"/>
  <c r="L464" i="26"/>
  <c r="M464" i="26" s="1"/>
  <c r="J464" i="26"/>
  <c r="K464" i="26" s="1"/>
  <c r="I464" i="26"/>
  <c r="E464" i="26"/>
  <c r="G464" i="26" s="1"/>
  <c r="D464" i="26"/>
  <c r="F464" i="26" s="1"/>
  <c r="W463" i="26"/>
  <c r="V463" i="26"/>
  <c r="L463" i="26"/>
  <c r="M463" i="26" s="1"/>
  <c r="J463" i="26"/>
  <c r="K463" i="26" s="1"/>
  <c r="I463" i="26"/>
  <c r="E463" i="26"/>
  <c r="G463" i="26" s="1"/>
  <c r="D463" i="26"/>
  <c r="F463" i="26" s="1"/>
  <c r="W462" i="26"/>
  <c r="V462" i="26"/>
  <c r="L462" i="26"/>
  <c r="M462" i="26" s="1"/>
  <c r="J462" i="26"/>
  <c r="K462" i="26" s="1"/>
  <c r="I462" i="26"/>
  <c r="E462" i="26"/>
  <c r="G462" i="26" s="1"/>
  <c r="D462" i="26"/>
  <c r="F462" i="26" s="1"/>
  <c r="W461" i="26"/>
  <c r="V461" i="26"/>
  <c r="L461" i="26"/>
  <c r="M461" i="26" s="1"/>
  <c r="J461" i="26"/>
  <c r="K461" i="26" s="1"/>
  <c r="I461" i="26"/>
  <c r="E461" i="26"/>
  <c r="G461" i="26" s="1"/>
  <c r="D461" i="26"/>
  <c r="F461" i="26" s="1"/>
  <c r="W460" i="26"/>
  <c r="V460" i="26"/>
  <c r="L460" i="26"/>
  <c r="M460" i="26" s="1"/>
  <c r="J460" i="26"/>
  <c r="K460" i="26" s="1"/>
  <c r="I460" i="26"/>
  <c r="E460" i="26"/>
  <c r="G460" i="26" s="1"/>
  <c r="D460" i="26"/>
  <c r="F460" i="26" s="1"/>
  <c r="W459" i="26"/>
  <c r="V459" i="26"/>
  <c r="L459" i="26"/>
  <c r="M459" i="26" s="1"/>
  <c r="J459" i="26"/>
  <c r="K459" i="26" s="1"/>
  <c r="I459" i="26"/>
  <c r="E459" i="26"/>
  <c r="G459" i="26" s="1"/>
  <c r="D459" i="26"/>
  <c r="F459" i="26" s="1"/>
  <c r="W458" i="26"/>
  <c r="V458" i="26"/>
  <c r="L458" i="26"/>
  <c r="M458" i="26" s="1"/>
  <c r="J458" i="26"/>
  <c r="K458" i="26" s="1"/>
  <c r="I458" i="26"/>
  <c r="E458" i="26"/>
  <c r="G458" i="26" s="1"/>
  <c r="D458" i="26"/>
  <c r="F458" i="26" s="1"/>
  <c r="W457" i="26"/>
  <c r="V457" i="26"/>
  <c r="L457" i="26"/>
  <c r="M457" i="26" s="1"/>
  <c r="J457" i="26"/>
  <c r="K457" i="26" s="1"/>
  <c r="I457" i="26"/>
  <c r="E457" i="26"/>
  <c r="G457" i="26" s="1"/>
  <c r="D457" i="26"/>
  <c r="F457" i="26" s="1"/>
  <c r="W456" i="26"/>
  <c r="V456" i="26"/>
  <c r="L456" i="26"/>
  <c r="M456" i="26" s="1"/>
  <c r="J456" i="26"/>
  <c r="K456" i="26" s="1"/>
  <c r="I456" i="26"/>
  <c r="E456" i="26"/>
  <c r="G456" i="26" s="1"/>
  <c r="D456" i="26"/>
  <c r="F456" i="26" s="1"/>
  <c r="W455" i="26"/>
  <c r="V455" i="26"/>
  <c r="L455" i="26"/>
  <c r="M455" i="26" s="1"/>
  <c r="J455" i="26"/>
  <c r="K455" i="26" s="1"/>
  <c r="I455" i="26"/>
  <c r="E455" i="26"/>
  <c r="G455" i="26" s="1"/>
  <c r="D455" i="26"/>
  <c r="F455" i="26" s="1"/>
  <c r="W454" i="26"/>
  <c r="V454" i="26"/>
  <c r="L454" i="26"/>
  <c r="M454" i="26" s="1"/>
  <c r="J454" i="26"/>
  <c r="K454" i="26" s="1"/>
  <c r="I454" i="26"/>
  <c r="E454" i="26"/>
  <c r="G454" i="26" s="1"/>
  <c r="D454" i="26"/>
  <c r="F454" i="26" s="1"/>
  <c r="W453" i="26"/>
  <c r="V453" i="26"/>
  <c r="L453" i="26"/>
  <c r="M453" i="26" s="1"/>
  <c r="J453" i="26"/>
  <c r="K453" i="26" s="1"/>
  <c r="I453" i="26"/>
  <c r="E453" i="26"/>
  <c r="G453" i="26" s="1"/>
  <c r="D453" i="26"/>
  <c r="F453" i="26" s="1"/>
  <c r="W452" i="26"/>
  <c r="V452" i="26"/>
  <c r="L452" i="26"/>
  <c r="M452" i="26" s="1"/>
  <c r="J452" i="26"/>
  <c r="K452" i="26" s="1"/>
  <c r="I452" i="26"/>
  <c r="E452" i="26"/>
  <c r="G452" i="26" s="1"/>
  <c r="D452" i="26"/>
  <c r="F452" i="26" s="1"/>
  <c r="W451" i="26"/>
  <c r="V451" i="26"/>
  <c r="L451" i="26"/>
  <c r="M451" i="26" s="1"/>
  <c r="J451" i="26"/>
  <c r="K451" i="26" s="1"/>
  <c r="I451" i="26"/>
  <c r="E451" i="26"/>
  <c r="G451" i="26" s="1"/>
  <c r="D451" i="26"/>
  <c r="F451" i="26" s="1"/>
  <c r="W450" i="26"/>
  <c r="V450" i="26"/>
  <c r="L450" i="26"/>
  <c r="M450" i="26" s="1"/>
  <c r="J450" i="26"/>
  <c r="K450" i="26" s="1"/>
  <c r="I450" i="26"/>
  <c r="E450" i="26"/>
  <c r="G450" i="26" s="1"/>
  <c r="D450" i="26"/>
  <c r="F450" i="26" s="1"/>
  <c r="W449" i="26"/>
  <c r="V449" i="26"/>
  <c r="L449" i="26"/>
  <c r="M449" i="26" s="1"/>
  <c r="J449" i="26"/>
  <c r="K449" i="26" s="1"/>
  <c r="I449" i="26"/>
  <c r="E449" i="26"/>
  <c r="G449" i="26" s="1"/>
  <c r="D449" i="26"/>
  <c r="F449" i="26" s="1"/>
  <c r="W448" i="26"/>
  <c r="V448" i="26"/>
  <c r="L448" i="26"/>
  <c r="M448" i="26" s="1"/>
  <c r="J448" i="26"/>
  <c r="K448" i="26" s="1"/>
  <c r="I448" i="26"/>
  <c r="E448" i="26"/>
  <c r="G448" i="26" s="1"/>
  <c r="D448" i="26"/>
  <c r="F448" i="26" s="1"/>
  <c r="W447" i="26"/>
  <c r="V447" i="26"/>
  <c r="L447" i="26"/>
  <c r="M447" i="26" s="1"/>
  <c r="J447" i="26"/>
  <c r="K447" i="26" s="1"/>
  <c r="I447" i="26"/>
  <c r="E447" i="26"/>
  <c r="G447" i="26" s="1"/>
  <c r="D447" i="26"/>
  <c r="F447" i="26" s="1"/>
  <c r="W446" i="26"/>
  <c r="V446" i="26"/>
  <c r="L446" i="26"/>
  <c r="M446" i="26" s="1"/>
  <c r="J446" i="26"/>
  <c r="K446" i="26" s="1"/>
  <c r="I446" i="26"/>
  <c r="E446" i="26"/>
  <c r="G446" i="26" s="1"/>
  <c r="D446" i="26"/>
  <c r="F446" i="26" s="1"/>
  <c r="W445" i="26"/>
  <c r="V445" i="26"/>
  <c r="L445" i="26"/>
  <c r="M445" i="26" s="1"/>
  <c r="J445" i="26"/>
  <c r="K445" i="26" s="1"/>
  <c r="I445" i="26"/>
  <c r="E445" i="26"/>
  <c r="G445" i="26" s="1"/>
  <c r="D445" i="26"/>
  <c r="F445" i="26" s="1"/>
  <c r="W444" i="26"/>
  <c r="V444" i="26"/>
  <c r="L444" i="26"/>
  <c r="M444" i="26" s="1"/>
  <c r="J444" i="26"/>
  <c r="K444" i="26" s="1"/>
  <c r="I444" i="26"/>
  <c r="E444" i="26"/>
  <c r="G444" i="26" s="1"/>
  <c r="D444" i="26"/>
  <c r="F444" i="26" s="1"/>
  <c r="W443" i="26"/>
  <c r="V443" i="26"/>
  <c r="L443" i="26"/>
  <c r="M443" i="26" s="1"/>
  <c r="J443" i="26"/>
  <c r="K443" i="26" s="1"/>
  <c r="I443" i="26"/>
  <c r="E443" i="26"/>
  <c r="G443" i="26" s="1"/>
  <c r="D443" i="26"/>
  <c r="F443" i="26" s="1"/>
  <c r="W442" i="26"/>
  <c r="V442" i="26"/>
  <c r="L442" i="26"/>
  <c r="M442" i="26" s="1"/>
  <c r="J442" i="26"/>
  <c r="K442" i="26" s="1"/>
  <c r="I442" i="26"/>
  <c r="E442" i="26"/>
  <c r="G442" i="26" s="1"/>
  <c r="D442" i="26"/>
  <c r="F442" i="26" s="1"/>
  <c r="W441" i="26"/>
  <c r="V441" i="26"/>
  <c r="L441" i="26"/>
  <c r="M441" i="26" s="1"/>
  <c r="J441" i="26"/>
  <c r="K441" i="26" s="1"/>
  <c r="I441" i="26"/>
  <c r="E441" i="26"/>
  <c r="G441" i="26" s="1"/>
  <c r="D441" i="26"/>
  <c r="F441" i="26" s="1"/>
  <c r="W440" i="26"/>
  <c r="V440" i="26"/>
  <c r="L440" i="26"/>
  <c r="M440" i="26" s="1"/>
  <c r="J440" i="26"/>
  <c r="K440" i="26" s="1"/>
  <c r="I440" i="26"/>
  <c r="E440" i="26"/>
  <c r="G440" i="26" s="1"/>
  <c r="D440" i="26"/>
  <c r="F440" i="26" s="1"/>
  <c r="W439" i="26"/>
  <c r="V439" i="26"/>
  <c r="L439" i="26"/>
  <c r="P465" i="26" s="1"/>
  <c r="J439" i="26"/>
  <c r="I439" i="26"/>
  <c r="E439" i="26"/>
  <c r="G439" i="26" s="1"/>
  <c r="D439" i="26"/>
  <c r="F439" i="26" s="1"/>
  <c r="W438" i="26"/>
  <c r="V438" i="26"/>
  <c r="L438" i="26"/>
  <c r="M438" i="26" s="1"/>
  <c r="J438" i="26"/>
  <c r="K438" i="26" s="1"/>
  <c r="I438" i="26"/>
  <c r="E438" i="26"/>
  <c r="G438" i="26" s="1"/>
  <c r="D438" i="26"/>
  <c r="F438" i="26" s="1"/>
  <c r="W437" i="26"/>
  <c r="V437" i="26"/>
  <c r="L437" i="26"/>
  <c r="M437" i="26" s="1"/>
  <c r="J437" i="26"/>
  <c r="K437" i="26" s="1"/>
  <c r="I437" i="26"/>
  <c r="E437" i="26"/>
  <c r="G437" i="26" s="1"/>
  <c r="D437" i="26"/>
  <c r="F437" i="26" s="1"/>
  <c r="W436" i="26"/>
  <c r="V436" i="26"/>
  <c r="M436" i="26"/>
  <c r="L436" i="26"/>
  <c r="K436" i="26"/>
  <c r="J436" i="26"/>
  <c r="I436" i="26"/>
  <c r="E436" i="26"/>
  <c r="G436" i="26" s="1"/>
  <c r="D436" i="26"/>
  <c r="F436" i="26" s="1"/>
  <c r="W435" i="26"/>
  <c r="V435" i="26"/>
  <c r="L435" i="26"/>
  <c r="M435" i="26" s="1"/>
  <c r="J435" i="26"/>
  <c r="K435" i="26" s="1"/>
  <c r="I435" i="26"/>
  <c r="E435" i="26"/>
  <c r="G435" i="26" s="1"/>
  <c r="D435" i="26"/>
  <c r="F435" i="26" s="1"/>
  <c r="W434" i="26"/>
  <c r="V434" i="26"/>
  <c r="M434" i="26"/>
  <c r="L434" i="26"/>
  <c r="K434" i="26"/>
  <c r="J434" i="26"/>
  <c r="I434" i="26"/>
  <c r="E434" i="26"/>
  <c r="G434" i="26" s="1"/>
  <c r="D434" i="26"/>
  <c r="F434" i="26" s="1"/>
  <c r="W433" i="26"/>
  <c r="V433" i="26"/>
  <c r="L433" i="26"/>
  <c r="M433" i="26" s="1"/>
  <c r="J433" i="26"/>
  <c r="K433" i="26" s="1"/>
  <c r="I433" i="26"/>
  <c r="E433" i="26"/>
  <c r="G433" i="26" s="1"/>
  <c r="D433" i="26"/>
  <c r="F433" i="26" s="1"/>
  <c r="W432" i="26"/>
  <c r="V432" i="26"/>
  <c r="M432" i="26"/>
  <c r="L432" i="26"/>
  <c r="K432" i="26"/>
  <c r="J432" i="26"/>
  <c r="I432" i="26"/>
  <c r="E432" i="26"/>
  <c r="G432" i="26" s="1"/>
  <c r="D432" i="26"/>
  <c r="F432" i="26" s="1"/>
  <c r="W431" i="26"/>
  <c r="V431" i="26"/>
  <c r="L431" i="26"/>
  <c r="M431" i="26" s="1"/>
  <c r="J431" i="26"/>
  <c r="K431" i="26" s="1"/>
  <c r="I431" i="26"/>
  <c r="E431" i="26"/>
  <c r="G431" i="26" s="1"/>
  <c r="D431" i="26"/>
  <c r="F431" i="26" s="1"/>
  <c r="W430" i="26"/>
  <c r="V430" i="26"/>
  <c r="M430" i="26"/>
  <c r="L430" i="26"/>
  <c r="K430" i="26"/>
  <c r="J430" i="26"/>
  <c r="I430" i="26"/>
  <c r="E430" i="26"/>
  <c r="G430" i="26" s="1"/>
  <c r="D430" i="26"/>
  <c r="F430" i="26" s="1"/>
  <c r="W429" i="26"/>
  <c r="V429" i="26"/>
  <c r="L429" i="26"/>
  <c r="M429" i="26" s="1"/>
  <c r="J429" i="26"/>
  <c r="K429" i="26" s="1"/>
  <c r="I429" i="26"/>
  <c r="E429" i="26"/>
  <c r="G429" i="26" s="1"/>
  <c r="D429" i="26"/>
  <c r="F429" i="26" s="1"/>
  <c r="W428" i="26"/>
  <c r="V428" i="26"/>
  <c r="M428" i="26"/>
  <c r="L428" i="26"/>
  <c r="K428" i="26"/>
  <c r="J428" i="26"/>
  <c r="I428" i="26"/>
  <c r="E428" i="26"/>
  <c r="G428" i="26" s="1"/>
  <c r="D428" i="26"/>
  <c r="F428" i="26" s="1"/>
  <c r="W427" i="26"/>
  <c r="V427" i="26"/>
  <c r="L427" i="26"/>
  <c r="M427" i="26" s="1"/>
  <c r="J427" i="26"/>
  <c r="K427" i="26" s="1"/>
  <c r="I427" i="26"/>
  <c r="E427" i="26"/>
  <c r="G427" i="26" s="1"/>
  <c r="D427" i="26"/>
  <c r="F427" i="26" s="1"/>
  <c r="W426" i="26"/>
  <c r="V426" i="26"/>
  <c r="M426" i="26"/>
  <c r="L426" i="26"/>
  <c r="K426" i="26"/>
  <c r="J426" i="26"/>
  <c r="I426" i="26"/>
  <c r="E426" i="26"/>
  <c r="G426" i="26" s="1"/>
  <c r="D426" i="26"/>
  <c r="F426" i="26" s="1"/>
  <c r="W425" i="26"/>
  <c r="V425" i="26"/>
  <c r="L425" i="26"/>
  <c r="M425" i="26" s="1"/>
  <c r="J425" i="26"/>
  <c r="K425" i="26" s="1"/>
  <c r="I425" i="26"/>
  <c r="E425" i="26"/>
  <c r="G425" i="26" s="1"/>
  <c r="D425" i="26"/>
  <c r="F425" i="26" s="1"/>
  <c r="W424" i="26"/>
  <c r="V424" i="26"/>
  <c r="M424" i="26"/>
  <c r="L424" i="26"/>
  <c r="K424" i="26"/>
  <c r="J424" i="26"/>
  <c r="I424" i="26"/>
  <c r="E424" i="26"/>
  <c r="G424" i="26" s="1"/>
  <c r="D424" i="26"/>
  <c r="F424" i="26" s="1"/>
  <c r="W423" i="26"/>
  <c r="V423" i="26"/>
  <c r="L423" i="26"/>
  <c r="M423" i="26" s="1"/>
  <c r="J423" i="26"/>
  <c r="K423" i="26" s="1"/>
  <c r="I423" i="26"/>
  <c r="E423" i="26"/>
  <c r="G423" i="26" s="1"/>
  <c r="D423" i="26"/>
  <c r="F423" i="26" s="1"/>
  <c r="W422" i="26"/>
  <c r="V422" i="26"/>
  <c r="M422" i="26"/>
  <c r="L422" i="26"/>
  <c r="K422" i="26"/>
  <c r="J422" i="26"/>
  <c r="I422" i="26"/>
  <c r="E422" i="26"/>
  <c r="G422" i="26" s="1"/>
  <c r="D422" i="26"/>
  <c r="F422" i="26" s="1"/>
  <c r="W421" i="26"/>
  <c r="V421" i="26"/>
  <c r="L421" i="26"/>
  <c r="M421" i="26" s="1"/>
  <c r="J421" i="26"/>
  <c r="K421" i="26" s="1"/>
  <c r="I421" i="26"/>
  <c r="E421" i="26"/>
  <c r="G421" i="26" s="1"/>
  <c r="D421" i="26"/>
  <c r="F421" i="26" s="1"/>
  <c r="W420" i="26"/>
  <c r="V420" i="26"/>
  <c r="M420" i="26"/>
  <c r="L420" i="26"/>
  <c r="K420" i="26"/>
  <c r="J420" i="26"/>
  <c r="I420" i="26"/>
  <c r="E420" i="26"/>
  <c r="G420" i="26" s="1"/>
  <c r="D420" i="26"/>
  <c r="F420" i="26" s="1"/>
  <c r="W419" i="26"/>
  <c r="V419" i="26"/>
  <c r="L419" i="26"/>
  <c r="M419" i="26" s="1"/>
  <c r="J419" i="26"/>
  <c r="K419" i="26" s="1"/>
  <c r="I419" i="26"/>
  <c r="E419" i="26"/>
  <c r="G419" i="26" s="1"/>
  <c r="D419" i="26"/>
  <c r="F419" i="26" s="1"/>
  <c r="W418" i="26"/>
  <c r="V418" i="26"/>
  <c r="M418" i="26"/>
  <c r="L418" i="26"/>
  <c r="K418" i="26"/>
  <c r="J418" i="26"/>
  <c r="I418" i="26"/>
  <c r="E418" i="26"/>
  <c r="G418" i="26" s="1"/>
  <c r="D418" i="26"/>
  <c r="F418" i="26" s="1"/>
  <c r="W417" i="26"/>
  <c r="V417" i="26"/>
  <c r="L417" i="26"/>
  <c r="M417" i="26" s="1"/>
  <c r="J417" i="26"/>
  <c r="K417" i="26" s="1"/>
  <c r="I417" i="26"/>
  <c r="E417" i="26"/>
  <c r="G417" i="26" s="1"/>
  <c r="D417" i="26"/>
  <c r="F417" i="26" s="1"/>
  <c r="W416" i="26"/>
  <c r="V416" i="26"/>
  <c r="M416" i="26"/>
  <c r="L416" i="26"/>
  <c r="K416" i="26"/>
  <c r="J416" i="26"/>
  <c r="I416" i="26"/>
  <c r="E416" i="26"/>
  <c r="G416" i="26" s="1"/>
  <c r="D416" i="26"/>
  <c r="F416" i="26" s="1"/>
  <c r="W415" i="26"/>
  <c r="V415" i="26"/>
  <c r="L415" i="26"/>
  <c r="M415" i="26" s="1"/>
  <c r="J415" i="26"/>
  <c r="K415" i="26" s="1"/>
  <c r="I415" i="26"/>
  <c r="E415" i="26"/>
  <c r="G415" i="26" s="1"/>
  <c r="D415" i="26"/>
  <c r="F415" i="26" s="1"/>
  <c r="W414" i="26"/>
  <c r="V414" i="26"/>
  <c r="M414" i="26"/>
  <c r="L414" i="26"/>
  <c r="K414" i="26"/>
  <c r="J414" i="26"/>
  <c r="I414" i="26"/>
  <c r="E414" i="26"/>
  <c r="G414" i="26" s="1"/>
  <c r="D414" i="26"/>
  <c r="F414" i="26" s="1"/>
  <c r="W413" i="26"/>
  <c r="V413" i="26"/>
  <c r="L413" i="26"/>
  <c r="M413" i="26" s="1"/>
  <c r="J413" i="26"/>
  <c r="K413" i="26" s="1"/>
  <c r="I413" i="26"/>
  <c r="E413" i="26"/>
  <c r="G413" i="26" s="1"/>
  <c r="D413" i="26"/>
  <c r="F413" i="26" s="1"/>
  <c r="W412" i="26"/>
  <c r="V412" i="26"/>
  <c r="M412" i="26"/>
  <c r="L412" i="26"/>
  <c r="K412" i="26"/>
  <c r="J412" i="26"/>
  <c r="I412" i="26"/>
  <c r="E412" i="26"/>
  <c r="G412" i="26" s="1"/>
  <c r="D412" i="26"/>
  <c r="F412" i="26" s="1"/>
  <c r="W411" i="26"/>
  <c r="V411" i="26"/>
  <c r="L411" i="26"/>
  <c r="M411" i="26" s="1"/>
  <c r="J411" i="26"/>
  <c r="K411" i="26" s="1"/>
  <c r="I411" i="26"/>
  <c r="E411" i="26"/>
  <c r="G411" i="26" s="1"/>
  <c r="D411" i="26"/>
  <c r="F411" i="26" s="1"/>
  <c r="W410" i="26"/>
  <c r="V410" i="26"/>
  <c r="M410" i="26"/>
  <c r="L410" i="26"/>
  <c r="K410" i="26"/>
  <c r="J410" i="26"/>
  <c r="I410" i="26"/>
  <c r="E410" i="26"/>
  <c r="G410" i="26" s="1"/>
  <c r="D410" i="26"/>
  <c r="F410" i="26" s="1"/>
  <c r="W409" i="26"/>
  <c r="V409" i="26"/>
  <c r="L409" i="26"/>
  <c r="J409" i="26"/>
  <c r="I409" i="26"/>
  <c r="E409" i="26"/>
  <c r="G409" i="26" s="1"/>
  <c r="D409" i="26"/>
  <c r="F409" i="26" s="1"/>
  <c r="W408" i="26"/>
  <c r="V408" i="26"/>
  <c r="L408" i="26"/>
  <c r="M408" i="26" s="1"/>
  <c r="J408" i="26"/>
  <c r="K408" i="26" s="1"/>
  <c r="I408" i="26"/>
  <c r="E408" i="26"/>
  <c r="G408" i="26" s="1"/>
  <c r="D408" i="26"/>
  <c r="F408" i="26" s="1"/>
  <c r="W407" i="26"/>
  <c r="V407" i="26"/>
  <c r="L407" i="26"/>
  <c r="M407" i="26" s="1"/>
  <c r="J407" i="26"/>
  <c r="K407" i="26" s="1"/>
  <c r="I407" i="26"/>
  <c r="E407" i="26"/>
  <c r="G407" i="26" s="1"/>
  <c r="D407" i="26"/>
  <c r="F407" i="26" s="1"/>
  <c r="W406" i="26"/>
  <c r="V406" i="26"/>
  <c r="M406" i="26"/>
  <c r="L406" i="26"/>
  <c r="K406" i="26"/>
  <c r="J406" i="26"/>
  <c r="I406" i="26"/>
  <c r="E406" i="26"/>
  <c r="G406" i="26" s="1"/>
  <c r="D406" i="26"/>
  <c r="F406" i="26" s="1"/>
  <c r="W405" i="26"/>
  <c r="V405" i="26"/>
  <c r="L405" i="26"/>
  <c r="M405" i="26" s="1"/>
  <c r="J405" i="26"/>
  <c r="K405" i="26" s="1"/>
  <c r="I405" i="26"/>
  <c r="E405" i="26"/>
  <c r="G405" i="26" s="1"/>
  <c r="D405" i="26"/>
  <c r="F405" i="26" s="1"/>
  <c r="W404" i="26"/>
  <c r="V404" i="26"/>
  <c r="L404" i="26"/>
  <c r="M404" i="26" s="1"/>
  <c r="J404" i="26"/>
  <c r="K404" i="26" s="1"/>
  <c r="I404" i="26"/>
  <c r="E404" i="26"/>
  <c r="G404" i="26" s="1"/>
  <c r="D404" i="26"/>
  <c r="F404" i="26" s="1"/>
  <c r="W403" i="26"/>
  <c r="V403" i="26"/>
  <c r="L403" i="26"/>
  <c r="M403" i="26" s="1"/>
  <c r="J403" i="26"/>
  <c r="K403" i="26" s="1"/>
  <c r="I403" i="26"/>
  <c r="E403" i="26"/>
  <c r="G403" i="26" s="1"/>
  <c r="D403" i="26"/>
  <c r="F403" i="26" s="1"/>
  <c r="W402" i="26"/>
  <c r="V402" i="26"/>
  <c r="L402" i="26"/>
  <c r="M402" i="26" s="1"/>
  <c r="J402" i="26"/>
  <c r="K402" i="26" s="1"/>
  <c r="I402" i="26"/>
  <c r="E402" i="26"/>
  <c r="G402" i="26" s="1"/>
  <c r="D402" i="26"/>
  <c r="F402" i="26" s="1"/>
  <c r="W401" i="26"/>
  <c r="V401" i="26"/>
  <c r="L401" i="26"/>
  <c r="M401" i="26" s="1"/>
  <c r="J401" i="26"/>
  <c r="K401" i="26" s="1"/>
  <c r="I401" i="26"/>
  <c r="E401" i="26"/>
  <c r="G401" i="26" s="1"/>
  <c r="D401" i="26"/>
  <c r="F401" i="26" s="1"/>
  <c r="W400" i="26"/>
  <c r="V400" i="26"/>
  <c r="L400" i="26"/>
  <c r="M400" i="26" s="1"/>
  <c r="J400" i="26"/>
  <c r="K400" i="26" s="1"/>
  <c r="I400" i="26"/>
  <c r="E400" i="26"/>
  <c r="G400" i="26" s="1"/>
  <c r="D400" i="26"/>
  <c r="F400" i="26" s="1"/>
  <c r="W399" i="26"/>
  <c r="V399" i="26"/>
  <c r="L399" i="26"/>
  <c r="M399" i="26" s="1"/>
  <c r="J399" i="26"/>
  <c r="K399" i="26" s="1"/>
  <c r="I399" i="26"/>
  <c r="E399" i="26"/>
  <c r="G399" i="26" s="1"/>
  <c r="D399" i="26"/>
  <c r="F399" i="26" s="1"/>
  <c r="W398" i="26"/>
  <c r="V398" i="26"/>
  <c r="L398" i="26"/>
  <c r="M398" i="26" s="1"/>
  <c r="J398" i="26"/>
  <c r="K398" i="26" s="1"/>
  <c r="I398" i="26"/>
  <c r="E398" i="26"/>
  <c r="G398" i="26" s="1"/>
  <c r="D398" i="26"/>
  <c r="F398" i="26" s="1"/>
  <c r="W397" i="26"/>
  <c r="V397" i="26"/>
  <c r="L397" i="26"/>
  <c r="M397" i="26" s="1"/>
  <c r="J397" i="26"/>
  <c r="K397" i="26" s="1"/>
  <c r="I397" i="26"/>
  <c r="E397" i="26"/>
  <c r="G397" i="26" s="1"/>
  <c r="D397" i="26"/>
  <c r="F397" i="26" s="1"/>
  <c r="W396" i="26"/>
  <c r="V396" i="26"/>
  <c r="L396" i="26"/>
  <c r="M396" i="26" s="1"/>
  <c r="J396" i="26"/>
  <c r="K396" i="26" s="1"/>
  <c r="I396" i="26"/>
  <c r="E396" i="26"/>
  <c r="G396" i="26" s="1"/>
  <c r="D396" i="26"/>
  <c r="F396" i="26" s="1"/>
  <c r="W395" i="26"/>
  <c r="V395" i="26"/>
  <c r="L395" i="26"/>
  <c r="M395" i="26" s="1"/>
  <c r="J395" i="26"/>
  <c r="K395" i="26" s="1"/>
  <c r="I395" i="26"/>
  <c r="E395" i="26"/>
  <c r="G395" i="26" s="1"/>
  <c r="D395" i="26"/>
  <c r="F395" i="26" s="1"/>
  <c r="W394" i="26"/>
  <c r="V394" i="26"/>
  <c r="L394" i="26"/>
  <c r="M394" i="26" s="1"/>
  <c r="J394" i="26"/>
  <c r="K394" i="26" s="1"/>
  <c r="I394" i="26"/>
  <c r="E394" i="26"/>
  <c r="G394" i="26" s="1"/>
  <c r="D394" i="26"/>
  <c r="F394" i="26" s="1"/>
  <c r="W393" i="26"/>
  <c r="V393" i="26"/>
  <c r="L393" i="26"/>
  <c r="M393" i="26" s="1"/>
  <c r="J393" i="26"/>
  <c r="K393" i="26" s="1"/>
  <c r="I393" i="26"/>
  <c r="E393" i="26"/>
  <c r="G393" i="26" s="1"/>
  <c r="D393" i="26"/>
  <c r="F393" i="26" s="1"/>
  <c r="W392" i="26"/>
  <c r="V392" i="26"/>
  <c r="L392" i="26"/>
  <c r="M392" i="26" s="1"/>
  <c r="J392" i="26"/>
  <c r="K392" i="26" s="1"/>
  <c r="I392" i="26"/>
  <c r="E392" i="26"/>
  <c r="G392" i="26" s="1"/>
  <c r="D392" i="26"/>
  <c r="F392" i="26" s="1"/>
  <c r="W391" i="26"/>
  <c r="V391" i="26"/>
  <c r="L391" i="26"/>
  <c r="M391" i="26" s="1"/>
  <c r="J391" i="26"/>
  <c r="K391" i="26" s="1"/>
  <c r="I391" i="26"/>
  <c r="E391" i="26"/>
  <c r="G391" i="26" s="1"/>
  <c r="D391" i="26"/>
  <c r="F391" i="26" s="1"/>
  <c r="W390" i="26"/>
  <c r="V390" i="26"/>
  <c r="L390" i="26"/>
  <c r="M390" i="26" s="1"/>
  <c r="J390" i="26"/>
  <c r="K390" i="26" s="1"/>
  <c r="I390" i="26"/>
  <c r="E390" i="26"/>
  <c r="G390" i="26" s="1"/>
  <c r="D390" i="26"/>
  <c r="F390" i="26" s="1"/>
  <c r="W389" i="26"/>
  <c r="V389" i="26"/>
  <c r="L389" i="26"/>
  <c r="M389" i="26" s="1"/>
  <c r="J389" i="26"/>
  <c r="K389" i="26" s="1"/>
  <c r="I389" i="26"/>
  <c r="E389" i="26"/>
  <c r="G389" i="26" s="1"/>
  <c r="D389" i="26"/>
  <c r="F389" i="26" s="1"/>
  <c r="W388" i="26"/>
  <c r="V388" i="26"/>
  <c r="L388" i="26"/>
  <c r="M388" i="26" s="1"/>
  <c r="J388" i="26"/>
  <c r="K388" i="26" s="1"/>
  <c r="I388" i="26"/>
  <c r="E388" i="26"/>
  <c r="G388" i="26" s="1"/>
  <c r="D388" i="26"/>
  <c r="F388" i="26" s="1"/>
  <c r="W387" i="26"/>
  <c r="V387" i="26"/>
  <c r="L387" i="26"/>
  <c r="M387" i="26" s="1"/>
  <c r="J387" i="26"/>
  <c r="K387" i="26" s="1"/>
  <c r="I387" i="26"/>
  <c r="E387" i="26"/>
  <c r="G387" i="26" s="1"/>
  <c r="D387" i="26"/>
  <c r="F387" i="26" s="1"/>
  <c r="W386" i="26"/>
  <c r="V386" i="26"/>
  <c r="L386" i="26"/>
  <c r="M386" i="26" s="1"/>
  <c r="J386" i="26"/>
  <c r="K386" i="26" s="1"/>
  <c r="I386" i="26"/>
  <c r="E386" i="26"/>
  <c r="G386" i="26" s="1"/>
  <c r="D386" i="26"/>
  <c r="F386" i="26" s="1"/>
  <c r="W385" i="26"/>
  <c r="V385" i="26"/>
  <c r="L385" i="26"/>
  <c r="M385" i="26" s="1"/>
  <c r="J385" i="26"/>
  <c r="K385" i="26" s="1"/>
  <c r="I385" i="26"/>
  <c r="E385" i="26"/>
  <c r="G385" i="26" s="1"/>
  <c r="D385" i="26"/>
  <c r="F385" i="26" s="1"/>
  <c r="W384" i="26"/>
  <c r="V384" i="26"/>
  <c r="L384" i="26"/>
  <c r="M384" i="26" s="1"/>
  <c r="J384" i="26"/>
  <c r="K384" i="26" s="1"/>
  <c r="I384" i="26"/>
  <c r="E384" i="26"/>
  <c r="G384" i="26" s="1"/>
  <c r="D384" i="26"/>
  <c r="F384" i="26" s="1"/>
  <c r="W383" i="26"/>
  <c r="V383" i="26"/>
  <c r="L383" i="26"/>
  <c r="M383" i="26" s="1"/>
  <c r="J383" i="26"/>
  <c r="K383" i="26" s="1"/>
  <c r="I383" i="26"/>
  <c r="E383" i="26"/>
  <c r="G383" i="26" s="1"/>
  <c r="D383" i="26"/>
  <c r="F383" i="26" s="1"/>
  <c r="W382" i="26"/>
  <c r="V382" i="26"/>
  <c r="L382" i="26"/>
  <c r="M382" i="26" s="1"/>
  <c r="J382" i="26"/>
  <c r="K382" i="26" s="1"/>
  <c r="I382" i="26"/>
  <c r="E382" i="26"/>
  <c r="G382" i="26" s="1"/>
  <c r="D382" i="26"/>
  <c r="F382" i="26" s="1"/>
  <c r="W381" i="26"/>
  <c r="V381" i="26"/>
  <c r="L381" i="26"/>
  <c r="M381" i="26" s="1"/>
  <c r="J381" i="26"/>
  <c r="K381" i="26" s="1"/>
  <c r="I381" i="26"/>
  <c r="E381" i="26"/>
  <c r="G381" i="26" s="1"/>
  <c r="D381" i="26"/>
  <c r="F381" i="26" s="1"/>
  <c r="W380" i="26"/>
  <c r="V380" i="26"/>
  <c r="L380" i="26"/>
  <c r="M380" i="26" s="1"/>
  <c r="J380" i="26"/>
  <c r="K380" i="26" s="1"/>
  <c r="I380" i="26"/>
  <c r="E380" i="26"/>
  <c r="G380" i="26" s="1"/>
  <c r="D380" i="26"/>
  <c r="F380" i="26" s="1"/>
  <c r="W379" i="26"/>
  <c r="V379" i="26"/>
  <c r="L379" i="26"/>
  <c r="M379" i="26" s="1"/>
  <c r="J379" i="26"/>
  <c r="K379" i="26" s="1"/>
  <c r="I379" i="26"/>
  <c r="E379" i="26"/>
  <c r="G379" i="26" s="1"/>
  <c r="D379" i="26"/>
  <c r="F379" i="26" s="1"/>
  <c r="W378" i="26"/>
  <c r="V378" i="26"/>
  <c r="L378" i="26"/>
  <c r="J378" i="26"/>
  <c r="O407" i="26" s="1"/>
  <c r="O408" i="26" s="1"/>
  <c r="I378" i="26"/>
  <c r="E378" i="26"/>
  <c r="G378" i="26" s="1"/>
  <c r="D378" i="26"/>
  <c r="F378" i="26" s="1"/>
  <c r="W377" i="26"/>
  <c r="V377" i="26"/>
  <c r="L377" i="26"/>
  <c r="M377" i="26" s="1"/>
  <c r="J377" i="26"/>
  <c r="K377" i="26" s="1"/>
  <c r="I377" i="26"/>
  <c r="E377" i="26"/>
  <c r="G377" i="26" s="1"/>
  <c r="D377" i="26"/>
  <c r="F377" i="26" s="1"/>
  <c r="W376" i="26"/>
  <c r="V376" i="26"/>
  <c r="L376" i="26"/>
  <c r="M376" i="26" s="1"/>
  <c r="J376" i="26"/>
  <c r="K376" i="26" s="1"/>
  <c r="I376" i="26"/>
  <c r="E376" i="26"/>
  <c r="G376" i="26" s="1"/>
  <c r="D376" i="26"/>
  <c r="F376" i="26" s="1"/>
  <c r="W375" i="26"/>
  <c r="V375" i="26"/>
  <c r="L375" i="26"/>
  <c r="M375" i="26" s="1"/>
  <c r="J375" i="26"/>
  <c r="K375" i="26" s="1"/>
  <c r="I375" i="26"/>
  <c r="E375" i="26"/>
  <c r="G375" i="26" s="1"/>
  <c r="D375" i="26"/>
  <c r="F375" i="26" s="1"/>
  <c r="W374" i="26"/>
  <c r="V374" i="26"/>
  <c r="L374" i="26"/>
  <c r="M374" i="26" s="1"/>
  <c r="J374" i="26"/>
  <c r="K374" i="26" s="1"/>
  <c r="I374" i="26"/>
  <c r="E374" i="26"/>
  <c r="G374" i="26" s="1"/>
  <c r="D374" i="26"/>
  <c r="F374" i="26" s="1"/>
  <c r="W373" i="26"/>
  <c r="V373" i="26"/>
  <c r="L373" i="26"/>
  <c r="M373" i="26" s="1"/>
  <c r="J373" i="26"/>
  <c r="K373" i="26" s="1"/>
  <c r="I373" i="26"/>
  <c r="E373" i="26"/>
  <c r="G373" i="26" s="1"/>
  <c r="D373" i="26"/>
  <c r="F373" i="26" s="1"/>
  <c r="W372" i="26"/>
  <c r="V372" i="26"/>
  <c r="L372" i="26"/>
  <c r="M372" i="26" s="1"/>
  <c r="J372" i="26"/>
  <c r="K372" i="26" s="1"/>
  <c r="I372" i="26"/>
  <c r="E372" i="26"/>
  <c r="G372" i="26" s="1"/>
  <c r="D372" i="26"/>
  <c r="F372" i="26" s="1"/>
  <c r="W371" i="26"/>
  <c r="V371" i="26"/>
  <c r="L371" i="26"/>
  <c r="M371" i="26" s="1"/>
  <c r="J371" i="26"/>
  <c r="K371" i="26" s="1"/>
  <c r="I371" i="26"/>
  <c r="E371" i="26"/>
  <c r="G371" i="26" s="1"/>
  <c r="D371" i="26"/>
  <c r="F371" i="26" s="1"/>
  <c r="W370" i="26"/>
  <c r="V370" i="26"/>
  <c r="L370" i="26"/>
  <c r="M370" i="26" s="1"/>
  <c r="J370" i="26"/>
  <c r="K370" i="26" s="1"/>
  <c r="I370" i="26"/>
  <c r="E370" i="26"/>
  <c r="G370" i="26" s="1"/>
  <c r="D370" i="26"/>
  <c r="F370" i="26" s="1"/>
  <c r="W369" i="26"/>
  <c r="V369" i="26"/>
  <c r="L369" i="26"/>
  <c r="M369" i="26" s="1"/>
  <c r="J369" i="26"/>
  <c r="K369" i="26" s="1"/>
  <c r="I369" i="26"/>
  <c r="E369" i="26"/>
  <c r="G369" i="26" s="1"/>
  <c r="D369" i="26"/>
  <c r="F369" i="26" s="1"/>
  <c r="W368" i="26"/>
  <c r="V368" i="26"/>
  <c r="L368" i="26"/>
  <c r="M368" i="26" s="1"/>
  <c r="J368" i="26"/>
  <c r="K368" i="26" s="1"/>
  <c r="I368" i="26"/>
  <c r="E368" i="26"/>
  <c r="G368" i="26" s="1"/>
  <c r="D368" i="26"/>
  <c r="F368" i="26" s="1"/>
  <c r="W367" i="26"/>
  <c r="V367" i="26"/>
  <c r="L367" i="26"/>
  <c r="M367" i="26" s="1"/>
  <c r="J367" i="26"/>
  <c r="K367" i="26" s="1"/>
  <c r="I367" i="26"/>
  <c r="E367" i="26"/>
  <c r="G367" i="26" s="1"/>
  <c r="D367" i="26"/>
  <c r="F367" i="26" s="1"/>
  <c r="W366" i="26"/>
  <c r="V366" i="26"/>
  <c r="L366" i="26"/>
  <c r="M366" i="26" s="1"/>
  <c r="J366" i="26"/>
  <c r="K366" i="26" s="1"/>
  <c r="I366" i="26"/>
  <c r="E366" i="26"/>
  <c r="G366" i="26" s="1"/>
  <c r="D366" i="26"/>
  <c r="F366" i="26" s="1"/>
  <c r="W365" i="26"/>
  <c r="V365" i="26"/>
  <c r="L365" i="26"/>
  <c r="M365" i="26" s="1"/>
  <c r="J365" i="26"/>
  <c r="K365" i="26" s="1"/>
  <c r="I365" i="26"/>
  <c r="E365" i="26"/>
  <c r="G365" i="26" s="1"/>
  <c r="D365" i="26"/>
  <c r="F365" i="26" s="1"/>
  <c r="W364" i="26"/>
  <c r="V364" i="26"/>
  <c r="L364" i="26"/>
  <c r="M364" i="26" s="1"/>
  <c r="J364" i="26"/>
  <c r="K364" i="26" s="1"/>
  <c r="I364" i="26"/>
  <c r="E364" i="26"/>
  <c r="G364" i="26" s="1"/>
  <c r="D364" i="26"/>
  <c r="F364" i="26" s="1"/>
  <c r="W363" i="26"/>
  <c r="V363" i="26"/>
  <c r="L363" i="26"/>
  <c r="M363" i="26" s="1"/>
  <c r="J363" i="26"/>
  <c r="K363" i="26" s="1"/>
  <c r="I363" i="26"/>
  <c r="E363" i="26"/>
  <c r="G363" i="26" s="1"/>
  <c r="D363" i="26"/>
  <c r="F363" i="26" s="1"/>
  <c r="W362" i="26"/>
  <c r="V362" i="26"/>
  <c r="L362" i="26"/>
  <c r="M362" i="26" s="1"/>
  <c r="J362" i="26"/>
  <c r="K362" i="26" s="1"/>
  <c r="I362" i="26"/>
  <c r="E362" i="26"/>
  <c r="G362" i="26" s="1"/>
  <c r="D362" i="26"/>
  <c r="F362" i="26" s="1"/>
  <c r="W361" i="26"/>
  <c r="V361" i="26"/>
  <c r="L361" i="26"/>
  <c r="M361" i="26" s="1"/>
  <c r="J361" i="26"/>
  <c r="K361" i="26" s="1"/>
  <c r="I361" i="26"/>
  <c r="E361" i="26"/>
  <c r="G361" i="26" s="1"/>
  <c r="D361" i="26"/>
  <c r="F361" i="26" s="1"/>
  <c r="W360" i="26"/>
  <c r="V360" i="26"/>
  <c r="L360" i="26"/>
  <c r="M360" i="26" s="1"/>
  <c r="J360" i="26"/>
  <c r="K360" i="26" s="1"/>
  <c r="I360" i="26"/>
  <c r="E360" i="26"/>
  <c r="G360" i="26" s="1"/>
  <c r="D360" i="26"/>
  <c r="F360" i="26" s="1"/>
  <c r="W359" i="26"/>
  <c r="V359" i="26"/>
  <c r="L359" i="26"/>
  <c r="M359" i="26" s="1"/>
  <c r="J359" i="26"/>
  <c r="K359" i="26" s="1"/>
  <c r="I359" i="26"/>
  <c r="E359" i="26"/>
  <c r="G359" i="26" s="1"/>
  <c r="D359" i="26"/>
  <c r="F359" i="26" s="1"/>
  <c r="W358" i="26"/>
  <c r="V358" i="26"/>
  <c r="L358" i="26"/>
  <c r="M358" i="26" s="1"/>
  <c r="J358" i="26"/>
  <c r="K358" i="26" s="1"/>
  <c r="I358" i="26"/>
  <c r="E358" i="26"/>
  <c r="G358" i="26" s="1"/>
  <c r="D358" i="26"/>
  <c r="F358" i="26" s="1"/>
  <c r="W357" i="26"/>
  <c r="V357" i="26"/>
  <c r="L357" i="26"/>
  <c r="M357" i="26" s="1"/>
  <c r="J357" i="26"/>
  <c r="K357" i="26" s="1"/>
  <c r="I357" i="26"/>
  <c r="E357" i="26"/>
  <c r="G357" i="26" s="1"/>
  <c r="D357" i="26"/>
  <c r="F357" i="26" s="1"/>
  <c r="W356" i="26"/>
  <c r="V356" i="26"/>
  <c r="L356" i="26"/>
  <c r="M356" i="26" s="1"/>
  <c r="J356" i="26"/>
  <c r="K356" i="26" s="1"/>
  <c r="I356" i="26"/>
  <c r="E356" i="26"/>
  <c r="G356" i="26" s="1"/>
  <c r="D356" i="26"/>
  <c r="F356" i="26" s="1"/>
  <c r="W355" i="26"/>
  <c r="V355" i="26"/>
  <c r="L355" i="26"/>
  <c r="M355" i="26" s="1"/>
  <c r="J355" i="26"/>
  <c r="K355" i="26" s="1"/>
  <c r="I355" i="26"/>
  <c r="E355" i="26"/>
  <c r="G355" i="26" s="1"/>
  <c r="D355" i="26"/>
  <c r="F355" i="26" s="1"/>
  <c r="W354" i="26"/>
  <c r="V354" i="26"/>
  <c r="L354" i="26"/>
  <c r="M354" i="26" s="1"/>
  <c r="J354" i="26"/>
  <c r="K354" i="26" s="1"/>
  <c r="I354" i="26"/>
  <c r="E354" i="26"/>
  <c r="G354" i="26" s="1"/>
  <c r="D354" i="26"/>
  <c r="F354" i="26" s="1"/>
  <c r="W353" i="26"/>
  <c r="V353" i="26"/>
  <c r="L353" i="26"/>
  <c r="M353" i="26" s="1"/>
  <c r="J353" i="26"/>
  <c r="K353" i="26" s="1"/>
  <c r="I353" i="26"/>
  <c r="E353" i="26"/>
  <c r="G353" i="26" s="1"/>
  <c r="D353" i="26"/>
  <c r="F353" i="26" s="1"/>
  <c r="W352" i="26"/>
  <c r="V352" i="26"/>
  <c r="L352" i="26"/>
  <c r="M352" i="26" s="1"/>
  <c r="J352" i="26"/>
  <c r="K352" i="26" s="1"/>
  <c r="I352" i="26"/>
  <c r="E352" i="26"/>
  <c r="G352" i="26" s="1"/>
  <c r="D352" i="26"/>
  <c r="F352" i="26" s="1"/>
  <c r="W351" i="26"/>
  <c r="V351" i="26"/>
  <c r="L351" i="26"/>
  <c r="M351" i="26" s="1"/>
  <c r="J351" i="26"/>
  <c r="K351" i="26" s="1"/>
  <c r="I351" i="26"/>
  <c r="E351" i="26"/>
  <c r="G351" i="26" s="1"/>
  <c r="D351" i="26"/>
  <c r="F351" i="26" s="1"/>
  <c r="W350" i="26"/>
  <c r="V350" i="26"/>
  <c r="M350" i="26"/>
  <c r="L350" i="26"/>
  <c r="K350" i="26"/>
  <c r="J350" i="26"/>
  <c r="I350" i="26"/>
  <c r="E350" i="26"/>
  <c r="G350" i="26" s="1"/>
  <c r="D350" i="26"/>
  <c r="F350" i="26" s="1"/>
  <c r="W349" i="26"/>
  <c r="V349" i="26"/>
  <c r="L349" i="26"/>
  <c r="M349" i="26" s="1"/>
  <c r="J349" i="26"/>
  <c r="I349" i="26"/>
  <c r="E349" i="26"/>
  <c r="G349" i="26" s="1"/>
  <c r="D349" i="26"/>
  <c r="F349" i="26" s="1"/>
  <c r="W348" i="26"/>
  <c r="V348" i="26"/>
  <c r="L348" i="26"/>
  <c r="M348" i="26" s="1"/>
  <c r="J348" i="26"/>
  <c r="K348" i="26" s="1"/>
  <c r="I348" i="26"/>
  <c r="E348" i="26"/>
  <c r="G348" i="26" s="1"/>
  <c r="D348" i="26"/>
  <c r="F348" i="26" s="1"/>
  <c r="W347" i="26"/>
  <c r="V347" i="26"/>
  <c r="L347" i="26"/>
  <c r="M347" i="26" s="1"/>
  <c r="J347" i="26"/>
  <c r="K347" i="26" s="1"/>
  <c r="I347" i="26"/>
  <c r="E347" i="26"/>
  <c r="G347" i="26" s="1"/>
  <c r="D347" i="26"/>
  <c r="F347" i="26" s="1"/>
  <c r="W346" i="26"/>
  <c r="V346" i="26"/>
  <c r="L346" i="26"/>
  <c r="M346" i="26" s="1"/>
  <c r="J346" i="26"/>
  <c r="K346" i="26" s="1"/>
  <c r="I346" i="26"/>
  <c r="E346" i="26"/>
  <c r="G346" i="26" s="1"/>
  <c r="D346" i="26"/>
  <c r="F346" i="26" s="1"/>
  <c r="W345" i="26"/>
  <c r="V345" i="26"/>
  <c r="L345" i="26"/>
  <c r="M345" i="26" s="1"/>
  <c r="J345" i="26"/>
  <c r="K345" i="26" s="1"/>
  <c r="I345" i="26"/>
  <c r="E345" i="26"/>
  <c r="G345" i="26" s="1"/>
  <c r="D345" i="26"/>
  <c r="F345" i="26" s="1"/>
  <c r="W344" i="26"/>
  <c r="V344" i="26"/>
  <c r="L344" i="26"/>
  <c r="M344" i="26" s="1"/>
  <c r="J344" i="26"/>
  <c r="K344" i="26" s="1"/>
  <c r="I344" i="26"/>
  <c r="E344" i="26"/>
  <c r="G344" i="26" s="1"/>
  <c r="D344" i="26"/>
  <c r="F344" i="26" s="1"/>
  <c r="W343" i="26"/>
  <c r="V343" i="26"/>
  <c r="L343" i="26"/>
  <c r="M343" i="26" s="1"/>
  <c r="J343" i="26"/>
  <c r="K343" i="26" s="1"/>
  <c r="I343" i="26"/>
  <c r="E343" i="26"/>
  <c r="G343" i="26" s="1"/>
  <c r="D343" i="26"/>
  <c r="F343" i="26" s="1"/>
  <c r="W342" i="26"/>
  <c r="V342" i="26"/>
  <c r="L342" i="26"/>
  <c r="M342" i="26" s="1"/>
  <c r="J342" i="26"/>
  <c r="K342" i="26" s="1"/>
  <c r="I342" i="26"/>
  <c r="E342" i="26"/>
  <c r="G342" i="26" s="1"/>
  <c r="D342" i="26"/>
  <c r="F342" i="26" s="1"/>
  <c r="W341" i="26"/>
  <c r="V341" i="26"/>
  <c r="L341" i="26"/>
  <c r="M341" i="26" s="1"/>
  <c r="J341" i="26"/>
  <c r="K341" i="26" s="1"/>
  <c r="I341" i="26"/>
  <c r="E341" i="26"/>
  <c r="G341" i="26" s="1"/>
  <c r="D341" i="26"/>
  <c r="F341" i="26" s="1"/>
  <c r="W340" i="26"/>
  <c r="V340" i="26"/>
  <c r="L340" i="26"/>
  <c r="M340" i="26" s="1"/>
  <c r="J340" i="26"/>
  <c r="K340" i="26" s="1"/>
  <c r="I340" i="26"/>
  <c r="E340" i="26"/>
  <c r="G340" i="26" s="1"/>
  <c r="D340" i="26"/>
  <c r="F340" i="26" s="1"/>
  <c r="W339" i="26"/>
  <c r="V339" i="26"/>
  <c r="L339" i="26"/>
  <c r="M339" i="26" s="1"/>
  <c r="J339" i="26"/>
  <c r="K339" i="26" s="1"/>
  <c r="I339" i="26"/>
  <c r="E339" i="26"/>
  <c r="G339" i="26" s="1"/>
  <c r="D339" i="26"/>
  <c r="F339" i="26" s="1"/>
  <c r="W338" i="26"/>
  <c r="V338" i="26"/>
  <c r="L338" i="26"/>
  <c r="M338" i="26" s="1"/>
  <c r="J338" i="26"/>
  <c r="K338" i="26" s="1"/>
  <c r="I338" i="26"/>
  <c r="E338" i="26"/>
  <c r="G338" i="26" s="1"/>
  <c r="D338" i="26"/>
  <c r="F338" i="26" s="1"/>
  <c r="W337" i="26"/>
  <c r="V337" i="26"/>
  <c r="L337" i="26"/>
  <c r="M337" i="26" s="1"/>
  <c r="J337" i="26"/>
  <c r="K337" i="26" s="1"/>
  <c r="I337" i="26"/>
  <c r="E337" i="26"/>
  <c r="G337" i="26" s="1"/>
  <c r="D337" i="26"/>
  <c r="F337" i="26" s="1"/>
  <c r="W336" i="26"/>
  <c r="V336" i="26"/>
  <c r="L336" i="26"/>
  <c r="M336" i="26" s="1"/>
  <c r="J336" i="26"/>
  <c r="K336" i="26" s="1"/>
  <c r="I336" i="26"/>
  <c r="E336" i="26"/>
  <c r="G336" i="26" s="1"/>
  <c r="D336" i="26"/>
  <c r="F336" i="26" s="1"/>
  <c r="W335" i="26"/>
  <c r="V335" i="26"/>
  <c r="T335" i="26"/>
  <c r="L335" i="26"/>
  <c r="M335" i="26" s="1"/>
  <c r="J335" i="26"/>
  <c r="K335" i="26" s="1"/>
  <c r="I335" i="26"/>
  <c r="E335" i="26"/>
  <c r="G335" i="26" s="1"/>
  <c r="D335" i="26"/>
  <c r="F335" i="26" s="1"/>
  <c r="W334" i="26"/>
  <c r="V334" i="26"/>
  <c r="T334" i="26"/>
  <c r="L334" i="26"/>
  <c r="M334" i="26" s="1"/>
  <c r="J334" i="26"/>
  <c r="K334" i="26" s="1"/>
  <c r="I334" i="26"/>
  <c r="E334" i="26"/>
  <c r="G334" i="26" s="1"/>
  <c r="D334" i="26"/>
  <c r="F334" i="26" s="1"/>
  <c r="W333" i="26"/>
  <c r="V333" i="26"/>
  <c r="T333" i="26"/>
  <c r="L333" i="26"/>
  <c r="M333" i="26" s="1"/>
  <c r="J333" i="26"/>
  <c r="K333" i="26" s="1"/>
  <c r="I333" i="26"/>
  <c r="E333" i="26"/>
  <c r="G333" i="26" s="1"/>
  <c r="D333" i="26"/>
  <c r="F333" i="26" s="1"/>
  <c r="W332" i="26"/>
  <c r="V332" i="26"/>
  <c r="T332" i="26"/>
  <c r="L332" i="26"/>
  <c r="M332" i="26" s="1"/>
  <c r="J332" i="26"/>
  <c r="K332" i="26" s="1"/>
  <c r="I332" i="26"/>
  <c r="E332" i="26"/>
  <c r="G332" i="26" s="1"/>
  <c r="D332" i="26"/>
  <c r="F332" i="26" s="1"/>
  <c r="W331" i="26"/>
  <c r="V331" i="26"/>
  <c r="L331" i="26"/>
  <c r="M331" i="26" s="1"/>
  <c r="J331" i="26"/>
  <c r="K331" i="26" s="1"/>
  <c r="I331" i="26"/>
  <c r="E331" i="26"/>
  <c r="G331" i="26" s="1"/>
  <c r="D331" i="26"/>
  <c r="F331" i="26" s="1"/>
  <c r="W330" i="26"/>
  <c r="V330" i="26"/>
  <c r="T330" i="26"/>
  <c r="L330" i="26"/>
  <c r="M330" i="26" s="1"/>
  <c r="J330" i="26"/>
  <c r="K330" i="26" s="1"/>
  <c r="I330" i="26"/>
  <c r="E330" i="26"/>
  <c r="G330" i="26" s="1"/>
  <c r="D330" i="26"/>
  <c r="F330" i="26" s="1"/>
  <c r="W329" i="26"/>
  <c r="V329" i="26"/>
  <c r="U329" i="26"/>
  <c r="T329" i="26"/>
  <c r="L329" i="26"/>
  <c r="M329" i="26" s="1"/>
  <c r="J329" i="26"/>
  <c r="K329" i="26" s="1"/>
  <c r="I329" i="26"/>
  <c r="E329" i="26"/>
  <c r="G329" i="26" s="1"/>
  <c r="D329" i="26"/>
  <c r="F329" i="26" s="1"/>
  <c r="W328" i="26"/>
  <c r="V328" i="26"/>
  <c r="U328" i="26"/>
  <c r="T328" i="26"/>
  <c r="L328" i="26"/>
  <c r="M328" i="26" s="1"/>
  <c r="J328" i="26"/>
  <c r="K328" i="26" s="1"/>
  <c r="I328" i="26"/>
  <c r="E328" i="26"/>
  <c r="G328" i="26" s="1"/>
  <c r="D328" i="26"/>
  <c r="F328" i="26" s="1"/>
  <c r="W327" i="26"/>
  <c r="V327" i="26"/>
  <c r="U327" i="26"/>
  <c r="T327" i="26"/>
  <c r="L327" i="26"/>
  <c r="M327" i="26" s="1"/>
  <c r="J327" i="26"/>
  <c r="K327" i="26" s="1"/>
  <c r="I327" i="26"/>
  <c r="E327" i="26"/>
  <c r="G327" i="26" s="1"/>
  <c r="D327" i="26"/>
  <c r="F327" i="26" s="1"/>
  <c r="W326" i="26"/>
  <c r="V326" i="26"/>
  <c r="U326" i="26"/>
  <c r="T326" i="26"/>
  <c r="L326" i="26"/>
  <c r="M326" i="26" s="1"/>
  <c r="J326" i="26"/>
  <c r="K326" i="26" s="1"/>
  <c r="I326" i="26"/>
  <c r="E326" i="26"/>
  <c r="G326" i="26" s="1"/>
  <c r="D326" i="26"/>
  <c r="F326" i="26" s="1"/>
  <c r="W325" i="26"/>
  <c r="V325" i="26"/>
  <c r="U325" i="26"/>
  <c r="T325" i="26"/>
  <c r="T324" i="26" s="1"/>
  <c r="L325" i="26"/>
  <c r="M325" i="26" s="1"/>
  <c r="J325" i="26"/>
  <c r="K325" i="26" s="1"/>
  <c r="I325" i="26"/>
  <c r="E325" i="26"/>
  <c r="G325" i="26" s="1"/>
  <c r="D325" i="26"/>
  <c r="F325" i="26" s="1"/>
  <c r="W324" i="26"/>
  <c r="V324" i="26"/>
  <c r="U324" i="26"/>
  <c r="L324" i="26"/>
  <c r="M324" i="26" s="1"/>
  <c r="J324" i="26"/>
  <c r="K324" i="26" s="1"/>
  <c r="I324" i="26"/>
  <c r="E324" i="26"/>
  <c r="G324" i="26" s="1"/>
  <c r="D324" i="26"/>
  <c r="F324" i="26" s="1"/>
  <c r="W323" i="26"/>
  <c r="V323" i="26"/>
  <c r="L323" i="26"/>
  <c r="M323" i="26" s="1"/>
  <c r="J323" i="26"/>
  <c r="K323" i="26" s="1"/>
  <c r="I323" i="26"/>
  <c r="E323" i="26"/>
  <c r="G323" i="26" s="1"/>
  <c r="D323" i="26"/>
  <c r="F323" i="26" s="1"/>
  <c r="W322" i="26"/>
  <c r="V322" i="26"/>
  <c r="L322" i="26"/>
  <c r="M322" i="26" s="1"/>
  <c r="J322" i="26"/>
  <c r="K322" i="26" s="1"/>
  <c r="I322" i="26"/>
  <c r="E322" i="26"/>
  <c r="G322" i="26" s="1"/>
  <c r="D322" i="26"/>
  <c r="F322" i="26" s="1"/>
  <c r="W321" i="26"/>
  <c r="V321" i="26"/>
  <c r="L321" i="26"/>
  <c r="M321" i="26" s="1"/>
  <c r="J321" i="26"/>
  <c r="K321" i="26" s="1"/>
  <c r="I321" i="26"/>
  <c r="E321" i="26"/>
  <c r="G321" i="26" s="1"/>
  <c r="D321" i="26"/>
  <c r="F321" i="26" s="1"/>
  <c r="W320" i="26"/>
  <c r="V320" i="26"/>
  <c r="L320" i="26"/>
  <c r="M320" i="26" s="1"/>
  <c r="J320" i="26"/>
  <c r="K320" i="26" s="1"/>
  <c r="I320" i="26"/>
  <c r="E320" i="26"/>
  <c r="G320" i="26" s="1"/>
  <c r="D320" i="26"/>
  <c r="F320" i="26" s="1"/>
  <c r="W319" i="26"/>
  <c r="V319" i="26"/>
  <c r="L319" i="26"/>
  <c r="M319" i="26" s="1"/>
  <c r="J319" i="26"/>
  <c r="K319" i="26" s="1"/>
  <c r="I319" i="26"/>
  <c r="E319" i="26"/>
  <c r="G319" i="26" s="1"/>
  <c r="D319" i="26"/>
  <c r="F319" i="26" s="1"/>
  <c r="W318" i="26"/>
  <c r="V318" i="26"/>
  <c r="L318" i="26"/>
  <c r="P348" i="26" s="1"/>
  <c r="P349" i="26" s="1"/>
  <c r="J318" i="26"/>
  <c r="O344" i="26" s="1"/>
  <c r="I318" i="26"/>
  <c r="N348" i="26" s="1"/>
  <c r="N349" i="26" s="1"/>
  <c r="Q2" i="26"/>
  <c r="R2" i="26" s="1"/>
  <c r="O1163" i="26" l="1"/>
  <c r="N1166" i="26"/>
  <c r="N1167" i="26" s="1"/>
  <c r="O1134" i="26"/>
  <c r="P1134" i="26"/>
  <c r="N742" i="26"/>
  <c r="N743" i="26" s="1"/>
  <c r="N1291" i="26"/>
  <c r="N1292" i="26" s="1"/>
  <c r="N1382" i="26"/>
  <c r="N1383" i="26" s="1"/>
  <c r="N1411" i="26"/>
  <c r="N1412" i="26" s="1"/>
  <c r="O377" i="26"/>
  <c r="O378" i="26" s="1"/>
  <c r="N377" i="26"/>
  <c r="N378" i="26" s="1"/>
  <c r="P374" i="26"/>
  <c r="K349" i="26"/>
  <c r="O374" i="26" s="1"/>
  <c r="P403" i="26"/>
  <c r="N407" i="26"/>
  <c r="N408" i="26" s="1"/>
  <c r="P373" i="26"/>
  <c r="N436" i="26"/>
  <c r="N437" i="26" s="1"/>
  <c r="O432" i="26"/>
  <c r="O469" i="26"/>
  <c r="O470" i="26" s="1"/>
  <c r="N469" i="26"/>
  <c r="N470" i="26" s="1"/>
  <c r="P436" i="26"/>
  <c r="P437" i="26" s="1"/>
  <c r="P498" i="26"/>
  <c r="P499" i="26" s="1"/>
  <c r="O494" i="26"/>
  <c r="N561" i="26"/>
  <c r="N562" i="26" s="1"/>
  <c r="O527" i="26"/>
  <c r="P527" i="26"/>
  <c r="N589" i="26"/>
  <c r="N590" i="26" s="1"/>
  <c r="O561" i="26"/>
  <c r="O562" i="26" s="1"/>
  <c r="P557" i="26"/>
  <c r="P558" i="26"/>
  <c r="O648" i="26"/>
  <c r="O768" i="26"/>
  <c r="N863" i="26"/>
  <c r="N864" i="26" s="1"/>
  <c r="P891" i="26"/>
  <c r="M865" i="26"/>
  <c r="O892" i="26"/>
  <c r="P892" i="26"/>
  <c r="N954" i="26"/>
  <c r="N955" i="26" s="1"/>
  <c r="P983" i="26"/>
  <c r="M957" i="26"/>
  <c r="P954" i="26"/>
  <c r="P955" i="26" s="1"/>
  <c r="N987" i="26"/>
  <c r="N988" i="26" s="1"/>
  <c r="O984" i="26"/>
  <c r="N1137" i="26"/>
  <c r="N1138" i="26" s="1"/>
  <c r="O1075" i="26"/>
  <c r="N1078" i="26"/>
  <c r="N1079" i="26" s="1"/>
  <c r="P1075" i="26"/>
  <c r="P742" i="26"/>
  <c r="P743" i="26" s="1"/>
  <c r="O922" i="26"/>
  <c r="K896" i="26"/>
  <c r="N622" i="26"/>
  <c r="N623" i="26" s="1"/>
  <c r="O618" i="26"/>
  <c r="P622" i="26"/>
  <c r="P623" i="26" s="1"/>
  <c r="N652" i="26"/>
  <c r="N653" i="26" s="1"/>
  <c r="K623" i="26"/>
  <c r="M623" i="26"/>
  <c r="P648" i="26"/>
  <c r="N681" i="26"/>
  <c r="K653" i="26"/>
  <c r="M653" i="26"/>
  <c r="P681" i="26"/>
  <c r="O742" i="26"/>
  <c r="O743" i="26" s="1"/>
  <c r="P738" i="26"/>
  <c r="O738" i="26"/>
  <c r="P772" i="26"/>
  <c r="P773" i="26" s="1"/>
  <c r="N834" i="26"/>
  <c r="N835" i="26" s="1"/>
  <c r="O831" i="26"/>
  <c r="P831" i="26"/>
  <c r="P926" i="26"/>
  <c r="P927" i="26" s="1"/>
  <c r="M896" i="26"/>
  <c r="P923" i="26" s="1"/>
  <c r="P1014" i="26"/>
  <c r="O652" i="26"/>
  <c r="O653" i="26" s="1"/>
  <c r="O677" i="26"/>
  <c r="N801" i="26"/>
  <c r="N802" i="26" s="1"/>
  <c r="O801" i="26"/>
  <c r="O802" i="26" s="1"/>
  <c r="O830" i="26"/>
  <c r="O863" i="26"/>
  <c r="O864" i="26" s="1"/>
  <c r="P859" i="26"/>
  <c r="N895" i="26"/>
  <c r="N896" i="26" s="1"/>
  <c r="O895" i="26"/>
  <c r="O896" i="26" s="1"/>
  <c r="N926" i="26"/>
  <c r="N927" i="26" s="1"/>
  <c r="O950" i="26"/>
  <c r="O987" i="26"/>
  <c r="O988" i="26" s="1"/>
  <c r="N1017" i="26"/>
  <c r="N1018" i="26" s="1"/>
  <c r="N1046" i="26"/>
  <c r="O1074" i="26"/>
  <c r="P1078" i="26"/>
  <c r="P1079" i="26" s="1"/>
  <c r="N1107" i="26"/>
  <c r="N1108" i="26" s="1"/>
  <c r="P1103" i="26"/>
  <c r="O1137" i="26"/>
  <c r="O1138" i="26" s="1"/>
  <c r="P1133" i="26"/>
  <c r="N1199" i="26"/>
  <c r="N1200" i="26" s="1"/>
  <c r="P1228" i="26"/>
  <c r="P1229" i="26" s="1"/>
  <c r="O1256" i="26"/>
  <c r="P344" i="26"/>
  <c r="O348" i="26"/>
  <c r="O349" i="26" s="1"/>
  <c r="O373" i="26"/>
  <c r="P377" i="26"/>
  <c r="P378" i="26" s="1"/>
  <c r="O403" i="26"/>
  <c r="O436" i="26"/>
  <c r="O437" i="26" s="1"/>
  <c r="O465" i="26"/>
  <c r="P469" i="26"/>
  <c r="P470" i="26" s="1"/>
  <c r="P561" i="26"/>
  <c r="P562" i="26" s="1"/>
  <c r="P585" i="26"/>
  <c r="M562" i="26"/>
  <c r="P586" i="26" s="1"/>
  <c r="P589" i="26"/>
  <c r="P590" i="26" s="1"/>
  <c r="P618" i="26"/>
  <c r="M593" i="26"/>
  <c r="P619" i="26" s="1"/>
  <c r="P407" i="26"/>
  <c r="P408" i="26" s="1"/>
  <c r="P432" i="26"/>
  <c r="K318" i="26"/>
  <c r="O345" i="26" s="1"/>
  <c r="M318" i="26"/>
  <c r="P345" i="26" s="1"/>
  <c r="K378" i="26"/>
  <c r="O404" i="26" s="1"/>
  <c r="M378" i="26"/>
  <c r="P404" i="26" s="1"/>
  <c r="K409" i="26"/>
  <c r="O433" i="26" s="1"/>
  <c r="M409" i="26"/>
  <c r="P433" i="26" s="1"/>
  <c r="K439" i="26"/>
  <c r="O466" i="26" s="1"/>
  <c r="M439" i="26"/>
  <c r="P466" i="26" s="1"/>
  <c r="N498" i="26"/>
  <c r="N499" i="26" s="1"/>
  <c r="K470" i="26"/>
  <c r="O495" i="26" s="1"/>
  <c r="M470" i="26"/>
  <c r="P495" i="26" s="1"/>
  <c r="P494" i="26"/>
  <c r="O498" i="26"/>
  <c r="O499" i="26" s="1"/>
  <c r="N530" i="26"/>
  <c r="N531" i="26" s="1"/>
  <c r="O526" i="26"/>
  <c r="P530" i="26"/>
  <c r="P531" i="26" s="1"/>
  <c r="P526" i="26"/>
  <c r="O530" i="26"/>
  <c r="O531" i="26" s="1"/>
  <c r="O558" i="26"/>
  <c r="O557" i="26"/>
  <c r="O589" i="26"/>
  <c r="O590" i="26" s="1"/>
  <c r="K562" i="26"/>
  <c r="O586" i="26" s="1"/>
  <c r="O585" i="26"/>
  <c r="O622" i="26"/>
  <c r="O623" i="26" s="1"/>
  <c r="K593" i="26"/>
  <c r="O619" i="26" s="1"/>
  <c r="K625" i="26"/>
  <c r="M625" i="26"/>
  <c r="K655" i="26"/>
  <c r="O678" i="26" s="1"/>
  <c r="M655" i="26"/>
  <c r="K683" i="26"/>
  <c r="O710" i="26" s="1"/>
  <c r="M683" i="26"/>
  <c r="P710" i="26" s="1"/>
  <c r="O709" i="26"/>
  <c r="P713" i="26"/>
  <c r="P714" i="26" s="1"/>
  <c r="K716" i="26"/>
  <c r="O739" i="26" s="1"/>
  <c r="M716" i="26"/>
  <c r="P739" i="26" s="1"/>
  <c r="N772" i="26"/>
  <c r="N773" i="26" s="1"/>
  <c r="K743" i="26"/>
  <c r="O769" i="26" s="1"/>
  <c r="M743" i="26"/>
  <c r="P769" i="26" s="1"/>
  <c r="P768" i="26"/>
  <c r="O772" i="26"/>
  <c r="O773" i="26" s="1"/>
  <c r="P797" i="26"/>
  <c r="O797" i="26"/>
  <c r="P834" i="26"/>
  <c r="P835" i="26" s="1"/>
  <c r="P830" i="26"/>
  <c r="O834" i="26"/>
  <c r="O835" i="26" s="1"/>
  <c r="O860" i="26"/>
  <c r="P860" i="26"/>
  <c r="O923" i="26"/>
  <c r="P801" i="26"/>
  <c r="P802" i="26" s="1"/>
  <c r="P984" i="26"/>
  <c r="O859" i="26"/>
  <c r="P863" i="26"/>
  <c r="P864" i="26" s="1"/>
  <c r="O891" i="26"/>
  <c r="P895" i="26"/>
  <c r="P896" i="26" s="1"/>
  <c r="P922" i="26"/>
  <c r="O926" i="26"/>
  <c r="O927" i="26" s="1"/>
  <c r="K927" i="26"/>
  <c r="O951" i="26" s="1"/>
  <c r="M927" i="26"/>
  <c r="P951" i="26" s="1"/>
  <c r="P950" i="26"/>
  <c r="O954" i="26"/>
  <c r="O955" i="26" s="1"/>
  <c r="O983" i="26"/>
  <c r="P987" i="26"/>
  <c r="P988" i="26" s="1"/>
  <c r="O1017" i="26"/>
  <c r="O1018" i="26" s="1"/>
  <c r="P1013" i="26"/>
  <c r="O1013" i="26"/>
  <c r="O1046" i="26"/>
  <c r="O1042" i="26"/>
  <c r="K1018" i="26"/>
  <c r="O1043" i="26" s="1"/>
  <c r="O1014" i="26"/>
  <c r="P1017" i="26"/>
  <c r="P1018" i="26" s="1"/>
  <c r="P1042" i="26"/>
  <c r="P1046" i="26"/>
  <c r="M1018" i="26"/>
  <c r="P1043" i="26" s="1"/>
  <c r="P1074" i="26"/>
  <c r="O1078" i="26"/>
  <c r="O1079" i="26" s="1"/>
  <c r="K1079" i="26"/>
  <c r="O1104" i="26" s="1"/>
  <c r="M1079" i="26"/>
  <c r="P1104" i="26" s="1"/>
  <c r="O1103" i="26"/>
  <c r="P1107" i="26"/>
  <c r="P1108" i="26" s="1"/>
  <c r="O1133" i="26"/>
  <c r="P1137" i="26"/>
  <c r="P1138" i="26" s="1"/>
  <c r="O1162" i="26"/>
  <c r="P1166" i="26"/>
  <c r="P1167" i="26" s="1"/>
  <c r="P1199" i="26"/>
  <c r="P1200" i="26" s="1"/>
  <c r="P1195" i="26"/>
  <c r="M1169" i="26"/>
  <c r="P1196" i="26" s="1"/>
  <c r="P1163" i="26"/>
  <c r="P1162" i="26"/>
  <c r="O1166" i="26"/>
  <c r="O1167" i="26" s="1"/>
  <c r="O1195" i="26"/>
  <c r="O1199" i="26"/>
  <c r="O1200" i="26" s="1"/>
  <c r="K1169" i="26"/>
  <c r="O1196" i="26" s="1"/>
  <c r="N1228" i="26"/>
  <c r="N1229" i="26" s="1"/>
  <c r="K1200" i="26"/>
  <c r="O1225" i="26" s="1"/>
  <c r="M1200" i="26"/>
  <c r="P1225" i="26" s="1"/>
  <c r="P1224" i="26"/>
  <c r="O1228" i="26"/>
  <c r="O1229" i="26" s="1"/>
  <c r="N1260" i="26"/>
  <c r="N1261" i="26" s="1"/>
  <c r="P1260" i="26"/>
  <c r="P1261" i="26" s="1"/>
  <c r="O1288" i="26"/>
  <c r="P1256" i="26"/>
  <c r="O1260" i="26"/>
  <c r="O1261" i="26" s="1"/>
  <c r="O1287" i="26"/>
  <c r="P1291" i="26"/>
  <c r="P1292" i="26" s="1"/>
  <c r="P1315" i="26"/>
  <c r="O1319" i="26"/>
  <c r="O1320" i="26" s="1"/>
  <c r="O1352" i="26"/>
  <c r="O1353" i="26" s="1"/>
  <c r="K1322" i="26"/>
  <c r="O1349" i="26" s="1"/>
  <c r="O1348" i="26"/>
  <c r="N1319" i="26"/>
  <c r="N1320" i="26" s="1"/>
  <c r="K1292" i="26"/>
  <c r="O1316" i="26" s="1"/>
  <c r="M1292" i="26"/>
  <c r="P1316" i="26" s="1"/>
  <c r="P1348" i="26"/>
  <c r="M1322" i="26"/>
  <c r="P1349" i="26" s="1"/>
  <c r="P1352" i="26"/>
  <c r="P1353" i="26" s="1"/>
  <c r="P1382" i="26"/>
  <c r="P1383" i="26" s="1"/>
  <c r="P1411" i="26"/>
  <c r="P1412" i="26" s="1"/>
  <c r="M1383" i="26"/>
  <c r="P1408" i="26" s="1"/>
  <c r="P1407" i="26"/>
  <c r="K1353" i="26"/>
  <c r="O1379" i="26" s="1"/>
  <c r="M1353" i="26"/>
  <c r="P1379" i="26" s="1"/>
  <c r="O1378" i="26"/>
  <c r="O1407" i="26"/>
  <c r="K1383" i="26"/>
  <c r="O1408" i="26" s="1"/>
  <c r="O1411" i="26"/>
  <c r="O1412" i="26" s="1"/>
  <c r="D1" i="7"/>
  <c r="D369" i="20"/>
  <c r="E369" i="20"/>
  <c r="F369" i="20"/>
  <c r="G369" i="20"/>
  <c r="O649" i="26" l="1"/>
  <c r="P678" i="26"/>
  <c r="P649" i="26"/>
  <c r="D368" i="21"/>
  <c r="E368" i="21"/>
  <c r="F368" i="21"/>
  <c r="G368" i="21"/>
  <c r="D369" i="21"/>
  <c r="E369" i="21"/>
  <c r="F369" i="21"/>
  <c r="G369" i="21"/>
  <c r="W732" i="21" l="1"/>
  <c r="V732" i="21"/>
  <c r="L732" i="21"/>
  <c r="M732" i="21" s="1"/>
  <c r="J732" i="21"/>
  <c r="K732" i="21" s="1"/>
  <c r="I732" i="21"/>
  <c r="W731" i="21"/>
  <c r="V731" i="21"/>
  <c r="L731" i="21"/>
  <c r="M731" i="21" s="1"/>
  <c r="J731" i="21"/>
  <c r="K731" i="21" s="1"/>
  <c r="I731" i="21"/>
  <c r="W730" i="21"/>
  <c r="V730" i="21"/>
  <c r="L730" i="21"/>
  <c r="M730" i="21" s="1"/>
  <c r="J730" i="21"/>
  <c r="K730" i="21" s="1"/>
  <c r="I730" i="21"/>
  <c r="W729" i="21"/>
  <c r="V729" i="21"/>
  <c r="L729" i="21"/>
  <c r="M729" i="21" s="1"/>
  <c r="J729" i="21"/>
  <c r="K729" i="21" s="1"/>
  <c r="I729" i="21"/>
  <c r="E729" i="21"/>
  <c r="G729" i="21" s="1"/>
  <c r="D729" i="21"/>
  <c r="F729" i="21" s="1"/>
  <c r="W728" i="21"/>
  <c r="V728" i="21"/>
  <c r="L728" i="21"/>
  <c r="M728" i="21" s="1"/>
  <c r="J728" i="21"/>
  <c r="K728" i="21" s="1"/>
  <c r="I728" i="21"/>
  <c r="E728" i="21"/>
  <c r="G728" i="21" s="1"/>
  <c r="D728" i="21"/>
  <c r="F728" i="21" s="1"/>
  <c r="W727" i="21"/>
  <c r="V727" i="21"/>
  <c r="L727" i="21"/>
  <c r="M727" i="21" s="1"/>
  <c r="J727" i="21"/>
  <c r="K727" i="21" s="1"/>
  <c r="I727" i="21"/>
  <c r="E727" i="21"/>
  <c r="G727" i="21" s="1"/>
  <c r="D727" i="21"/>
  <c r="F727" i="21" s="1"/>
  <c r="W726" i="21"/>
  <c r="V726" i="21"/>
  <c r="L726" i="21"/>
  <c r="M726" i="21" s="1"/>
  <c r="J726" i="21"/>
  <c r="K726" i="21" s="1"/>
  <c r="I726" i="21"/>
  <c r="E726" i="21"/>
  <c r="G726" i="21" s="1"/>
  <c r="D726" i="21"/>
  <c r="F726" i="21" s="1"/>
  <c r="W725" i="21"/>
  <c r="V725" i="21"/>
  <c r="L725" i="21"/>
  <c r="M725" i="21" s="1"/>
  <c r="J725" i="21"/>
  <c r="K725" i="21" s="1"/>
  <c r="I725" i="21"/>
  <c r="E725" i="21"/>
  <c r="G725" i="21" s="1"/>
  <c r="D725" i="21"/>
  <c r="F725" i="21" s="1"/>
  <c r="W724" i="21"/>
  <c r="V724" i="21"/>
  <c r="L724" i="21"/>
  <c r="M724" i="21" s="1"/>
  <c r="J724" i="21"/>
  <c r="K724" i="21" s="1"/>
  <c r="I724" i="21"/>
  <c r="E724" i="21"/>
  <c r="G724" i="21" s="1"/>
  <c r="D724" i="21"/>
  <c r="F724" i="21" s="1"/>
  <c r="W723" i="21"/>
  <c r="V723" i="21"/>
  <c r="L723" i="21"/>
  <c r="M723" i="21" s="1"/>
  <c r="J723" i="21"/>
  <c r="K723" i="21" s="1"/>
  <c r="I723" i="21"/>
  <c r="E723" i="21"/>
  <c r="G723" i="21" s="1"/>
  <c r="D723" i="21"/>
  <c r="F723" i="21" s="1"/>
  <c r="W722" i="21"/>
  <c r="V722" i="21"/>
  <c r="L722" i="21"/>
  <c r="M722" i="21" s="1"/>
  <c r="J722" i="21"/>
  <c r="K722" i="21" s="1"/>
  <c r="I722" i="21"/>
  <c r="E722" i="21"/>
  <c r="G722" i="21" s="1"/>
  <c r="D722" i="21"/>
  <c r="F722" i="21" s="1"/>
  <c r="W721" i="21"/>
  <c r="V721" i="21"/>
  <c r="L721" i="21"/>
  <c r="M721" i="21" s="1"/>
  <c r="J721" i="21"/>
  <c r="K721" i="21" s="1"/>
  <c r="I721" i="21"/>
  <c r="E721" i="21"/>
  <c r="G721" i="21" s="1"/>
  <c r="D721" i="21"/>
  <c r="F721" i="21" s="1"/>
  <c r="W720" i="21"/>
  <c r="V720" i="21"/>
  <c r="L720" i="21"/>
  <c r="M720" i="21" s="1"/>
  <c r="J720" i="21"/>
  <c r="K720" i="21" s="1"/>
  <c r="I720" i="21"/>
  <c r="E720" i="21"/>
  <c r="G720" i="21" s="1"/>
  <c r="D720" i="21"/>
  <c r="F720" i="21" s="1"/>
  <c r="W719" i="21"/>
  <c r="V719" i="21"/>
  <c r="L719" i="21"/>
  <c r="M719" i="21" s="1"/>
  <c r="J719" i="21"/>
  <c r="K719" i="21" s="1"/>
  <c r="I719" i="21"/>
  <c r="E719" i="21"/>
  <c r="G719" i="21" s="1"/>
  <c r="D719" i="21"/>
  <c r="F719" i="21" s="1"/>
  <c r="W718" i="21"/>
  <c r="V718" i="21"/>
  <c r="L718" i="21"/>
  <c r="M718" i="21" s="1"/>
  <c r="J718" i="21"/>
  <c r="K718" i="21" s="1"/>
  <c r="I718" i="21"/>
  <c r="E718" i="21"/>
  <c r="G718" i="21" s="1"/>
  <c r="D718" i="21"/>
  <c r="F718" i="21" s="1"/>
  <c r="W717" i="21"/>
  <c r="V717" i="21"/>
  <c r="L717" i="21"/>
  <c r="M717" i="21" s="1"/>
  <c r="J717" i="21"/>
  <c r="K717" i="21" s="1"/>
  <c r="I717" i="21"/>
  <c r="E717" i="21"/>
  <c r="G717" i="21" s="1"/>
  <c r="D717" i="21"/>
  <c r="F717" i="21" s="1"/>
  <c r="W716" i="21"/>
  <c r="V716" i="21"/>
  <c r="L716" i="21"/>
  <c r="M716" i="21" s="1"/>
  <c r="J716" i="21"/>
  <c r="K716" i="21" s="1"/>
  <c r="I716" i="21"/>
  <c r="E716" i="21"/>
  <c r="G716" i="21" s="1"/>
  <c r="D716" i="21"/>
  <c r="F716" i="21" s="1"/>
  <c r="W715" i="21"/>
  <c r="V715" i="21"/>
  <c r="L715" i="21"/>
  <c r="M715" i="21" s="1"/>
  <c r="J715" i="21"/>
  <c r="K715" i="21" s="1"/>
  <c r="I715" i="21"/>
  <c r="E715" i="21"/>
  <c r="G715" i="21" s="1"/>
  <c r="D715" i="21"/>
  <c r="F715" i="21" s="1"/>
  <c r="W714" i="21"/>
  <c r="V714" i="21"/>
  <c r="L714" i="21"/>
  <c r="M714" i="21" s="1"/>
  <c r="J714" i="21"/>
  <c r="K714" i="21" s="1"/>
  <c r="I714" i="21"/>
  <c r="E714" i="21"/>
  <c r="G714" i="21" s="1"/>
  <c r="D714" i="21"/>
  <c r="F714" i="21" s="1"/>
  <c r="W713" i="21"/>
  <c r="V713" i="21"/>
  <c r="L713" i="21"/>
  <c r="M713" i="21" s="1"/>
  <c r="J713" i="21"/>
  <c r="K713" i="21" s="1"/>
  <c r="I713" i="21"/>
  <c r="E713" i="21"/>
  <c r="G713" i="21" s="1"/>
  <c r="D713" i="21"/>
  <c r="F713" i="21" s="1"/>
  <c r="W712" i="21"/>
  <c r="V712" i="21"/>
  <c r="L712" i="21"/>
  <c r="M712" i="21" s="1"/>
  <c r="J712" i="21"/>
  <c r="K712" i="21" s="1"/>
  <c r="I712" i="21"/>
  <c r="E712" i="21"/>
  <c r="G712" i="21" s="1"/>
  <c r="D712" i="21"/>
  <c r="F712" i="21" s="1"/>
  <c r="W711" i="21"/>
  <c r="V711" i="21"/>
  <c r="L711" i="21"/>
  <c r="M711" i="21" s="1"/>
  <c r="J711" i="21"/>
  <c r="K711" i="21" s="1"/>
  <c r="I711" i="21"/>
  <c r="E711" i="21"/>
  <c r="G711" i="21" s="1"/>
  <c r="D711" i="21"/>
  <c r="F711" i="21" s="1"/>
  <c r="W710" i="21"/>
  <c r="V710" i="21"/>
  <c r="L710" i="21"/>
  <c r="M710" i="21" s="1"/>
  <c r="J710" i="21"/>
  <c r="K710" i="21" s="1"/>
  <c r="I710" i="21"/>
  <c r="E710" i="21"/>
  <c r="G710" i="21" s="1"/>
  <c r="D710" i="21"/>
  <c r="F710" i="21" s="1"/>
  <c r="W709" i="21"/>
  <c r="V709" i="21"/>
  <c r="L709" i="21"/>
  <c r="M709" i="21" s="1"/>
  <c r="J709" i="21"/>
  <c r="K709" i="21" s="1"/>
  <c r="I709" i="21"/>
  <c r="E709" i="21"/>
  <c r="G709" i="21" s="1"/>
  <c r="D709" i="21"/>
  <c r="F709" i="21" s="1"/>
  <c r="W708" i="21"/>
  <c r="V708" i="21"/>
  <c r="L708" i="21"/>
  <c r="M708" i="21" s="1"/>
  <c r="J708" i="21"/>
  <c r="K708" i="21" s="1"/>
  <c r="I708" i="21"/>
  <c r="E708" i="21"/>
  <c r="G708" i="21" s="1"/>
  <c r="D708" i="21"/>
  <c r="F708" i="21" s="1"/>
  <c r="W707" i="21"/>
  <c r="V707" i="21"/>
  <c r="L707" i="21"/>
  <c r="M707" i="21" s="1"/>
  <c r="J707" i="21"/>
  <c r="K707" i="21" s="1"/>
  <c r="I707" i="21"/>
  <c r="E707" i="21"/>
  <c r="G707" i="21" s="1"/>
  <c r="D707" i="21"/>
  <c r="F707" i="21" s="1"/>
  <c r="W706" i="21"/>
  <c r="V706" i="21"/>
  <c r="L706" i="21"/>
  <c r="M706" i="21" s="1"/>
  <c r="J706" i="21"/>
  <c r="K706" i="21" s="1"/>
  <c r="I706" i="21"/>
  <c r="E706" i="21"/>
  <c r="G706" i="21" s="1"/>
  <c r="D706" i="21"/>
  <c r="F706" i="21" s="1"/>
  <c r="W705" i="21"/>
  <c r="V705" i="21"/>
  <c r="L705" i="21"/>
  <c r="M705" i="21" s="1"/>
  <c r="J705" i="21"/>
  <c r="K705" i="21" s="1"/>
  <c r="I705" i="21"/>
  <c r="E705" i="21"/>
  <c r="G705" i="21" s="1"/>
  <c r="D705" i="21"/>
  <c r="F705" i="21" s="1"/>
  <c r="W704" i="21"/>
  <c r="V704" i="21"/>
  <c r="M704" i="21"/>
  <c r="L704" i="21"/>
  <c r="K704" i="21"/>
  <c r="J704" i="21"/>
  <c r="I704" i="21"/>
  <c r="N732" i="21" s="1"/>
  <c r="E704" i="21"/>
  <c r="G704" i="21" s="1"/>
  <c r="D704" i="21"/>
  <c r="F704" i="21" s="1"/>
  <c r="W703" i="21"/>
  <c r="V703" i="21"/>
  <c r="L703" i="21"/>
  <c r="M703" i="21" s="1"/>
  <c r="J703" i="21"/>
  <c r="K703" i="21" s="1"/>
  <c r="I703" i="21"/>
  <c r="E703" i="21"/>
  <c r="G703" i="21" s="1"/>
  <c r="D703" i="21"/>
  <c r="F703" i="21" s="1"/>
  <c r="W702" i="21"/>
  <c r="V702" i="21"/>
  <c r="L702" i="21"/>
  <c r="M702" i="21" s="1"/>
  <c r="J702" i="21"/>
  <c r="K702" i="21" s="1"/>
  <c r="I702" i="21"/>
  <c r="E702" i="21"/>
  <c r="G702" i="21" s="1"/>
  <c r="D702" i="21"/>
  <c r="F702" i="21" s="1"/>
  <c r="W701" i="21"/>
  <c r="V701" i="21"/>
  <c r="L701" i="21"/>
  <c r="M701" i="21" s="1"/>
  <c r="J701" i="21"/>
  <c r="K701" i="21" s="1"/>
  <c r="I701" i="21"/>
  <c r="E701" i="21"/>
  <c r="G701" i="21" s="1"/>
  <c r="D701" i="21"/>
  <c r="F701" i="21" s="1"/>
  <c r="W700" i="21"/>
  <c r="V700" i="21"/>
  <c r="L700" i="21"/>
  <c r="M700" i="21" s="1"/>
  <c r="J700" i="21"/>
  <c r="K700" i="21" s="1"/>
  <c r="I700" i="21"/>
  <c r="E700" i="21"/>
  <c r="G700" i="21" s="1"/>
  <c r="D700" i="21"/>
  <c r="F700" i="21" s="1"/>
  <c r="W699" i="21"/>
  <c r="V699" i="21"/>
  <c r="L699" i="21"/>
  <c r="M699" i="21" s="1"/>
  <c r="J699" i="21"/>
  <c r="K699" i="21" s="1"/>
  <c r="I699" i="21"/>
  <c r="E699" i="21"/>
  <c r="G699" i="21" s="1"/>
  <c r="D699" i="21"/>
  <c r="F699" i="21" s="1"/>
  <c r="W698" i="21"/>
  <c r="V698" i="21"/>
  <c r="L698" i="21"/>
  <c r="M698" i="21" s="1"/>
  <c r="J698" i="21"/>
  <c r="K698" i="21" s="1"/>
  <c r="I698" i="21"/>
  <c r="E698" i="21"/>
  <c r="G698" i="21" s="1"/>
  <c r="D698" i="21"/>
  <c r="F698" i="21" s="1"/>
  <c r="W697" i="21"/>
  <c r="V697" i="21"/>
  <c r="L697" i="21"/>
  <c r="M697" i="21" s="1"/>
  <c r="J697" i="21"/>
  <c r="K697" i="21" s="1"/>
  <c r="I697" i="21"/>
  <c r="E697" i="21"/>
  <c r="G697" i="21" s="1"/>
  <c r="D697" i="21"/>
  <c r="F697" i="21" s="1"/>
  <c r="W696" i="21"/>
  <c r="V696" i="21"/>
  <c r="L696" i="21"/>
  <c r="M696" i="21" s="1"/>
  <c r="J696" i="21"/>
  <c r="K696" i="21" s="1"/>
  <c r="I696" i="21"/>
  <c r="E696" i="21"/>
  <c r="G696" i="21" s="1"/>
  <c r="D696" i="21"/>
  <c r="F696" i="21" s="1"/>
  <c r="W695" i="21"/>
  <c r="V695" i="21"/>
  <c r="L695" i="21"/>
  <c r="M695" i="21" s="1"/>
  <c r="J695" i="21"/>
  <c r="K695" i="21" s="1"/>
  <c r="I695" i="21"/>
  <c r="E695" i="21"/>
  <c r="G695" i="21" s="1"/>
  <c r="D695" i="21"/>
  <c r="F695" i="21" s="1"/>
  <c r="W694" i="21"/>
  <c r="V694" i="21"/>
  <c r="L694" i="21"/>
  <c r="M694" i="21" s="1"/>
  <c r="J694" i="21"/>
  <c r="K694" i="21" s="1"/>
  <c r="I694" i="21"/>
  <c r="E694" i="21"/>
  <c r="G694" i="21" s="1"/>
  <c r="D694" i="21"/>
  <c r="F694" i="21" s="1"/>
  <c r="W693" i="21"/>
  <c r="V693" i="21"/>
  <c r="L693" i="21"/>
  <c r="M693" i="21" s="1"/>
  <c r="J693" i="21"/>
  <c r="K693" i="21" s="1"/>
  <c r="I693" i="21"/>
  <c r="E693" i="21"/>
  <c r="G693" i="21" s="1"/>
  <c r="D693" i="21"/>
  <c r="F693" i="21" s="1"/>
  <c r="W692" i="21"/>
  <c r="V692" i="21"/>
  <c r="L692" i="21"/>
  <c r="M692" i="21" s="1"/>
  <c r="J692" i="21"/>
  <c r="K692" i="21" s="1"/>
  <c r="I692" i="21"/>
  <c r="E692" i="21"/>
  <c r="G692" i="21" s="1"/>
  <c r="D692" i="21"/>
  <c r="F692" i="21" s="1"/>
  <c r="W691" i="21"/>
  <c r="V691" i="21"/>
  <c r="L691" i="21"/>
  <c r="M691" i="21" s="1"/>
  <c r="J691" i="21"/>
  <c r="K691" i="21" s="1"/>
  <c r="I691" i="21"/>
  <c r="E691" i="21"/>
  <c r="G691" i="21" s="1"/>
  <c r="D691" i="21"/>
  <c r="F691" i="21" s="1"/>
  <c r="W690" i="21"/>
  <c r="V690" i="21"/>
  <c r="L690" i="21"/>
  <c r="M690" i="21" s="1"/>
  <c r="J690" i="21"/>
  <c r="K690" i="21" s="1"/>
  <c r="I690" i="21"/>
  <c r="E690" i="21"/>
  <c r="G690" i="21" s="1"/>
  <c r="D690" i="21"/>
  <c r="F690" i="21" s="1"/>
  <c r="W689" i="21"/>
  <c r="V689" i="21"/>
  <c r="L689" i="21"/>
  <c r="M689" i="21" s="1"/>
  <c r="J689" i="21"/>
  <c r="K689" i="21" s="1"/>
  <c r="I689" i="21"/>
  <c r="E689" i="21"/>
  <c r="G689" i="21" s="1"/>
  <c r="D689" i="21"/>
  <c r="F689" i="21" s="1"/>
  <c r="W688" i="21"/>
  <c r="V688" i="21"/>
  <c r="L688" i="21"/>
  <c r="M688" i="21" s="1"/>
  <c r="J688" i="21"/>
  <c r="K688" i="21" s="1"/>
  <c r="I688" i="21"/>
  <c r="E688" i="21"/>
  <c r="G688" i="21" s="1"/>
  <c r="D688" i="21"/>
  <c r="F688" i="21" s="1"/>
  <c r="W687" i="21"/>
  <c r="V687" i="21"/>
  <c r="L687" i="21"/>
  <c r="M687" i="21" s="1"/>
  <c r="J687" i="21"/>
  <c r="K687" i="21" s="1"/>
  <c r="I687" i="21"/>
  <c r="E687" i="21"/>
  <c r="G687" i="21" s="1"/>
  <c r="D687" i="21"/>
  <c r="F687" i="21" s="1"/>
  <c r="W686" i="21"/>
  <c r="V686" i="21"/>
  <c r="L686" i="21"/>
  <c r="M686" i="21" s="1"/>
  <c r="J686" i="21"/>
  <c r="K686" i="21" s="1"/>
  <c r="I686" i="21"/>
  <c r="E686" i="21"/>
  <c r="G686" i="21" s="1"/>
  <c r="D686" i="21"/>
  <c r="F686" i="21" s="1"/>
  <c r="W685" i="21"/>
  <c r="V685" i="21"/>
  <c r="L685" i="21"/>
  <c r="M685" i="21" s="1"/>
  <c r="J685" i="21"/>
  <c r="K685" i="21" s="1"/>
  <c r="I685" i="21"/>
  <c r="E685" i="21"/>
  <c r="G685" i="21" s="1"/>
  <c r="D685" i="21"/>
  <c r="F685" i="21" s="1"/>
  <c r="W684" i="21"/>
  <c r="V684" i="21"/>
  <c r="L684" i="21"/>
  <c r="M684" i="21" s="1"/>
  <c r="J684" i="21"/>
  <c r="K684" i="21" s="1"/>
  <c r="I684" i="21"/>
  <c r="E684" i="21"/>
  <c r="G684" i="21" s="1"/>
  <c r="D684" i="21"/>
  <c r="F684" i="21" s="1"/>
  <c r="W683" i="21"/>
  <c r="V683" i="21"/>
  <c r="L683" i="21"/>
  <c r="M683" i="21" s="1"/>
  <c r="J683" i="21"/>
  <c r="K683" i="21" s="1"/>
  <c r="I683" i="21"/>
  <c r="E683" i="21"/>
  <c r="G683" i="21" s="1"/>
  <c r="D683" i="21"/>
  <c r="F683" i="21" s="1"/>
  <c r="W682" i="21"/>
  <c r="V682" i="21"/>
  <c r="L682" i="21"/>
  <c r="M682" i="21" s="1"/>
  <c r="J682" i="21"/>
  <c r="K682" i="21" s="1"/>
  <c r="I682" i="21"/>
  <c r="E682" i="21"/>
  <c r="G682" i="21" s="1"/>
  <c r="D682" i="21"/>
  <c r="F682" i="21" s="1"/>
  <c r="W681" i="21"/>
  <c r="V681" i="21"/>
  <c r="L681" i="21"/>
  <c r="M681" i="21" s="1"/>
  <c r="J681" i="21"/>
  <c r="K681" i="21" s="1"/>
  <c r="I681" i="21"/>
  <c r="E681" i="21"/>
  <c r="G681" i="21" s="1"/>
  <c r="D681" i="21"/>
  <c r="F681" i="21" s="1"/>
  <c r="W680" i="21"/>
  <c r="V680" i="21"/>
  <c r="L680" i="21"/>
  <c r="M680" i="21" s="1"/>
  <c r="J680" i="21"/>
  <c r="K680" i="21" s="1"/>
  <c r="I680" i="21"/>
  <c r="E680" i="21"/>
  <c r="G680" i="21" s="1"/>
  <c r="D680" i="21"/>
  <c r="F680" i="21" s="1"/>
  <c r="W679" i="21"/>
  <c r="V679" i="21"/>
  <c r="L679" i="21"/>
  <c r="M679" i="21" s="1"/>
  <c r="J679" i="21"/>
  <c r="K679" i="21" s="1"/>
  <c r="I679" i="21"/>
  <c r="E679" i="21"/>
  <c r="G679" i="21" s="1"/>
  <c r="D679" i="21"/>
  <c r="F679" i="21" s="1"/>
  <c r="W678" i="21"/>
  <c r="V678" i="21"/>
  <c r="L678" i="21"/>
  <c r="M678" i="21" s="1"/>
  <c r="J678" i="21"/>
  <c r="K678" i="21" s="1"/>
  <c r="I678" i="21"/>
  <c r="E678" i="21"/>
  <c r="G678" i="21" s="1"/>
  <c r="D678" i="21"/>
  <c r="F678" i="21" s="1"/>
  <c r="W677" i="21"/>
  <c r="V677" i="21"/>
  <c r="M677" i="21"/>
  <c r="L677" i="21"/>
  <c r="K677" i="21"/>
  <c r="J677" i="21"/>
  <c r="I677" i="21"/>
  <c r="E677" i="21"/>
  <c r="G677" i="21" s="1"/>
  <c r="D677" i="21"/>
  <c r="F677" i="21" s="1"/>
  <c r="W676" i="21"/>
  <c r="V676" i="21"/>
  <c r="L676" i="21"/>
  <c r="M676" i="21" s="1"/>
  <c r="J676" i="21"/>
  <c r="K676" i="21" s="1"/>
  <c r="I676" i="21"/>
  <c r="G676" i="21"/>
  <c r="E676" i="21"/>
  <c r="D676" i="21"/>
  <c r="F676" i="21" s="1"/>
  <c r="W675" i="21"/>
  <c r="V675" i="21"/>
  <c r="L675" i="21"/>
  <c r="M675" i="21" s="1"/>
  <c r="J675" i="21"/>
  <c r="K675" i="21" s="1"/>
  <c r="I675" i="21"/>
  <c r="E675" i="21"/>
  <c r="G675" i="21" s="1"/>
  <c r="D675" i="21"/>
  <c r="F675" i="21" s="1"/>
  <c r="W674" i="21"/>
  <c r="V674" i="21"/>
  <c r="M674" i="21"/>
  <c r="L674" i="21"/>
  <c r="K674" i="21"/>
  <c r="J674" i="21"/>
  <c r="I674" i="21"/>
  <c r="N703" i="21" s="1"/>
  <c r="N704" i="21" s="1"/>
  <c r="E674" i="21"/>
  <c r="G674" i="21" s="1"/>
  <c r="D674" i="21"/>
  <c r="F674" i="21" s="1"/>
  <c r="W673" i="21"/>
  <c r="V673" i="21"/>
  <c r="L673" i="21"/>
  <c r="M673" i="21" s="1"/>
  <c r="J673" i="21"/>
  <c r="K673" i="21" s="1"/>
  <c r="I673" i="21"/>
  <c r="E673" i="21"/>
  <c r="G673" i="21" s="1"/>
  <c r="D673" i="21"/>
  <c r="F673" i="21" s="1"/>
  <c r="W672" i="21"/>
  <c r="V672" i="21"/>
  <c r="L672" i="21"/>
  <c r="M672" i="21" s="1"/>
  <c r="J672" i="21"/>
  <c r="K672" i="21" s="1"/>
  <c r="I672" i="21"/>
  <c r="E672" i="21"/>
  <c r="G672" i="21" s="1"/>
  <c r="D672" i="21"/>
  <c r="F672" i="21" s="1"/>
  <c r="W671" i="21"/>
  <c r="V671" i="21"/>
  <c r="M671" i="21"/>
  <c r="L671" i="21"/>
  <c r="K671" i="21"/>
  <c r="J671" i="21"/>
  <c r="I671" i="21"/>
  <c r="E671" i="21"/>
  <c r="G671" i="21" s="1"/>
  <c r="D671" i="21"/>
  <c r="F671" i="21" s="1"/>
  <c r="W670" i="21"/>
  <c r="V670" i="21"/>
  <c r="L670" i="21"/>
  <c r="M670" i="21" s="1"/>
  <c r="J670" i="21"/>
  <c r="K670" i="21" s="1"/>
  <c r="I670" i="21"/>
  <c r="E670" i="21"/>
  <c r="G670" i="21" s="1"/>
  <c r="D670" i="21"/>
  <c r="F670" i="21" s="1"/>
  <c r="W669" i="21"/>
  <c r="V669" i="21"/>
  <c r="L669" i="21"/>
  <c r="M669" i="21" s="1"/>
  <c r="J669" i="21"/>
  <c r="K669" i="21" s="1"/>
  <c r="I669" i="21"/>
  <c r="E669" i="21"/>
  <c r="G669" i="21" s="1"/>
  <c r="D669" i="21"/>
  <c r="F669" i="21" s="1"/>
  <c r="W668" i="21"/>
  <c r="V668" i="21"/>
  <c r="L668" i="21"/>
  <c r="M668" i="21" s="1"/>
  <c r="J668" i="21"/>
  <c r="K668" i="21" s="1"/>
  <c r="I668" i="21"/>
  <c r="E668" i="21"/>
  <c r="G668" i="21" s="1"/>
  <c r="D668" i="21"/>
  <c r="F668" i="21" s="1"/>
  <c r="W667" i="21"/>
  <c r="V667" i="21"/>
  <c r="M667" i="21"/>
  <c r="L667" i="21"/>
  <c r="K667" i="21"/>
  <c r="J667" i="21"/>
  <c r="I667" i="21"/>
  <c r="E667" i="21"/>
  <c r="G667" i="21" s="1"/>
  <c r="D667" i="21"/>
  <c r="F667" i="21" s="1"/>
  <c r="W666" i="21"/>
  <c r="V666" i="21"/>
  <c r="L666" i="21"/>
  <c r="M666" i="21" s="1"/>
  <c r="J666" i="21"/>
  <c r="K666" i="21" s="1"/>
  <c r="I666" i="21"/>
  <c r="G666" i="21"/>
  <c r="E666" i="21"/>
  <c r="D666" i="21"/>
  <c r="F666" i="21" s="1"/>
  <c r="W665" i="21"/>
  <c r="V665" i="21"/>
  <c r="L665" i="21"/>
  <c r="M665" i="21" s="1"/>
  <c r="J665" i="21"/>
  <c r="K665" i="21" s="1"/>
  <c r="I665" i="21"/>
  <c r="E665" i="21"/>
  <c r="G665" i="21" s="1"/>
  <c r="D665" i="21"/>
  <c r="F665" i="21" s="1"/>
  <c r="W664" i="21"/>
  <c r="V664" i="21"/>
  <c r="L664" i="21"/>
  <c r="M664" i="21" s="1"/>
  <c r="J664" i="21"/>
  <c r="K664" i="21" s="1"/>
  <c r="I664" i="21"/>
  <c r="E664" i="21"/>
  <c r="G664" i="21" s="1"/>
  <c r="D664" i="21"/>
  <c r="F664" i="21" s="1"/>
  <c r="W663" i="21"/>
  <c r="V663" i="21"/>
  <c r="L663" i="21"/>
  <c r="M663" i="21" s="1"/>
  <c r="J663" i="21"/>
  <c r="K663" i="21" s="1"/>
  <c r="I663" i="21"/>
  <c r="E663" i="21"/>
  <c r="G663" i="21" s="1"/>
  <c r="D663" i="21"/>
  <c r="F663" i="21" s="1"/>
  <c r="W662" i="21"/>
  <c r="V662" i="21"/>
  <c r="L662" i="21"/>
  <c r="M662" i="21" s="1"/>
  <c r="J662" i="21"/>
  <c r="K662" i="21" s="1"/>
  <c r="I662" i="21"/>
  <c r="E662" i="21"/>
  <c r="G662" i="21" s="1"/>
  <c r="D662" i="21"/>
  <c r="F662" i="21" s="1"/>
  <c r="W661" i="21"/>
  <c r="V661" i="21"/>
  <c r="L661" i="21"/>
  <c r="M661" i="21" s="1"/>
  <c r="J661" i="21"/>
  <c r="K661" i="21" s="1"/>
  <c r="I661" i="21"/>
  <c r="E661" i="21"/>
  <c r="G661" i="21" s="1"/>
  <c r="D661" i="21"/>
  <c r="F661" i="21" s="1"/>
  <c r="W660" i="21"/>
  <c r="V660" i="21"/>
  <c r="L660" i="21"/>
  <c r="M660" i="21" s="1"/>
  <c r="J660" i="21"/>
  <c r="K660" i="21" s="1"/>
  <c r="I660" i="21"/>
  <c r="E660" i="21"/>
  <c r="G660" i="21" s="1"/>
  <c r="D660" i="21"/>
  <c r="F660" i="21" s="1"/>
  <c r="W659" i="21"/>
  <c r="V659" i="21"/>
  <c r="M659" i="21"/>
  <c r="L659" i="21"/>
  <c r="K659" i="21"/>
  <c r="J659" i="21"/>
  <c r="I659" i="21"/>
  <c r="E659" i="21"/>
  <c r="G659" i="21" s="1"/>
  <c r="D659" i="21"/>
  <c r="F659" i="21" s="1"/>
  <c r="W658" i="21"/>
  <c r="V658" i="21"/>
  <c r="L658" i="21"/>
  <c r="M658" i="21" s="1"/>
  <c r="J658" i="21"/>
  <c r="K658" i="21" s="1"/>
  <c r="I658" i="21"/>
  <c r="G658" i="21"/>
  <c r="E658" i="21"/>
  <c r="D658" i="21"/>
  <c r="F658" i="21" s="1"/>
  <c r="W657" i="21"/>
  <c r="V657" i="21"/>
  <c r="L657" i="21"/>
  <c r="M657" i="21" s="1"/>
  <c r="J657" i="21"/>
  <c r="K657" i="21" s="1"/>
  <c r="I657" i="21"/>
  <c r="E657" i="21"/>
  <c r="G657" i="21" s="1"/>
  <c r="D657" i="21"/>
  <c r="F657" i="21" s="1"/>
  <c r="W656" i="21"/>
  <c r="V656" i="21"/>
  <c r="L656" i="21"/>
  <c r="M656" i="21" s="1"/>
  <c r="J656" i="21"/>
  <c r="K656" i="21" s="1"/>
  <c r="I656" i="21"/>
  <c r="E656" i="21"/>
  <c r="G656" i="21" s="1"/>
  <c r="D656" i="21"/>
  <c r="F656" i="21" s="1"/>
  <c r="W655" i="21"/>
  <c r="V655" i="21"/>
  <c r="L655" i="21"/>
  <c r="M655" i="21" s="1"/>
  <c r="J655" i="21"/>
  <c r="K655" i="21" s="1"/>
  <c r="I655" i="21"/>
  <c r="E655" i="21"/>
  <c r="G655" i="21" s="1"/>
  <c r="D655" i="21"/>
  <c r="F655" i="21" s="1"/>
  <c r="W654" i="21"/>
  <c r="V654" i="21"/>
  <c r="L654" i="21"/>
  <c r="M654" i="21" s="1"/>
  <c r="J654" i="21"/>
  <c r="K654" i="21" s="1"/>
  <c r="I654" i="21"/>
  <c r="E654" i="21"/>
  <c r="G654" i="21" s="1"/>
  <c r="D654" i="21"/>
  <c r="F654" i="21" s="1"/>
  <c r="W653" i="21"/>
  <c r="V653" i="21"/>
  <c r="L653" i="21"/>
  <c r="M653" i="21" s="1"/>
  <c r="J653" i="21"/>
  <c r="K653" i="21" s="1"/>
  <c r="I653" i="21"/>
  <c r="E653" i="21"/>
  <c r="G653" i="21" s="1"/>
  <c r="D653" i="21"/>
  <c r="F653" i="21" s="1"/>
  <c r="W652" i="21"/>
  <c r="V652" i="21"/>
  <c r="L652" i="21"/>
  <c r="M652" i="21" s="1"/>
  <c r="J652" i="21"/>
  <c r="K652" i="21" s="1"/>
  <c r="I652" i="21"/>
  <c r="E652" i="21"/>
  <c r="G652" i="21" s="1"/>
  <c r="D652" i="21"/>
  <c r="F652" i="21" s="1"/>
  <c r="W651" i="21"/>
  <c r="V651" i="21"/>
  <c r="M651" i="21"/>
  <c r="L651" i="21"/>
  <c r="K651" i="21"/>
  <c r="J651" i="21"/>
  <c r="I651" i="21"/>
  <c r="E651" i="21"/>
  <c r="G651" i="21" s="1"/>
  <c r="D651" i="21"/>
  <c r="F651" i="21" s="1"/>
  <c r="W650" i="21"/>
  <c r="V650" i="21"/>
  <c r="L650" i="21"/>
  <c r="M650" i="21" s="1"/>
  <c r="J650" i="21"/>
  <c r="K650" i="21" s="1"/>
  <c r="I650" i="21"/>
  <c r="G650" i="21"/>
  <c r="E650" i="21"/>
  <c r="D650" i="21"/>
  <c r="F650" i="21" s="1"/>
  <c r="W649" i="21"/>
  <c r="V649" i="21"/>
  <c r="L649" i="21"/>
  <c r="M649" i="21" s="1"/>
  <c r="J649" i="21"/>
  <c r="K649" i="21" s="1"/>
  <c r="I649" i="21"/>
  <c r="E649" i="21"/>
  <c r="G649" i="21" s="1"/>
  <c r="D649" i="21"/>
  <c r="F649" i="21" s="1"/>
  <c r="W648" i="21"/>
  <c r="V648" i="21"/>
  <c r="L648" i="21"/>
  <c r="M648" i="21" s="1"/>
  <c r="J648" i="21"/>
  <c r="K648" i="21" s="1"/>
  <c r="I648" i="21"/>
  <c r="E648" i="21"/>
  <c r="G648" i="21" s="1"/>
  <c r="D648" i="21"/>
  <c r="F648" i="21" s="1"/>
  <c r="W647" i="21"/>
  <c r="V647" i="21"/>
  <c r="L647" i="21"/>
  <c r="M647" i="21" s="1"/>
  <c r="J647" i="21"/>
  <c r="K647" i="21" s="1"/>
  <c r="I647" i="21"/>
  <c r="E647" i="21"/>
  <c r="G647" i="21" s="1"/>
  <c r="D647" i="21"/>
  <c r="F647" i="21" s="1"/>
  <c r="W646" i="21"/>
  <c r="V646" i="21"/>
  <c r="L646" i="21"/>
  <c r="M646" i="21" s="1"/>
  <c r="J646" i="21"/>
  <c r="K646" i="21" s="1"/>
  <c r="I646" i="21"/>
  <c r="E646" i="21"/>
  <c r="G646" i="21" s="1"/>
  <c r="D646" i="21"/>
  <c r="F646" i="21" s="1"/>
  <c r="W645" i="21"/>
  <c r="V645" i="21"/>
  <c r="L645" i="21"/>
  <c r="M645" i="21" s="1"/>
  <c r="J645" i="21"/>
  <c r="K645" i="21" s="1"/>
  <c r="I645" i="21"/>
  <c r="E645" i="21"/>
  <c r="G645" i="21" s="1"/>
  <c r="D645" i="21"/>
  <c r="F645" i="21" s="1"/>
  <c r="W644" i="21"/>
  <c r="V644" i="21"/>
  <c r="L644" i="21"/>
  <c r="M644" i="21" s="1"/>
  <c r="J644" i="21"/>
  <c r="K644" i="21" s="1"/>
  <c r="I644" i="21"/>
  <c r="E644" i="21"/>
  <c r="G644" i="21" s="1"/>
  <c r="D644" i="21"/>
  <c r="F644" i="21" s="1"/>
  <c r="W643" i="21"/>
  <c r="V643" i="21"/>
  <c r="M643" i="21"/>
  <c r="L643" i="21"/>
  <c r="K643" i="21"/>
  <c r="J643" i="21"/>
  <c r="I643" i="21"/>
  <c r="E643" i="21"/>
  <c r="G643" i="21" s="1"/>
  <c r="D643" i="21"/>
  <c r="F643" i="21" s="1"/>
  <c r="W642" i="21"/>
  <c r="V642" i="21"/>
  <c r="L642" i="21"/>
  <c r="M642" i="21" s="1"/>
  <c r="J642" i="21"/>
  <c r="K642" i="21" s="1"/>
  <c r="I642" i="21"/>
  <c r="G642" i="21"/>
  <c r="E642" i="21"/>
  <c r="D642" i="21"/>
  <c r="F642" i="21" s="1"/>
  <c r="W641" i="21"/>
  <c r="V641" i="21"/>
  <c r="L641" i="21"/>
  <c r="M641" i="21" s="1"/>
  <c r="J641" i="21"/>
  <c r="K641" i="21" s="1"/>
  <c r="I641" i="21"/>
  <c r="G641" i="21"/>
  <c r="E641" i="21"/>
  <c r="D641" i="21"/>
  <c r="F641" i="21" s="1"/>
  <c r="W640" i="21"/>
  <c r="V640" i="21"/>
  <c r="L640" i="21"/>
  <c r="M640" i="21" s="1"/>
  <c r="J640" i="21"/>
  <c r="K640" i="21" s="1"/>
  <c r="I640" i="21"/>
  <c r="G640" i="21"/>
  <c r="E640" i="21"/>
  <c r="D640" i="21"/>
  <c r="F640" i="21" s="1"/>
  <c r="W639" i="21"/>
  <c r="V639" i="21"/>
  <c r="L639" i="21"/>
  <c r="M639" i="21" s="1"/>
  <c r="J639" i="21"/>
  <c r="K639" i="21" s="1"/>
  <c r="I639" i="21"/>
  <c r="E639" i="21"/>
  <c r="G639" i="21" s="1"/>
  <c r="D639" i="21"/>
  <c r="F639" i="21" s="1"/>
  <c r="W638" i="21"/>
  <c r="V638" i="21"/>
  <c r="L638" i="21"/>
  <c r="M638" i="21" s="1"/>
  <c r="J638" i="21"/>
  <c r="K638" i="21" s="1"/>
  <c r="I638" i="21"/>
  <c r="E638" i="21"/>
  <c r="G638" i="21" s="1"/>
  <c r="D638" i="21"/>
  <c r="F638" i="21" s="1"/>
  <c r="W637" i="21"/>
  <c r="V637" i="21"/>
  <c r="L637" i="21"/>
  <c r="M637" i="21" s="1"/>
  <c r="J637" i="21"/>
  <c r="K637" i="21" s="1"/>
  <c r="I637" i="21"/>
  <c r="E637" i="21"/>
  <c r="G637" i="21" s="1"/>
  <c r="D637" i="21"/>
  <c r="F637" i="21" s="1"/>
  <c r="W636" i="21"/>
  <c r="V636" i="21"/>
  <c r="L636" i="21"/>
  <c r="M636" i="21" s="1"/>
  <c r="J636" i="21"/>
  <c r="K636" i="21" s="1"/>
  <c r="I636" i="21"/>
  <c r="E636" i="21"/>
  <c r="G636" i="21" s="1"/>
  <c r="D636" i="21"/>
  <c r="F636" i="21" s="1"/>
  <c r="W635" i="21"/>
  <c r="V635" i="21"/>
  <c r="L635" i="21"/>
  <c r="M635" i="21" s="1"/>
  <c r="J635" i="21"/>
  <c r="K635" i="21" s="1"/>
  <c r="I635" i="21"/>
  <c r="E635" i="21"/>
  <c r="G635" i="21" s="1"/>
  <c r="D635" i="21"/>
  <c r="F635" i="21" s="1"/>
  <c r="W634" i="21"/>
  <c r="V634" i="21"/>
  <c r="L634" i="21"/>
  <c r="M634" i="21" s="1"/>
  <c r="J634" i="21"/>
  <c r="K634" i="21" s="1"/>
  <c r="I634" i="21"/>
  <c r="E634" i="21"/>
  <c r="G634" i="21" s="1"/>
  <c r="D634" i="21"/>
  <c r="F634" i="21" s="1"/>
  <c r="W633" i="21"/>
  <c r="V633" i="21"/>
  <c r="M633" i="21"/>
  <c r="L633" i="21"/>
  <c r="K633" i="21"/>
  <c r="J633" i="21"/>
  <c r="I633" i="21"/>
  <c r="E633" i="21"/>
  <c r="G633" i="21" s="1"/>
  <c r="D633" i="21"/>
  <c r="F633" i="21" s="1"/>
  <c r="W632" i="21"/>
  <c r="V632" i="21"/>
  <c r="L632" i="21"/>
  <c r="M632" i="21" s="1"/>
  <c r="J632" i="21"/>
  <c r="K632" i="21" s="1"/>
  <c r="I632" i="21"/>
  <c r="G632" i="21"/>
  <c r="E632" i="21"/>
  <c r="D632" i="21"/>
  <c r="F632" i="21" s="1"/>
  <c r="W631" i="21"/>
  <c r="V631" i="21"/>
  <c r="L631" i="21"/>
  <c r="M631" i="21" s="1"/>
  <c r="J631" i="21"/>
  <c r="K631" i="21" s="1"/>
  <c r="I631" i="21"/>
  <c r="E631" i="21"/>
  <c r="G631" i="21" s="1"/>
  <c r="D631" i="21"/>
  <c r="F631" i="21" s="1"/>
  <c r="W630" i="21"/>
  <c r="V630" i="21"/>
  <c r="L630" i="21"/>
  <c r="M630" i="21" s="1"/>
  <c r="J630" i="21"/>
  <c r="K630" i="21" s="1"/>
  <c r="I630" i="21"/>
  <c r="E630" i="21"/>
  <c r="G630" i="21" s="1"/>
  <c r="D630" i="21"/>
  <c r="F630" i="21" s="1"/>
  <c r="W629" i="21"/>
  <c r="V629" i="21"/>
  <c r="L629" i="21"/>
  <c r="M629" i="21" s="1"/>
  <c r="J629" i="21"/>
  <c r="K629" i="21" s="1"/>
  <c r="I629" i="21"/>
  <c r="E629" i="21"/>
  <c r="G629" i="21" s="1"/>
  <c r="D629" i="21"/>
  <c r="F629" i="21" s="1"/>
  <c r="W628" i="21"/>
  <c r="V628" i="21"/>
  <c r="L628" i="21"/>
  <c r="M628" i="21" s="1"/>
  <c r="J628" i="21"/>
  <c r="K628" i="21" s="1"/>
  <c r="I628" i="21"/>
  <c r="E628" i="21"/>
  <c r="G628" i="21" s="1"/>
  <c r="D628" i="21"/>
  <c r="F628" i="21" s="1"/>
  <c r="W627" i="21"/>
  <c r="V627" i="21"/>
  <c r="L627" i="21"/>
  <c r="M627" i="21" s="1"/>
  <c r="J627" i="21"/>
  <c r="K627" i="21" s="1"/>
  <c r="I627" i="21"/>
  <c r="E627" i="21"/>
  <c r="G627" i="21" s="1"/>
  <c r="D627" i="21"/>
  <c r="F627" i="21" s="1"/>
  <c r="W626" i="21"/>
  <c r="V626" i="21"/>
  <c r="L626" i="21"/>
  <c r="M626" i="21" s="1"/>
  <c r="J626" i="21"/>
  <c r="K626" i="21" s="1"/>
  <c r="I626" i="21"/>
  <c r="E626" i="21"/>
  <c r="G626" i="21" s="1"/>
  <c r="D626" i="21"/>
  <c r="F626" i="21" s="1"/>
  <c r="W625" i="21"/>
  <c r="V625" i="21"/>
  <c r="M625" i="21"/>
  <c r="L625" i="21"/>
  <c r="K625" i="21"/>
  <c r="J625" i="21"/>
  <c r="I625" i="21"/>
  <c r="E625" i="21"/>
  <c r="G625" i="21" s="1"/>
  <c r="D625" i="21"/>
  <c r="F625" i="21" s="1"/>
  <c r="W624" i="21"/>
  <c r="V624" i="21"/>
  <c r="L624" i="21"/>
  <c r="M624" i="21" s="1"/>
  <c r="J624" i="21"/>
  <c r="K624" i="21" s="1"/>
  <c r="I624" i="21"/>
  <c r="G624" i="21"/>
  <c r="E624" i="21"/>
  <c r="D624" i="21"/>
  <c r="F624" i="21" s="1"/>
  <c r="W623" i="21"/>
  <c r="V623" i="21"/>
  <c r="L623" i="21"/>
  <c r="M623" i="21" s="1"/>
  <c r="J623" i="21"/>
  <c r="K623" i="21" s="1"/>
  <c r="I623" i="21"/>
  <c r="E623" i="21"/>
  <c r="G623" i="21" s="1"/>
  <c r="D623" i="21"/>
  <c r="F623" i="21" s="1"/>
  <c r="W622" i="21"/>
  <c r="V622" i="21"/>
  <c r="L622" i="21"/>
  <c r="M622" i="21" s="1"/>
  <c r="J622" i="21"/>
  <c r="K622" i="21" s="1"/>
  <c r="I622" i="21"/>
  <c r="E622" i="21"/>
  <c r="G622" i="21" s="1"/>
  <c r="D622" i="21"/>
  <c r="F622" i="21" s="1"/>
  <c r="W621" i="21"/>
  <c r="V621" i="21"/>
  <c r="L621" i="21"/>
  <c r="M621" i="21" s="1"/>
  <c r="J621" i="21"/>
  <c r="K621" i="21" s="1"/>
  <c r="I621" i="21"/>
  <c r="E621" i="21"/>
  <c r="G621" i="21" s="1"/>
  <c r="D621" i="21"/>
  <c r="F621" i="21" s="1"/>
  <c r="W620" i="21"/>
  <c r="V620" i="21"/>
  <c r="L620" i="21"/>
  <c r="M620" i="21" s="1"/>
  <c r="J620" i="21"/>
  <c r="K620" i="21" s="1"/>
  <c r="I620" i="21"/>
  <c r="E620" i="21"/>
  <c r="G620" i="21" s="1"/>
  <c r="D620" i="21"/>
  <c r="F620" i="21" s="1"/>
  <c r="W619" i="21"/>
  <c r="V619" i="21"/>
  <c r="L619" i="21"/>
  <c r="M619" i="21" s="1"/>
  <c r="J619" i="21"/>
  <c r="K619" i="21" s="1"/>
  <c r="I619" i="21"/>
  <c r="E619" i="21"/>
  <c r="G619" i="21" s="1"/>
  <c r="D619" i="21"/>
  <c r="F619" i="21" s="1"/>
  <c r="W618" i="21"/>
  <c r="V618" i="21"/>
  <c r="L618" i="21"/>
  <c r="M618" i="21" s="1"/>
  <c r="J618" i="21"/>
  <c r="K618" i="21" s="1"/>
  <c r="I618" i="21"/>
  <c r="E618" i="21"/>
  <c r="G618" i="21" s="1"/>
  <c r="D618" i="21"/>
  <c r="F618" i="21" s="1"/>
  <c r="W617" i="21"/>
  <c r="V617" i="21"/>
  <c r="M617" i="21"/>
  <c r="L617" i="21"/>
  <c r="K617" i="21"/>
  <c r="J617" i="21"/>
  <c r="I617" i="21"/>
  <c r="E617" i="21"/>
  <c r="G617" i="21" s="1"/>
  <c r="D617" i="21"/>
  <c r="F617" i="21" s="1"/>
  <c r="W616" i="21"/>
  <c r="V616" i="21"/>
  <c r="L616" i="21"/>
  <c r="M616" i="21" s="1"/>
  <c r="J616" i="21"/>
  <c r="K616" i="21" s="1"/>
  <c r="I616" i="21"/>
  <c r="G616" i="21"/>
  <c r="E616" i="21"/>
  <c r="D616" i="21"/>
  <c r="F616" i="21" s="1"/>
  <c r="W615" i="21"/>
  <c r="V615" i="21"/>
  <c r="L615" i="21"/>
  <c r="M615" i="21" s="1"/>
  <c r="J615" i="21"/>
  <c r="K615" i="21" s="1"/>
  <c r="I615" i="21"/>
  <c r="E615" i="21"/>
  <c r="G615" i="21" s="1"/>
  <c r="D615" i="21"/>
  <c r="F615" i="21" s="1"/>
  <c r="W614" i="21"/>
  <c r="V614" i="21"/>
  <c r="L614" i="21"/>
  <c r="M614" i="21" s="1"/>
  <c r="J614" i="21"/>
  <c r="K614" i="21" s="1"/>
  <c r="I614" i="21"/>
  <c r="E614" i="21"/>
  <c r="G614" i="21" s="1"/>
  <c r="D614" i="21"/>
  <c r="F614" i="21" s="1"/>
  <c r="W613" i="21"/>
  <c r="V613" i="21"/>
  <c r="L613" i="21"/>
  <c r="J613" i="21"/>
  <c r="I613" i="21"/>
  <c r="E613" i="21"/>
  <c r="G613" i="21" s="1"/>
  <c r="D613" i="21"/>
  <c r="F613" i="21" s="1"/>
  <c r="W612" i="21"/>
  <c r="V612" i="21"/>
  <c r="L612" i="21"/>
  <c r="M612" i="21" s="1"/>
  <c r="J612" i="21"/>
  <c r="K612" i="21" s="1"/>
  <c r="I612" i="21"/>
  <c r="E612" i="21"/>
  <c r="G612" i="21" s="1"/>
  <c r="D612" i="21"/>
  <c r="F612" i="21" s="1"/>
  <c r="W611" i="21"/>
  <c r="V611" i="21"/>
  <c r="L611" i="21"/>
  <c r="M611" i="21" s="1"/>
  <c r="J611" i="21"/>
  <c r="K611" i="21" s="1"/>
  <c r="I611" i="21"/>
  <c r="E611" i="21"/>
  <c r="G611" i="21" s="1"/>
  <c r="D611" i="21"/>
  <c r="F611" i="21" s="1"/>
  <c r="W610" i="21"/>
  <c r="V610" i="21"/>
  <c r="L610" i="21"/>
  <c r="M610" i="21" s="1"/>
  <c r="J610" i="21"/>
  <c r="K610" i="21" s="1"/>
  <c r="I610" i="21"/>
  <c r="E610" i="21"/>
  <c r="G610" i="21" s="1"/>
  <c r="D610" i="21"/>
  <c r="F610" i="21" s="1"/>
  <c r="W609" i="21"/>
  <c r="V609" i="21"/>
  <c r="L609" i="21"/>
  <c r="M609" i="21" s="1"/>
  <c r="J609" i="21"/>
  <c r="K609" i="21" s="1"/>
  <c r="I609" i="21"/>
  <c r="E609" i="21"/>
  <c r="G609" i="21" s="1"/>
  <c r="D609" i="21"/>
  <c r="F609" i="21" s="1"/>
  <c r="W608" i="21"/>
  <c r="V608" i="21"/>
  <c r="L608" i="21"/>
  <c r="M608" i="21" s="1"/>
  <c r="J608" i="21"/>
  <c r="K608" i="21" s="1"/>
  <c r="I608" i="21"/>
  <c r="E608" i="21"/>
  <c r="G608" i="21" s="1"/>
  <c r="D608" i="21"/>
  <c r="F608" i="21" s="1"/>
  <c r="W607" i="21"/>
  <c r="V607" i="21"/>
  <c r="L607" i="21"/>
  <c r="M607" i="21" s="1"/>
  <c r="J607" i="21"/>
  <c r="K607" i="21" s="1"/>
  <c r="I607" i="21"/>
  <c r="E607" i="21"/>
  <c r="G607" i="21" s="1"/>
  <c r="D607" i="21"/>
  <c r="F607" i="21" s="1"/>
  <c r="W606" i="21"/>
  <c r="V606" i="21"/>
  <c r="L606" i="21"/>
  <c r="M606" i="21" s="1"/>
  <c r="J606" i="21"/>
  <c r="K606" i="21" s="1"/>
  <c r="I606" i="21"/>
  <c r="E606" i="21"/>
  <c r="G606" i="21" s="1"/>
  <c r="D606" i="21"/>
  <c r="F606" i="21" s="1"/>
  <c r="W605" i="21"/>
  <c r="V605" i="21"/>
  <c r="L605" i="21"/>
  <c r="M605" i="21" s="1"/>
  <c r="J605" i="21"/>
  <c r="K605" i="21" s="1"/>
  <c r="I605" i="21"/>
  <c r="E605" i="21"/>
  <c r="G605" i="21" s="1"/>
  <c r="D605" i="21"/>
  <c r="F605" i="21" s="1"/>
  <c r="W604" i="21"/>
  <c r="V604" i="21"/>
  <c r="L604" i="21"/>
  <c r="M604" i="21" s="1"/>
  <c r="J604" i="21"/>
  <c r="K604" i="21" s="1"/>
  <c r="I604" i="21"/>
  <c r="E604" i="21"/>
  <c r="G604" i="21" s="1"/>
  <c r="D604" i="21"/>
  <c r="F604" i="21" s="1"/>
  <c r="W603" i="21"/>
  <c r="V603" i="21"/>
  <c r="M603" i="21"/>
  <c r="L603" i="21"/>
  <c r="K603" i="21"/>
  <c r="J603" i="21"/>
  <c r="I603" i="21"/>
  <c r="E603" i="21"/>
  <c r="G603" i="21" s="1"/>
  <c r="D603" i="21"/>
  <c r="F603" i="21" s="1"/>
  <c r="W602" i="21"/>
  <c r="V602" i="21"/>
  <c r="L602" i="21"/>
  <c r="M602" i="21" s="1"/>
  <c r="J602" i="21"/>
  <c r="K602" i="21" s="1"/>
  <c r="I602" i="21"/>
  <c r="G602" i="21"/>
  <c r="E602" i="21"/>
  <c r="D602" i="21"/>
  <c r="F602" i="21" s="1"/>
  <c r="W601" i="21"/>
  <c r="V601" i="21"/>
  <c r="L601" i="21"/>
  <c r="M601" i="21" s="1"/>
  <c r="J601" i="21"/>
  <c r="K601" i="21" s="1"/>
  <c r="I601" i="21"/>
  <c r="E601" i="21"/>
  <c r="G601" i="21" s="1"/>
  <c r="D601" i="21"/>
  <c r="F601" i="21" s="1"/>
  <c r="W600" i="21"/>
  <c r="V600" i="21"/>
  <c r="L600" i="21"/>
  <c r="M600" i="21" s="1"/>
  <c r="J600" i="21"/>
  <c r="K600" i="21" s="1"/>
  <c r="I600" i="21"/>
  <c r="E600" i="21"/>
  <c r="G600" i="21" s="1"/>
  <c r="D600" i="21"/>
  <c r="F600" i="21" s="1"/>
  <c r="W599" i="21"/>
  <c r="V599" i="21"/>
  <c r="L599" i="21"/>
  <c r="M599" i="21" s="1"/>
  <c r="J599" i="21"/>
  <c r="K599" i="21" s="1"/>
  <c r="I599" i="21"/>
  <c r="E599" i="21"/>
  <c r="G599" i="21" s="1"/>
  <c r="D599" i="21"/>
  <c r="F599" i="21" s="1"/>
  <c r="W598" i="21"/>
  <c r="V598" i="21"/>
  <c r="L598" i="21"/>
  <c r="M598" i="21" s="1"/>
  <c r="J598" i="21"/>
  <c r="K598" i="21" s="1"/>
  <c r="I598" i="21"/>
  <c r="E598" i="21"/>
  <c r="G598" i="21" s="1"/>
  <c r="D598" i="21"/>
  <c r="F598" i="21" s="1"/>
  <c r="W597" i="21"/>
  <c r="V597" i="21"/>
  <c r="L597" i="21"/>
  <c r="M597" i="21" s="1"/>
  <c r="J597" i="21"/>
  <c r="K597" i="21" s="1"/>
  <c r="I597" i="21"/>
  <c r="E597" i="21"/>
  <c r="G597" i="21" s="1"/>
  <c r="D597" i="21"/>
  <c r="F597" i="21" s="1"/>
  <c r="W596" i="21"/>
  <c r="V596" i="21"/>
  <c r="L596" i="21"/>
  <c r="M596" i="21" s="1"/>
  <c r="J596" i="21"/>
  <c r="K596" i="21" s="1"/>
  <c r="I596" i="21"/>
  <c r="E596" i="21"/>
  <c r="G596" i="21" s="1"/>
  <c r="D596" i="21"/>
  <c r="F596" i="21" s="1"/>
  <c r="W595" i="21"/>
  <c r="V595" i="21"/>
  <c r="M595" i="21"/>
  <c r="L595" i="21"/>
  <c r="K595" i="21"/>
  <c r="J595" i="21"/>
  <c r="I595" i="21"/>
  <c r="E595" i="21"/>
  <c r="G595" i="21" s="1"/>
  <c r="D595" i="21"/>
  <c r="F595" i="21" s="1"/>
  <c r="W594" i="21"/>
  <c r="V594" i="21"/>
  <c r="L594" i="21"/>
  <c r="M594" i="21" s="1"/>
  <c r="J594" i="21"/>
  <c r="K594" i="21" s="1"/>
  <c r="I594" i="21"/>
  <c r="G594" i="21"/>
  <c r="E594" i="21"/>
  <c r="D594" i="21"/>
  <c r="F594" i="21" s="1"/>
  <c r="W593" i="21"/>
  <c r="V593" i="21"/>
  <c r="L593" i="21"/>
  <c r="M593" i="21" s="1"/>
  <c r="J593" i="21"/>
  <c r="K593" i="21" s="1"/>
  <c r="I593" i="21"/>
  <c r="E593" i="21"/>
  <c r="G593" i="21" s="1"/>
  <c r="D593" i="21"/>
  <c r="F593" i="21" s="1"/>
  <c r="W592" i="21"/>
  <c r="V592" i="21"/>
  <c r="L592" i="21"/>
  <c r="M592" i="21" s="1"/>
  <c r="J592" i="21"/>
  <c r="K592" i="21" s="1"/>
  <c r="I592" i="21"/>
  <c r="E592" i="21"/>
  <c r="G592" i="21" s="1"/>
  <c r="D592" i="21"/>
  <c r="F592" i="21" s="1"/>
  <c r="W591" i="21"/>
  <c r="V591" i="21"/>
  <c r="L591" i="21"/>
  <c r="M591" i="21" s="1"/>
  <c r="J591" i="21"/>
  <c r="K591" i="21" s="1"/>
  <c r="I591" i="21"/>
  <c r="E591" i="21"/>
  <c r="G591" i="21" s="1"/>
  <c r="D591" i="21"/>
  <c r="F591" i="21" s="1"/>
  <c r="W590" i="21"/>
  <c r="V590" i="21"/>
  <c r="L590" i="21"/>
  <c r="M590" i="21" s="1"/>
  <c r="J590" i="21"/>
  <c r="K590" i="21" s="1"/>
  <c r="I590" i="21"/>
  <c r="E590" i="21"/>
  <c r="G590" i="21" s="1"/>
  <c r="D590" i="21"/>
  <c r="F590" i="21" s="1"/>
  <c r="W589" i="21"/>
  <c r="V589" i="21"/>
  <c r="L589" i="21"/>
  <c r="M589" i="21" s="1"/>
  <c r="J589" i="21"/>
  <c r="K589" i="21" s="1"/>
  <c r="I589" i="21"/>
  <c r="E589" i="21"/>
  <c r="G589" i="21" s="1"/>
  <c r="D589" i="21"/>
  <c r="F589" i="21" s="1"/>
  <c r="W588" i="21"/>
  <c r="V588" i="21"/>
  <c r="L588" i="21"/>
  <c r="M588" i="21" s="1"/>
  <c r="J588" i="21"/>
  <c r="K588" i="21" s="1"/>
  <c r="I588" i="21"/>
  <c r="E588" i="21"/>
  <c r="G588" i="21" s="1"/>
  <c r="D588" i="21"/>
  <c r="F588" i="21" s="1"/>
  <c r="W587" i="21"/>
  <c r="V587" i="21"/>
  <c r="M587" i="21"/>
  <c r="L587" i="21"/>
  <c r="K587" i="21"/>
  <c r="J587" i="21"/>
  <c r="I587" i="21"/>
  <c r="E587" i="21"/>
  <c r="G587" i="21" s="1"/>
  <c r="D587" i="21"/>
  <c r="F587" i="21" s="1"/>
  <c r="W586" i="21"/>
  <c r="V586" i="21"/>
  <c r="L586" i="21"/>
  <c r="M586" i="21" s="1"/>
  <c r="J586" i="21"/>
  <c r="K586" i="21" s="1"/>
  <c r="I586" i="21"/>
  <c r="G586" i="21"/>
  <c r="E586" i="21"/>
  <c r="D586" i="21"/>
  <c r="F586" i="21" s="1"/>
  <c r="W585" i="21"/>
  <c r="V585" i="21"/>
  <c r="L585" i="21"/>
  <c r="M585" i="21" s="1"/>
  <c r="J585" i="21"/>
  <c r="K585" i="21" s="1"/>
  <c r="I585" i="21"/>
  <c r="E585" i="21"/>
  <c r="G585" i="21" s="1"/>
  <c r="D585" i="21"/>
  <c r="F585" i="21" s="1"/>
  <c r="W584" i="21"/>
  <c r="V584" i="21"/>
  <c r="L584" i="21"/>
  <c r="M584" i="21" s="1"/>
  <c r="J584" i="21"/>
  <c r="K584" i="21" s="1"/>
  <c r="I584" i="21"/>
  <c r="E584" i="21"/>
  <c r="G584" i="21" s="1"/>
  <c r="D584" i="21"/>
  <c r="F584" i="21" s="1"/>
  <c r="W583" i="21"/>
  <c r="V583" i="21"/>
  <c r="L583" i="21"/>
  <c r="M583" i="21" s="1"/>
  <c r="J583" i="21"/>
  <c r="K583" i="21" s="1"/>
  <c r="I583" i="21"/>
  <c r="E583" i="21"/>
  <c r="G583" i="21" s="1"/>
  <c r="D583" i="21"/>
  <c r="F583" i="21" s="1"/>
  <c r="W582" i="21"/>
  <c r="V582" i="21"/>
  <c r="L582" i="21"/>
  <c r="P608" i="21" s="1"/>
  <c r="J582" i="21"/>
  <c r="K582" i="21" s="1"/>
  <c r="I582" i="21"/>
  <c r="E582" i="21"/>
  <c r="G582" i="21" s="1"/>
  <c r="D582" i="21"/>
  <c r="F582" i="21" s="1"/>
  <c r="W581" i="21"/>
  <c r="V581" i="21"/>
  <c r="L581" i="21"/>
  <c r="M581" i="21" s="1"/>
  <c r="J581" i="21"/>
  <c r="K581" i="21" s="1"/>
  <c r="I581" i="21"/>
  <c r="E581" i="21"/>
  <c r="G581" i="21" s="1"/>
  <c r="D581" i="21"/>
  <c r="F581" i="21" s="1"/>
  <c r="W580" i="21"/>
  <c r="V580" i="21"/>
  <c r="L580" i="21"/>
  <c r="M580" i="21" s="1"/>
  <c r="J580" i="21"/>
  <c r="K580" i="21" s="1"/>
  <c r="I580" i="21"/>
  <c r="G580" i="21"/>
  <c r="E580" i="21"/>
  <c r="D580" i="21"/>
  <c r="F580" i="21" s="1"/>
  <c r="W579" i="21"/>
  <c r="V579" i="21"/>
  <c r="L579" i="21"/>
  <c r="M579" i="21" s="1"/>
  <c r="J579" i="21"/>
  <c r="K579" i="21" s="1"/>
  <c r="I579" i="21"/>
  <c r="E579" i="21"/>
  <c r="G579" i="21" s="1"/>
  <c r="D579" i="21"/>
  <c r="F579" i="21" s="1"/>
  <c r="W578" i="21"/>
  <c r="V578" i="21"/>
  <c r="L578" i="21"/>
  <c r="M578" i="21" s="1"/>
  <c r="J578" i="21"/>
  <c r="K578" i="21" s="1"/>
  <c r="I578" i="21"/>
  <c r="E578" i="21"/>
  <c r="G578" i="21" s="1"/>
  <c r="D578" i="21"/>
  <c r="F578" i="21" s="1"/>
  <c r="W577" i="21"/>
  <c r="V577" i="21"/>
  <c r="L577" i="21"/>
  <c r="M577" i="21" s="1"/>
  <c r="J577" i="21"/>
  <c r="K577" i="21" s="1"/>
  <c r="I577" i="21"/>
  <c r="E577" i="21"/>
  <c r="G577" i="21" s="1"/>
  <c r="D577" i="21"/>
  <c r="F577" i="21" s="1"/>
  <c r="W576" i="21"/>
  <c r="V576" i="21"/>
  <c r="L576" i="21"/>
  <c r="M576" i="21" s="1"/>
  <c r="J576" i="21"/>
  <c r="K576" i="21" s="1"/>
  <c r="I576" i="21"/>
  <c r="E576" i="21"/>
  <c r="G576" i="21" s="1"/>
  <c r="D576" i="21"/>
  <c r="F576" i="21" s="1"/>
  <c r="W575" i="21"/>
  <c r="V575" i="21"/>
  <c r="L575" i="21"/>
  <c r="M575" i="21" s="1"/>
  <c r="J575" i="21"/>
  <c r="K575" i="21" s="1"/>
  <c r="I575" i="21"/>
  <c r="E575" i="21"/>
  <c r="G575" i="21" s="1"/>
  <c r="D575" i="21"/>
  <c r="F575" i="21" s="1"/>
  <c r="W574" i="21"/>
  <c r="V574" i="21"/>
  <c r="L574" i="21"/>
  <c r="M574" i="21" s="1"/>
  <c r="J574" i="21"/>
  <c r="K574" i="21" s="1"/>
  <c r="I574" i="21"/>
  <c r="E574" i="21"/>
  <c r="G574" i="21" s="1"/>
  <c r="D574" i="21"/>
  <c r="F574" i="21" s="1"/>
  <c r="W573" i="21"/>
  <c r="V573" i="21"/>
  <c r="L573" i="21"/>
  <c r="M573" i="21" s="1"/>
  <c r="J573" i="21"/>
  <c r="K573" i="21" s="1"/>
  <c r="I573" i="21"/>
  <c r="E573" i="21"/>
  <c r="G573" i="21" s="1"/>
  <c r="D573" i="21"/>
  <c r="F573" i="21" s="1"/>
  <c r="W572" i="21"/>
  <c r="V572" i="21"/>
  <c r="L572" i="21"/>
  <c r="M572" i="21" s="1"/>
  <c r="J572" i="21"/>
  <c r="K572" i="21" s="1"/>
  <c r="I572" i="21"/>
  <c r="E572" i="21"/>
  <c r="G572" i="21" s="1"/>
  <c r="D572" i="21"/>
  <c r="F572" i="21" s="1"/>
  <c r="W571" i="21"/>
  <c r="V571" i="21"/>
  <c r="L571" i="21"/>
  <c r="M571" i="21" s="1"/>
  <c r="J571" i="21"/>
  <c r="K571" i="21" s="1"/>
  <c r="I571" i="21"/>
  <c r="E571" i="21"/>
  <c r="G571" i="21" s="1"/>
  <c r="D571" i="21"/>
  <c r="F571" i="21" s="1"/>
  <c r="W570" i="21"/>
  <c r="V570" i="21"/>
  <c r="L570" i="21"/>
  <c r="M570" i="21" s="1"/>
  <c r="J570" i="21"/>
  <c r="K570" i="21" s="1"/>
  <c r="I570" i="21"/>
  <c r="E570" i="21"/>
  <c r="G570" i="21" s="1"/>
  <c r="D570" i="21"/>
  <c r="F570" i="21" s="1"/>
  <c r="W569" i="21"/>
  <c r="V569" i="21"/>
  <c r="L569" i="21"/>
  <c r="M569" i="21" s="1"/>
  <c r="J569" i="21"/>
  <c r="K569" i="21" s="1"/>
  <c r="I569" i="21"/>
  <c r="E569" i="21"/>
  <c r="G569" i="21" s="1"/>
  <c r="D569" i="21"/>
  <c r="F569" i="21" s="1"/>
  <c r="W568" i="21"/>
  <c r="V568" i="21"/>
  <c r="L568" i="21"/>
  <c r="M568" i="21" s="1"/>
  <c r="J568" i="21"/>
  <c r="K568" i="21" s="1"/>
  <c r="I568" i="21"/>
  <c r="E568" i="21"/>
  <c r="G568" i="21" s="1"/>
  <c r="D568" i="21"/>
  <c r="F568" i="21" s="1"/>
  <c r="W567" i="21"/>
  <c r="V567" i="21"/>
  <c r="L567" i="21"/>
  <c r="M567" i="21" s="1"/>
  <c r="J567" i="21"/>
  <c r="K567" i="21" s="1"/>
  <c r="I567" i="21"/>
  <c r="E567" i="21"/>
  <c r="G567" i="21" s="1"/>
  <c r="D567" i="21"/>
  <c r="F567" i="21" s="1"/>
  <c r="W566" i="21"/>
  <c r="V566" i="21"/>
  <c r="L566" i="21"/>
  <c r="M566" i="21" s="1"/>
  <c r="J566" i="21"/>
  <c r="K566" i="21" s="1"/>
  <c r="I566" i="21"/>
  <c r="E566" i="21"/>
  <c r="G566" i="21" s="1"/>
  <c r="D566" i="21"/>
  <c r="F566" i="21" s="1"/>
  <c r="W565" i="21"/>
  <c r="V565" i="21"/>
  <c r="L565" i="21"/>
  <c r="M565" i="21" s="1"/>
  <c r="J565" i="21"/>
  <c r="K565" i="21" s="1"/>
  <c r="I565" i="21"/>
  <c r="E565" i="21"/>
  <c r="G565" i="21" s="1"/>
  <c r="D565" i="21"/>
  <c r="F565" i="21" s="1"/>
  <c r="W564" i="21"/>
  <c r="V564" i="21"/>
  <c r="L564" i="21"/>
  <c r="M564" i="21" s="1"/>
  <c r="J564" i="21"/>
  <c r="K564" i="21" s="1"/>
  <c r="I564" i="21"/>
  <c r="E564" i="21"/>
  <c r="G564" i="21" s="1"/>
  <c r="D564" i="21"/>
  <c r="F564" i="21" s="1"/>
  <c r="W563" i="21"/>
  <c r="V563" i="21"/>
  <c r="L563" i="21"/>
  <c r="M563" i="21" s="1"/>
  <c r="J563" i="21"/>
  <c r="K563" i="21" s="1"/>
  <c r="I563" i="21"/>
  <c r="E563" i="21"/>
  <c r="G563" i="21" s="1"/>
  <c r="D563" i="21"/>
  <c r="F563" i="21" s="1"/>
  <c r="W562" i="21"/>
  <c r="V562" i="21"/>
  <c r="L562" i="21"/>
  <c r="M562" i="21" s="1"/>
  <c r="J562" i="21"/>
  <c r="K562" i="21" s="1"/>
  <c r="I562" i="21"/>
  <c r="E562" i="21"/>
  <c r="G562" i="21" s="1"/>
  <c r="D562" i="21"/>
  <c r="F562" i="21" s="1"/>
  <c r="W561" i="21"/>
  <c r="V561" i="21"/>
  <c r="L561" i="21"/>
  <c r="M561" i="21" s="1"/>
  <c r="J561" i="21"/>
  <c r="K561" i="21" s="1"/>
  <c r="I561" i="21"/>
  <c r="E561" i="21"/>
  <c r="G561" i="21" s="1"/>
  <c r="D561" i="21"/>
  <c r="F561" i="21" s="1"/>
  <c r="W560" i="21"/>
  <c r="V560" i="21"/>
  <c r="L560" i="21"/>
  <c r="M560" i="21" s="1"/>
  <c r="J560" i="21"/>
  <c r="K560" i="21" s="1"/>
  <c r="I560" i="21"/>
  <c r="E560" i="21"/>
  <c r="G560" i="21" s="1"/>
  <c r="D560" i="21"/>
  <c r="F560" i="21" s="1"/>
  <c r="W559" i="21"/>
  <c r="V559" i="21"/>
  <c r="L559" i="21"/>
  <c r="M559" i="21" s="1"/>
  <c r="J559" i="21"/>
  <c r="K559" i="21" s="1"/>
  <c r="I559" i="21"/>
  <c r="E559" i="21"/>
  <c r="G559" i="21" s="1"/>
  <c r="D559" i="21"/>
  <c r="F559" i="21" s="1"/>
  <c r="W558" i="21"/>
  <c r="V558" i="21"/>
  <c r="L558" i="21"/>
  <c r="M558" i="21" s="1"/>
  <c r="J558" i="21"/>
  <c r="K558" i="21" s="1"/>
  <c r="I558" i="21"/>
  <c r="E558" i="21"/>
  <c r="G558" i="21" s="1"/>
  <c r="D558" i="21"/>
  <c r="F558" i="21" s="1"/>
  <c r="W557" i="21"/>
  <c r="V557" i="21"/>
  <c r="L557" i="21"/>
  <c r="M557" i="21" s="1"/>
  <c r="J557" i="21"/>
  <c r="K557" i="21" s="1"/>
  <c r="I557" i="21"/>
  <c r="E557" i="21"/>
  <c r="G557" i="21" s="1"/>
  <c r="D557" i="21"/>
  <c r="F557" i="21" s="1"/>
  <c r="W556" i="21"/>
  <c r="V556" i="21"/>
  <c r="L556" i="21"/>
  <c r="M556" i="21" s="1"/>
  <c r="J556" i="21"/>
  <c r="K556" i="21" s="1"/>
  <c r="I556" i="21"/>
  <c r="E556" i="21"/>
  <c r="G556" i="21" s="1"/>
  <c r="D556" i="21"/>
  <c r="F556" i="21" s="1"/>
  <c r="W555" i="21"/>
  <c r="V555" i="21"/>
  <c r="L555" i="21"/>
  <c r="M555" i="21" s="1"/>
  <c r="J555" i="21"/>
  <c r="K555" i="21" s="1"/>
  <c r="I555" i="21"/>
  <c r="E555" i="21"/>
  <c r="G555" i="21" s="1"/>
  <c r="D555" i="21"/>
  <c r="F555" i="21" s="1"/>
  <c r="W554" i="21"/>
  <c r="V554" i="21"/>
  <c r="L554" i="21"/>
  <c r="M554" i="21" s="1"/>
  <c r="J554" i="21"/>
  <c r="K554" i="21" s="1"/>
  <c r="I554" i="21"/>
  <c r="E554" i="21"/>
  <c r="G554" i="21" s="1"/>
  <c r="D554" i="21"/>
  <c r="F554" i="21" s="1"/>
  <c r="W553" i="21"/>
  <c r="V553" i="21"/>
  <c r="L553" i="21"/>
  <c r="M553" i="21" s="1"/>
  <c r="J553" i="21"/>
  <c r="K553" i="21" s="1"/>
  <c r="I553" i="21"/>
  <c r="E553" i="21"/>
  <c r="G553" i="21" s="1"/>
  <c r="D553" i="21"/>
  <c r="F553" i="21" s="1"/>
  <c r="W552" i="21"/>
  <c r="V552" i="21"/>
  <c r="L552" i="21"/>
  <c r="M552" i="21" s="1"/>
  <c r="J552" i="21"/>
  <c r="K552" i="21" s="1"/>
  <c r="I552" i="21"/>
  <c r="E552" i="21"/>
  <c r="G552" i="21" s="1"/>
  <c r="D552" i="21"/>
  <c r="F552" i="21" s="1"/>
  <c r="W551" i="21"/>
  <c r="V551" i="21"/>
  <c r="L551" i="21"/>
  <c r="M551" i="21" s="1"/>
  <c r="J551" i="21"/>
  <c r="I551" i="21"/>
  <c r="E551" i="21"/>
  <c r="G551" i="21" s="1"/>
  <c r="D551" i="21"/>
  <c r="F551" i="21" s="1"/>
  <c r="W550" i="21"/>
  <c r="V550" i="21"/>
  <c r="L550" i="21"/>
  <c r="M550" i="21" s="1"/>
  <c r="J550" i="21"/>
  <c r="K550" i="21" s="1"/>
  <c r="I550" i="21"/>
  <c r="N581" i="21" s="1"/>
  <c r="N582" i="21" s="1"/>
  <c r="E550" i="21"/>
  <c r="G550" i="21" s="1"/>
  <c r="D550" i="21"/>
  <c r="F550" i="21" s="1"/>
  <c r="W549" i="21"/>
  <c r="V549" i="21"/>
  <c r="L549" i="21"/>
  <c r="M549" i="21" s="1"/>
  <c r="J549" i="21"/>
  <c r="K549" i="21" s="1"/>
  <c r="I549" i="21"/>
  <c r="E549" i="21"/>
  <c r="G549" i="21" s="1"/>
  <c r="D549" i="21"/>
  <c r="F549" i="21" s="1"/>
  <c r="W548" i="21"/>
  <c r="V548" i="21"/>
  <c r="L548" i="21"/>
  <c r="M548" i="21" s="1"/>
  <c r="J548" i="21"/>
  <c r="K548" i="21" s="1"/>
  <c r="I548" i="21"/>
  <c r="E548" i="21"/>
  <c r="G548" i="21" s="1"/>
  <c r="D548" i="21"/>
  <c r="F548" i="21" s="1"/>
  <c r="W547" i="21"/>
  <c r="V547" i="21"/>
  <c r="L547" i="21"/>
  <c r="M547" i="21" s="1"/>
  <c r="J547" i="21"/>
  <c r="K547" i="21" s="1"/>
  <c r="I547" i="21"/>
  <c r="E547" i="21"/>
  <c r="G547" i="21" s="1"/>
  <c r="D547" i="21"/>
  <c r="F547" i="21" s="1"/>
  <c r="W546" i="21"/>
  <c r="V546" i="21"/>
  <c r="L546" i="21"/>
  <c r="M546" i="21" s="1"/>
  <c r="J546" i="21"/>
  <c r="K546" i="21" s="1"/>
  <c r="I546" i="21"/>
  <c r="E546" i="21"/>
  <c r="G546" i="21" s="1"/>
  <c r="D546" i="21"/>
  <c r="F546" i="21" s="1"/>
  <c r="W545" i="21"/>
  <c r="V545" i="21"/>
  <c r="L545" i="21"/>
  <c r="M545" i="21" s="1"/>
  <c r="J545" i="21"/>
  <c r="K545" i="21" s="1"/>
  <c r="I545" i="21"/>
  <c r="E545" i="21"/>
  <c r="G545" i="21" s="1"/>
  <c r="D545" i="21"/>
  <c r="F545" i="21" s="1"/>
  <c r="W544" i="21"/>
  <c r="V544" i="21"/>
  <c r="L544" i="21"/>
  <c r="M544" i="21" s="1"/>
  <c r="J544" i="21"/>
  <c r="K544" i="21" s="1"/>
  <c r="I544" i="21"/>
  <c r="E544" i="21"/>
  <c r="G544" i="21" s="1"/>
  <c r="D544" i="21"/>
  <c r="F544" i="21" s="1"/>
  <c r="W543" i="21"/>
  <c r="V543" i="21"/>
  <c r="L543" i="21"/>
  <c r="M543" i="21" s="1"/>
  <c r="J543" i="21"/>
  <c r="K543" i="21" s="1"/>
  <c r="I543" i="21"/>
  <c r="E543" i="21"/>
  <c r="G543" i="21" s="1"/>
  <c r="D543" i="21"/>
  <c r="F543" i="21" s="1"/>
  <c r="W542" i="21"/>
  <c r="V542" i="21"/>
  <c r="L542" i="21"/>
  <c r="M542" i="21" s="1"/>
  <c r="J542" i="21"/>
  <c r="K542" i="21" s="1"/>
  <c r="I542" i="21"/>
  <c r="E542" i="21"/>
  <c r="G542" i="21" s="1"/>
  <c r="D542" i="21"/>
  <c r="F542" i="21" s="1"/>
  <c r="W541" i="21"/>
  <c r="V541" i="21"/>
  <c r="L541" i="21"/>
  <c r="M541" i="21" s="1"/>
  <c r="J541" i="21"/>
  <c r="K541" i="21" s="1"/>
  <c r="I541" i="21"/>
  <c r="E541" i="21"/>
  <c r="G541" i="21" s="1"/>
  <c r="D541" i="21"/>
  <c r="F541" i="21" s="1"/>
  <c r="W540" i="21"/>
  <c r="V540" i="21"/>
  <c r="L540" i="21"/>
  <c r="M540" i="21" s="1"/>
  <c r="J540" i="21"/>
  <c r="K540" i="21" s="1"/>
  <c r="I540" i="21"/>
  <c r="E540" i="21"/>
  <c r="G540" i="21" s="1"/>
  <c r="D540" i="21"/>
  <c r="F540" i="21" s="1"/>
  <c r="W539" i="21"/>
  <c r="V539" i="21"/>
  <c r="L539" i="21"/>
  <c r="M539" i="21" s="1"/>
  <c r="J539" i="21"/>
  <c r="K539" i="21" s="1"/>
  <c r="I539" i="21"/>
  <c r="E539" i="21"/>
  <c r="G539" i="21" s="1"/>
  <c r="D539" i="21"/>
  <c r="F539" i="21" s="1"/>
  <c r="W538" i="21"/>
  <c r="V538" i="21"/>
  <c r="L538" i="21"/>
  <c r="M538" i="21" s="1"/>
  <c r="J538" i="21"/>
  <c r="K538" i="21" s="1"/>
  <c r="I538" i="21"/>
  <c r="E538" i="21"/>
  <c r="G538" i="21" s="1"/>
  <c r="D538" i="21"/>
  <c r="F538" i="21" s="1"/>
  <c r="W537" i="21"/>
  <c r="V537" i="21"/>
  <c r="L537" i="21"/>
  <c r="M537" i="21" s="1"/>
  <c r="J537" i="21"/>
  <c r="K537" i="21" s="1"/>
  <c r="I537" i="21"/>
  <c r="E537" i="21"/>
  <c r="G537" i="21" s="1"/>
  <c r="D537" i="21"/>
  <c r="F537" i="21" s="1"/>
  <c r="W536" i="21"/>
  <c r="V536" i="21"/>
  <c r="L536" i="21"/>
  <c r="M536" i="21" s="1"/>
  <c r="J536" i="21"/>
  <c r="K536" i="21" s="1"/>
  <c r="I536" i="21"/>
  <c r="E536" i="21"/>
  <c r="G536" i="21" s="1"/>
  <c r="D536" i="21"/>
  <c r="F536" i="21" s="1"/>
  <c r="W535" i="21"/>
  <c r="V535" i="21"/>
  <c r="L535" i="21"/>
  <c r="M535" i="21" s="1"/>
  <c r="J535" i="21"/>
  <c r="K535" i="21" s="1"/>
  <c r="I535" i="21"/>
  <c r="E535" i="21"/>
  <c r="G535" i="21" s="1"/>
  <c r="D535" i="21"/>
  <c r="F535" i="21" s="1"/>
  <c r="W534" i="21"/>
  <c r="V534" i="21"/>
  <c r="L534" i="21"/>
  <c r="M534" i="21" s="1"/>
  <c r="J534" i="21"/>
  <c r="K534" i="21" s="1"/>
  <c r="I534" i="21"/>
  <c r="E534" i="21"/>
  <c r="G534" i="21" s="1"/>
  <c r="D534" i="21"/>
  <c r="F534" i="21" s="1"/>
  <c r="W533" i="21"/>
  <c r="V533" i="21"/>
  <c r="L533" i="21"/>
  <c r="M533" i="21" s="1"/>
  <c r="J533" i="21"/>
  <c r="K533" i="21" s="1"/>
  <c r="I533" i="21"/>
  <c r="E533" i="21"/>
  <c r="G533" i="21" s="1"/>
  <c r="D533" i="21"/>
  <c r="F533" i="21" s="1"/>
  <c r="W532" i="21"/>
  <c r="V532" i="21"/>
  <c r="L532" i="21"/>
  <c r="M532" i="21" s="1"/>
  <c r="J532" i="21"/>
  <c r="K532" i="21" s="1"/>
  <c r="I532" i="21"/>
  <c r="E532" i="21"/>
  <c r="G532" i="21" s="1"/>
  <c r="D532" i="21"/>
  <c r="F532" i="21" s="1"/>
  <c r="W531" i="21"/>
  <c r="V531" i="21"/>
  <c r="L531" i="21"/>
  <c r="M531" i="21" s="1"/>
  <c r="J531" i="21"/>
  <c r="K531" i="21" s="1"/>
  <c r="I531" i="21"/>
  <c r="E531" i="21"/>
  <c r="G531" i="21" s="1"/>
  <c r="D531" i="21"/>
  <c r="F531" i="21" s="1"/>
  <c r="W530" i="21"/>
  <c r="V530" i="21"/>
  <c r="L530" i="21"/>
  <c r="M530" i="21" s="1"/>
  <c r="J530" i="21"/>
  <c r="K530" i="21" s="1"/>
  <c r="I530" i="21"/>
  <c r="E530" i="21"/>
  <c r="G530" i="21" s="1"/>
  <c r="D530" i="21"/>
  <c r="F530" i="21" s="1"/>
  <c r="W529" i="21"/>
  <c r="V529" i="21"/>
  <c r="L529" i="21"/>
  <c r="M529" i="21" s="1"/>
  <c r="J529" i="21"/>
  <c r="K529" i="21" s="1"/>
  <c r="I529" i="21"/>
  <c r="E529" i="21"/>
  <c r="G529" i="21" s="1"/>
  <c r="D529" i="21"/>
  <c r="F529" i="21" s="1"/>
  <c r="W528" i="21"/>
  <c r="V528" i="21"/>
  <c r="L528" i="21"/>
  <c r="M528" i="21" s="1"/>
  <c r="J528" i="21"/>
  <c r="K528" i="21" s="1"/>
  <c r="I528" i="21"/>
  <c r="E528" i="21"/>
  <c r="G528" i="21" s="1"/>
  <c r="D528" i="21"/>
  <c r="F528" i="21" s="1"/>
  <c r="W527" i="21"/>
  <c r="V527" i="21"/>
  <c r="L527" i="21"/>
  <c r="M527" i="21" s="1"/>
  <c r="J527" i="21"/>
  <c r="K527" i="21" s="1"/>
  <c r="I527" i="21"/>
  <c r="E527" i="21"/>
  <c r="G527" i="21" s="1"/>
  <c r="D527" i="21"/>
  <c r="F527" i="21" s="1"/>
  <c r="W526" i="21"/>
  <c r="V526" i="21"/>
  <c r="L526" i="21"/>
  <c r="M526" i="21" s="1"/>
  <c r="J526" i="21"/>
  <c r="K526" i="21" s="1"/>
  <c r="I526" i="21"/>
  <c r="E526" i="21"/>
  <c r="G526" i="21" s="1"/>
  <c r="D526" i="21"/>
  <c r="F526" i="21" s="1"/>
  <c r="W525" i="21"/>
  <c r="V525" i="21"/>
  <c r="L525" i="21"/>
  <c r="M525" i="21" s="1"/>
  <c r="J525" i="21"/>
  <c r="K525" i="21" s="1"/>
  <c r="I525" i="21"/>
  <c r="E525" i="21"/>
  <c r="G525" i="21" s="1"/>
  <c r="D525" i="21"/>
  <c r="F525" i="21" s="1"/>
  <c r="W524" i="21"/>
  <c r="V524" i="21"/>
  <c r="L524" i="21"/>
  <c r="M524" i="21" s="1"/>
  <c r="J524" i="21"/>
  <c r="K524" i="21" s="1"/>
  <c r="I524" i="21"/>
  <c r="E524" i="21"/>
  <c r="G524" i="21" s="1"/>
  <c r="D524" i="21"/>
  <c r="F524" i="21" s="1"/>
  <c r="W523" i="21"/>
  <c r="V523" i="21"/>
  <c r="L523" i="21"/>
  <c r="M523" i="21" s="1"/>
  <c r="J523" i="21"/>
  <c r="K523" i="21" s="1"/>
  <c r="I523" i="21"/>
  <c r="E523" i="21"/>
  <c r="G523" i="21" s="1"/>
  <c r="D523" i="21"/>
  <c r="F523" i="21" s="1"/>
  <c r="W522" i="21"/>
  <c r="V522" i="21"/>
  <c r="L522" i="21"/>
  <c r="M522" i="21" s="1"/>
  <c r="J522" i="21"/>
  <c r="K522" i="21" s="1"/>
  <c r="I522" i="21"/>
  <c r="E522" i="21"/>
  <c r="G522" i="21" s="1"/>
  <c r="D522" i="21"/>
  <c r="F522" i="21" s="1"/>
  <c r="W521" i="21"/>
  <c r="V521" i="21"/>
  <c r="L521" i="21"/>
  <c r="J521" i="21"/>
  <c r="I521" i="21"/>
  <c r="E521" i="21"/>
  <c r="G521" i="21" s="1"/>
  <c r="D521" i="21"/>
  <c r="F521" i="21" s="1"/>
  <c r="W520" i="21"/>
  <c r="V520" i="21"/>
  <c r="L520" i="21"/>
  <c r="M520" i="21" s="1"/>
  <c r="J520" i="21"/>
  <c r="K520" i="21" s="1"/>
  <c r="I520" i="21"/>
  <c r="E520" i="21"/>
  <c r="G520" i="21" s="1"/>
  <c r="D520" i="21"/>
  <c r="F520" i="21" s="1"/>
  <c r="W519" i="21"/>
  <c r="V519" i="21"/>
  <c r="L519" i="21"/>
  <c r="M519" i="21" s="1"/>
  <c r="J519" i="21"/>
  <c r="K519" i="21" s="1"/>
  <c r="I519" i="21"/>
  <c r="E519" i="21"/>
  <c r="G519" i="21" s="1"/>
  <c r="D519" i="21"/>
  <c r="F519" i="21" s="1"/>
  <c r="W518" i="21"/>
  <c r="V518" i="21"/>
  <c r="L518" i="21"/>
  <c r="M518" i="21" s="1"/>
  <c r="J518" i="21"/>
  <c r="K518" i="21" s="1"/>
  <c r="I518" i="21"/>
  <c r="E518" i="21"/>
  <c r="G518" i="21" s="1"/>
  <c r="D518" i="21"/>
  <c r="F518" i="21" s="1"/>
  <c r="W517" i="21"/>
  <c r="V517" i="21"/>
  <c r="L517" i="21"/>
  <c r="M517" i="21" s="1"/>
  <c r="J517" i="21"/>
  <c r="K517" i="21" s="1"/>
  <c r="I517" i="21"/>
  <c r="E517" i="21"/>
  <c r="G517" i="21" s="1"/>
  <c r="D517" i="21"/>
  <c r="F517" i="21" s="1"/>
  <c r="W516" i="21"/>
  <c r="V516" i="21"/>
  <c r="L516" i="21"/>
  <c r="M516" i="21" s="1"/>
  <c r="J516" i="21"/>
  <c r="K516" i="21" s="1"/>
  <c r="I516" i="21"/>
  <c r="E516" i="21"/>
  <c r="G516" i="21" s="1"/>
  <c r="D516" i="21"/>
  <c r="F516" i="21" s="1"/>
  <c r="W515" i="21"/>
  <c r="V515" i="21"/>
  <c r="L515" i="21"/>
  <c r="M515" i="21" s="1"/>
  <c r="J515" i="21"/>
  <c r="K515" i="21" s="1"/>
  <c r="I515" i="21"/>
  <c r="E515" i="21"/>
  <c r="G515" i="21" s="1"/>
  <c r="D515" i="21"/>
  <c r="F515" i="21" s="1"/>
  <c r="W514" i="21"/>
  <c r="V514" i="21"/>
  <c r="L514" i="21"/>
  <c r="M514" i="21" s="1"/>
  <c r="J514" i="21"/>
  <c r="K514" i="21" s="1"/>
  <c r="I514" i="21"/>
  <c r="E514" i="21"/>
  <c r="G514" i="21" s="1"/>
  <c r="D514" i="21"/>
  <c r="F514" i="21" s="1"/>
  <c r="W513" i="21"/>
  <c r="V513" i="21"/>
  <c r="L513" i="21"/>
  <c r="M513" i="21" s="1"/>
  <c r="J513" i="21"/>
  <c r="K513" i="21" s="1"/>
  <c r="I513" i="21"/>
  <c r="E513" i="21"/>
  <c r="G513" i="21" s="1"/>
  <c r="D513" i="21"/>
  <c r="F513" i="21" s="1"/>
  <c r="W512" i="21"/>
  <c r="V512" i="21"/>
  <c r="L512" i="21"/>
  <c r="M512" i="21" s="1"/>
  <c r="J512" i="21"/>
  <c r="K512" i="21" s="1"/>
  <c r="I512" i="21"/>
  <c r="E512" i="21"/>
  <c r="G512" i="21" s="1"/>
  <c r="D512" i="21"/>
  <c r="F512" i="21" s="1"/>
  <c r="W511" i="21"/>
  <c r="V511" i="21"/>
  <c r="L511" i="21"/>
  <c r="M511" i="21" s="1"/>
  <c r="J511" i="21"/>
  <c r="K511" i="21" s="1"/>
  <c r="I511" i="21"/>
  <c r="E511" i="21"/>
  <c r="G511" i="21" s="1"/>
  <c r="D511" i="21"/>
  <c r="F511" i="21" s="1"/>
  <c r="W510" i="21"/>
  <c r="V510" i="21"/>
  <c r="L510" i="21"/>
  <c r="M510" i="21" s="1"/>
  <c r="J510" i="21"/>
  <c r="K510" i="21" s="1"/>
  <c r="I510" i="21"/>
  <c r="E510" i="21"/>
  <c r="G510" i="21" s="1"/>
  <c r="D510" i="21"/>
  <c r="F510" i="21" s="1"/>
  <c r="W509" i="21"/>
  <c r="V509" i="21"/>
  <c r="L509" i="21"/>
  <c r="M509" i="21" s="1"/>
  <c r="J509" i="21"/>
  <c r="K509" i="21" s="1"/>
  <c r="I509" i="21"/>
  <c r="E509" i="21"/>
  <c r="G509" i="21" s="1"/>
  <c r="D509" i="21"/>
  <c r="F509" i="21" s="1"/>
  <c r="W508" i="21"/>
  <c r="V508" i="21"/>
  <c r="L508" i="21"/>
  <c r="M508" i="21" s="1"/>
  <c r="J508" i="21"/>
  <c r="K508" i="21" s="1"/>
  <c r="I508" i="21"/>
  <c r="E508" i="21"/>
  <c r="G508" i="21" s="1"/>
  <c r="D508" i="21"/>
  <c r="F508" i="21" s="1"/>
  <c r="W507" i="21"/>
  <c r="V507" i="21"/>
  <c r="L507" i="21"/>
  <c r="M507" i="21" s="1"/>
  <c r="J507" i="21"/>
  <c r="K507" i="21" s="1"/>
  <c r="I507" i="21"/>
  <c r="E507" i="21"/>
  <c r="G507" i="21" s="1"/>
  <c r="D507" i="21"/>
  <c r="F507" i="21" s="1"/>
  <c r="W506" i="21"/>
  <c r="V506" i="21"/>
  <c r="L506" i="21"/>
  <c r="M506" i="21" s="1"/>
  <c r="J506" i="21"/>
  <c r="K506" i="21" s="1"/>
  <c r="I506" i="21"/>
  <c r="E506" i="21"/>
  <c r="G506" i="21" s="1"/>
  <c r="D506" i="21"/>
  <c r="F506" i="21" s="1"/>
  <c r="W505" i="21"/>
  <c r="V505" i="21"/>
  <c r="L505" i="21"/>
  <c r="M505" i="21" s="1"/>
  <c r="J505" i="21"/>
  <c r="K505" i="21" s="1"/>
  <c r="I505" i="21"/>
  <c r="E505" i="21"/>
  <c r="G505" i="21" s="1"/>
  <c r="D505" i="21"/>
  <c r="F505" i="21" s="1"/>
  <c r="W504" i="21"/>
  <c r="V504" i="21"/>
  <c r="L504" i="21"/>
  <c r="M504" i="21" s="1"/>
  <c r="J504" i="21"/>
  <c r="K504" i="21" s="1"/>
  <c r="I504" i="21"/>
  <c r="E504" i="21"/>
  <c r="G504" i="21" s="1"/>
  <c r="D504" i="21"/>
  <c r="F504" i="21" s="1"/>
  <c r="W503" i="21"/>
  <c r="V503" i="21"/>
  <c r="L503" i="21"/>
  <c r="M503" i="21" s="1"/>
  <c r="J503" i="21"/>
  <c r="K503" i="21" s="1"/>
  <c r="I503" i="21"/>
  <c r="E503" i="21"/>
  <c r="G503" i="21" s="1"/>
  <c r="D503" i="21"/>
  <c r="F503" i="21" s="1"/>
  <c r="W502" i="21"/>
  <c r="V502" i="21"/>
  <c r="L502" i="21"/>
  <c r="M502" i="21" s="1"/>
  <c r="J502" i="21"/>
  <c r="K502" i="21" s="1"/>
  <c r="I502" i="21"/>
  <c r="E502" i="21"/>
  <c r="G502" i="21" s="1"/>
  <c r="D502" i="21"/>
  <c r="F502" i="21" s="1"/>
  <c r="W501" i="21"/>
  <c r="V501" i="21"/>
  <c r="L501" i="21"/>
  <c r="M501" i="21" s="1"/>
  <c r="J501" i="21"/>
  <c r="K501" i="21" s="1"/>
  <c r="I501" i="21"/>
  <c r="E501" i="21"/>
  <c r="G501" i="21" s="1"/>
  <c r="D501" i="21"/>
  <c r="F501" i="21" s="1"/>
  <c r="W500" i="21"/>
  <c r="V500" i="21"/>
  <c r="L500" i="21"/>
  <c r="M500" i="21" s="1"/>
  <c r="J500" i="21"/>
  <c r="K500" i="21" s="1"/>
  <c r="I500" i="21"/>
  <c r="E500" i="21"/>
  <c r="G500" i="21" s="1"/>
  <c r="D500" i="21"/>
  <c r="F500" i="21" s="1"/>
  <c r="W499" i="21"/>
  <c r="V499" i="21"/>
  <c r="L499" i="21"/>
  <c r="M499" i="21" s="1"/>
  <c r="J499" i="21"/>
  <c r="K499" i="21" s="1"/>
  <c r="I499" i="21"/>
  <c r="E499" i="21"/>
  <c r="G499" i="21" s="1"/>
  <c r="D499" i="21"/>
  <c r="F499" i="21" s="1"/>
  <c r="W498" i="21"/>
  <c r="V498" i="21"/>
  <c r="L498" i="21"/>
  <c r="M498" i="21" s="1"/>
  <c r="J498" i="21"/>
  <c r="K498" i="21" s="1"/>
  <c r="I498" i="21"/>
  <c r="E498" i="21"/>
  <c r="G498" i="21" s="1"/>
  <c r="D498" i="21"/>
  <c r="F498" i="21" s="1"/>
  <c r="W497" i="21"/>
  <c r="V497" i="21"/>
  <c r="L497" i="21"/>
  <c r="M497" i="21" s="1"/>
  <c r="J497" i="21"/>
  <c r="K497" i="21" s="1"/>
  <c r="I497" i="21"/>
  <c r="E497" i="21"/>
  <c r="G497" i="21" s="1"/>
  <c r="D497" i="21"/>
  <c r="F497" i="21" s="1"/>
  <c r="W496" i="21"/>
  <c r="V496" i="21"/>
  <c r="L496" i="21"/>
  <c r="M496" i="21" s="1"/>
  <c r="J496" i="21"/>
  <c r="K496" i="21" s="1"/>
  <c r="I496" i="21"/>
  <c r="E496" i="21"/>
  <c r="G496" i="21" s="1"/>
  <c r="D496" i="21"/>
  <c r="F496" i="21" s="1"/>
  <c r="W495" i="21"/>
  <c r="V495" i="21"/>
  <c r="L495" i="21"/>
  <c r="M495" i="21" s="1"/>
  <c r="J495" i="21"/>
  <c r="K495" i="21" s="1"/>
  <c r="I495" i="21"/>
  <c r="E495" i="21"/>
  <c r="G495" i="21" s="1"/>
  <c r="D495" i="21"/>
  <c r="F495" i="21" s="1"/>
  <c r="W494" i="21"/>
  <c r="V494" i="21"/>
  <c r="L494" i="21"/>
  <c r="M494" i="21" s="1"/>
  <c r="J494" i="21"/>
  <c r="K494" i="21" s="1"/>
  <c r="I494" i="21"/>
  <c r="E494" i="21"/>
  <c r="G494" i="21" s="1"/>
  <c r="D494" i="21"/>
  <c r="F494" i="21" s="1"/>
  <c r="W493" i="21"/>
  <c r="V493" i="21"/>
  <c r="L493" i="21"/>
  <c r="M493" i="21" s="1"/>
  <c r="J493" i="21"/>
  <c r="K493" i="21" s="1"/>
  <c r="I493" i="21"/>
  <c r="E493" i="21"/>
  <c r="G493" i="21" s="1"/>
  <c r="D493" i="21"/>
  <c r="F493" i="21" s="1"/>
  <c r="W492" i="21"/>
  <c r="V492" i="21"/>
  <c r="L492" i="21"/>
  <c r="M492" i="21" s="1"/>
  <c r="J492" i="21"/>
  <c r="K492" i="21" s="1"/>
  <c r="I492" i="21"/>
  <c r="E492" i="21"/>
  <c r="G492" i="21" s="1"/>
  <c r="D492" i="21"/>
  <c r="F492" i="21" s="1"/>
  <c r="W491" i="21"/>
  <c r="V491" i="21"/>
  <c r="L491" i="21"/>
  <c r="M491" i="21" s="1"/>
  <c r="J491" i="21"/>
  <c r="K491" i="21" s="1"/>
  <c r="I491" i="21"/>
  <c r="E491" i="21"/>
  <c r="G491" i="21" s="1"/>
  <c r="D491" i="21"/>
  <c r="F491" i="21" s="1"/>
  <c r="W490" i="21"/>
  <c r="V490" i="21"/>
  <c r="L490" i="21"/>
  <c r="J490" i="21"/>
  <c r="I490" i="21"/>
  <c r="E490" i="21"/>
  <c r="G490" i="21" s="1"/>
  <c r="D490" i="21"/>
  <c r="F490" i="21" s="1"/>
  <c r="W489" i="21"/>
  <c r="V489" i="21"/>
  <c r="L489" i="21"/>
  <c r="M489" i="21" s="1"/>
  <c r="J489" i="21"/>
  <c r="K489" i="21" s="1"/>
  <c r="I489" i="21"/>
  <c r="E489" i="21"/>
  <c r="G489" i="21" s="1"/>
  <c r="D489" i="21"/>
  <c r="F489" i="21" s="1"/>
  <c r="W488" i="21"/>
  <c r="V488" i="21"/>
  <c r="L488" i="21"/>
  <c r="M488" i="21" s="1"/>
  <c r="J488" i="21"/>
  <c r="K488" i="21" s="1"/>
  <c r="I488" i="21"/>
  <c r="N520" i="21" s="1"/>
  <c r="N521" i="21" s="1"/>
  <c r="E488" i="21"/>
  <c r="G488" i="21" s="1"/>
  <c r="D488" i="21"/>
  <c r="F488" i="21" s="1"/>
  <c r="W487" i="21"/>
  <c r="V487" i="21"/>
  <c r="L487" i="21"/>
  <c r="M487" i="21" s="1"/>
  <c r="J487" i="21"/>
  <c r="K487" i="21" s="1"/>
  <c r="I487" i="21"/>
  <c r="E487" i="21"/>
  <c r="G487" i="21" s="1"/>
  <c r="D487" i="21"/>
  <c r="F487" i="21" s="1"/>
  <c r="W486" i="21"/>
  <c r="V486" i="21"/>
  <c r="L486" i="21"/>
  <c r="M486" i="21" s="1"/>
  <c r="J486" i="21"/>
  <c r="K486" i="21" s="1"/>
  <c r="I486" i="21"/>
  <c r="E486" i="21"/>
  <c r="G486" i="21" s="1"/>
  <c r="D486" i="21"/>
  <c r="F486" i="21" s="1"/>
  <c r="W485" i="21"/>
  <c r="V485" i="21"/>
  <c r="L485" i="21"/>
  <c r="M485" i="21" s="1"/>
  <c r="J485" i="21"/>
  <c r="K485" i="21" s="1"/>
  <c r="I485" i="21"/>
  <c r="E485" i="21"/>
  <c r="G485" i="21" s="1"/>
  <c r="D485" i="21"/>
  <c r="F485" i="21" s="1"/>
  <c r="W484" i="21"/>
  <c r="V484" i="21"/>
  <c r="L484" i="21"/>
  <c r="M484" i="21" s="1"/>
  <c r="J484" i="21"/>
  <c r="K484" i="21" s="1"/>
  <c r="I484" i="21"/>
  <c r="E484" i="21"/>
  <c r="G484" i="21" s="1"/>
  <c r="D484" i="21"/>
  <c r="F484" i="21" s="1"/>
  <c r="W483" i="21"/>
  <c r="V483" i="21"/>
  <c r="M483" i="21"/>
  <c r="L483" i="21"/>
  <c r="K483" i="21"/>
  <c r="J483" i="21"/>
  <c r="I483" i="21"/>
  <c r="E483" i="21"/>
  <c r="G483" i="21" s="1"/>
  <c r="D483" i="21"/>
  <c r="F483" i="21" s="1"/>
  <c r="W482" i="21"/>
  <c r="V482" i="21"/>
  <c r="L482" i="21"/>
  <c r="M482" i="21" s="1"/>
  <c r="J482" i="21"/>
  <c r="K482" i="21" s="1"/>
  <c r="I482" i="21"/>
  <c r="E482" i="21"/>
  <c r="G482" i="21" s="1"/>
  <c r="D482" i="21"/>
  <c r="F482" i="21" s="1"/>
  <c r="W481" i="21"/>
  <c r="V481" i="21"/>
  <c r="M481" i="21"/>
  <c r="L481" i="21"/>
  <c r="K481" i="21"/>
  <c r="J481" i="21"/>
  <c r="I481" i="21"/>
  <c r="E481" i="21"/>
  <c r="G481" i="21" s="1"/>
  <c r="D481" i="21"/>
  <c r="F481" i="21" s="1"/>
  <c r="W480" i="21"/>
  <c r="V480" i="21"/>
  <c r="L480" i="21"/>
  <c r="M480" i="21" s="1"/>
  <c r="J480" i="21"/>
  <c r="K480" i="21" s="1"/>
  <c r="I480" i="21"/>
  <c r="E480" i="21"/>
  <c r="G480" i="21" s="1"/>
  <c r="D480" i="21"/>
  <c r="F480" i="21" s="1"/>
  <c r="W479" i="21"/>
  <c r="V479" i="21"/>
  <c r="M479" i="21"/>
  <c r="L479" i="21"/>
  <c r="K479" i="21"/>
  <c r="J479" i="21"/>
  <c r="I479" i="21"/>
  <c r="E479" i="21"/>
  <c r="G479" i="21" s="1"/>
  <c r="D479" i="21"/>
  <c r="F479" i="21" s="1"/>
  <c r="W478" i="21"/>
  <c r="V478" i="21"/>
  <c r="L478" i="21"/>
  <c r="M478" i="21" s="1"/>
  <c r="J478" i="21"/>
  <c r="K478" i="21" s="1"/>
  <c r="I478" i="21"/>
  <c r="E478" i="21"/>
  <c r="G478" i="21" s="1"/>
  <c r="D478" i="21"/>
  <c r="F478" i="21" s="1"/>
  <c r="W477" i="21"/>
  <c r="V477" i="21"/>
  <c r="M477" i="21"/>
  <c r="L477" i="21"/>
  <c r="K477" i="21"/>
  <c r="J477" i="21"/>
  <c r="I477" i="21"/>
  <c r="E477" i="21"/>
  <c r="G477" i="21" s="1"/>
  <c r="D477" i="21"/>
  <c r="F477" i="21" s="1"/>
  <c r="W476" i="21"/>
  <c r="V476" i="21"/>
  <c r="L476" i="21"/>
  <c r="M476" i="21" s="1"/>
  <c r="J476" i="21"/>
  <c r="K476" i="21" s="1"/>
  <c r="I476" i="21"/>
  <c r="E476" i="21"/>
  <c r="G476" i="21" s="1"/>
  <c r="D476" i="21"/>
  <c r="F476" i="21" s="1"/>
  <c r="W475" i="21"/>
  <c r="V475" i="21"/>
  <c r="M475" i="21"/>
  <c r="L475" i="21"/>
  <c r="K475" i="21"/>
  <c r="J475" i="21"/>
  <c r="I475" i="21"/>
  <c r="E475" i="21"/>
  <c r="G475" i="21" s="1"/>
  <c r="D475" i="21"/>
  <c r="F475" i="21" s="1"/>
  <c r="W474" i="21"/>
  <c r="V474" i="21"/>
  <c r="L474" i="21"/>
  <c r="M474" i="21" s="1"/>
  <c r="J474" i="21"/>
  <c r="K474" i="21" s="1"/>
  <c r="I474" i="21"/>
  <c r="E474" i="21"/>
  <c r="G474" i="21" s="1"/>
  <c r="D474" i="21"/>
  <c r="F474" i="21" s="1"/>
  <c r="W473" i="21"/>
  <c r="V473" i="21"/>
  <c r="M473" i="21"/>
  <c r="L473" i="21"/>
  <c r="K473" i="21"/>
  <c r="J473" i="21"/>
  <c r="I473" i="21"/>
  <c r="E473" i="21"/>
  <c r="G473" i="21" s="1"/>
  <c r="D473" i="21"/>
  <c r="F473" i="21" s="1"/>
  <c r="W472" i="21"/>
  <c r="V472" i="21"/>
  <c r="L472" i="21"/>
  <c r="M472" i="21" s="1"/>
  <c r="J472" i="21"/>
  <c r="K472" i="21" s="1"/>
  <c r="I472" i="21"/>
  <c r="E472" i="21"/>
  <c r="G472" i="21" s="1"/>
  <c r="D472" i="21"/>
  <c r="F472" i="21" s="1"/>
  <c r="W471" i="21"/>
  <c r="V471" i="21"/>
  <c r="M471" i="21"/>
  <c r="L471" i="21"/>
  <c r="K471" i="21"/>
  <c r="J471" i="21"/>
  <c r="I471" i="21"/>
  <c r="E471" i="21"/>
  <c r="G471" i="21" s="1"/>
  <c r="D471" i="21"/>
  <c r="F471" i="21" s="1"/>
  <c r="W470" i="21"/>
  <c r="V470" i="21"/>
  <c r="L470" i="21"/>
  <c r="M470" i="21" s="1"/>
  <c r="J470" i="21"/>
  <c r="K470" i="21" s="1"/>
  <c r="I470" i="21"/>
  <c r="E470" i="21"/>
  <c r="G470" i="21" s="1"/>
  <c r="D470" i="21"/>
  <c r="F470" i="21" s="1"/>
  <c r="W469" i="21"/>
  <c r="V469" i="21"/>
  <c r="M469" i="21"/>
  <c r="L469" i="21"/>
  <c r="K469" i="21"/>
  <c r="J469" i="21"/>
  <c r="I469" i="21"/>
  <c r="E469" i="21"/>
  <c r="G469" i="21" s="1"/>
  <c r="D469" i="21"/>
  <c r="F469" i="21" s="1"/>
  <c r="W468" i="21"/>
  <c r="V468" i="21"/>
  <c r="L468" i="21"/>
  <c r="M468" i="21" s="1"/>
  <c r="J468" i="21"/>
  <c r="K468" i="21" s="1"/>
  <c r="I468" i="21"/>
  <c r="E468" i="21"/>
  <c r="G468" i="21" s="1"/>
  <c r="D468" i="21"/>
  <c r="F468" i="21" s="1"/>
  <c r="W467" i="21"/>
  <c r="V467" i="21"/>
  <c r="M467" i="21"/>
  <c r="L467" i="21"/>
  <c r="K467" i="21"/>
  <c r="J467" i="21"/>
  <c r="I467" i="21"/>
  <c r="E467" i="21"/>
  <c r="G467" i="21" s="1"/>
  <c r="D467" i="21"/>
  <c r="F467" i="21" s="1"/>
  <c r="W466" i="21"/>
  <c r="V466" i="21"/>
  <c r="L466" i="21"/>
  <c r="M466" i="21" s="1"/>
  <c r="J466" i="21"/>
  <c r="K466" i="21" s="1"/>
  <c r="I466" i="21"/>
  <c r="E466" i="21"/>
  <c r="G466" i="21" s="1"/>
  <c r="D466" i="21"/>
  <c r="F466" i="21" s="1"/>
  <c r="W465" i="21"/>
  <c r="V465" i="21"/>
  <c r="M465" i="21"/>
  <c r="L465" i="21"/>
  <c r="K465" i="21"/>
  <c r="J465" i="21"/>
  <c r="I465" i="21"/>
  <c r="E465" i="21"/>
  <c r="G465" i="21" s="1"/>
  <c r="D465" i="21"/>
  <c r="F465" i="21" s="1"/>
  <c r="W464" i="21"/>
  <c r="V464" i="21"/>
  <c r="L464" i="21"/>
  <c r="M464" i="21" s="1"/>
  <c r="J464" i="21"/>
  <c r="K464" i="21" s="1"/>
  <c r="I464" i="21"/>
  <c r="E464" i="21"/>
  <c r="G464" i="21" s="1"/>
  <c r="D464" i="21"/>
  <c r="F464" i="21" s="1"/>
  <c r="W463" i="21"/>
  <c r="V463" i="21"/>
  <c r="M463" i="21"/>
  <c r="L463" i="21"/>
  <c r="K463" i="21"/>
  <c r="J463" i="21"/>
  <c r="I463" i="21"/>
  <c r="E463" i="21"/>
  <c r="G463" i="21" s="1"/>
  <c r="D463" i="21"/>
  <c r="F463" i="21" s="1"/>
  <c r="W462" i="21"/>
  <c r="V462" i="21"/>
  <c r="L462" i="21"/>
  <c r="M462" i="21" s="1"/>
  <c r="J462" i="21"/>
  <c r="K462" i="21" s="1"/>
  <c r="I462" i="21"/>
  <c r="E462" i="21"/>
  <c r="G462" i="21" s="1"/>
  <c r="D462" i="21"/>
  <c r="F462" i="21" s="1"/>
  <c r="W461" i="21"/>
  <c r="V461" i="21"/>
  <c r="M461" i="21"/>
  <c r="L461" i="21"/>
  <c r="K461" i="21"/>
  <c r="J461" i="21"/>
  <c r="I461" i="21"/>
  <c r="E461" i="21"/>
  <c r="G461" i="21" s="1"/>
  <c r="D461" i="21"/>
  <c r="F461" i="21" s="1"/>
  <c r="W460" i="21"/>
  <c r="V460" i="21"/>
  <c r="L460" i="21"/>
  <c r="J460" i="21"/>
  <c r="I460" i="21"/>
  <c r="E460" i="21"/>
  <c r="G460" i="21" s="1"/>
  <c r="D460" i="21"/>
  <c r="F460" i="21" s="1"/>
  <c r="W459" i="21"/>
  <c r="V459" i="21"/>
  <c r="L459" i="21"/>
  <c r="M459" i="21" s="1"/>
  <c r="J459" i="21"/>
  <c r="K459" i="21" s="1"/>
  <c r="I459" i="21"/>
  <c r="N487" i="21" s="1"/>
  <c r="N488" i="21" s="1"/>
  <c r="E459" i="21"/>
  <c r="G459" i="21" s="1"/>
  <c r="D459" i="21"/>
  <c r="F459" i="21" s="1"/>
  <c r="W458" i="21"/>
  <c r="V458" i="21"/>
  <c r="L458" i="21"/>
  <c r="M458" i="21" s="1"/>
  <c r="J458" i="21"/>
  <c r="K458" i="21" s="1"/>
  <c r="I458" i="21"/>
  <c r="E458" i="21"/>
  <c r="G458" i="21" s="1"/>
  <c r="D458" i="21"/>
  <c r="F458" i="21" s="1"/>
  <c r="W457" i="21"/>
  <c r="V457" i="21"/>
  <c r="M457" i="21"/>
  <c r="L457" i="21"/>
  <c r="K457" i="21"/>
  <c r="J457" i="21"/>
  <c r="I457" i="21"/>
  <c r="E457" i="21"/>
  <c r="G457" i="21" s="1"/>
  <c r="D457" i="21"/>
  <c r="F457" i="21" s="1"/>
  <c r="W456" i="21"/>
  <c r="V456" i="21"/>
  <c r="L456" i="21"/>
  <c r="M456" i="21" s="1"/>
  <c r="J456" i="21"/>
  <c r="K456" i="21" s="1"/>
  <c r="I456" i="21"/>
  <c r="E456" i="21"/>
  <c r="G456" i="21" s="1"/>
  <c r="D456" i="21"/>
  <c r="F456" i="21" s="1"/>
  <c r="W455" i="21"/>
  <c r="V455" i="21"/>
  <c r="M455" i="21"/>
  <c r="L455" i="21"/>
  <c r="K455" i="21"/>
  <c r="J455" i="21"/>
  <c r="I455" i="21"/>
  <c r="E455" i="21"/>
  <c r="G455" i="21" s="1"/>
  <c r="D455" i="21"/>
  <c r="F455" i="21" s="1"/>
  <c r="W454" i="21"/>
  <c r="V454" i="21"/>
  <c r="L454" i="21"/>
  <c r="M454" i="21" s="1"/>
  <c r="J454" i="21"/>
  <c r="K454" i="21" s="1"/>
  <c r="I454" i="21"/>
  <c r="E454" i="21"/>
  <c r="G454" i="21" s="1"/>
  <c r="D454" i="21"/>
  <c r="F454" i="21" s="1"/>
  <c r="W453" i="21"/>
  <c r="V453" i="21"/>
  <c r="M453" i="21"/>
  <c r="L453" i="21"/>
  <c r="K453" i="21"/>
  <c r="J453" i="21"/>
  <c r="I453" i="21"/>
  <c r="E453" i="21"/>
  <c r="G453" i="21" s="1"/>
  <c r="D453" i="21"/>
  <c r="F453" i="21" s="1"/>
  <c r="W452" i="21"/>
  <c r="V452" i="21"/>
  <c r="L452" i="21"/>
  <c r="M452" i="21" s="1"/>
  <c r="J452" i="21"/>
  <c r="K452" i="21" s="1"/>
  <c r="I452" i="21"/>
  <c r="E452" i="21"/>
  <c r="G452" i="21" s="1"/>
  <c r="D452" i="21"/>
  <c r="F452" i="21" s="1"/>
  <c r="W451" i="21"/>
  <c r="V451" i="21"/>
  <c r="M451" i="21"/>
  <c r="L451" i="21"/>
  <c r="K451" i="21"/>
  <c r="J451" i="21"/>
  <c r="I451" i="21"/>
  <c r="E451" i="21"/>
  <c r="G451" i="21" s="1"/>
  <c r="D451" i="21"/>
  <c r="F451" i="21" s="1"/>
  <c r="W450" i="21"/>
  <c r="V450" i="21"/>
  <c r="L450" i="21"/>
  <c r="M450" i="21" s="1"/>
  <c r="J450" i="21"/>
  <c r="K450" i="21" s="1"/>
  <c r="I450" i="21"/>
  <c r="E450" i="21"/>
  <c r="G450" i="21" s="1"/>
  <c r="D450" i="21"/>
  <c r="F450" i="21" s="1"/>
  <c r="W449" i="21"/>
  <c r="V449" i="21"/>
  <c r="M449" i="21"/>
  <c r="L449" i="21"/>
  <c r="K449" i="21"/>
  <c r="J449" i="21"/>
  <c r="I449" i="21"/>
  <c r="E449" i="21"/>
  <c r="G449" i="21" s="1"/>
  <c r="D449" i="21"/>
  <c r="F449" i="21" s="1"/>
  <c r="W448" i="21"/>
  <c r="V448" i="21"/>
  <c r="L448" i="21"/>
  <c r="M448" i="21" s="1"/>
  <c r="J448" i="21"/>
  <c r="K448" i="21" s="1"/>
  <c r="I448" i="21"/>
  <c r="E448" i="21"/>
  <c r="G448" i="21" s="1"/>
  <c r="D448" i="21"/>
  <c r="F448" i="21" s="1"/>
  <c r="W447" i="21"/>
  <c r="V447" i="21"/>
  <c r="M447" i="21"/>
  <c r="L447" i="21"/>
  <c r="K447" i="21"/>
  <c r="J447" i="21"/>
  <c r="I447" i="21"/>
  <c r="E447" i="21"/>
  <c r="G447" i="21" s="1"/>
  <c r="D447" i="21"/>
  <c r="F447" i="21" s="1"/>
  <c r="W446" i="21"/>
  <c r="V446" i="21"/>
  <c r="L446" i="21"/>
  <c r="M446" i="21" s="1"/>
  <c r="J446" i="21"/>
  <c r="K446" i="21" s="1"/>
  <c r="I446" i="21"/>
  <c r="E446" i="21"/>
  <c r="G446" i="21" s="1"/>
  <c r="D446" i="21"/>
  <c r="F446" i="21" s="1"/>
  <c r="W445" i="21"/>
  <c r="V445" i="21"/>
  <c r="M445" i="21"/>
  <c r="L445" i="21"/>
  <c r="K445" i="21"/>
  <c r="J445" i="21"/>
  <c r="I445" i="21"/>
  <c r="E445" i="21"/>
  <c r="G445" i="21" s="1"/>
  <c r="D445" i="21"/>
  <c r="F445" i="21" s="1"/>
  <c r="W444" i="21"/>
  <c r="V444" i="21"/>
  <c r="L444" i="21"/>
  <c r="M444" i="21" s="1"/>
  <c r="J444" i="21"/>
  <c r="K444" i="21" s="1"/>
  <c r="I444" i="21"/>
  <c r="E444" i="21"/>
  <c r="G444" i="21" s="1"/>
  <c r="D444" i="21"/>
  <c r="F444" i="21" s="1"/>
  <c r="W443" i="21"/>
  <c r="V443" i="21"/>
  <c r="M443" i="21"/>
  <c r="L443" i="21"/>
  <c r="K443" i="21"/>
  <c r="J443" i="21"/>
  <c r="I443" i="21"/>
  <c r="E443" i="21"/>
  <c r="G443" i="21" s="1"/>
  <c r="D443" i="21"/>
  <c r="F443" i="21" s="1"/>
  <c r="W442" i="21"/>
  <c r="V442" i="21"/>
  <c r="L442" i="21"/>
  <c r="M442" i="21" s="1"/>
  <c r="J442" i="21"/>
  <c r="K442" i="21" s="1"/>
  <c r="I442" i="21"/>
  <c r="E442" i="21"/>
  <c r="G442" i="21" s="1"/>
  <c r="D442" i="21"/>
  <c r="F442" i="21" s="1"/>
  <c r="W441" i="21"/>
  <c r="V441" i="21"/>
  <c r="M441" i="21"/>
  <c r="L441" i="21"/>
  <c r="K441" i="21"/>
  <c r="J441" i="21"/>
  <c r="I441" i="21"/>
  <c r="E441" i="21"/>
  <c r="G441" i="21" s="1"/>
  <c r="D441" i="21"/>
  <c r="F441" i="21" s="1"/>
  <c r="W440" i="21"/>
  <c r="V440" i="21"/>
  <c r="L440" i="21"/>
  <c r="M440" i="21" s="1"/>
  <c r="J440" i="21"/>
  <c r="K440" i="21" s="1"/>
  <c r="I440" i="21"/>
  <c r="E440" i="21"/>
  <c r="G440" i="21" s="1"/>
  <c r="D440" i="21"/>
  <c r="F440" i="21" s="1"/>
  <c r="W439" i="21"/>
  <c r="V439" i="21"/>
  <c r="M439" i="21"/>
  <c r="L439" i="21"/>
  <c r="K439" i="21"/>
  <c r="J439" i="21"/>
  <c r="I439" i="21"/>
  <c r="E439" i="21"/>
  <c r="G439" i="21" s="1"/>
  <c r="D439" i="21"/>
  <c r="F439" i="21" s="1"/>
  <c r="W438" i="21"/>
  <c r="V438" i="21"/>
  <c r="L438" i="21"/>
  <c r="M438" i="21" s="1"/>
  <c r="J438" i="21"/>
  <c r="K438" i="21" s="1"/>
  <c r="I438" i="21"/>
  <c r="E438" i="21"/>
  <c r="G438" i="21" s="1"/>
  <c r="D438" i="21"/>
  <c r="F438" i="21" s="1"/>
  <c r="W437" i="21"/>
  <c r="V437" i="21"/>
  <c r="M437" i="21"/>
  <c r="L437" i="21"/>
  <c r="K437" i="21"/>
  <c r="J437" i="21"/>
  <c r="I437" i="21"/>
  <c r="E437" i="21"/>
  <c r="G437" i="21" s="1"/>
  <c r="D437" i="21"/>
  <c r="F437" i="21" s="1"/>
  <c r="W436" i="21"/>
  <c r="V436" i="21"/>
  <c r="L436" i="21"/>
  <c r="M436" i="21" s="1"/>
  <c r="J436" i="21"/>
  <c r="K436" i="21" s="1"/>
  <c r="I436" i="21"/>
  <c r="E436" i="21"/>
  <c r="G436" i="21" s="1"/>
  <c r="D436" i="21"/>
  <c r="F436" i="21" s="1"/>
  <c r="W435" i="21"/>
  <c r="V435" i="21"/>
  <c r="M435" i="21"/>
  <c r="L435" i="21"/>
  <c r="K435" i="21"/>
  <c r="J435" i="21"/>
  <c r="I435" i="21"/>
  <c r="E435" i="21"/>
  <c r="G435" i="21" s="1"/>
  <c r="D435" i="21"/>
  <c r="F435" i="21" s="1"/>
  <c r="W434" i="21"/>
  <c r="V434" i="21"/>
  <c r="L434" i="21"/>
  <c r="M434" i="21" s="1"/>
  <c r="J434" i="21"/>
  <c r="K434" i="21" s="1"/>
  <c r="I434" i="21"/>
  <c r="E434" i="21"/>
  <c r="G434" i="21" s="1"/>
  <c r="D434" i="21"/>
  <c r="F434" i="21" s="1"/>
  <c r="W433" i="21"/>
  <c r="V433" i="21"/>
  <c r="M433" i="21"/>
  <c r="L433" i="21"/>
  <c r="K433" i="21"/>
  <c r="J433" i="21"/>
  <c r="I433" i="21"/>
  <c r="E433" i="21"/>
  <c r="G433" i="21" s="1"/>
  <c r="D433" i="21"/>
  <c r="F433" i="21" s="1"/>
  <c r="W432" i="21"/>
  <c r="V432" i="21"/>
  <c r="L432" i="21"/>
  <c r="M432" i="21" s="1"/>
  <c r="J432" i="21"/>
  <c r="K432" i="21" s="1"/>
  <c r="I432" i="21"/>
  <c r="E432" i="21"/>
  <c r="G432" i="21" s="1"/>
  <c r="D432" i="21"/>
  <c r="F432" i="21" s="1"/>
  <c r="W431" i="21"/>
  <c r="V431" i="21"/>
  <c r="M431" i="21"/>
  <c r="L431" i="21"/>
  <c r="K431" i="21"/>
  <c r="J431" i="21"/>
  <c r="I431" i="21"/>
  <c r="E431" i="21"/>
  <c r="G431" i="21" s="1"/>
  <c r="D431" i="21"/>
  <c r="F431" i="21" s="1"/>
  <c r="W430" i="21"/>
  <c r="V430" i="21"/>
  <c r="L430" i="21"/>
  <c r="M430" i="21" s="1"/>
  <c r="J430" i="21"/>
  <c r="K430" i="21" s="1"/>
  <c r="I430" i="21"/>
  <c r="E430" i="21"/>
  <c r="G430" i="21" s="1"/>
  <c r="D430" i="21"/>
  <c r="F430" i="21" s="1"/>
  <c r="W429" i="21"/>
  <c r="V429" i="21"/>
  <c r="L429" i="21"/>
  <c r="J429" i="21"/>
  <c r="I429" i="21"/>
  <c r="E429" i="21"/>
  <c r="G429" i="21" s="1"/>
  <c r="D429" i="21"/>
  <c r="F429" i="21" s="1"/>
  <c r="W428" i="21"/>
  <c r="V428" i="21"/>
  <c r="L428" i="21"/>
  <c r="M428" i="21" s="1"/>
  <c r="J428" i="21"/>
  <c r="K428" i="21" s="1"/>
  <c r="I428" i="21"/>
  <c r="E428" i="21"/>
  <c r="G428" i="21" s="1"/>
  <c r="D428" i="21"/>
  <c r="F428" i="21" s="1"/>
  <c r="W427" i="21"/>
  <c r="V427" i="21"/>
  <c r="L427" i="21"/>
  <c r="M427" i="21" s="1"/>
  <c r="J427" i="21"/>
  <c r="K427" i="21" s="1"/>
  <c r="I427" i="21"/>
  <c r="E427" i="21"/>
  <c r="G427" i="21" s="1"/>
  <c r="D427" i="21"/>
  <c r="F427" i="21" s="1"/>
  <c r="W426" i="21"/>
  <c r="V426" i="21"/>
  <c r="L426" i="21"/>
  <c r="M426" i="21" s="1"/>
  <c r="J426" i="21"/>
  <c r="K426" i="21" s="1"/>
  <c r="I426" i="21"/>
  <c r="E426" i="21"/>
  <c r="G426" i="21" s="1"/>
  <c r="D426" i="21"/>
  <c r="F426" i="21" s="1"/>
  <c r="W425" i="21"/>
  <c r="V425" i="21"/>
  <c r="L425" i="21"/>
  <c r="M425" i="21" s="1"/>
  <c r="J425" i="21"/>
  <c r="K425" i="21" s="1"/>
  <c r="I425" i="21"/>
  <c r="E425" i="21"/>
  <c r="G425" i="21" s="1"/>
  <c r="D425" i="21"/>
  <c r="F425" i="21" s="1"/>
  <c r="W424" i="21"/>
  <c r="V424" i="21"/>
  <c r="L424" i="21"/>
  <c r="M424" i="21" s="1"/>
  <c r="J424" i="21"/>
  <c r="K424" i="21" s="1"/>
  <c r="I424" i="21"/>
  <c r="E424" i="21"/>
  <c r="G424" i="21" s="1"/>
  <c r="D424" i="21"/>
  <c r="F424" i="21" s="1"/>
  <c r="W423" i="21"/>
  <c r="V423" i="21"/>
  <c r="L423" i="21"/>
  <c r="M423" i="21" s="1"/>
  <c r="J423" i="21"/>
  <c r="K423" i="21" s="1"/>
  <c r="I423" i="21"/>
  <c r="E423" i="21"/>
  <c r="G423" i="21" s="1"/>
  <c r="D423" i="21"/>
  <c r="F423" i="21" s="1"/>
  <c r="W422" i="21"/>
  <c r="V422" i="21"/>
  <c r="L422" i="21"/>
  <c r="M422" i="21" s="1"/>
  <c r="J422" i="21"/>
  <c r="K422" i="21" s="1"/>
  <c r="I422" i="21"/>
  <c r="E422" i="21"/>
  <c r="G422" i="21" s="1"/>
  <c r="D422" i="21"/>
  <c r="F422" i="21" s="1"/>
  <c r="W421" i="21"/>
  <c r="V421" i="21"/>
  <c r="L421" i="21"/>
  <c r="M421" i="21" s="1"/>
  <c r="J421" i="21"/>
  <c r="K421" i="21" s="1"/>
  <c r="I421" i="21"/>
  <c r="E421" i="21"/>
  <c r="G421" i="21" s="1"/>
  <c r="D421" i="21"/>
  <c r="F421" i="21" s="1"/>
  <c r="W420" i="21"/>
  <c r="V420" i="21"/>
  <c r="L420" i="21"/>
  <c r="M420" i="21" s="1"/>
  <c r="J420" i="21"/>
  <c r="K420" i="21" s="1"/>
  <c r="I420" i="21"/>
  <c r="E420" i="21"/>
  <c r="G420" i="21" s="1"/>
  <c r="D420" i="21"/>
  <c r="F420" i="21" s="1"/>
  <c r="W419" i="21"/>
  <c r="V419" i="21"/>
  <c r="L419" i="21"/>
  <c r="M419" i="21" s="1"/>
  <c r="J419" i="21"/>
  <c r="K419" i="21" s="1"/>
  <c r="I419" i="21"/>
  <c r="E419" i="21"/>
  <c r="G419" i="21" s="1"/>
  <c r="D419" i="21"/>
  <c r="F419" i="21" s="1"/>
  <c r="W418" i="21"/>
  <c r="V418" i="21"/>
  <c r="L418" i="21"/>
  <c r="M418" i="21" s="1"/>
  <c r="J418" i="21"/>
  <c r="K418" i="21" s="1"/>
  <c r="I418" i="21"/>
  <c r="E418" i="21"/>
  <c r="G418" i="21" s="1"/>
  <c r="D418" i="21"/>
  <c r="F418" i="21" s="1"/>
  <c r="W417" i="21"/>
  <c r="V417" i="21"/>
  <c r="L417" i="21"/>
  <c r="M417" i="21" s="1"/>
  <c r="J417" i="21"/>
  <c r="K417" i="21" s="1"/>
  <c r="I417" i="21"/>
  <c r="E417" i="21"/>
  <c r="G417" i="21" s="1"/>
  <c r="D417" i="21"/>
  <c r="F417" i="21" s="1"/>
  <c r="W416" i="21"/>
  <c r="V416" i="21"/>
  <c r="L416" i="21"/>
  <c r="M416" i="21" s="1"/>
  <c r="J416" i="21"/>
  <c r="K416" i="21" s="1"/>
  <c r="I416" i="21"/>
  <c r="E416" i="21"/>
  <c r="G416" i="21" s="1"/>
  <c r="D416" i="21"/>
  <c r="F416" i="21" s="1"/>
  <c r="W415" i="21"/>
  <c r="V415" i="21"/>
  <c r="L415" i="21"/>
  <c r="M415" i="21" s="1"/>
  <c r="J415" i="21"/>
  <c r="K415" i="21" s="1"/>
  <c r="I415" i="21"/>
  <c r="E415" i="21"/>
  <c r="G415" i="21" s="1"/>
  <c r="D415" i="21"/>
  <c r="F415" i="21" s="1"/>
  <c r="W414" i="21"/>
  <c r="V414" i="21"/>
  <c r="L414" i="21"/>
  <c r="M414" i="21" s="1"/>
  <c r="J414" i="21"/>
  <c r="K414" i="21" s="1"/>
  <c r="I414" i="21"/>
  <c r="E414" i="21"/>
  <c r="G414" i="21" s="1"/>
  <c r="D414" i="21"/>
  <c r="F414" i="21" s="1"/>
  <c r="W413" i="21"/>
  <c r="V413" i="21"/>
  <c r="L413" i="21"/>
  <c r="M413" i="21" s="1"/>
  <c r="J413" i="21"/>
  <c r="K413" i="21" s="1"/>
  <c r="I413" i="21"/>
  <c r="E413" i="21"/>
  <c r="G413" i="21" s="1"/>
  <c r="D413" i="21"/>
  <c r="F413" i="21" s="1"/>
  <c r="W412" i="21"/>
  <c r="V412" i="21"/>
  <c r="L412" i="21"/>
  <c r="M412" i="21" s="1"/>
  <c r="J412" i="21"/>
  <c r="K412" i="21" s="1"/>
  <c r="I412" i="21"/>
  <c r="E412" i="21"/>
  <c r="G412" i="21" s="1"/>
  <c r="D412" i="21"/>
  <c r="F412" i="21" s="1"/>
  <c r="W411" i="21"/>
  <c r="V411" i="21"/>
  <c r="L411" i="21"/>
  <c r="M411" i="21" s="1"/>
  <c r="J411" i="21"/>
  <c r="K411" i="21" s="1"/>
  <c r="I411" i="21"/>
  <c r="E411" i="21"/>
  <c r="G411" i="21" s="1"/>
  <c r="D411" i="21"/>
  <c r="F411" i="21" s="1"/>
  <c r="W410" i="21"/>
  <c r="V410" i="21"/>
  <c r="L410" i="21"/>
  <c r="M410" i="21" s="1"/>
  <c r="J410" i="21"/>
  <c r="K410" i="21" s="1"/>
  <c r="I410" i="21"/>
  <c r="E410" i="21"/>
  <c r="G410" i="21" s="1"/>
  <c r="D410" i="21"/>
  <c r="F410" i="21" s="1"/>
  <c r="W409" i="21"/>
  <c r="V409" i="21"/>
  <c r="L409" i="21"/>
  <c r="M409" i="21" s="1"/>
  <c r="J409" i="21"/>
  <c r="K409" i="21" s="1"/>
  <c r="I409" i="21"/>
  <c r="E409" i="21"/>
  <c r="G409" i="21" s="1"/>
  <c r="D409" i="21"/>
  <c r="F409" i="21" s="1"/>
  <c r="W408" i="21"/>
  <c r="V408" i="21"/>
  <c r="L408" i="21"/>
  <c r="M408" i="21" s="1"/>
  <c r="J408" i="21"/>
  <c r="K408" i="21" s="1"/>
  <c r="I408" i="21"/>
  <c r="E408" i="21"/>
  <c r="G408" i="21" s="1"/>
  <c r="D408" i="21"/>
  <c r="F408" i="21" s="1"/>
  <c r="W407" i="21"/>
  <c r="V407" i="21"/>
  <c r="L407" i="21"/>
  <c r="M407" i="21" s="1"/>
  <c r="J407" i="21"/>
  <c r="K407" i="21" s="1"/>
  <c r="I407" i="21"/>
  <c r="E407" i="21"/>
  <c r="G407" i="21" s="1"/>
  <c r="D407" i="21"/>
  <c r="F407" i="21" s="1"/>
  <c r="W406" i="21"/>
  <c r="V406" i="21"/>
  <c r="L406" i="21"/>
  <c r="M406" i="21" s="1"/>
  <c r="J406" i="21"/>
  <c r="K406" i="21" s="1"/>
  <c r="I406" i="21"/>
  <c r="E406" i="21"/>
  <c r="G406" i="21" s="1"/>
  <c r="D406" i="21"/>
  <c r="F406" i="21" s="1"/>
  <c r="W405" i="21"/>
  <c r="V405" i="21"/>
  <c r="L405" i="21"/>
  <c r="M405" i="21" s="1"/>
  <c r="J405" i="21"/>
  <c r="K405" i="21" s="1"/>
  <c r="I405" i="21"/>
  <c r="E405" i="21"/>
  <c r="G405" i="21" s="1"/>
  <c r="D405" i="21"/>
  <c r="F405" i="21" s="1"/>
  <c r="W404" i="21"/>
  <c r="V404" i="21"/>
  <c r="L404" i="21"/>
  <c r="M404" i="21" s="1"/>
  <c r="J404" i="21"/>
  <c r="K404" i="21" s="1"/>
  <c r="I404" i="21"/>
  <c r="E404" i="21"/>
  <c r="G404" i="21" s="1"/>
  <c r="D404" i="21"/>
  <c r="F404" i="21" s="1"/>
  <c r="W403" i="21"/>
  <c r="V403" i="21"/>
  <c r="L403" i="21"/>
  <c r="M403" i="21" s="1"/>
  <c r="J403" i="21"/>
  <c r="K403" i="21" s="1"/>
  <c r="I403" i="21"/>
  <c r="E403" i="21"/>
  <c r="G403" i="21" s="1"/>
  <c r="D403" i="21"/>
  <c r="F403" i="21" s="1"/>
  <c r="W402" i="21"/>
  <c r="V402" i="21"/>
  <c r="L402" i="21"/>
  <c r="M402" i="21" s="1"/>
  <c r="J402" i="21"/>
  <c r="K402" i="21" s="1"/>
  <c r="I402" i="21"/>
  <c r="E402" i="21"/>
  <c r="G402" i="21" s="1"/>
  <c r="D402" i="21"/>
  <c r="F402" i="21" s="1"/>
  <c r="W401" i="21"/>
  <c r="V401" i="21"/>
  <c r="L401" i="21"/>
  <c r="M401" i="21" s="1"/>
  <c r="J401" i="21"/>
  <c r="K401" i="21" s="1"/>
  <c r="I401" i="21"/>
  <c r="E401" i="21"/>
  <c r="G401" i="21" s="1"/>
  <c r="D401" i="21"/>
  <c r="F401" i="21" s="1"/>
  <c r="W400" i="21"/>
  <c r="V400" i="21"/>
  <c r="L400" i="21"/>
  <c r="M400" i="21" s="1"/>
  <c r="J400" i="21"/>
  <c r="I400" i="21"/>
  <c r="E400" i="21"/>
  <c r="G400" i="21" s="1"/>
  <c r="D400" i="21"/>
  <c r="F400" i="21" s="1"/>
  <c r="W399" i="21"/>
  <c r="V399" i="21"/>
  <c r="L399" i="21"/>
  <c r="M399" i="21" s="1"/>
  <c r="J399" i="21"/>
  <c r="K399" i="21" s="1"/>
  <c r="I399" i="21"/>
  <c r="E399" i="21"/>
  <c r="G399" i="21" s="1"/>
  <c r="D399" i="21"/>
  <c r="F399" i="21" s="1"/>
  <c r="W398" i="21"/>
  <c r="V398" i="21"/>
  <c r="L398" i="21"/>
  <c r="M398" i="21" s="1"/>
  <c r="J398" i="21"/>
  <c r="K398" i="21" s="1"/>
  <c r="I398" i="21"/>
  <c r="E398" i="21"/>
  <c r="G398" i="21" s="1"/>
  <c r="D398" i="21"/>
  <c r="F398" i="21" s="1"/>
  <c r="W397" i="21"/>
  <c r="V397" i="21"/>
  <c r="L397" i="21"/>
  <c r="M397" i="21" s="1"/>
  <c r="J397" i="21"/>
  <c r="K397" i="21" s="1"/>
  <c r="I397" i="21"/>
  <c r="E397" i="21"/>
  <c r="G397" i="21" s="1"/>
  <c r="D397" i="21"/>
  <c r="F397" i="21" s="1"/>
  <c r="W396" i="21"/>
  <c r="V396" i="21"/>
  <c r="L396" i="21"/>
  <c r="M396" i="21" s="1"/>
  <c r="J396" i="21"/>
  <c r="K396" i="21" s="1"/>
  <c r="I396" i="21"/>
  <c r="E396" i="21"/>
  <c r="G396" i="21" s="1"/>
  <c r="D396" i="21"/>
  <c r="F396" i="21" s="1"/>
  <c r="W395" i="21"/>
  <c r="V395" i="21"/>
  <c r="L395" i="21"/>
  <c r="M395" i="21" s="1"/>
  <c r="J395" i="21"/>
  <c r="K395" i="21" s="1"/>
  <c r="I395" i="21"/>
  <c r="E395" i="21"/>
  <c r="G395" i="21" s="1"/>
  <c r="D395" i="21"/>
  <c r="F395" i="21" s="1"/>
  <c r="W394" i="21"/>
  <c r="V394" i="21"/>
  <c r="L394" i="21"/>
  <c r="M394" i="21" s="1"/>
  <c r="J394" i="21"/>
  <c r="K394" i="21" s="1"/>
  <c r="I394" i="21"/>
  <c r="E394" i="21"/>
  <c r="G394" i="21" s="1"/>
  <c r="D394" i="21"/>
  <c r="F394" i="21" s="1"/>
  <c r="W393" i="21"/>
  <c r="V393" i="21"/>
  <c r="L393" i="21"/>
  <c r="M393" i="21" s="1"/>
  <c r="J393" i="21"/>
  <c r="K393" i="21" s="1"/>
  <c r="I393" i="21"/>
  <c r="E393" i="21"/>
  <c r="G393" i="21" s="1"/>
  <c r="D393" i="21"/>
  <c r="F393" i="21" s="1"/>
  <c r="W392" i="21"/>
  <c r="V392" i="21"/>
  <c r="L392" i="21"/>
  <c r="M392" i="21" s="1"/>
  <c r="J392" i="21"/>
  <c r="K392" i="21" s="1"/>
  <c r="I392" i="21"/>
  <c r="E392" i="21"/>
  <c r="G392" i="21" s="1"/>
  <c r="D392" i="21"/>
  <c r="F392" i="21" s="1"/>
  <c r="W391" i="21"/>
  <c r="V391" i="21"/>
  <c r="L391" i="21"/>
  <c r="M391" i="21" s="1"/>
  <c r="J391" i="21"/>
  <c r="K391" i="21" s="1"/>
  <c r="I391" i="21"/>
  <c r="E391" i="21"/>
  <c r="G391" i="21" s="1"/>
  <c r="D391" i="21"/>
  <c r="F391" i="21" s="1"/>
  <c r="W390" i="21"/>
  <c r="V390" i="21"/>
  <c r="L390" i="21"/>
  <c r="M390" i="21" s="1"/>
  <c r="J390" i="21"/>
  <c r="K390" i="21" s="1"/>
  <c r="I390" i="21"/>
  <c r="E390" i="21"/>
  <c r="G390" i="21" s="1"/>
  <c r="D390" i="21"/>
  <c r="F390" i="21" s="1"/>
  <c r="W389" i="21"/>
  <c r="V389" i="21"/>
  <c r="L389" i="21"/>
  <c r="M389" i="21" s="1"/>
  <c r="J389" i="21"/>
  <c r="K389" i="21" s="1"/>
  <c r="I389" i="21"/>
  <c r="E389" i="21"/>
  <c r="G389" i="21" s="1"/>
  <c r="D389" i="21"/>
  <c r="F389" i="21" s="1"/>
  <c r="W388" i="21"/>
  <c r="V388" i="21"/>
  <c r="L388" i="21"/>
  <c r="M388" i="21" s="1"/>
  <c r="J388" i="21"/>
  <c r="K388" i="21" s="1"/>
  <c r="I388" i="21"/>
  <c r="E388" i="21"/>
  <c r="G388" i="21" s="1"/>
  <c r="D388" i="21"/>
  <c r="F388" i="21" s="1"/>
  <c r="W387" i="21"/>
  <c r="V387" i="21"/>
  <c r="L387" i="21"/>
  <c r="M387" i="21" s="1"/>
  <c r="J387" i="21"/>
  <c r="K387" i="21" s="1"/>
  <c r="I387" i="21"/>
  <c r="E387" i="21"/>
  <c r="G387" i="21" s="1"/>
  <c r="D387" i="21"/>
  <c r="F387" i="21" s="1"/>
  <c r="W386" i="21"/>
  <c r="V386" i="21"/>
  <c r="T386" i="21"/>
  <c r="L386" i="21"/>
  <c r="M386" i="21" s="1"/>
  <c r="J386" i="21"/>
  <c r="K386" i="21" s="1"/>
  <c r="I386" i="21"/>
  <c r="E386" i="21"/>
  <c r="G386" i="21" s="1"/>
  <c r="D386" i="21"/>
  <c r="F386" i="21" s="1"/>
  <c r="W385" i="21"/>
  <c r="V385" i="21"/>
  <c r="T385" i="21"/>
  <c r="L385" i="21"/>
  <c r="M385" i="21" s="1"/>
  <c r="J385" i="21"/>
  <c r="K385" i="21" s="1"/>
  <c r="I385" i="21"/>
  <c r="E385" i="21"/>
  <c r="G385" i="21" s="1"/>
  <c r="D385" i="21"/>
  <c r="F385" i="21" s="1"/>
  <c r="W384" i="21"/>
  <c r="V384" i="21"/>
  <c r="T384" i="21"/>
  <c r="L384" i="21"/>
  <c r="M384" i="21" s="1"/>
  <c r="J384" i="21"/>
  <c r="K384" i="21" s="1"/>
  <c r="I384" i="21"/>
  <c r="E384" i="21"/>
  <c r="G384" i="21" s="1"/>
  <c r="D384" i="21"/>
  <c r="F384" i="21" s="1"/>
  <c r="W383" i="21"/>
  <c r="V383" i="21"/>
  <c r="T383" i="21"/>
  <c r="L383" i="21"/>
  <c r="M383" i="21" s="1"/>
  <c r="J383" i="21"/>
  <c r="K383" i="21" s="1"/>
  <c r="I383" i="21"/>
  <c r="E383" i="21"/>
  <c r="G383" i="21" s="1"/>
  <c r="D383" i="21"/>
  <c r="F383" i="21" s="1"/>
  <c r="W382" i="21"/>
  <c r="V382" i="21"/>
  <c r="L382" i="21"/>
  <c r="M382" i="21" s="1"/>
  <c r="J382" i="21"/>
  <c r="K382" i="21" s="1"/>
  <c r="I382" i="21"/>
  <c r="E382" i="21"/>
  <c r="G382" i="21" s="1"/>
  <c r="D382" i="21"/>
  <c r="F382" i="21" s="1"/>
  <c r="W381" i="21"/>
  <c r="V381" i="21"/>
  <c r="T381" i="21"/>
  <c r="L381" i="21"/>
  <c r="M381" i="21" s="1"/>
  <c r="J381" i="21"/>
  <c r="K381" i="21" s="1"/>
  <c r="I381" i="21"/>
  <c r="E381" i="21"/>
  <c r="G381" i="21" s="1"/>
  <c r="D381" i="21"/>
  <c r="F381" i="21" s="1"/>
  <c r="W380" i="21"/>
  <c r="V380" i="21"/>
  <c r="U380" i="21"/>
  <c r="T380" i="21"/>
  <c r="L380" i="21"/>
  <c r="M380" i="21" s="1"/>
  <c r="J380" i="21"/>
  <c r="K380" i="21" s="1"/>
  <c r="I380" i="21"/>
  <c r="E380" i="21"/>
  <c r="G380" i="21" s="1"/>
  <c r="D380" i="21"/>
  <c r="F380" i="21" s="1"/>
  <c r="W379" i="21"/>
  <c r="V379" i="21"/>
  <c r="U379" i="21"/>
  <c r="T379" i="21"/>
  <c r="L379" i="21"/>
  <c r="M379" i="21" s="1"/>
  <c r="J379" i="21"/>
  <c r="K379" i="21" s="1"/>
  <c r="I379" i="21"/>
  <c r="E379" i="21"/>
  <c r="G379" i="21" s="1"/>
  <c r="D379" i="21"/>
  <c r="F379" i="21" s="1"/>
  <c r="W378" i="21"/>
  <c r="V378" i="21"/>
  <c r="U378" i="21"/>
  <c r="T378" i="21"/>
  <c r="T377" i="21" s="1"/>
  <c r="T376" i="21" s="1"/>
  <c r="T375" i="21" s="1"/>
  <c r="L378" i="21"/>
  <c r="M378" i="21" s="1"/>
  <c r="J378" i="21"/>
  <c r="K378" i="21" s="1"/>
  <c r="I378" i="21"/>
  <c r="E378" i="21"/>
  <c r="G378" i="21" s="1"/>
  <c r="D378" i="21"/>
  <c r="F378" i="21" s="1"/>
  <c r="W377" i="21"/>
  <c r="V377" i="21"/>
  <c r="U377" i="21"/>
  <c r="L377" i="21"/>
  <c r="M377" i="21" s="1"/>
  <c r="J377" i="21"/>
  <c r="K377" i="21" s="1"/>
  <c r="I377" i="21"/>
  <c r="E377" i="21"/>
  <c r="G377" i="21" s="1"/>
  <c r="D377" i="21"/>
  <c r="F377" i="21" s="1"/>
  <c r="W376" i="21"/>
  <c r="V376" i="21"/>
  <c r="U376" i="21"/>
  <c r="L376" i="21"/>
  <c r="M376" i="21" s="1"/>
  <c r="J376" i="21"/>
  <c r="K376" i="21" s="1"/>
  <c r="I376" i="21"/>
  <c r="E376" i="21"/>
  <c r="G376" i="21" s="1"/>
  <c r="D376" i="21"/>
  <c r="F376" i="21" s="1"/>
  <c r="W375" i="21"/>
  <c r="V375" i="21"/>
  <c r="U375" i="21"/>
  <c r="L375" i="21"/>
  <c r="M375" i="21" s="1"/>
  <c r="J375" i="21"/>
  <c r="K375" i="21" s="1"/>
  <c r="I375" i="21"/>
  <c r="E375" i="21"/>
  <c r="G375" i="21" s="1"/>
  <c r="D375" i="21"/>
  <c r="F375" i="21" s="1"/>
  <c r="W374" i="21"/>
  <c r="V374" i="21"/>
  <c r="L374" i="21"/>
  <c r="M374" i="21" s="1"/>
  <c r="J374" i="21"/>
  <c r="K374" i="21" s="1"/>
  <c r="I374" i="21"/>
  <c r="E374" i="21"/>
  <c r="G374" i="21" s="1"/>
  <c r="D374" i="21"/>
  <c r="F374" i="21" s="1"/>
  <c r="W373" i="21"/>
  <c r="V373" i="21"/>
  <c r="L373" i="21"/>
  <c r="M373" i="21" s="1"/>
  <c r="J373" i="21"/>
  <c r="K373" i="21" s="1"/>
  <c r="I373" i="21"/>
  <c r="E373" i="21"/>
  <c r="G373" i="21" s="1"/>
  <c r="D373" i="21"/>
  <c r="F373" i="21" s="1"/>
  <c r="W372" i="21"/>
  <c r="V372" i="21"/>
  <c r="L372" i="21"/>
  <c r="M372" i="21" s="1"/>
  <c r="J372" i="21"/>
  <c r="K372" i="21" s="1"/>
  <c r="I372" i="21"/>
  <c r="E372" i="21"/>
  <c r="G372" i="21" s="1"/>
  <c r="D372" i="21"/>
  <c r="F372" i="21" s="1"/>
  <c r="W371" i="21"/>
  <c r="V371" i="21"/>
  <c r="L371" i="21"/>
  <c r="M371" i="21" s="1"/>
  <c r="J371" i="21"/>
  <c r="K371" i="21" s="1"/>
  <c r="I371" i="21"/>
  <c r="E371" i="21"/>
  <c r="G371" i="21" s="1"/>
  <c r="D371" i="21"/>
  <c r="F371" i="21" s="1"/>
  <c r="W370" i="21"/>
  <c r="V370" i="21"/>
  <c r="L370" i="21"/>
  <c r="M370" i="21" s="1"/>
  <c r="J370" i="21"/>
  <c r="K370" i="21" s="1"/>
  <c r="I370" i="21"/>
  <c r="E370" i="21"/>
  <c r="G370" i="21" s="1"/>
  <c r="D370" i="21"/>
  <c r="F370" i="21" s="1"/>
  <c r="W369" i="21"/>
  <c r="V369" i="21"/>
  <c r="M369" i="21"/>
  <c r="P396" i="21" s="1"/>
  <c r="L369" i="21"/>
  <c r="P395" i="21" s="1"/>
  <c r="K369" i="21"/>
  <c r="O396" i="21" s="1"/>
  <c r="J369" i="21"/>
  <c r="O399" i="21" s="1"/>
  <c r="O400" i="21" s="1"/>
  <c r="I369" i="21"/>
  <c r="N399" i="21" s="1"/>
  <c r="N400" i="21" s="1"/>
  <c r="W367" i="21"/>
  <c r="V367" i="21"/>
  <c r="L367" i="21"/>
  <c r="M367" i="21" s="1"/>
  <c r="J367" i="21"/>
  <c r="K367" i="21" s="1"/>
  <c r="I367" i="21"/>
  <c r="E367" i="21"/>
  <c r="G367" i="21" s="1"/>
  <c r="D367" i="21"/>
  <c r="F367" i="21" s="1"/>
  <c r="W366" i="21"/>
  <c r="V366" i="21"/>
  <c r="L366" i="21"/>
  <c r="M366" i="21" s="1"/>
  <c r="J366" i="21"/>
  <c r="K366" i="21" s="1"/>
  <c r="I366" i="21"/>
  <c r="E366" i="21"/>
  <c r="G366" i="21" s="1"/>
  <c r="D366" i="21"/>
  <c r="F366" i="21" s="1"/>
  <c r="W365" i="21"/>
  <c r="V365" i="21"/>
  <c r="L365" i="21"/>
  <c r="M365" i="21" s="1"/>
  <c r="J365" i="21"/>
  <c r="K365" i="21" s="1"/>
  <c r="I365" i="21"/>
  <c r="E365" i="21"/>
  <c r="G365" i="21" s="1"/>
  <c r="D365" i="21"/>
  <c r="F365" i="21" s="1"/>
  <c r="W364" i="21"/>
  <c r="V364" i="21"/>
  <c r="L364" i="21"/>
  <c r="M364" i="21" s="1"/>
  <c r="J364" i="21"/>
  <c r="K364" i="21" s="1"/>
  <c r="I364" i="21"/>
  <c r="E364" i="21"/>
  <c r="G364" i="21" s="1"/>
  <c r="D364" i="21"/>
  <c r="F364" i="21" s="1"/>
  <c r="W363" i="21"/>
  <c r="V363" i="21"/>
  <c r="L363" i="21"/>
  <c r="M363" i="21" s="1"/>
  <c r="J363" i="21"/>
  <c r="K363" i="21" s="1"/>
  <c r="I363" i="21"/>
  <c r="E363" i="21"/>
  <c r="G363" i="21" s="1"/>
  <c r="D363" i="21"/>
  <c r="F363" i="21" s="1"/>
  <c r="W362" i="21"/>
  <c r="V362" i="21"/>
  <c r="L362" i="21"/>
  <c r="M362" i="21" s="1"/>
  <c r="J362" i="21"/>
  <c r="K362" i="21" s="1"/>
  <c r="I362" i="21"/>
  <c r="E362" i="21"/>
  <c r="G362" i="21" s="1"/>
  <c r="D362" i="21"/>
  <c r="F362" i="21" s="1"/>
  <c r="W361" i="21"/>
  <c r="V361" i="21"/>
  <c r="L361" i="21"/>
  <c r="M361" i="21" s="1"/>
  <c r="J361" i="21"/>
  <c r="K361" i="21" s="1"/>
  <c r="I361" i="21"/>
  <c r="E361" i="21"/>
  <c r="G361" i="21" s="1"/>
  <c r="D361" i="21"/>
  <c r="F361" i="21" s="1"/>
  <c r="W360" i="21"/>
  <c r="V360" i="21"/>
  <c r="L360" i="21"/>
  <c r="M360" i="21" s="1"/>
  <c r="J360" i="21"/>
  <c r="K360" i="21" s="1"/>
  <c r="I360" i="21"/>
  <c r="E360" i="21"/>
  <c r="G360" i="21" s="1"/>
  <c r="D360" i="21"/>
  <c r="F360" i="21" s="1"/>
  <c r="W359" i="21"/>
  <c r="V359" i="21"/>
  <c r="L359" i="21"/>
  <c r="M359" i="21" s="1"/>
  <c r="J359" i="21"/>
  <c r="K359" i="21" s="1"/>
  <c r="I359" i="21"/>
  <c r="E359" i="21"/>
  <c r="G359" i="21" s="1"/>
  <c r="D359" i="21"/>
  <c r="F359" i="21" s="1"/>
  <c r="W358" i="21"/>
  <c r="V358" i="21"/>
  <c r="L358" i="21"/>
  <c r="M358" i="21" s="1"/>
  <c r="J358" i="21"/>
  <c r="K358" i="21" s="1"/>
  <c r="I358" i="21"/>
  <c r="E358" i="21"/>
  <c r="G358" i="21" s="1"/>
  <c r="D358" i="21"/>
  <c r="F358" i="21" s="1"/>
  <c r="W357" i="21"/>
  <c r="V357" i="21"/>
  <c r="L357" i="21"/>
  <c r="M357" i="21" s="1"/>
  <c r="J357" i="21"/>
  <c r="K357" i="21" s="1"/>
  <c r="I357" i="21"/>
  <c r="E357" i="21"/>
  <c r="G357" i="21" s="1"/>
  <c r="D357" i="21"/>
  <c r="F357" i="21" s="1"/>
  <c r="W356" i="21"/>
  <c r="V356" i="21"/>
  <c r="L356" i="21"/>
  <c r="M356" i="21" s="1"/>
  <c r="J356" i="21"/>
  <c r="K356" i="21" s="1"/>
  <c r="I356" i="21"/>
  <c r="E356" i="21"/>
  <c r="G356" i="21" s="1"/>
  <c r="D356" i="21"/>
  <c r="F356" i="21" s="1"/>
  <c r="W355" i="21"/>
  <c r="V355" i="21"/>
  <c r="L355" i="21"/>
  <c r="M355" i="21" s="1"/>
  <c r="J355" i="21"/>
  <c r="K355" i="21" s="1"/>
  <c r="I355" i="21"/>
  <c r="E355" i="21"/>
  <c r="G355" i="21" s="1"/>
  <c r="D355" i="21"/>
  <c r="F355" i="21" s="1"/>
  <c r="W354" i="21"/>
  <c r="V354" i="21"/>
  <c r="L354" i="21"/>
  <c r="M354" i="21" s="1"/>
  <c r="J354" i="21"/>
  <c r="K354" i="21" s="1"/>
  <c r="I354" i="21"/>
  <c r="E354" i="21"/>
  <c r="G354" i="21" s="1"/>
  <c r="D354" i="21"/>
  <c r="F354" i="21" s="1"/>
  <c r="W353" i="21"/>
  <c r="V353" i="21"/>
  <c r="L353" i="21"/>
  <c r="M353" i="21" s="1"/>
  <c r="J353" i="21"/>
  <c r="K353" i="21" s="1"/>
  <c r="I353" i="21"/>
  <c r="E353" i="21"/>
  <c r="G353" i="21" s="1"/>
  <c r="D353" i="21"/>
  <c r="F353" i="21" s="1"/>
  <c r="W352" i="21"/>
  <c r="V352" i="21"/>
  <c r="L352" i="21"/>
  <c r="M352" i="21" s="1"/>
  <c r="J352" i="21"/>
  <c r="K352" i="21" s="1"/>
  <c r="I352" i="21"/>
  <c r="E352" i="21"/>
  <c r="G352" i="21" s="1"/>
  <c r="D352" i="21"/>
  <c r="F352" i="21" s="1"/>
  <c r="W351" i="21"/>
  <c r="V351" i="21"/>
  <c r="L351" i="21"/>
  <c r="M351" i="21" s="1"/>
  <c r="J351" i="21"/>
  <c r="K351" i="21" s="1"/>
  <c r="I351" i="21"/>
  <c r="E351" i="21"/>
  <c r="G351" i="21" s="1"/>
  <c r="D351" i="21"/>
  <c r="F351" i="21" s="1"/>
  <c r="W350" i="21"/>
  <c r="V350" i="21"/>
  <c r="L350" i="21"/>
  <c r="M350" i="21" s="1"/>
  <c r="J350" i="21"/>
  <c r="K350" i="21" s="1"/>
  <c r="I350" i="21"/>
  <c r="E350" i="21"/>
  <c r="G350" i="21" s="1"/>
  <c r="D350" i="21"/>
  <c r="F350" i="21" s="1"/>
  <c r="W349" i="21"/>
  <c r="V349" i="21"/>
  <c r="L349" i="21"/>
  <c r="M349" i="21" s="1"/>
  <c r="J349" i="21"/>
  <c r="K349" i="21" s="1"/>
  <c r="I349" i="21"/>
  <c r="E349" i="21"/>
  <c r="G349" i="21" s="1"/>
  <c r="D349" i="21"/>
  <c r="F349" i="21" s="1"/>
  <c r="W348" i="21"/>
  <c r="V348" i="21"/>
  <c r="L348" i="21"/>
  <c r="M348" i="21" s="1"/>
  <c r="J348" i="21"/>
  <c r="K348" i="21" s="1"/>
  <c r="I348" i="21"/>
  <c r="E348" i="21"/>
  <c r="G348" i="21" s="1"/>
  <c r="D348" i="21"/>
  <c r="F348" i="21" s="1"/>
  <c r="W347" i="21"/>
  <c r="V347" i="21"/>
  <c r="L347" i="21"/>
  <c r="M347" i="21" s="1"/>
  <c r="J347" i="21"/>
  <c r="K347" i="21" s="1"/>
  <c r="I347" i="21"/>
  <c r="E347" i="21"/>
  <c r="G347" i="21" s="1"/>
  <c r="D347" i="21"/>
  <c r="F347" i="21" s="1"/>
  <c r="W346" i="21"/>
  <c r="V346" i="21"/>
  <c r="L346" i="21"/>
  <c r="M346" i="21" s="1"/>
  <c r="J346" i="21"/>
  <c r="K346" i="21" s="1"/>
  <c r="I346" i="21"/>
  <c r="E346" i="21"/>
  <c r="G346" i="21" s="1"/>
  <c r="D346" i="21"/>
  <c r="F346" i="21" s="1"/>
  <c r="W345" i="21"/>
  <c r="V345" i="21"/>
  <c r="L345" i="21"/>
  <c r="M345" i="21" s="1"/>
  <c r="J345" i="21"/>
  <c r="K345" i="21" s="1"/>
  <c r="I345" i="21"/>
  <c r="E345" i="21"/>
  <c r="G345" i="21" s="1"/>
  <c r="D345" i="21"/>
  <c r="F345" i="21" s="1"/>
  <c r="W344" i="21"/>
  <c r="V344" i="21"/>
  <c r="L344" i="21"/>
  <c r="M344" i="21" s="1"/>
  <c r="J344" i="21"/>
  <c r="K344" i="21" s="1"/>
  <c r="I344" i="21"/>
  <c r="E344" i="21"/>
  <c r="G344" i="21" s="1"/>
  <c r="D344" i="21"/>
  <c r="F344" i="21" s="1"/>
  <c r="W343" i="21"/>
  <c r="V343" i="21"/>
  <c r="L343" i="21"/>
  <c r="M343" i="21" s="1"/>
  <c r="J343" i="21"/>
  <c r="K343" i="21" s="1"/>
  <c r="I343" i="21"/>
  <c r="E343" i="21"/>
  <c r="G343" i="21" s="1"/>
  <c r="D343" i="21"/>
  <c r="F343" i="21" s="1"/>
  <c r="W342" i="21"/>
  <c r="V342" i="21"/>
  <c r="L342" i="21"/>
  <c r="M342" i="21" s="1"/>
  <c r="J342" i="21"/>
  <c r="K342" i="21" s="1"/>
  <c r="I342" i="21"/>
  <c r="E342" i="21"/>
  <c r="G342" i="21" s="1"/>
  <c r="D342" i="21"/>
  <c r="F342" i="21" s="1"/>
  <c r="W341" i="21"/>
  <c r="V341" i="21"/>
  <c r="L341" i="21"/>
  <c r="M341" i="21" s="1"/>
  <c r="J341" i="21"/>
  <c r="K341" i="21" s="1"/>
  <c r="I341" i="21"/>
  <c r="E341" i="21"/>
  <c r="G341" i="21" s="1"/>
  <c r="D341" i="21"/>
  <c r="F341" i="21" s="1"/>
  <c r="W340" i="21"/>
  <c r="V340" i="21"/>
  <c r="L340" i="21"/>
  <c r="M340" i="21" s="1"/>
  <c r="J340" i="21"/>
  <c r="K340" i="21" s="1"/>
  <c r="I340" i="21"/>
  <c r="E340" i="21"/>
  <c r="G340" i="21" s="1"/>
  <c r="D340" i="21"/>
  <c r="F340" i="21" s="1"/>
  <c r="W339" i="21"/>
  <c r="V339" i="21"/>
  <c r="L339" i="21"/>
  <c r="J339" i="21"/>
  <c r="I339" i="21"/>
  <c r="E339" i="21"/>
  <c r="G339" i="21" s="1"/>
  <c r="D339" i="21"/>
  <c r="F339" i="21" s="1"/>
  <c r="W338" i="21"/>
  <c r="V338" i="21"/>
  <c r="L338" i="21"/>
  <c r="M338" i="21" s="1"/>
  <c r="J338" i="21"/>
  <c r="K338" i="21" s="1"/>
  <c r="I338" i="21"/>
  <c r="E338" i="21"/>
  <c r="G338" i="21" s="1"/>
  <c r="D338" i="21"/>
  <c r="F338" i="21" s="1"/>
  <c r="W337" i="21"/>
  <c r="V337" i="21"/>
  <c r="L337" i="21"/>
  <c r="M337" i="21" s="1"/>
  <c r="J337" i="21"/>
  <c r="K337" i="21" s="1"/>
  <c r="I337" i="21"/>
  <c r="E337" i="21"/>
  <c r="G337" i="21" s="1"/>
  <c r="D337" i="21"/>
  <c r="F337" i="21" s="1"/>
  <c r="W336" i="21"/>
  <c r="V336" i="21"/>
  <c r="L336" i="21"/>
  <c r="M336" i="21" s="1"/>
  <c r="J336" i="21"/>
  <c r="K336" i="21" s="1"/>
  <c r="I336" i="21"/>
  <c r="E336" i="21"/>
  <c r="G336" i="21" s="1"/>
  <c r="D336" i="21"/>
  <c r="F336" i="21" s="1"/>
  <c r="W335" i="21"/>
  <c r="V335" i="21"/>
  <c r="L335" i="21"/>
  <c r="M335" i="21" s="1"/>
  <c r="J335" i="21"/>
  <c r="K335" i="21" s="1"/>
  <c r="I335" i="21"/>
  <c r="E335" i="21"/>
  <c r="G335" i="21" s="1"/>
  <c r="D335" i="21"/>
  <c r="F335" i="21" s="1"/>
  <c r="W334" i="21"/>
  <c r="V334" i="21"/>
  <c r="L334" i="21"/>
  <c r="M334" i="21" s="1"/>
  <c r="J334" i="21"/>
  <c r="K334" i="21" s="1"/>
  <c r="I334" i="21"/>
  <c r="E334" i="21"/>
  <c r="G334" i="21" s="1"/>
  <c r="D334" i="21"/>
  <c r="F334" i="21" s="1"/>
  <c r="W333" i="21"/>
  <c r="V333" i="21"/>
  <c r="L333" i="21"/>
  <c r="M333" i="21" s="1"/>
  <c r="J333" i="21"/>
  <c r="K333" i="21" s="1"/>
  <c r="I333" i="21"/>
  <c r="E333" i="21"/>
  <c r="G333" i="21" s="1"/>
  <c r="D333" i="21"/>
  <c r="F333" i="21" s="1"/>
  <c r="W332" i="21"/>
  <c r="V332" i="21"/>
  <c r="L332" i="21"/>
  <c r="M332" i="21" s="1"/>
  <c r="J332" i="21"/>
  <c r="K332" i="21" s="1"/>
  <c r="I332" i="21"/>
  <c r="E332" i="21"/>
  <c r="G332" i="21" s="1"/>
  <c r="D332" i="21"/>
  <c r="F332" i="21" s="1"/>
  <c r="W331" i="21"/>
  <c r="V331" i="21"/>
  <c r="L331" i="21"/>
  <c r="M331" i="21" s="1"/>
  <c r="J331" i="21"/>
  <c r="K331" i="21" s="1"/>
  <c r="I331" i="21"/>
  <c r="E331" i="21"/>
  <c r="G331" i="21" s="1"/>
  <c r="D331" i="21"/>
  <c r="F331" i="21" s="1"/>
  <c r="W330" i="21"/>
  <c r="V330" i="21"/>
  <c r="L330" i="21"/>
  <c r="M330" i="21" s="1"/>
  <c r="J330" i="21"/>
  <c r="K330" i="21" s="1"/>
  <c r="I330" i="21"/>
  <c r="E330" i="21"/>
  <c r="G330" i="21" s="1"/>
  <c r="D330" i="21"/>
  <c r="F330" i="21" s="1"/>
  <c r="W329" i="21"/>
  <c r="V329" i="21"/>
  <c r="L329" i="21"/>
  <c r="M329" i="21" s="1"/>
  <c r="J329" i="21"/>
  <c r="K329" i="21" s="1"/>
  <c r="I329" i="21"/>
  <c r="E329" i="21"/>
  <c r="G329" i="21" s="1"/>
  <c r="D329" i="21"/>
  <c r="F329" i="21" s="1"/>
  <c r="W328" i="21"/>
  <c r="V328" i="21"/>
  <c r="L328" i="21"/>
  <c r="M328" i="21" s="1"/>
  <c r="J328" i="21"/>
  <c r="K328" i="21" s="1"/>
  <c r="I328" i="21"/>
  <c r="E328" i="21"/>
  <c r="G328" i="21" s="1"/>
  <c r="D328" i="21"/>
  <c r="F328" i="21" s="1"/>
  <c r="W327" i="21"/>
  <c r="V327" i="21"/>
  <c r="L327" i="21"/>
  <c r="M327" i="21" s="1"/>
  <c r="J327" i="21"/>
  <c r="K327" i="21" s="1"/>
  <c r="I327" i="21"/>
  <c r="E327" i="21"/>
  <c r="G327" i="21" s="1"/>
  <c r="D327" i="21"/>
  <c r="F327" i="21" s="1"/>
  <c r="W326" i="21"/>
  <c r="V326" i="21"/>
  <c r="L326" i="21"/>
  <c r="M326" i="21" s="1"/>
  <c r="J326" i="21"/>
  <c r="K326" i="21" s="1"/>
  <c r="I326" i="21"/>
  <c r="E326" i="21"/>
  <c r="G326" i="21" s="1"/>
  <c r="D326" i="21"/>
  <c r="F326" i="21" s="1"/>
  <c r="W325" i="21"/>
  <c r="V325" i="21"/>
  <c r="L325" i="21"/>
  <c r="M325" i="21" s="1"/>
  <c r="J325" i="21"/>
  <c r="K325" i="21" s="1"/>
  <c r="I325" i="21"/>
  <c r="E325" i="21"/>
  <c r="G325" i="21" s="1"/>
  <c r="D325" i="21"/>
  <c r="F325" i="21" s="1"/>
  <c r="W324" i="21"/>
  <c r="V324" i="21"/>
  <c r="L324" i="21"/>
  <c r="M324" i="21" s="1"/>
  <c r="J324" i="21"/>
  <c r="K324" i="21" s="1"/>
  <c r="I324" i="21"/>
  <c r="E324" i="21"/>
  <c r="G324" i="21" s="1"/>
  <c r="D324" i="21"/>
  <c r="F324" i="21" s="1"/>
  <c r="W323" i="21"/>
  <c r="V323" i="21"/>
  <c r="L323" i="21"/>
  <c r="M323" i="21" s="1"/>
  <c r="J323" i="21"/>
  <c r="K323" i="21" s="1"/>
  <c r="I323" i="21"/>
  <c r="E323" i="21"/>
  <c r="G323" i="21" s="1"/>
  <c r="D323" i="21"/>
  <c r="F323" i="21" s="1"/>
  <c r="W322" i="21"/>
  <c r="V322" i="21"/>
  <c r="L322" i="21"/>
  <c r="M322" i="21" s="1"/>
  <c r="J322" i="21"/>
  <c r="K322" i="21" s="1"/>
  <c r="I322" i="21"/>
  <c r="E322" i="21"/>
  <c r="G322" i="21" s="1"/>
  <c r="D322" i="21"/>
  <c r="F322" i="21" s="1"/>
  <c r="W321" i="21"/>
  <c r="V321" i="21"/>
  <c r="L321" i="21"/>
  <c r="M321" i="21" s="1"/>
  <c r="J321" i="21"/>
  <c r="K321" i="21" s="1"/>
  <c r="I321" i="21"/>
  <c r="E321" i="21"/>
  <c r="G321" i="21" s="1"/>
  <c r="D321" i="21"/>
  <c r="F321" i="21" s="1"/>
  <c r="W320" i="21"/>
  <c r="V320" i="21"/>
  <c r="L320" i="21"/>
  <c r="M320" i="21" s="1"/>
  <c r="J320" i="21"/>
  <c r="K320" i="21" s="1"/>
  <c r="I320" i="21"/>
  <c r="E320" i="21"/>
  <c r="G320" i="21" s="1"/>
  <c r="D320" i="21"/>
  <c r="F320" i="21" s="1"/>
  <c r="W319" i="21"/>
  <c r="V319" i="21"/>
  <c r="L319" i="21"/>
  <c r="M319" i="21" s="1"/>
  <c r="J319" i="21"/>
  <c r="K319" i="21" s="1"/>
  <c r="I319" i="21"/>
  <c r="E319" i="21"/>
  <c r="G319" i="21" s="1"/>
  <c r="D319" i="21"/>
  <c r="F319" i="21" s="1"/>
  <c r="W318" i="21"/>
  <c r="V318" i="21"/>
  <c r="L318" i="21"/>
  <c r="M318" i="21" s="1"/>
  <c r="J318" i="21"/>
  <c r="K318" i="21" s="1"/>
  <c r="I318" i="21"/>
  <c r="E318" i="21"/>
  <c r="G318" i="21" s="1"/>
  <c r="D318" i="21"/>
  <c r="F318" i="21" s="1"/>
  <c r="W317" i="21"/>
  <c r="V317" i="21"/>
  <c r="L317" i="21"/>
  <c r="M317" i="21" s="1"/>
  <c r="J317" i="21"/>
  <c r="K317" i="21" s="1"/>
  <c r="I317" i="21"/>
  <c r="E317" i="21"/>
  <c r="G317" i="21" s="1"/>
  <c r="D317" i="21"/>
  <c r="F317" i="21" s="1"/>
  <c r="W316" i="21"/>
  <c r="V316" i="21"/>
  <c r="L316" i="21"/>
  <c r="M316" i="21" s="1"/>
  <c r="J316" i="21"/>
  <c r="K316" i="21" s="1"/>
  <c r="I316" i="21"/>
  <c r="E316" i="21"/>
  <c r="G316" i="21" s="1"/>
  <c r="D316" i="21"/>
  <c r="F316" i="21" s="1"/>
  <c r="W315" i="21"/>
  <c r="V315" i="21"/>
  <c r="L315" i="21"/>
  <c r="M315" i="21" s="1"/>
  <c r="J315" i="21"/>
  <c r="K315" i="21" s="1"/>
  <c r="I315" i="21"/>
  <c r="E315" i="21"/>
  <c r="G315" i="21" s="1"/>
  <c r="D315" i="21"/>
  <c r="F315" i="21" s="1"/>
  <c r="W314" i="21"/>
  <c r="V314" i="21"/>
  <c r="L314" i="21"/>
  <c r="M314" i="21" s="1"/>
  <c r="J314" i="21"/>
  <c r="K314" i="21" s="1"/>
  <c r="I314" i="21"/>
  <c r="E314" i="21"/>
  <c r="G314" i="21" s="1"/>
  <c r="D314" i="21"/>
  <c r="F314" i="21" s="1"/>
  <c r="W313" i="21"/>
  <c r="V313" i="21"/>
  <c r="L313" i="21"/>
  <c r="M313" i="21" s="1"/>
  <c r="J313" i="21"/>
  <c r="K313" i="21" s="1"/>
  <c r="I313" i="21"/>
  <c r="E313" i="21"/>
  <c r="G313" i="21" s="1"/>
  <c r="D313" i="21"/>
  <c r="F313" i="21" s="1"/>
  <c r="W312" i="21"/>
  <c r="V312" i="21"/>
  <c r="L312" i="21"/>
  <c r="M312" i="21" s="1"/>
  <c r="J312" i="21"/>
  <c r="K312" i="21" s="1"/>
  <c r="I312" i="21"/>
  <c r="E312" i="21"/>
  <c r="G312" i="21" s="1"/>
  <c r="D312" i="21"/>
  <c r="F312" i="21" s="1"/>
  <c r="W311" i="21"/>
  <c r="V311" i="21"/>
  <c r="L311" i="21"/>
  <c r="M311" i="21" s="1"/>
  <c r="J311" i="21"/>
  <c r="K311" i="21" s="1"/>
  <c r="I311" i="21"/>
  <c r="E311" i="21"/>
  <c r="G311" i="21" s="1"/>
  <c r="D311" i="21"/>
  <c r="F311" i="21" s="1"/>
  <c r="W310" i="21"/>
  <c r="V310" i="21"/>
  <c r="L310" i="21"/>
  <c r="M310" i="21" s="1"/>
  <c r="J310" i="21"/>
  <c r="K310" i="21" s="1"/>
  <c r="I310" i="21"/>
  <c r="E310" i="21"/>
  <c r="G310" i="21" s="1"/>
  <c r="D310" i="21"/>
  <c r="F310" i="21" s="1"/>
  <c r="W309" i="21"/>
  <c r="V309" i="21"/>
  <c r="L309" i="21"/>
  <c r="J309" i="21"/>
  <c r="I309" i="21"/>
  <c r="E309" i="21"/>
  <c r="G309" i="21" s="1"/>
  <c r="D309" i="21"/>
  <c r="F309" i="21" s="1"/>
  <c r="W308" i="21"/>
  <c r="V308" i="21"/>
  <c r="L308" i="21"/>
  <c r="M308" i="21" s="1"/>
  <c r="J308" i="21"/>
  <c r="K308" i="21" s="1"/>
  <c r="I308" i="21"/>
  <c r="E308" i="21"/>
  <c r="G308" i="21" s="1"/>
  <c r="D308" i="21"/>
  <c r="F308" i="21" s="1"/>
  <c r="W307" i="21"/>
  <c r="V307" i="21"/>
  <c r="L307" i="21"/>
  <c r="M307" i="21" s="1"/>
  <c r="J307" i="21"/>
  <c r="K307" i="21" s="1"/>
  <c r="I307" i="21"/>
  <c r="E307" i="21"/>
  <c r="G307" i="21" s="1"/>
  <c r="D307" i="21"/>
  <c r="F307" i="21" s="1"/>
  <c r="W306" i="21"/>
  <c r="V306" i="21"/>
  <c r="L306" i="21"/>
  <c r="M306" i="21" s="1"/>
  <c r="J306" i="21"/>
  <c r="K306" i="21" s="1"/>
  <c r="I306" i="21"/>
  <c r="E306" i="21"/>
  <c r="G306" i="21" s="1"/>
  <c r="D306" i="21"/>
  <c r="F306" i="21" s="1"/>
  <c r="W305" i="21"/>
  <c r="V305" i="21"/>
  <c r="L305" i="21"/>
  <c r="M305" i="21" s="1"/>
  <c r="J305" i="21"/>
  <c r="K305" i="21" s="1"/>
  <c r="I305" i="21"/>
  <c r="E305" i="21"/>
  <c r="G305" i="21" s="1"/>
  <c r="D305" i="21"/>
  <c r="F305" i="21" s="1"/>
  <c r="W304" i="21"/>
  <c r="V304" i="21"/>
  <c r="L304" i="21"/>
  <c r="M304" i="21" s="1"/>
  <c r="J304" i="21"/>
  <c r="K304" i="21" s="1"/>
  <c r="I304" i="21"/>
  <c r="E304" i="21"/>
  <c r="G304" i="21" s="1"/>
  <c r="D304" i="21"/>
  <c r="F304" i="21" s="1"/>
  <c r="W303" i="21"/>
  <c r="V303" i="21"/>
  <c r="L303" i="21"/>
  <c r="M303" i="21" s="1"/>
  <c r="J303" i="21"/>
  <c r="K303" i="21" s="1"/>
  <c r="I303" i="21"/>
  <c r="E303" i="21"/>
  <c r="G303" i="21" s="1"/>
  <c r="D303" i="21"/>
  <c r="F303" i="21" s="1"/>
  <c r="W302" i="21"/>
  <c r="V302" i="21"/>
  <c r="L302" i="21"/>
  <c r="M302" i="21" s="1"/>
  <c r="J302" i="21"/>
  <c r="K302" i="21" s="1"/>
  <c r="I302" i="21"/>
  <c r="E302" i="21"/>
  <c r="G302" i="21" s="1"/>
  <c r="D302" i="21"/>
  <c r="F302" i="21" s="1"/>
  <c r="W301" i="21"/>
  <c r="V301" i="21"/>
  <c r="L301" i="21"/>
  <c r="M301" i="21" s="1"/>
  <c r="J301" i="21"/>
  <c r="K301" i="21" s="1"/>
  <c r="I301" i="21"/>
  <c r="E301" i="21"/>
  <c r="G301" i="21" s="1"/>
  <c r="D301" i="21"/>
  <c r="F301" i="21" s="1"/>
  <c r="W300" i="21"/>
  <c r="V300" i="21"/>
  <c r="L300" i="21"/>
  <c r="M300" i="21" s="1"/>
  <c r="J300" i="21"/>
  <c r="K300" i="21" s="1"/>
  <c r="I300" i="21"/>
  <c r="E300" i="21"/>
  <c r="G300" i="21" s="1"/>
  <c r="D300" i="21"/>
  <c r="F300" i="21" s="1"/>
  <c r="W299" i="21"/>
  <c r="V299" i="21"/>
  <c r="L299" i="21"/>
  <c r="M299" i="21" s="1"/>
  <c r="J299" i="21"/>
  <c r="K299" i="21" s="1"/>
  <c r="I299" i="21"/>
  <c r="E299" i="21"/>
  <c r="G299" i="21" s="1"/>
  <c r="D299" i="21"/>
  <c r="F299" i="21" s="1"/>
  <c r="W298" i="21"/>
  <c r="V298" i="21"/>
  <c r="L298" i="21"/>
  <c r="M298" i="21" s="1"/>
  <c r="J298" i="21"/>
  <c r="K298" i="21" s="1"/>
  <c r="I298" i="21"/>
  <c r="E298" i="21"/>
  <c r="G298" i="21" s="1"/>
  <c r="D298" i="21"/>
  <c r="F298" i="21" s="1"/>
  <c r="W297" i="21"/>
  <c r="V297" i="21"/>
  <c r="L297" i="21"/>
  <c r="M297" i="21" s="1"/>
  <c r="J297" i="21"/>
  <c r="K297" i="21" s="1"/>
  <c r="I297" i="21"/>
  <c r="E297" i="21"/>
  <c r="G297" i="21" s="1"/>
  <c r="D297" i="21"/>
  <c r="F297" i="21" s="1"/>
  <c r="W296" i="21"/>
  <c r="V296" i="21"/>
  <c r="L296" i="21"/>
  <c r="M296" i="21" s="1"/>
  <c r="J296" i="21"/>
  <c r="K296" i="21" s="1"/>
  <c r="I296" i="21"/>
  <c r="E296" i="21"/>
  <c r="G296" i="21" s="1"/>
  <c r="D296" i="21"/>
  <c r="F296" i="21" s="1"/>
  <c r="W295" i="21"/>
  <c r="V295" i="21"/>
  <c r="L295" i="21"/>
  <c r="M295" i="21" s="1"/>
  <c r="J295" i="21"/>
  <c r="K295" i="21" s="1"/>
  <c r="I295" i="21"/>
  <c r="E295" i="21"/>
  <c r="G295" i="21" s="1"/>
  <c r="D295" i="21"/>
  <c r="F295" i="21" s="1"/>
  <c r="W294" i="21"/>
  <c r="V294" i="21"/>
  <c r="L294" i="21"/>
  <c r="M294" i="21" s="1"/>
  <c r="J294" i="21"/>
  <c r="K294" i="21" s="1"/>
  <c r="I294" i="21"/>
  <c r="E294" i="21"/>
  <c r="G294" i="21" s="1"/>
  <c r="D294" i="21"/>
  <c r="F294" i="21" s="1"/>
  <c r="W293" i="21"/>
  <c r="V293" i="21"/>
  <c r="L293" i="21"/>
  <c r="M293" i="21" s="1"/>
  <c r="J293" i="21"/>
  <c r="K293" i="21" s="1"/>
  <c r="I293" i="21"/>
  <c r="E293" i="21"/>
  <c r="G293" i="21" s="1"/>
  <c r="D293" i="21"/>
  <c r="F293" i="21" s="1"/>
  <c r="W292" i="21"/>
  <c r="V292" i="21"/>
  <c r="L292" i="21"/>
  <c r="M292" i="21" s="1"/>
  <c r="J292" i="21"/>
  <c r="K292" i="21" s="1"/>
  <c r="I292" i="21"/>
  <c r="E292" i="21"/>
  <c r="G292" i="21" s="1"/>
  <c r="D292" i="21"/>
  <c r="F292" i="21" s="1"/>
  <c r="W291" i="21"/>
  <c r="V291" i="21"/>
  <c r="L291" i="21"/>
  <c r="M291" i="21" s="1"/>
  <c r="J291" i="21"/>
  <c r="K291" i="21" s="1"/>
  <c r="I291" i="21"/>
  <c r="E291" i="21"/>
  <c r="G291" i="21" s="1"/>
  <c r="D291" i="21"/>
  <c r="F291" i="21" s="1"/>
  <c r="W290" i="21"/>
  <c r="V290" i="21"/>
  <c r="L290" i="21"/>
  <c r="M290" i="21" s="1"/>
  <c r="J290" i="21"/>
  <c r="K290" i="21" s="1"/>
  <c r="I290" i="21"/>
  <c r="E290" i="21"/>
  <c r="G290" i="21" s="1"/>
  <c r="D290" i="21"/>
  <c r="F290" i="21" s="1"/>
  <c r="W289" i="21"/>
  <c r="V289" i="21"/>
  <c r="L289" i="21"/>
  <c r="M289" i="21" s="1"/>
  <c r="J289" i="21"/>
  <c r="K289" i="21" s="1"/>
  <c r="I289" i="21"/>
  <c r="E289" i="21"/>
  <c r="G289" i="21" s="1"/>
  <c r="D289" i="21"/>
  <c r="F289" i="21" s="1"/>
  <c r="W288" i="21"/>
  <c r="V288" i="21"/>
  <c r="L288" i="21"/>
  <c r="M288" i="21" s="1"/>
  <c r="J288" i="21"/>
  <c r="K288" i="21" s="1"/>
  <c r="I288" i="21"/>
  <c r="E288" i="21"/>
  <c r="G288" i="21" s="1"/>
  <c r="D288" i="21"/>
  <c r="F288" i="21" s="1"/>
  <c r="W287" i="21"/>
  <c r="V287" i="21"/>
  <c r="L287" i="21"/>
  <c r="M287" i="21" s="1"/>
  <c r="J287" i="21"/>
  <c r="K287" i="21" s="1"/>
  <c r="I287" i="21"/>
  <c r="E287" i="21"/>
  <c r="G287" i="21" s="1"/>
  <c r="D287" i="21"/>
  <c r="F287" i="21" s="1"/>
  <c r="W286" i="21"/>
  <c r="V286" i="21"/>
  <c r="L286" i="21"/>
  <c r="M286" i="21" s="1"/>
  <c r="J286" i="21"/>
  <c r="K286" i="21" s="1"/>
  <c r="I286" i="21"/>
  <c r="E286" i="21"/>
  <c r="G286" i="21" s="1"/>
  <c r="D286" i="21"/>
  <c r="F286" i="21" s="1"/>
  <c r="W285" i="21"/>
  <c r="V285" i="21"/>
  <c r="L285" i="21"/>
  <c r="M285" i="21" s="1"/>
  <c r="J285" i="21"/>
  <c r="K285" i="21" s="1"/>
  <c r="I285" i="21"/>
  <c r="E285" i="21"/>
  <c r="G285" i="21" s="1"/>
  <c r="D285" i="21"/>
  <c r="F285" i="21" s="1"/>
  <c r="W284" i="21"/>
  <c r="V284" i="21"/>
  <c r="L284" i="21"/>
  <c r="M284" i="21" s="1"/>
  <c r="J284" i="21"/>
  <c r="K284" i="21" s="1"/>
  <c r="I284" i="21"/>
  <c r="E284" i="21"/>
  <c r="G284" i="21" s="1"/>
  <c r="D284" i="21"/>
  <c r="F284" i="21" s="1"/>
  <c r="W283" i="21"/>
  <c r="V283" i="21"/>
  <c r="L283" i="21"/>
  <c r="M283" i="21" s="1"/>
  <c r="J283" i="21"/>
  <c r="K283" i="21" s="1"/>
  <c r="I283" i="21"/>
  <c r="E283" i="21"/>
  <c r="G283" i="21" s="1"/>
  <c r="D283" i="21"/>
  <c r="F283" i="21" s="1"/>
  <c r="W282" i="21"/>
  <c r="V282" i="21"/>
  <c r="L282" i="21"/>
  <c r="M282" i="21" s="1"/>
  <c r="J282" i="21"/>
  <c r="K282" i="21" s="1"/>
  <c r="I282" i="21"/>
  <c r="E282" i="21"/>
  <c r="G282" i="21" s="1"/>
  <c r="D282" i="21"/>
  <c r="F282" i="21" s="1"/>
  <c r="W281" i="21"/>
  <c r="V281" i="21"/>
  <c r="L281" i="21"/>
  <c r="M281" i="21" s="1"/>
  <c r="J281" i="21"/>
  <c r="K281" i="21" s="1"/>
  <c r="I281" i="21"/>
  <c r="E281" i="21"/>
  <c r="G281" i="21" s="1"/>
  <c r="D281" i="21"/>
  <c r="F281" i="21" s="1"/>
  <c r="W280" i="21"/>
  <c r="V280" i="21"/>
  <c r="L280" i="21"/>
  <c r="M280" i="21" s="1"/>
  <c r="J280" i="21"/>
  <c r="K280" i="21" s="1"/>
  <c r="I280" i="21"/>
  <c r="E280" i="21"/>
  <c r="G280" i="21" s="1"/>
  <c r="D280" i="21"/>
  <c r="F280" i="21" s="1"/>
  <c r="W279" i="21"/>
  <c r="V279" i="21"/>
  <c r="L279" i="21"/>
  <c r="M279" i="21" s="1"/>
  <c r="J279" i="21"/>
  <c r="K279" i="21" s="1"/>
  <c r="I279" i="21"/>
  <c r="E279" i="21"/>
  <c r="G279" i="21" s="1"/>
  <c r="D279" i="21"/>
  <c r="F279" i="21" s="1"/>
  <c r="W278" i="21"/>
  <c r="V278" i="21"/>
  <c r="L278" i="21"/>
  <c r="J278" i="21"/>
  <c r="I278" i="21"/>
  <c r="E278" i="21"/>
  <c r="G278" i="21" s="1"/>
  <c r="D278" i="21"/>
  <c r="F278" i="21" s="1"/>
  <c r="W277" i="21"/>
  <c r="V277" i="21"/>
  <c r="L277" i="21"/>
  <c r="M277" i="21" s="1"/>
  <c r="J277" i="21"/>
  <c r="K277" i="21" s="1"/>
  <c r="I277" i="21"/>
  <c r="E277" i="21"/>
  <c r="G277" i="21" s="1"/>
  <c r="D277" i="21"/>
  <c r="F277" i="21" s="1"/>
  <c r="W276" i="21"/>
  <c r="V276" i="21"/>
  <c r="L276" i="21"/>
  <c r="M276" i="21" s="1"/>
  <c r="J276" i="21"/>
  <c r="K276" i="21" s="1"/>
  <c r="I276" i="21"/>
  <c r="E276" i="21"/>
  <c r="G276" i="21" s="1"/>
  <c r="D276" i="21"/>
  <c r="F276" i="21" s="1"/>
  <c r="W275" i="21"/>
  <c r="V275" i="21"/>
  <c r="M275" i="21"/>
  <c r="L275" i="21"/>
  <c r="K275" i="21"/>
  <c r="J275" i="21"/>
  <c r="I275" i="21"/>
  <c r="E275" i="21"/>
  <c r="G275" i="21" s="1"/>
  <c r="D275" i="21"/>
  <c r="F275" i="21" s="1"/>
  <c r="W274" i="21"/>
  <c r="V274" i="21"/>
  <c r="L274" i="21"/>
  <c r="M274" i="21" s="1"/>
  <c r="J274" i="21"/>
  <c r="K274" i="21" s="1"/>
  <c r="I274" i="21"/>
  <c r="E274" i="21"/>
  <c r="G274" i="21" s="1"/>
  <c r="D274" i="21"/>
  <c r="F274" i="21" s="1"/>
  <c r="W273" i="21"/>
  <c r="V273" i="21"/>
  <c r="M273" i="21"/>
  <c r="L273" i="21"/>
  <c r="K273" i="21"/>
  <c r="J273" i="21"/>
  <c r="I273" i="21"/>
  <c r="E273" i="21"/>
  <c r="G273" i="21" s="1"/>
  <c r="D273" i="21"/>
  <c r="F273" i="21" s="1"/>
  <c r="W272" i="21"/>
  <c r="V272" i="21"/>
  <c r="L272" i="21"/>
  <c r="M272" i="21" s="1"/>
  <c r="J272" i="21"/>
  <c r="K272" i="21" s="1"/>
  <c r="I272" i="21"/>
  <c r="G272" i="21"/>
  <c r="E272" i="21"/>
  <c r="D272" i="21"/>
  <c r="F272" i="21" s="1"/>
  <c r="W271" i="21"/>
  <c r="V271" i="21"/>
  <c r="L271" i="21"/>
  <c r="M271" i="21" s="1"/>
  <c r="J271" i="21"/>
  <c r="K271" i="21" s="1"/>
  <c r="I271" i="21"/>
  <c r="E271" i="21"/>
  <c r="G271" i="21" s="1"/>
  <c r="D271" i="21"/>
  <c r="F271" i="21" s="1"/>
  <c r="W270" i="21"/>
  <c r="V270" i="21"/>
  <c r="L270" i="21"/>
  <c r="M270" i="21" s="1"/>
  <c r="J270" i="21"/>
  <c r="K270" i="21" s="1"/>
  <c r="I270" i="21"/>
  <c r="E270" i="21"/>
  <c r="G270" i="21" s="1"/>
  <c r="D270" i="21"/>
  <c r="F270" i="21" s="1"/>
  <c r="W269" i="21"/>
  <c r="V269" i="21"/>
  <c r="L269" i="21"/>
  <c r="M269" i="21" s="1"/>
  <c r="J269" i="21"/>
  <c r="K269" i="21" s="1"/>
  <c r="I269" i="21"/>
  <c r="E269" i="21"/>
  <c r="G269" i="21" s="1"/>
  <c r="D269" i="21"/>
  <c r="F269" i="21" s="1"/>
  <c r="W268" i="21"/>
  <c r="V268" i="21"/>
  <c r="L268" i="21"/>
  <c r="M268" i="21" s="1"/>
  <c r="J268" i="21"/>
  <c r="K268" i="21" s="1"/>
  <c r="I268" i="21"/>
  <c r="E268" i="21"/>
  <c r="G268" i="21" s="1"/>
  <c r="D268" i="21"/>
  <c r="F268" i="21" s="1"/>
  <c r="W267" i="21"/>
  <c r="V267" i="21"/>
  <c r="L267" i="21"/>
  <c r="M267" i="21" s="1"/>
  <c r="J267" i="21"/>
  <c r="K267" i="21" s="1"/>
  <c r="I267" i="21"/>
  <c r="E267" i="21"/>
  <c r="G267" i="21" s="1"/>
  <c r="D267" i="21"/>
  <c r="F267" i="21" s="1"/>
  <c r="W266" i="21"/>
  <c r="V266" i="21"/>
  <c r="L266" i="21"/>
  <c r="M266" i="21" s="1"/>
  <c r="J266" i="21"/>
  <c r="K266" i="21" s="1"/>
  <c r="I266" i="21"/>
  <c r="E266" i="21"/>
  <c r="G266" i="21" s="1"/>
  <c r="D266" i="21"/>
  <c r="F266" i="21" s="1"/>
  <c r="W265" i="21"/>
  <c r="V265" i="21"/>
  <c r="L265" i="21"/>
  <c r="M265" i="21" s="1"/>
  <c r="J265" i="21"/>
  <c r="K265" i="21" s="1"/>
  <c r="I265" i="21"/>
  <c r="E265" i="21"/>
  <c r="G265" i="21" s="1"/>
  <c r="D265" i="21"/>
  <c r="F265" i="21" s="1"/>
  <c r="W264" i="21"/>
  <c r="V264" i="21"/>
  <c r="L264" i="21"/>
  <c r="M264" i="21" s="1"/>
  <c r="J264" i="21"/>
  <c r="K264" i="21" s="1"/>
  <c r="I264" i="21"/>
  <c r="E264" i="21"/>
  <c r="G264" i="21" s="1"/>
  <c r="D264" i="21"/>
  <c r="F264" i="21" s="1"/>
  <c r="W263" i="21"/>
  <c r="V263" i="21"/>
  <c r="L263" i="21"/>
  <c r="M263" i="21" s="1"/>
  <c r="J263" i="21"/>
  <c r="K263" i="21" s="1"/>
  <c r="I263" i="21"/>
  <c r="E263" i="21"/>
  <c r="G263" i="21" s="1"/>
  <c r="D263" i="21"/>
  <c r="F263" i="21" s="1"/>
  <c r="W262" i="21"/>
  <c r="V262" i="21"/>
  <c r="L262" i="21"/>
  <c r="M262" i="21" s="1"/>
  <c r="J262" i="21"/>
  <c r="K262" i="21" s="1"/>
  <c r="I262" i="21"/>
  <c r="E262" i="21"/>
  <c r="G262" i="21" s="1"/>
  <c r="D262" i="21"/>
  <c r="F262" i="21" s="1"/>
  <c r="W261" i="21"/>
  <c r="V261" i="21"/>
  <c r="L261" i="21"/>
  <c r="M261" i="21" s="1"/>
  <c r="J261" i="21"/>
  <c r="K261" i="21" s="1"/>
  <c r="I261" i="21"/>
  <c r="E261" i="21"/>
  <c r="G261" i="21" s="1"/>
  <c r="D261" i="21"/>
  <c r="F261" i="21" s="1"/>
  <c r="W260" i="21"/>
  <c r="V260" i="21"/>
  <c r="L260" i="21"/>
  <c r="M260" i="21" s="1"/>
  <c r="J260" i="21"/>
  <c r="K260" i="21" s="1"/>
  <c r="I260" i="21"/>
  <c r="E260" i="21"/>
  <c r="G260" i="21" s="1"/>
  <c r="D260" i="21"/>
  <c r="F260" i="21" s="1"/>
  <c r="W259" i="21"/>
  <c r="V259" i="21"/>
  <c r="L259" i="21"/>
  <c r="M259" i="21" s="1"/>
  <c r="J259" i="21"/>
  <c r="K259" i="21" s="1"/>
  <c r="I259" i="21"/>
  <c r="E259" i="21"/>
  <c r="G259" i="21" s="1"/>
  <c r="D259" i="21"/>
  <c r="F259" i="21" s="1"/>
  <c r="W258" i="21"/>
  <c r="V258" i="21"/>
  <c r="M258" i="21"/>
  <c r="L258" i="21"/>
  <c r="K258" i="21"/>
  <c r="J258" i="21"/>
  <c r="I258" i="21"/>
  <c r="E258" i="21"/>
  <c r="G258" i="21" s="1"/>
  <c r="D258" i="21"/>
  <c r="F258" i="21" s="1"/>
  <c r="W257" i="21"/>
  <c r="V257" i="21"/>
  <c r="L257" i="21"/>
  <c r="M257" i="21" s="1"/>
  <c r="J257" i="21"/>
  <c r="K257" i="21" s="1"/>
  <c r="I257" i="21"/>
  <c r="E257" i="21"/>
  <c r="G257" i="21" s="1"/>
  <c r="D257" i="21"/>
  <c r="F257" i="21" s="1"/>
  <c r="W256" i="21"/>
  <c r="V256" i="21"/>
  <c r="M256" i="21"/>
  <c r="L256" i="21"/>
  <c r="K256" i="21"/>
  <c r="J256" i="21"/>
  <c r="I256" i="21"/>
  <c r="E256" i="21"/>
  <c r="G256" i="21" s="1"/>
  <c r="D256" i="21"/>
  <c r="F256" i="21" s="1"/>
  <c r="W255" i="21"/>
  <c r="V255" i="21"/>
  <c r="L255" i="21"/>
  <c r="M255" i="21" s="1"/>
  <c r="J255" i="21"/>
  <c r="K255" i="21" s="1"/>
  <c r="I255" i="21"/>
  <c r="E255" i="21"/>
  <c r="G255" i="21" s="1"/>
  <c r="D255" i="21"/>
  <c r="F255" i="21" s="1"/>
  <c r="W254" i="21"/>
  <c r="V254" i="21"/>
  <c r="M254" i="21"/>
  <c r="L254" i="21"/>
  <c r="K254" i="21"/>
  <c r="J254" i="21"/>
  <c r="I254" i="21"/>
  <c r="E254" i="21"/>
  <c r="G254" i="21" s="1"/>
  <c r="D254" i="21"/>
  <c r="F254" i="21" s="1"/>
  <c r="W253" i="21"/>
  <c r="V253" i="21"/>
  <c r="L253" i="21"/>
  <c r="M253" i="21" s="1"/>
  <c r="J253" i="21"/>
  <c r="K253" i="21" s="1"/>
  <c r="I253" i="21"/>
  <c r="E253" i="21"/>
  <c r="G253" i="21" s="1"/>
  <c r="D253" i="21"/>
  <c r="F253" i="21" s="1"/>
  <c r="W252" i="21"/>
  <c r="V252" i="21"/>
  <c r="M252" i="21"/>
  <c r="L252" i="21"/>
  <c r="K252" i="21"/>
  <c r="J252" i="21"/>
  <c r="I252" i="21"/>
  <c r="E252" i="21"/>
  <c r="G252" i="21" s="1"/>
  <c r="D252" i="21"/>
  <c r="F252" i="21" s="1"/>
  <c r="W251" i="21"/>
  <c r="V251" i="21"/>
  <c r="L251" i="21"/>
  <c r="M251" i="21" s="1"/>
  <c r="J251" i="21"/>
  <c r="K251" i="21" s="1"/>
  <c r="I251" i="21"/>
  <c r="E251" i="21"/>
  <c r="G251" i="21" s="1"/>
  <c r="D251" i="21"/>
  <c r="F251" i="21" s="1"/>
  <c r="W250" i="21"/>
  <c r="V250" i="21"/>
  <c r="M250" i="21"/>
  <c r="L250" i="21"/>
  <c r="K250" i="21"/>
  <c r="J250" i="21"/>
  <c r="I250" i="21"/>
  <c r="E250" i="21"/>
  <c r="G250" i="21" s="1"/>
  <c r="D250" i="21"/>
  <c r="F250" i="21" s="1"/>
  <c r="W249" i="21"/>
  <c r="V249" i="21"/>
  <c r="L249" i="21"/>
  <c r="M249" i="21" s="1"/>
  <c r="J249" i="21"/>
  <c r="K249" i="21" s="1"/>
  <c r="I249" i="21"/>
  <c r="E249" i="21"/>
  <c r="G249" i="21" s="1"/>
  <c r="D249" i="21"/>
  <c r="F249" i="21" s="1"/>
  <c r="W248" i="21"/>
  <c r="V248" i="21"/>
  <c r="L248" i="21"/>
  <c r="P275" i="21" s="1"/>
  <c r="P276" i="21" s="1"/>
  <c r="J248" i="21"/>
  <c r="I248" i="21"/>
  <c r="E248" i="21"/>
  <c r="G248" i="21" s="1"/>
  <c r="D248" i="21"/>
  <c r="F248" i="21" s="1"/>
  <c r="W247" i="21"/>
  <c r="V247" i="21"/>
  <c r="L247" i="21"/>
  <c r="M247" i="21" s="1"/>
  <c r="J247" i="21"/>
  <c r="K247" i="21" s="1"/>
  <c r="I247" i="21"/>
  <c r="E247" i="21"/>
  <c r="G247" i="21" s="1"/>
  <c r="D247" i="21"/>
  <c r="F247" i="21" s="1"/>
  <c r="W246" i="21"/>
  <c r="V246" i="21"/>
  <c r="M246" i="21"/>
  <c r="L246" i="21"/>
  <c r="K246" i="21"/>
  <c r="J246" i="21"/>
  <c r="I246" i="21"/>
  <c r="E246" i="21"/>
  <c r="G246" i="21" s="1"/>
  <c r="D246" i="21"/>
  <c r="F246" i="21" s="1"/>
  <c r="W245" i="21"/>
  <c r="V245" i="21"/>
  <c r="L245" i="21"/>
  <c r="M245" i="21" s="1"/>
  <c r="J245" i="21"/>
  <c r="K245" i="21" s="1"/>
  <c r="I245" i="21"/>
  <c r="E245" i="21"/>
  <c r="G245" i="21" s="1"/>
  <c r="D245" i="21"/>
  <c r="F245" i="21" s="1"/>
  <c r="W244" i="21"/>
  <c r="V244" i="21"/>
  <c r="M244" i="21"/>
  <c r="L244" i="21"/>
  <c r="K244" i="21"/>
  <c r="J244" i="21"/>
  <c r="I244" i="21"/>
  <c r="E244" i="21"/>
  <c r="G244" i="21" s="1"/>
  <c r="D244" i="21"/>
  <c r="F244" i="21" s="1"/>
  <c r="W243" i="21"/>
  <c r="V243" i="21"/>
  <c r="L243" i="21"/>
  <c r="M243" i="21" s="1"/>
  <c r="J243" i="21"/>
  <c r="K243" i="21" s="1"/>
  <c r="I243" i="21"/>
  <c r="E243" i="21"/>
  <c r="G243" i="21" s="1"/>
  <c r="D243" i="21"/>
  <c r="F243" i="21" s="1"/>
  <c r="W242" i="21"/>
  <c r="V242" i="21"/>
  <c r="M242" i="21"/>
  <c r="L242" i="21"/>
  <c r="K242" i="21"/>
  <c r="J242" i="21"/>
  <c r="I242" i="21"/>
  <c r="E242" i="21"/>
  <c r="G242" i="21" s="1"/>
  <c r="D242" i="21"/>
  <c r="F242" i="21" s="1"/>
  <c r="W241" i="21"/>
  <c r="V241" i="21"/>
  <c r="L241" i="21"/>
  <c r="M241" i="21" s="1"/>
  <c r="J241" i="21"/>
  <c r="K241" i="21" s="1"/>
  <c r="I241" i="21"/>
  <c r="E241" i="21"/>
  <c r="G241" i="21" s="1"/>
  <c r="D241" i="21"/>
  <c r="F241" i="21" s="1"/>
  <c r="W240" i="21"/>
  <c r="V240" i="21"/>
  <c r="M240" i="21"/>
  <c r="L240" i="21"/>
  <c r="K240" i="21"/>
  <c r="J240" i="21"/>
  <c r="I240" i="21"/>
  <c r="E240" i="21"/>
  <c r="G240" i="21" s="1"/>
  <c r="D240" i="21"/>
  <c r="F240" i="21" s="1"/>
  <c r="W239" i="21"/>
  <c r="V239" i="21"/>
  <c r="L239" i="21"/>
  <c r="M239" i="21" s="1"/>
  <c r="J239" i="21"/>
  <c r="K239" i="21" s="1"/>
  <c r="I239" i="21"/>
  <c r="E239" i="21"/>
  <c r="G239" i="21" s="1"/>
  <c r="D239" i="21"/>
  <c r="F239" i="21" s="1"/>
  <c r="W238" i="21"/>
  <c r="V238" i="21"/>
  <c r="M238" i="21"/>
  <c r="L238" i="21"/>
  <c r="K238" i="21"/>
  <c r="J238" i="21"/>
  <c r="I238" i="21"/>
  <c r="E238" i="21"/>
  <c r="G238" i="21" s="1"/>
  <c r="D238" i="21"/>
  <c r="F238" i="21" s="1"/>
  <c r="W237" i="21"/>
  <c r="V237" i="21"/>
  <c r="L237" i="21"/>
  <c r="M237" i="21" s="1"/>
  <c r="J237" i="21"/>
  <c r="K237" i="21" s="1"/>
  <c r="I237" i="21"/>
  <c r="E237" i="21"/>
  <c r="G237" i="21" s="1"/>
  <c r="D237" i="21"/>
  <c r="F237" i="21" s="1"/>
  <c r="W236" i="21"/>
  <c r="V236" i="21"/>
  <c r="M236" i="21"/>
  <c r="L236" i="21"/>
  <c r="K236" i="21"/>
  <c r="J236" i="21"/>
  <c r="I236" i="21"/>
  <c r="E236" i="21"/>
  <c r="G236" i="21" s="1"/>
  <c r="D236" i="21"/>
  <c r="F236" i="21" s="1"/>
  <c r="W235" i="21"/>
  <c r="V235" i="21"/>
  <c r="L235" i="21"/>
  <c r="M235" i="21" s="1"/>
  <c r="J235" i="21"/>
  <c r="K235" i="21" s="1"/>
  <c r="I235" i="21"/>
  <c r="E235" i="21"/>
  <c r="G235" i="21" s="1"/>
  <c r="D235" i="21"/>
  <c r="F235" i="21" s="1"/>
  <c r="W234" i="21"/>
  <c r="V234" i="21"/>
  <c r="M234" i="21"/>
  <c r="L234" i="21"/>
  <c r="K234" i="21"/>
  <c r="J234" i="21"/>
  <c r="I234" i="21"/>
  <c r="E234" i="21"/>
  <c r="G234" i="21" s="1"/>
  <c r="D234" i="21"/>
  <c r="F234" i="21" s="1"/>
  <c r="W233" i="21"/>
  <c r="V233" i="21"/>
  <c r="L233" i="21"/>
  <c r="M233" i="21" s="1"/>
  <c r="J233" i="21"/>
  <c r="K233" i="21" s="1"/>
  <c r="I233" i="21"/>
  <c r="E233" i="21"/>
  <c r="G233" i="21" s="1"/>
  <c r="D233" i="21"/>
  <c r="F233" i="21" s="1"/>
  <c r="W232" i="21"/>
  <c r="V232" i="21"/>
  <c r="M232" i="21"/>
  <c r="L232" i="21"/>
  <c r="K232" i="21"/>
  <c r="J232" i="21"/>
  <c r="I232" i="21"/>
  <c r="E232" i="21"/>
  <c r="G232" i="21" s="1"/>
  <c r="D232" i="21"/>
  <c r="F232" i="21" s="1"/>
  <c r="W231" i="21"/>
  <c r="V231" i="21"/>
  <c r="L231" i="21"/>
  <c r="M231" i="21" s="1"/>
  <c r="J231" i="21"/>
  <c r="K231" i="21" s="1"/>
  <c r="I231" i="21"/>
  <c r="E231" i="21"/>
  <c r="G231" i="21" s="1"/>
  <c r="D231" i="21"/>
  <c r="F231" i="21" s="1"/>
  <c r="W230" i="21"/>
  <c r="V230" i="21"/>
  <c r="M230" i="21"/>
  <c r="L230" i="21"/>
  <c r="K230" i="21"/>
  <c r="J230" i="21"/>
  <c r="I230" i="21"/>
  <c r="E230" i="21"/>
  <c r="G230" i="21" s="1"/>
  <c r="D230" i="21"/>
  <c r="F230" i="21" s="1"/>
  <c r="W229" i="21"/>
  <c r="V229" i="21"/>
  <c r="L229" i="21"/>
  <c r="M229" i="21" s="1"/>
  <c r="J229" i="21"/>
  <c r="K229" i="21" s="1"/>
  <c r="I229" i="21"/>
  <c r="E229" i="21"/>
  <c r="G229" i="21" s="1"/>
  <c r="D229" i="21"/>
  <c r="F229" i="21" s="1"/>
  <c r="W228" i="21"/>
  <c r="V228" i="21"/>
  <c r="M228" i="21"/>
  <c r="L228" i="21"/>
  <c r="K228" i="21"/>
  <c r="J228" i="21"/>
  <c r="I228" i="21"/>
  <c r="E228" i="21"/>
  <c r="G228" i="21" s="1"/>
  <c r="D228" i="21"/>
  <c r="F228" i="21" s="1"/>
  <c r="W227" i="21"/>
  <c r="V227" i="21"/>
  <c r="L227" i="21"/>
  <c r="M227" i="21" s="1"/>
  <c r="J227" i="21"/>
  <c r="K227" i="21" s="1"/>
  <c r="I227" i="21"/>
  <c r="E227" i="21"/>
  <c r="G227" i="21" s="1"/>
  <c r="D227" i="21"/>
  <c r="F227" i="21" s="1"/>
  <c r="W226" i="21"/>
  <c r="V226" i="21"/>
  <c r="M226" i="21"/>
  <c r="L226" i="21"/>
  <c r="K226" i="21"/>
  <c r="J226" i="21"/>
  <c r="I226" i="21"/>
  <c r="E226" i="21"/>
  <c r="G226" i="21" s="1"/>
  <c r="D226" i="21"/>
  <c r="F226" i="21" s="1"/>
  <c r="W225" i="21"/>
  <c r="V225" i="21"/>
  <c r="L225" i="21"/>
  <c r="M225" i="21" s="1"/>
  <c r="J225" i="21"/>
  <c r="K225" i="21" s="1"/>
  <c r="I225" i="21"/>
  <c r="E225" i="21"/>
  <c r="G225" i="21" s="1"/>
  <c r="D225" i="21"/>
  <c r="F225" i="21" s="1"/>
  <c r="W224" i="21"/>
  <c r="V224" i="21"/>
  <c r="M224" i="21"/>
  <c r="L224" i="21"/>
  <c r="K224" i="21"/>
  <c r="J224" i="21"/>
  <c r="I224" i="21"/>
  <c r="E224" i="21"/>
  <c r="G224" i="21" s="1"/>
  <c r="D224" i="21"/>
  <c r="F224" i="21" s="1"/>
  <c r="W223" i="21"/>
  <c r="V223" i="21"/>
  <c r="L223" i="21"/>
  <c r="M223" i="21" s="1"/>
  <c r="J223" i="21"/>
  <c r="K223" i="21" s="1"/>
  <c r="I223" i="21"/>
  <c r="E223" i="21"/>
  <c r="G223" i="21" s="1"/>
  <c r="D223" i="21"/>
  <c r="F223" i="21" s="1"/>
  <c r="W222" i="21"/>
  <c r="V222" i="21"/>
  <c r="M222" i="21"/>
  <c r="L222" i="21"/>
  <c r="K222" i="21"/>
  <c r="J222" i="21"/>
  <c r="I222" i="21"/>
  <c r="E222" i="21"/>
  <c r="G222" i="21" s="1"/>
  <c r="D222" i="21"/>
  <c r="F222" i="21" s="1"/>
  <c r="W221" i="21"/>
  <c r="V221" i="21"/>
  <c r="L221" i="21"/>
  <c r="M221" i="21" s="1"/>
  <c r="J221" i="21"/>
  <c r="K221" i="21" s="1"/>
  <c r="I221" i="21"/>
  <c r="E221" i="21"/>
  <c r="G221" i="21" s="1"/>
  <c r="D221" i="21"/>
  <c r="F221" i="21" s="1"/>
  <c r="W220" i="21"/>
  <c r="V220" i="21"/>
  <c r="M220" i="21"/>
  <c r="L220" i="21"/>
  <c r="K220" i="21"/>
  <c r="J220" i="21"/>
  <c r="I220" i="21"/>
  <c r="E220" i="21"/>
  <c r="G220" i="21" s="1"/>
  <c r="D220" i="21"/>
  <c r="F220" i="21" s="1"/>
  <c r="W219" i="21"/>
  <c r="V219" i="21"/>
  <c r="L219" i="21"/>
  <c r="M219" i="21" s="1"/>
  <c r="J219" i="21"/>
  <c r="K219" i="21" s="1"/>
  <c r="I219" i="21"/>
  <c r="E219" i="21"/>
  <c r="G219" i="21" s="1"/>
  <c r="D219" i="21"/>
  <c r="F219" i="21" s="1"/>
  <c r="W218" i="21"/>
  <c r="V218" i="21"/>
  <c r="M218" i="21"/>
  <c r="L218" i="21"/>
  <c r="K218" i="21"/>
  <c r="J218" i="21"/>
  <c r="I218" i="21"/>
  <c r="E218" i="21"/>
  <c r="G218" i="21" s="1"/>
  <c r="D218" i="21"/>
  <c r="F218" i="21" s="1"/>
  <c r="W217" i="21"/>
  <c r="V217" i="21"/>
  <c r="L217" i="21"/>
  <c r="P247" i="21" s="1"/>
  <c r="P248" i="21" s="1"/>
  <c r="J217" i="21"/>
  <c r="O243" i="21" s="1"/>
  <c r="I217" i="21"/>
  <c r="E217" i="21"/>
  <c r="G217" i="21" s="1"/>
  <c r="D217" i="21"/>
  <c r="F217" i="21" s="1"/>
  <c r="W216" i="21"/>
  <c r="V216" i="21"/>
  <c r="M216" i="21"/>
  <c r="L216" i="21"/>
  <c r="K216" i="21"/>
  <c r="J216" i="21"/>
  <c r="I216" i="21"/>
  <c r="E216" i="21"/>
  <c r="G216" i="21" s="1"/>
  <c r="D216" i="21"/>
  <c r="F216" i="21" s="1"/>
  <c r="W215" i="21"/>
  <c r="V215" i="21"/>
  <c r="L215" i="21"/>
  <c r="M215" i="21" s="1"/>
  <c r="J215" i="21"/>
  <c r="K215" i="21" s="1"/>
  <c r="I215" i="21"/>
  <c r="E215" i="21"/>
  <c r="G215" i="21" s="1"/>
  <c r="D215" i="21"/>
  <c r="F215" i="21" s="1"/>
  <c r="W214" i="21"/>
  <c r="V214" i="21"/>
  <c r="M214" i="21"/>
  <c r="L214" i="21"/>
  <c r="K214" i="21"/>
  <c r="J214" i="21"/>
  <c r="I214" i="21"/>
  <c r="E214" i="21"/>
  <c r="G214" i="21" s="1"/>
  <c r="D214" i="21"/>
  <c r="F214" i="21" s="1"/>
  <c r="W213" i="21"/>
  <c r="V213" i="21"/>
  <c r="L213" i="21"/>
  <c r="M213" i="21" s="1"/>
  <c r="J213" i="21"/>
  <c r="K213" i="21" s="1"/>
  <c r="I213" i="21"/>
  <c r="E213" i="21"/>
  <c r="G213" i="21" s="1"/>
  <c r="D213" i="21"/>
  <c r="F213" i="21" s="1"/>
  <c r="W212" i="21"/>
  <c r="V212" i="21"/>
  <c r="M212" i="21"/>
  <c r="L212" i="21"/>
  <c r="K212" i="21"/>
  <c r="J212" i="21"/>
  <c r="I212" i="21"/>
  <c r="E212" i="21"/>
  <c r="G212" i="21" s="1"/>
  <c r="D212" i="21"/>
  <c r="F212" i="21" s="1"/>
  <c r="W211" i="21"/>
  <c r="V211" i="21"/>
  <c r="L211" i="21"/>
  <c r="M211" i="21" s="1"/>
  <c r="J211" i="21"/>
  <c r="K211" i="21" s="1"/>
  <c r="I211" i="21"/>
  <c r="E211" i="21"/>
  <c r="G211" i="21" s="1"/>
  <c r="D211" i="21"/>
  <c r="F211" i="21" s="1"/>
  <c r="W210" i="21"/>
  <c r="V210" i="21"/>
  <c r="M210" i="21"/>
  <c r="L210" i="21"/>
  <c r="K210" i="21"/>
  <c r="J210" i="21"/>
  <c r="I210" i="21"/>
  <c r="E210" i="21"/>
  <c r="G210" i="21" s="1"/>
  <c r="D210" i="21"/>
  <c r="F210" i="21" s="1"/>
  <c r="W209" i="21"/>
  <c r="V209" i="21"/>
  <c r="L209" i="21"/>
  <c r="M209" i="21" s="1"/>
  <c r="J209" i="21"/>
  <c r="K209" i="21" s="1"/>
  <c r="I209" i="21"/>
  <c r="E209" i="21"/>
  <c r="G209" i="21" s="1"/>
  <c r="D209" i="21"/>
  <c r="F209" i="21" s="1"/>
  <c r="W208" i="21"/>
  <c r="V208" i="21"/>
  <c r="M208" i="21"/>
  <c r="L208" i="21"/>
  <c r="K208" i="21"/>
  <c r="J208" i="21"/>
  <c r="I208" i="21"/>
  <c r="E208" i="21"/>
  <c r="G208" i="21" s="1"/>
  <c r="D208" i="21"/>
  <c r="F208" i="21" s="1"/>
  <c r="W207" i="21"/>
  <c r="V207" i="21"/>
  <c r="L207" i="21"/>
  <c r="M207" i="21" s="1"/>
  <c r="J207" i="21"/>
  <c r="K207" i="21" s="1"/>
  <c r="I207" i="21"/>
  <c r="E207" i="21"/>
  <c r="G207" i="21" s="1"/>
  <c r="D207" i="21"/>
  <c r="F207" i="21" s="1"/>
  <c r="W206" i="21"/>
  <c r="V206" i="21"/>
  <c r="M206" i="21"/>
  <c r="L206" i="21"/>
  <c r="K206" i="21"/>
  <c r="J206" i="21"/>
  <c r="I206" i="21"/>
  <c r="E206" i="21"/>
  <c r="G206" i="21" s="1"/>
  <c r="D206" i="21"/>
  <c r="F206" i="21" s="1"/>
  <c r="W205" i="21"/>
  <c r="V205" i="21"/>
  <c r="L205" i="21"/>
  <c r="M205" i="21" s="1"/>
  <c r="J205" i="21"/>
  <c r="K205" i="21" s="1"/>
  <c r="I205" i="21"/>
  <c r="E205" i="21"/>
  <c r="G205" i="21" s="1"/>
  <c r="D205" i="21"/>
  <c r="F205" i="21" s="1"/>
  <c r="W204" i="21"/>
  <c r="V204" i="21"/>
  <c r="M204" i="21"/>
  <c r="L204" i="21"/>
  <c r="K204" i="21"/>
  <c r="J204" i="21"/>
  <c r="I204" i="21"/>
  <c r="E204" i="21"/>
  <c r="G204" i="21" s="1"/>
  <c r="D204" i="21"/>
  <c r="F204" i="21" s="1"/>
  <c r="W203" i="21"/>
  <c r="V203" i="21"/>
  <c r="L203" i="21"/>
  <c r="M203" i="21" s="1"/>
  <c r="J203" i="21"/>
  <c r="K203" i="21" s="1"/>
  <c r="I203" i="21"/>
  <c r="E203" i="21"/>
  <c r="G203" i="21" s="1"/>
  <c r="D203" i="21"/>
  <c r="F203" i="21" s="1"/>
  <c r="W202" i="21"/>
  <c r="V202" i="21"/>
  <c r="M202" i="21"/>
  <c r="L202" i="21"/>
  <c r="K202" i="21"/>
  <c r="J202" i="21"/>
  <c r="I202" i="21"/>
  <c r="E202" i="21"/>
  <c r="G202" i="21" s="1"/>
  <c r="D202" i="21"/>
  <c r="F202" i="21" s="1"/>
  <c r="W201" i="21"/>
  <c r="V201" i="21"/>
  <c r="L201" i="21"/>
  <c r="M201" i="21" s="1"/>
  <c r="J201" i="21"/>
  <c r="K201" i="21" s="1"/>
  <c r="I201" i="21"/>
  <c r="E201" i="21"/>
  <c r="G201" i="21" s="1"/>
  <c r="D201" i="21"/>
  <c r="F201" i="21" s="1"/>
  <c r="W200" i="21"/>
  <c r="V200" i="21"/>
  <c r="M200" i="21"/>
  <c r="L200" i="21"/>
  <c r="K200" i="21"/>
  <c r="J200" i="21"/>
  <c r="I200" i="21"/>
  <c r="E200" i="21"/>
  <c r="G200" i="21" s="1"/>
  <c r="D200" i="21"/>
  <c r="F200" i="21" s="1"/>
  <c r="W199" i="21"/>
  <c r="V199" i="21"/>
  <c r="L199" i="21"/>
  <c r="M199" i="21" s="1"/>
  <c r="J199" i="21"/>
  <c r="K199" i="21" s="1"/>
  <c r="I199" i="21"/>
  <c r="E199" i="21"/>
  <c r="G199" i="21" s="1"/>
  <c r="D199" i="21"/>
  <c r="F199" i="21" s="1"/>
  <c r="W198" i="21"/>
  <c r="V198" i="21"/>
  <c r="M198" i="21"/>
  <c r="L198" i="21"/>
  <c r="K198" i="21"/>
  <c r="J198" i="21"/>
  <c r="I198" i="21"/>
  <c r="E198" i="21"/>
  <c r="G198" i="21" s="1"/>
  <c r="D198" i="21"/>
  <c r="F198" i="21" s="1"/>
  <c r="W197" i="21"/>
  <c r="V197" i="21"/>
  <c r="L197" i="21"/>
  <c r="M197" i="21" s="1"/>
  <c r="J197" i="21"/>
  <c r="K197" i="21" s="1"/>
  <c r="I197" i="21"/>
  <c r="E197" i="21"/>
  <c r="G197" i="21" s="1"/>
  <c r="D197" i="21"/>
  <c r="F197" i="21" s="1"/>
  <c r="W196" i="21"/>
  <c r="V196" i="21"/>
  <c r="M196" i="21"/>
  <c r="L196" i="21"/>
  <c r="K196" i="21"/>
  <c r="J196" i="21"/>
  <c r="I196" i="21"/>
  <c r="E196" i="21"/>
  <c r="G196" i="21" s="1"/>
  <c r="D196" i="21"/>
  <c r="F196" i="21" s="1"/>
  <c r="W195" i="21"/>
  <c r="V195" i="21"/>
  <c r="L195" i="21"/>
  <c r="M195" i="21" s="1"/>
  <c r="J195" i="21"/>
  <c r="K195" i="21" s="1"/>
  <c r="I195" i="21"/>
  <c r="E195" i="21"/>
  <c r="G195" i="21" s="1"/>
  <c r="D195" i="21"/>
  <c r="F195" i="21" s="1"/>
  <c r="W194" i="21"/>
  <c r="V194" i="21"/>
  <c r="M194" i="21"/>
  <c r="L194" i="21"/>
  <c r="K194" i="21"/>
  <c r="J194" i="21"/>
  <c r="I194" i="21"/>
  <c r="E194" i="21"/>
  <c r="G194" i="21" s="1"/>
  <c r="D194" i="21"/>
  <c r="F194" i="21" s="1"/>
  <c r="W193" i="21"/>
  <c r="V193" i="21"/>
  <c r="L193" i="21"/>
  <c r="M193" i="21" s="1"/>
  <c r="J193" i="21"/>
  <c r="K193" i="21" s="1"/>
  <c r="I193" i="21"/>
  <c r="E193" i="21"/>
  <c r="G193" i="21" s="1"/>
  <c r="D193" i="21"/>
  <c r="F193" i="21" s="1"/>
  <c r="W192" i="21"/>
  <c r="V192" i="21"/>
  <c r="M192" i="21"/>
  <c r="L192" i="21"/>
  <c r="K192" i="21"/>
  <c r="J192" i="21"/>
  <c r="I192" i="21"/>
  <c r="E192" i="21"/>
  <c r="G192" i="21" s="1"/>
  <c r="D192" i="21"/>
  <c r="F192" i="21" s="1"/>
  <c r="W191" i="21"/>
  <c r="V191" i="21"/>
  <c r="L191" i="21"/>
  <c r="M191" i="21" s="1"/>
  <c r="J191" i="21"/>
  <c r="K191" i="21" s="1"/>
  <c r="I191" i="21"/>
  <c r="E191" i="21"/>
  <c r="G191" i="21" s="1"/>
  <c r="D191" i="21"/>
  <c r="F191" i="21" s="1"/>
  <c r="W190" i="21"/>
  <c r="V190" i="21"/>
  <c r="M190" i="21"/>
  <c r="L190" i="21"/>
  <c r="K190" i="21"/>
  <c r="J190" i="21"/>
  <c r="I190" i="21"/>
  <c r="E190" i="21"/>
  <c r="G190" i="21" s="1"/>
  <c r="D190" i="21"/>
  <c r="F190" i="21" s="1"/>
  <c r="W189" i="21"/>
  <c r="V189" i="21"/>
  <c r="L189" i="21"/>
  <c r="M189" i="21" s="1"/>
  <c r="J189" i="21"/>
  <c r="K189" i="21" s="1"/>
  <c r="I189" i="21"/>
  <c r="E189" i="21"/>
  <c r="G189" i="21" s="1"/>
  <c r="D189" i="21"/>
  <c r="F189" i="21" s="1"/>
  <c r="W188" i="21"/>
  <c r="V188" i="21"/>
  <c r="M188" i="21"/>
  <c r="L188" i="21"/>
  <c r="K188" i="21"/>
  <c r="J188" i="21"/>
  <c r="I188" i="21"/>
  <c r="E188" i="21"/>
  <c r="G188" i="21" s="1"/>
  <c r="D188" i="21"/>
  <c r="F188" i="21" s="1"/>
  <c r="W187" i="21"/>
  <c r="V187" i="21"/>
  <c r="L187" i="21"/>
  <c r="M187" i="21" s="1"/>
  <c r="J187" i="21"/>
  <c r="K187" i="21" s="1"/>
  <c r="I187" i="21"/>
  <c r="E187" i="21"/>
  <c r="G187" i="21" s="1"/>
  <c r="D187" i="21"/>
  <c r="F187" i="21" s="1"/>
  <c r="W186" i="21"/>
  <c r="V186" i="21"/>
  <c r="M186" i="21"/>
  <c r="P213" i="21" s="1"/>
  <c r="L186" i="21"/>
  <c r="P212" i="21" s="1"/>
  <c r="K186" i="21"/>
  <c r="O213" i="21" s="1"/>
  <c r="J186" i="21"/>
  <c r="I186" i="21"/>
  <c r="E186" i="21"/>
  <c r="G186" i="21" s="1"/>
  <c r="D186" i="21"/>
  <c r="F186" i="21" s="1"/>
  <c r="W185" i="21"/>
  <c r="V185" i="21"/>
  <c r="L185" i="21"/>
  <c r="M185" i="21" s="1"/>
  <c r="J185" i="21"/>
  <c r="K185" i="21" s="1"/>
  <c r="I185" i="21"/>
  <c r="E185" i="21"/>
  <c r="G185" i="21" s="1"/>
  <c r="D185" i="21"/>
  <c r="F185" i="21" s="1"/>
  <c r="W184" i="21"/>
  <c r="V184" i="21"/>
  <c r="M184" i="21"/>
  <c r="L184" i="21"/>
  <c r="K184" i="21"/>
  <c r="J184" i="21"/>
  <c r="I184" i="21"/>
  <c r="E184" i="21"/>
  <c r="G184" i="21" s="1"/>
  <c r="D184" i="21"/>
  <c r="F184" i="21" s="1"/>
  <c r="W183" i="21"/>
  <c r="V183" i="21"/>
  <c r="L183" i="21"/>
  <c r="M183" i="21" s="1"/>
  <c r="J183" i="21"/>
  <c r="K183" i="21" s="1"/>
  <c r="I183" i="21"/>
  <c r="E183" i="21"/>
  <c r="G183" i="21" s="1"/>
  <c r="D183" i="21"/>
  <c r="F183" i="21" s="1"/>
  <c r="W182" i="21"/>
  <c r="V182" i="21"/>
  <c r="M182" i="21"/>
  <c r="L182" i="21"/>
  <c r="K182" i="21"/>
  <c r="J182" i="21"/>
  <c r="I182" i="21"/>
  <c r="E182" i="21"/>
  <c r="G182" i="21" s="1"/>
  <c r="D182" i="21"/>
  <c r="F182" i="21" s="1"/>
  <c r="W181" i="21"/>
  <c r="V181" i="21"/>
  <c r="L181" i="21"/>
  <c r="M181" i="21" s="1"/>
  <c r="J181" i="21"/>
  <c r="K181" i="21" s="1"/>
  <c r="I181" i="21"/>
  <c r="E181" i="21"/>
  <c r="G181" i="21" s="1"/>
  <c r="D181" i="21"/>
  <c r="F181" i="21" s="1"/>
  <c r="W180" i="21"/>
  <c r="V180" i="21"/>
  <c r="M180" i="21"/>
  <c r="L180" i="21"/>
  <c r="K180" i="21"/>
  <c r="J180" i="21"/>
  <c r="I180" i="21"/>
  <c r="E180" i="21"/>
  <c r="G180" i="21" s="1"/>
  <c r="D180" i="21"/>
  <c r="F180" i="21" s="1"/>
  <c r="W179" i="21"/>
  <c r="V179" i="21"/>
  <c r="L179" i="21"/>
  <c r="M179" i="21" s="1"/>
  <c r="J179" i="21"/>
  <c r="K179" i="21" s="1"/>
  <c r="I179" i="21"/>
  <c r="E179" i="21"/>
  <c r="G179" i="21" s="1"/>
  <c r="D179" i="21"/>
  <c r="F179" i="21" s="1"/>
  <c r="W178" i="21"/>
  <c r="V178" i="21"/>
  <c r="M178" i="21"/>
  <c r="L178" i="21"/>
  <c r="K178" i="21"/>
  <c r="J178" i="21"/>
  <c r="I178" i="21"/>
  <c r="E178" i="21"/>
  <c r="G178" i="21" s="1"/>
  <c r="D178" i="21"/>
  <c r="F178" i="21" s="1"/>
  <c r="W177" i="21"/>
  <c r="V177" i="21"/>
  <c r="L177" i="21"/>
  <c r="M177" i="21" s="1"/>
  <c r="J177" i="21"/>
  <c r="K177" i="21" s="1"/>
  <c r="I177" i="21"/>
  <c r="E177" i="21"/>
  <c r="G177" i="21" s="1"/>
  <c r="D177" i="21"/>
  <c r="F177" i="21" s="1"/>
  <c r="W176" i="21"/>
  <c r="V176" i="21"/>
  <c r="M176" i="21"/>
  <c r="L176" i="21"/>
  <c r="K176" i="21"/>
  <c r="J176" i="21"/>
  <c r="I176" i="21"/>
  <c r="E176" i="21"/>
  <c r="G176" i="21" s="1"/>
  <c r="D176" i="21"/>
  <c r="F176" i="21" s="1"/>
  <c r="W175" i="21"/>
  <c r="V175" i="21"/>
  <c r="L175" i="21"/>
  <c r="M175" i="21" s="1"/>
  <c r="J175" i="21"/>
  <c r="K175" i="21" s="1"/>
  <c r="I175" i="21"/>
  <c r="E175" i="21"/>
  <c r="G175" i="21" s="1"/>
  <c r="D175" i="21"/>
  <c r="F175" i="21" s="1"/>
  <c r="W174" i="21"/>
  <c r="V174" i="21"/>
  <c r="M174" i="21"/>
  <c r="L174" i="21"/>
  <c r="K174" i="21"/>
  <c r="J174" i="21"/>
  <c r="I174" i="21"/>
  <c r="E174" i="21"/>
  <c r="G174" i="21" s="1"/>
  <c r="D174" i="21"/>
  <c r="F174" i="21" s="1"/>
  <c r="W173" i="21"/>
  <c r="V173" i="21"/>
  <c r="L173" i="21"/>
  <c r="M173" i="21" s="1"/>
  <c r="J173" i="21"/>
  <c r="K173" i="21" s="1"/>
  <c r="I173" i="21"/>
  <c r="E173" i="21"/>
  <c r="G173" i="21" s="1"/>
  <c r="D173" i="21"/>
  <c r="F173" i="21" s="1"/>
  <c r="W172" i="21"/>
  <c r="V172" i="21"/>
  <c r="M172" i="21"/>
  <c r="L172" i="21"/>
  <c r="K172" i="21"/>
  <c r="J172" i="21"/>
  <c r="I172" i="21"/>
  <c r="E172" i="21"/>
  <c r="G172" i="21" s="1"/>
  <c r="D172" i="21"/>
  <c r="F172" i="21" s="1"/>
  <c r="W171" i="21"/>
  <c r="V171" i="21"/>
  <c r="L171" i="21"/>
  <c r="M171" i="21" s="1"/>
  <c r="J171" i="21"/>
  <c r="K171" i="21" s="1"/>
  <c r="I171" i="21"/>
  <c r="E171" i="21"/>
  <c r="G171" i="21" s="1"/>
  <c r="D171" i="21"/>
  <c r="F171" i="21" s="1"/>
  <c r="W170" i="21"/>
  <c r="V170" i="21"/>
  <c r="M170" i="21"/>
  <c r="L170" i="21"/>
  <c r="K170" i="21"/>
  <c r="J170" i="21"/>
  <c r="I170" i="21"/>
  <c r="E170" i="21"/>
  <c r="G170" i="21" s="1"/>
  <c r="D170" i="21"/>
  <c r="F170" i="21" s="1"/>
  <c r="W169" i="21"/>
  <c r="V169" i="21"/>
  <c r="L169" i="21"/>
  <c r="M169" i="21" s="1"/>
  <c r="J169" i="21"/>
  <c r="K169" i="21" s="1"/>
  <c r="I169" i="21"/>
  <c r="E169" i="21"/>
  <c r="G169" i="21" s="1"/>
  <c r="D169" i="21"/>
  <c r="F169" i="21" s="1"/>
  <c r="W168" i="21"/>
  <c r="V168" i="21"/>
  <c r="M168" i="21"/>
  <c r="L168" i="21"/>
  <c r="K168" i="21"/>
  <c r="J168" i="21"/>
  <c r="I168" i="21"/>
  <c r="E168" i="21"/>
  <c r="G168" i="21" s="1"/>
  <c r="D168" i="21"/>
  <c r="F168" i="21" s="1"/>
  <c r="W167" i="21"/>
  <c r="V167" i="21"/>
  <c r="L167" i="21"/>
  <c r="M167" i="21" s="1"/>
  <c r="J167" i="21"/>
  <c r="K167" i="21" s="1"/>
  <c r="I167" i="21"/>
  <c r="E167" i="21"/>
  <c r="G167" i="21" s="1"/>
  <c r="D167" i="21"/>
  <c r="F167" i="21" s="1"/>
  <c r="W166" i="21"/>
  <c r="V166" i="21"/>
  <c r="M166" i="21"/>
  <c r="L166" i="21"/>
  <c r="K166" i="21"/>
  <c r="J166" i="21"/>
  <c r="I166" i="21"/>
  <c r="E166" i="21"/>
  <c r="G166" i="21" s="1"/>
  <c r="D166" i="21"/>
  <c r="F166" i="21" s="1"/>
  <c r="W165" i="21"/>
  <c r="V165" i="21"/>
  <c r="L165" i="21"/>
  <c r="M165" i="21" s="1"/>
  <c r="J165" i="21"/>
  <c r="K165" i="21" s="1"/>
  <c r="I165" i="21"/>
  <c r="E165" i="21"/>
  <c r="G165" i="21" s="1"/>
  <c r="D165" i="21"/>
  <c r="F165" i="21" s="1"/>
  <c r="W164" i="21"/>
  <c r="V164" i="21"/>
  <c r="M164" i="21"/>
  <c r="L164" i="21"/>
  <c r="K164" i="21"/>
  <c r="J164" i="21"/>
  <c r="I164" i="21"/>
  <c r="E164" i="21"/>
  <c r="G164" i="21" s="1"/>
  <c r="D164" i="21"/>
  <c r="F164" i="21" s="1"/>
  <c r="W163" i="21"/>
  <c r="V163" i="21"/>
  <c r="L163" i="21"/>
  <c r="M163" i="21" s="1"/>
  <c r="J163" i="21"/>
  <c r="K163" i="21" s="1"/>
  <c r="I163" i="21"/>
  <c r="E163" i="21"/>
  <c r="G163" i="21" s="1"/>
  <c r="D163" i="21"/>
  <c r="F163" i="21" s="1"/>
  <c r="W162" i="21"/>
  <c r="V162" i="21"/>
  <c r="M162" i="21"/>
  <c r="L162" i="21"/>
  <c r="K162" i="21"/>
  <c r="J162" i="21"/>
  <c r="I162" i="21"/>
  <c r="E162" i="21"/>
  <c r="G162" i="21" s="1"/>
  <c r="D162" i="21"/>
  <c r="F162" i="21" s="1"/>
  <c r="W161" i="21"/>
  <c r="V161" i="21"/>
  <c r="L161" i="21"/>
  <c r="M161" i="21" s="1"/>
  <c r="J161" i="21"/>
  <c r="K161" i="21" s="1"/>
  <c r="I161" i="21"/>
  <c r="E161" i="21"/>
  <c r="G161" i="21" s="1"/>
  <c r="D161" i="21"/>
  <c r="F161" i="21" s="1"/>
  <c r="W160" i="21"/>
  <c r="V160" i="21"/>
  <c r="M160" i="21"/>
  <c r="L160" i="21"/>
  <c r="K160" i="21"/>
  <c r="J160" i="21"/>
  <c r="I160" i="21"/>
  <c r="E160" i="21"/>
  <c r="G160" i="21" s="1"/>
  <c r="D160" i="21"/>
  <c r="F160" i="21" s="1"/>
  <c r="W159" i="21"/>
  <c r="V159" i="21"/>
  <c r="L159" i="21"/>
  <c r="M159" i="21" s="1"/>
  <c r="J159" i="21"/>
  <c r="K159" i="21" s="1"/>
  <c r="I159" i="21"/>
  <c r="E159" i="21"/>
  <c r="G159" i="21" s="1"/>
  <c r="D159" i="21"/>
  <c r="F159" i="21" s="1"/>
  <c r="W158" i="21"/>
  <c r="V158" i="21"/>
  <c r="M158" i="21"/>
  <c r="L158" i="21"/>
  <c r="K158" i="21"/>
  <c r="J158" i="21"/>
  <c r="I158" i="21"/>
  <c r="E158" i="21"/>
  <c r="G158" i="21" s="1"/>
  <c r="D158" i="21"/>
  <c r="F158" i="21" s="1"/>
  <c r="W157" i="21"/>
  <c r="V157" i="21"/>
  <c r="L157" i="21"/>
  <c r="M157" i="21" s="1"/>
  <c r="J157" i="21"/>
  <c r="K157" i="21" s="1"/>
  <c r="I157" i="21"/>
  <c r="E157" i="21"/>
  <c r="G157" i="21" s="1"/>
  <c r="D157" i="21"/>
  <c r="F157" i="21" s="1"/>
  <c r="W156" i="21"/>
  <c r="V156" i="21"/>
  <c r="L156" i="21"/>
  <c r="P180" i="21" s="1"/>
  <c r="J156" i="21"/>
  <c r="I156" i="21"/>
  <c r="N184" i="21" s="1"/>
  <c r="N185" i="21" s="1"/>
  <c r="E156" i="21"/>
  <c r="G156" i="21" s="1"/>
  <c r="D156" i="21"/>
  <c r="F156" i="21" s="1"/>
  <c r="W155" i="21"/>
  <c r="V155" i="21"/>
  <c r="L155" i="21"/>
  <c r="M155" i="21" s="1"/>
  <c r="J155" i="21"/>
  <c r="K155" i="21" s="1"/>
  <c r="I155" i="21"/>
  <c r="E155" i="21"/>
  <c r="G155" i="21" s="1"/>
  <c r="D155" i="21"/>
  <c r="F155" i="21" s="1"/>
  <c r="W154" i="21"/>
  <c r="V154" i="21"/>
  <c r="M154" i="21"/>
  <c r="L154" i="21"/>
  <c r="K154" i="21"/>
  <c r="J154" i="21"/>
  <c r="I154" i="21"/>
  <c r="E154" i="21"/>
  <c r="G154" i="21" s="1"/>
  <c r="D154" i="21"/>
  <c r="F154" i="21" s="1"/>
  <c r="W153" i="21"/>
  <c r="V153" i="21"/>
  <c r="L153" i="21"/>
  <c r="M153" i="21" s="1"/>
  <c r="J153" i="21"/>
  <c r="K153" i="21" s="1"/>
  <c r="I153" i="21"/>
  <c r="E153" i="21"/>
  <c r="G153" i="21" s="1"/>
  <c r="D153" i="21"/>
  <c r="F153" i="21" s="1"/>
  <c r="W152" i="21"/>
  <c r="V152" i="21"/>
  <c r="M152" i="21"/>
  <c r="L152" i="21"/>
  <c r="K152" i="21"/>
  <c r="J152" i="21"/>
  <c r="I152" i="21"/>
  <c r="E152" i="21"/>
  <c r="G152" i="21" s="1"/>
  <c r="D152" i="21"/>
  <c r="F152" i="21" s="1"/>
  <c r="W151" i="21"/>
  <c r="V151" i="21"/>
  <c r="L151" i="21"/>
  <c r="M151" i="21" s="1"/>
  <c r="J151" i="21"/>
  <c r="K151" i="21" s="1"/>
  <c r="I151" i="21"/>
  <c r="E151" i="21"/>
  <c r="G151" i="21" s="1"/>
  <c r="D151" i="21"/>
  <c r="F151" i="21" s="1"/>
  <c r="W150" i="21"/>
  <c r="V150" i="21"/>
  <c r="M150" i="21"/>
  <c r="L150" i="21"/>
  <c r="K150" i="21"/>
  <c r="J150" i="21"/>
  <c r="I150" i="21"/>
  <c r="E150" i="21"/>
  <c r="G150" i="21" s="1"/>
  <c r="D150" i="21"/>
  <c r="F150" i="21" s="1"/>
  <c r="W149" i="21"/>
  <c r="V149" i="21"/>
  <c r="L149" i="21"/>
  <c r="M149" i="21" s="1"/>
  <c r="J149" i="21"/>
  <c r="K149" i="21" s="1"/>
  <c r="I149" i="21"/>
  <c r="E149" i="21"/>
  <c r="G149" i="21" s="1"/>
  <c r="D149" i="21"/>
  <c r="F149" i="21" s="1"/>
  <c r="W148" i="21"/>
  <c r="V148" i="21"/>
  <c r="M148" i="21"/>
  <c r="L148" i="21"/>
  <c r="K148" i="21"/>
  <c r="J148" i="21"/>
  <c r="I148" i="21"/>
  <c r="E148" i="21"/>
  <c r="G148" i="21" s="1"/>
  <c r="D148" i="21"/>
  <c r="F148" i="21" s="1"/>
  <c r="W147" i="21"/>
  <c r="V147" i="21"/>
  <c r="L147" i="21"/>
  <c r="M147" i="21" s="1"/>
  <c r="J147" i="21"/>
  <c r="K147" i="21" s="1"/>
  <c r="I147" i="21"/>
  <c r="E147" i="21"/>
  <c r="G147" i="21" s="1"/>
  <c r="D147" i="21"/>
  <c r="F147" i="21" s="1"/>
  <c r="W146" i="21"/>
  <c r="V146" i="21"/>
  <c r="M146" i="21"/>
  <c r="L146" i="21"/>
  <c r="K146" i="21"/>
  <c r="J146" i="21"/>
  <c r="I146" i="21"/>
  <c r="E146" i="21"/>
  <c r="G146" i="21" s="1"/>
  <c r="D146" i="21"/>
  <c r="F146" i="21" s="1"/>
  <c r="W145" i="21"/>
  <c r="V145" i="21"/>
  <c r="L145" i="21"/>
  <c r="M145" i="21" s="1"/>
  <c r="J145" i="21"/>
  <c r="K145" i="21" s="1"/>
  <c r="I145" i="21"/>
  <c r="E145" i="21"/>
  <c r="G145" i="21" s="1"/>
  <c r="D145" i="21"/>
  <c r="F145" i="21" s="1"/>
  <c r="W144" i="21"/>
  <c r="V144" i="21"/>
  <c r="M144" i="21"/>
  <c r="L144" i="21"/>
  <c r="K144" i="21"/>
  <c r="J144" i="21"/>
  <c r="I144" i="21"/>
  <c r="E144" i="21"/>
  <c r="G144" i="21" s="1"/>
  <c r="D144" i="21"/>
  <c r="F144" i="21" s="1"/>
  <c r="W143" i="21"/>
  <c r="V143" i="21"/>
  <c r="L143" i="21"/>
  <c r="M143" i="21" s="1"/>
  <c r="J143" i="21"/>
  <c r="K143" i="21" s="1"/>
  <c r="I143" i="21"/>
  <c r="E143" i="21"/>
  <c r="G143" i="21" s="1"/>
  <c r="D143" i="21"/>
  <c r="F143" i="21" s="1"/>
  <c r="W142" i="21"/>
  <c r="V142" i="21"/>
  <c r="M142" i="21"/>
  <c r="L142" i="21"/>
  <c r="K142" i="21"/>
  <c r="J142" i="21"/>
  <c r="I142" i="21"/>
  <c r="E142" i="21"/>
  <c r="G142" i="21" s="1"/>
  <c r="D142" i="21"/>
  <c r="F142" i="21" s="1"/>
  <c r="W141" i="21"/>
  <c r="V141" i="21"/>
  <c r="L141" i="21"/>
  <c r="M141" i="21" s="1"/>
  <c r="J141" i="21"/>
  <c r="K141" i="21" s="1"/>
  <c r="I141" i="21"/>
  <c r="E141" i="21"/>
  <c r="G141" i="21" s="1"/>
  <c r="D141" i="21"/>
  <c r="F141" i="21" s="1"/>
  <c r="W140" i="21"/>
  <c r="V140" i="21"/>
  <c r="M140" i="21"/>
  <c r="L140" i="21"/>
  <c r="K140" i="21"/>
  <c r="J140" i="21"/>
  <c r="I140" i="21"/>
  <c r="E140" i="21"/>
  <c r="G140" i="21" s="1"/>
  <c r="D140" i="21"/>
  <c r="F140" i="21" s="1"/>
  <c r="W139" i="21"/>
  <c r="V139" i="21"/>
  <c r="L139" i="21"/>
  <c r="M139" i="21" s="1"/>
  <c r="J139" i="21"/>
  <c r="K139" i="21" s="1"/>
  <c r="I139" i="21"/>
  <c r="E139" i="21"/>
  <c r="G139" i="21" s="1"/>
  <c r="D139" i="21"/>
  <c r="F139" i="21" s="1"/>
  <c r="W138" i="21"/>
  <c r="V138" i="21"/>
  <c r="M138" i="21"/>
  <c r="L138" i="21"/>
  <c r="K138" i="21"/>
  <c r="J138" i="21"/>
  <c r="I138" i="21"/>
  <c r="E138" i="21"/>
  <c r="G138" i="21" s="1"/>
  <c r="D138" i="21"/>
  <c r="F138" i="21" s="1"/>
  <c r="W137" i="21"/>
  <c r="V137" i="21"/>
  <c r="L137" i="21"/>
  <c r="M137" i="21" s="1"/>
  <c r="J137" i="21"/>
  <c r="K137" i="21" s="1"/>
  <c r="I137" i="21"/>
  <c r="E137" i="21"/>
  <c r="G137" i="21" s="1"/>
  <c r="D137" i="21"/>
  <c r="F137" i="21" s="1"/>
  <c r="W136" i="21"/>
  <c r="V136" i="21"/>
  <c r="M136" i="21"/>
  <c r="L136" i="21"/>
  <c r="K136" i="21"/>
  <c r="J136" i="21"/>
  <c r="I136" i="21"/>
  <c r="E136" i="21"/>
  <c r="G136" i="21" s="1"/>
  <c r="D136" i="21"/>
  <c r="F136" i="21" s="1"/>
  <c r="W135" i="21"/>
  <c r="V135" i="21"/>
  <c r="L135" i="21"/>
  <c r="M135" i="21" s="1"/>
  <c r="J135" i="21"/>
  <c r="K135" i="21" s="1"/>
  <c r="I135" i="21"/>
  <c r="E135" i="21"/>
  <c r="G135" i="21" s="1"/>
  <c r="D135" i="21"/>
  <c r="F135" i="21" s="1"/>
  <c r="W134" i="21"/>
  <c r="V134" i="21"/>
  <c r="M134" i="21"/>
  <c r="L134" i="21"/>
  <c r="K134" i="21"/>
  <c r="J134" i="21"/>
  <c r="I134" i="21"/>
  <c r="E134" i="21"/>
  <c r="G134" i="21" s="1"/>
  <c r="D134" i="21"/>
  <c r="F134" i="21" s="1"/>
  <c r="W133" i="21"/>
  <c r="V133" i="21"/>
  <c r="L133" i="21"/>
  <c r="M133" i="21" s="1"/>
  <c r="J133" i="21"/>
  <c r="K133" i="21" s="1"/>
  <c r="I133" i="21"/>
  <c r="G133" i="21"/>
  <c r="E133" i="21"/>
  <c r="D133" i="21"/>
  <c r="F133" i="21" s="1"/>
  <c r="W132" i="21"/>
  <c r="V132" i="21"/>
  <c r="L132" i="21"/>
  <c r="M132" i="21" s="1"/>
  <c r="J132" i="21"/>
  <c r="K132" i="21" s="1"/>
  <c r="I132" i="21"/>
  <c r="E132" i="21"/>
  <c r="G132" i="21" s="1"/>
  <c r="D132" i="21"/>
  <c r="F132" i="21" s="1"/>
  <c r="W131" i="21"/>
  <c r="V131" i="21"/>
  <c r="L131" i="21"/>
  <c r="M131" i="21" s="1"/>
  <c r="J131" i="21"/>
  <c r="K131" i="21" s="1"/>
  <c r="I131" i="21"/>
  <c r="E131" i="21"/>
  <c r="G131" i="21" s="1"/>
  <c r="D131" i="21"/>
  <c r="F131" i="21" s="1"/>
  <c r="W130" i="21"/>
  <c r="V130" i="21"/>
  <c r="M130" i="21"/>
  <c r="L130" i="21"/>
  <c r="K130" i="21"/>
  <c r="J130" i="21"/>
  <c r="I130" i="21"/>
  <c r="E130" i="21"/>
  <c r="G130" i="21" s="1"/>
  <c r="D130" i="21"/>
  <c r="F130" i="21" s="1"/>
  <c r="W129" i="21"/>
  <c r="V129" i="21"/>
  <c r="L129" i="21"/>
  <c r="M129" i="21" s="1"/>
  <c r="J129" i="21"/>
  <c r="K129" i="21" s="1"/>
  <c r="I129" i="21"/>
  <c r="G129" i="21"/>
  <c r="E129" i="21"/>
  <c r="D129" i="21"/>
  <c r="F129" i="21" s="1"/>
  <c r="W128" i="21"/>
  <c r="V128" i="21"/>
  <c r="L128" i="21"/>
  <c r="M128" i="21" s="1"/>
  <c r="J128" i="21"/>
  <c r="K128" i="21" s="1"/>
  <c r="I128" i="21"/>
  <c r="E128" i="21"/>
  <c r="G128" i="21" s="1"/>
  <c r="D128" i="21"/>
  <c r="F128" i="21" s="1"/>
  <c r="W127" i="21"/>
  <c r="V127" i="21"/>
  <c r="L127" i="21"/>
  <c r="M127" i="21" s="1"/>
  <c r="J127" i="21"/>
  <c r="K127" i="21" s="1"/>
  <c r="I127" i="21"/>
  <c r="E127" i="21"/>
  <c r="G127" i="21" s="1"/>
  <c r="D127" i="21"/>
  <c r="F127" i="21" s="1"/>
  <c r="W126" i="21"/>
  <c r="V126" i="21"/>
  <c r="M126" i="21"/>
  <c r="L126" i="21"/>
  <c r="K126" i="21"/>
  <c r="J126" i="21"/>
  <c r="I126" i="21"/>
  <c r="E126" i="21"/>
  <c r="G126" i="21" s="1"/>
  <c r="D126" i="21"/>
  <c r="F126" i="21" s="1"/>
  <c r="W125" i="21"/>
  <c r="V125" i="21"/>
  <c r="L125" i="21"/>
  <c r="J125" i="21"/>
  <c r="I125" i="21"/>
  <c r="G125" i="21"/>
  <c r="E125" i="21"/>
  <c r="D125" i="21"/>
  <c r="F125" i="21" s="1"/>
  <c r="W124" i="21"/>
  <c r="V124" i="21"/>
  <c r="L124" i="21"/>
  <c r="M124" i="21" s="1"/>
  <c r="J124" i="21"/>
  <c r="K124" i="21" s="1"/>
  <c r="I124" i="21"/>
  <c r="E124" i="21"/>
  <c r="G124" i="21" s="1"/>
  <c r="D124" i="21"/>
  <c r="F124" i="21" s="1"/>
  <c r="W123" i="21"/>
  <c r="V123" i="21"/>
  <c r="M123" i="21"/>
  <c r="L123" i="21"/>
  <c r="K123" i="21"/>
  <c r="J123" i="21"/>
  <c r="I123" i="21"/>
  <c r="N155" i="21" s="1"/>
  <c r="N156" i="21" s="1"/>
  <c r="E123" i="21"/>
  <c r="G123" i="21" s="1"/>
  <c r="D123" i="21"/>
  <c r="F123" i="21" s="1"/>
  <c r="W122" i="21"/>
  <c r="V122" i="21"/>
  <c r="L122" i="21"/>
  <c r="M122" i="21" s="1"/>
  <c r="J122" i="21"/>
  <c r="K122" i="21" s="1"/>
  <c r="I122" i="21"/>
  <c r="E122" i="21"/>
  <c r="G122" i="21" s="1"/>
  <c r="D122" i="21"/>
  <c r="F122" i="21" s="1"/>
  <c r="W121" i="21"/>
  <c r="V121" i="21"/>
  <c r="L121" i="21"/>
  <c r="M121" i="21" s="1"/>
  <c r="J121" i="21"/>
  <c r="K121" i="21" s="1"/>
  <c r="I121" i="21"/>
  <c r="E121" i="21"/>
  <c r="G121" i="21" s="1"/>
  <c r="D121" i="21"/>
  <c r="F121" i="21" s="1"/>
  <c r="W120" i="21"/>
  <c r="V120" i="21"/>
  <c r="M120" i="21"/>
  <c r="L120" i="21"/>
  <c r="K120" i="21"/>
  <c r="J120" i="21"/>
  <c r="I120" i="21"/>
  <c r="E120" i="21"/>
  <c r="G120" i="21" s="1"/>
  <c r="D120" i="21"/>
  <c r="F120" i="21" s="1"/>
  <c r="W119" i="21"/>
  <c r="V119" i="21"/>
  <c r="L119" i="21"/>
  <c r="M119" i="21" s="1"/>
  <c r="J119" i="21"/>
  <c r="K119" i="21" s="1"/>
  <c r="I119" i="21"/>
  <c r="E119" i="21"/>
  <c r="G119" i="21" s="1"/>
  <c r="D119" i="21"/>
  <c r="F119" i="21" s="1"/>
  <c r="W118" i="21"/>
  <c r="V118" i="21"/>
  <c r="L118" i="21"/>
  <c r="M118" i="21" s="1"/>
  <c r="J118" i="21"/>
  <c r="K118" i="21" s="1"/>
  <c r="I118" i="21"/>
  <c r="E118" i="21"/>
  <c r="G118" i="21" s="1"/>
  <c r="D118" i="21"/>
  <c r="F118" i="21" s="1"/>
  <c r="W117" i="21"/>
  <c r="V117" i="21"/>
  <c r="L117" i="21"/>
  <c r="M117" i="21" s="1"/>
  <c r="J117" i="21"/>
  <c r="K117" i="21" s="1"/>
  <c r="I117" i="21"/>
  <c r="E117" i="21"/>
  <c r="G117" i="21" s="1"/>
  <c r="D117" i="21"/>
  <c r="F117" i="21" s="1"/>
  <c r="W116" i="21"/>
  <c r="V116" i="21"/>
  <c r="L116" i="21"/>
  <c r="M116" i="21" s="1"/>
  <c r="J116" i="21"/>
  <c r="K116" i="21" s="1"/>
  <c r="I116" i="21"/>
  <c r="E116" i="21"/>
  <c r="G116" i="21" s="1"/>
  <c r="D116" i="21"/>
  <c r="F116" i="21" s="1"/>
  <c r="W115" i="21"/>
  <c r="V115" i="21"/>
  <c r="L115" i="21"/>
  <c r="M115" i="21" s="1"/>
  <c r="J115" i="21"/>
  <c r="K115" i="21" s="1"/>
  <c r="I115" i="21"/>
  <c r="E115" i="21"/>
  <c r="G115" i="21" s="1"/>
  <c r="D115" i="21"/>
  <c r="F115" i="21" s="1"/>
  <c r="W114" i="21"/>
  <c r="V114" i="21"/>
  <c r="L114" i="21"/>
  <c r="M114" i="21" s="1"/>
  <c r="J114" i="21"/>
  <c r="K114" i="21" s="1"/>
  <c r="I114" i="21"/>
  <c r="E114" i="21"/>
  <c r="G114" i="21" s="1"/>
  <c r="D114" i="21"/>
  <c r="F114" i="21" s="1"/>
  <c r="W113" i="21"/>
  <c r="V113" i="21"/>
  <c r="L113" i="21"/>
  <c r="M113" i="21" s="1"/>
  <c r="J113" i="21"/>
  <c r="K113" i="21" s="1"/>
  <c r="I113" i="21"/>
  <c r="E113" i="21"/>
  <c r="G113" i="21" s="1"/>
  <c r="D113" i="21"/>
  <c r="F113" i="21" s="1"/>
  <c r="W112" i="21"/>
  <c r="V112" i="21"/>
  <c r="L112" i="21"/>
  <c r="M112" i="21" s="1"/>
  <c r="J112" i="21"/>
  <c r="K112" i="21" s="1"/>
  <c r="I112" i="21"/>
  <c r="E112" i="21"/>
  <c r="G112" i="21" s="1"/>
  <c r="D112" i="21"/>
  <c r="F112" i="21" s="1"/>
  <c r="W111" i="21"/>
  <c r="V111" i="21"/>
  <c r="L111" i="21"/>
  <c r="M111" i="21" s="1"/>
  <c r="J111" i="21"/>
  <c r="K111" i="21" s="1"/>
  <c r="I111" i="21"/>
  <c r="E111" i="21"/>
  <c r="G111" i="21" s="1"/>
  <c r="D111" i="21"/>
  <c r="F111" i="21" s="1"/>
  <c r="W110" i="21"/>
  <c r="V110" i="21"/>
  <c r="L110" i="21"/>
  <c r="M110" i="21" s="1"/>
  <c r="J110" i="21"/>
  <c r="K110" i="21" s="1"/>
  <c r="I110" i="21"/>
  <c r="E110" i="21"/>
  <c r="G110" i="21" s="1"/>
  <c r="D110" i="21"/>
  <c r="F110" i="21" s="1"/>
  <c r="W109" i="21"/>
  <c r="V109" i="21"/>
  <c r="L109" i="21"/>
  <c r="M109" i="21" s="1"/>
  <c r="J109" i="21"/>
  <c r="K109" i="21" s="1"/>
  <c r="I109" i="21"/>
  <c r="E109" i="21"/>
  <c r="G109" i="21" s="1"/>
  <c r="D109" i="21"/>
  <c r="F109" i="21" s="1"/>
  <c r="W108" i="21"/>
  <c r="V108" i="21"/>
  <c r="L108" i="21"/>
  <c r="M108" i="21" s="1"/>
  <c r="J108" i="21"/>
  <c r="K108" i="21" s="1"/>
  <c r="I108" i="21"/>
  <c r="E108" i="21"/>
  <c r="G108" i="21" s="1"/>
  <c r="D108" i="21"/>
  <c r="F108" i="21" s="1"/>
  <c r="W107" i="21"/>
  <c r="V107" i="21"/>
  <c r="L107" i="21"/>
  <c r="M107" i="21" s="1"/>
  <c r="J107" i="21"/>
  <c r="K107" i="21" s="1"/>
  <c r="I107" i="21"/>
  <c r="E107" i="21"/>
  <c r="G107" i="21" s="1"/>
  <c r="D107" i="21"/>
  <c r="F107" i="21" s="1"/>
  <c r="W106" i="21"/>
  <c r="V106" i="21"/>
  <c r="L106" i="21"/>
  <c r="M106" i="21" s="1"/>
  <c r="J106" i="21"/>
  <c r="K106" i="21" s="1"/>
  <c r="I106" i="21"/>
  <c r="E106" i="21"/>
  <c r="G106" i="21" s="1"/>
  <c r="D106" i="21"/>
  <c r="F106" i="21" s="1"/>
  <c r="W105" i="21"/>
  <c r="V105" i="21"/>
  <c r="L105" i="21"/>
  <c r="M105" i="21" s="1"/>
  <c r="J105" i="21"/>
  <c r="K105" i="21" s="1"/>
  <c r="I105" i="21"/>
  <c r="E105" i="21"/>
  <c r="G105" i="21" s="1"/>
  <c r="D105" i="21"/>
  <c r="F105" i="21" s="1"/>
  <c r="W104" i="21"/>
  <c r="V104" i="21"/>
  <c r="L104" i="21"/>
  <c r="M104" i="21" s="1"/>
  <c r="J104" i="21"/>
  <c r="K104" i="21" s="1"/>
  <c r="I104" i="21"/>
  <c r="E104" i="21"/>
  <c r="G104" i="21" s="1"/>
  <c r="D104" i="21"/>
  <c r="F104" i="21" s="1"/>
  <c r="W103" i="21"/>
  <c r="V103" i="21"/>
  <c r="L103" i="21"/>
  <c r="M103" i="21" s="1"/>
  <c r="J103" i="21"/>
  <c r="K103" i="21" s="1"/>
  <c r="I103" i="21"/>
  <c r="E103" i="21"/>
  <c r="G103" i="21" s="1"/>
  <c r="D103" i="21"/>
  <c r="F103" i="21" s="1"/>
  <c r="W102" i="21"/>
  <c r="V102" i="21"/>
  <c r="L102" i="21"/>
  <c r="M102" i="21" s="1"/>
  <c r="J102" i="21"/>
  <c r="K102" i="21" s="1"/>
  <c r="I102" i="21"/>
  <c r="E102" i="21"/>
  <c r="G102" i="21" s="1"/>
  <c r="D102" i="21"/>
  <c r="F102" i="21" s="1"/>
  <c r="W101" i="21"/>
  <c r="V101" i="21"/>
  <c r="L101" i="21"/>
  <c r="M101" i="21" s="1"/>
  <c r="J101" i="21"/>
  <c r="K101" i="21" s="1"/>
  <c r="I101" i="21"/>
  <c r="E101" i="21"/>
  <c r="G101" i="21" s="1"/>
  <c r="D101" i="21"/>
  <c r="F101" i="21" s="1"/>
  <c r="W100" i="21"/>
  <c r="V100" i="21"/>
  <c r="L100" i="21"/>
  <c r="M100" i="21" s="1"/>
  <c r="J100" i="21"/>
  <c r="K100" i="21" s="1"/>
  <c r="I100" i="21"/>
  <c r="E100" i="21"/>
  <c r="G100" i="21" s="1"/>
  <c r="D100" i="21"/>
  <c r="F100" i="21" s="1"/>
  <c r="W99" i="21"/>
  <c r="V99" i="21"/>
  <c r="L99" i="21"/>
  <c r="M99" i="21" s="1"/>
  <c r="J99" i="21"/>
  <c r="K99" i="21" s="1"/>
  <c r="I99" i="21"/>
  <c r="E99" i="21"/>
  <c r="G99" i="21" s="1"/>
  <c r="D99" i="21"/>
  <c r="F99" i="21" s="1"/>
  <c r="W98" i="21"/>
  <c r="V98" i="21"/>
  <c r="L98" i="21"/>
  <c r="M98" i="21" s="1"/>
  <c r="J98" i="21"/>
  <c r="K98" i="21" s="1"/>
  <c r="I98" i="21"/>
  <c r="E98" i="21"/>
  <c r="G98" i="21" s="1"/>
  <c r="D98" i="21"/>
  <c r="F98" i="21" s="1"/>
  <c r="W97" i="21"/>
  <c r="V97" i="21"/>
  <c r="L97" i="21"/>
  <c r="M97" i="21" s="1"/>
  <c r="J97" i="21"/>
  <c r="K97" i="21" s="1"/>
  <c r="I97" i="21"/>
  <c r="E97" i="21"/>
  <c r="G97" i="21" s="1"/>
  <c r="D97" i="21"/>
  <c r="F97" i="21" s="1"/>
  <c r="W96" i="21"/>
  <c r="V96" i="21"/>
  <c r="L96" i="21"/>
  <c r="M96" i="21" s="1"/>
  <c r="J96" i="21"/>
  <c r="K96" i="21" s="1"/>
  <c r="I96" i="21"/>
  <c r="E96" i="21"/>
  <c r="G96" i="21" s="1"/>
  <c r="D96" i="21"/>
  <c r="F96" i="21" s="1"/>
  <c r="W95" i="21"/>
  <c r="V95" i="21"/>
  <c r="L95" i="21"/>
  <c r="M95" i="21" s="1"/>
  <c r="J95" i="21"/>
  <c r="O122" i="21" s="1"/>
  <c r="O123" i="21" s="1"/>
  <c r="I95" i="21"/>
  <c r="E95" i="21"/>
  <c r="G95" i="21" s="1"/>
  <c r="D95" i="21"/>
  <c r="F95" i="21" s="1"/>
  <c r="W94" i="21"/>
  <c r="V94" i="21"/>
  <c r="M94" i="21"/>
  <c r="L94" i="21"/>
  <c r="K94" i="21"/>
  <c r="J94" i="21"/>
  <c r="I94" i="21"/>
  <c r="N122" i="21" s="1"/>
  <c r="N123" i="21" s="1"/>
  <c r="E94" i="21"/>
  <c r="G94" i="21" s="1"/>
  <c r="D94" i="21"/>
  <c r="F94" i="21" s="1"/>
  <c r="W93" i="21"/>
  <c r="V93" i="21"/>
  <c r="L93" i="21"/>
  <c r="M93" i="21" s="1"/>
  <c r="J93" i="21"/>
  <c r="K93" i="21" s="1"/>
  <c r="I93" i="21"/>
  <c r="E93" i="21"/>
  <c r="G93" i="21" s="1"/>
  <c r="D93" i="21"/>
  <c r="F93" i="21" s="1"/>
  <c r="W92" i="21"/>
  <c r="V92" i="21"/>
  <c r="L92" i="21"/>
  <c r="M92" i="21" s="1"/>
  <c r="J92" i="21"/>
  <c r="K92" i="21" s="1"/>
  <c r="I92" i="21"/>
  <c r="E92" i="21"/>
  <c r="G92" i="21" s="1"/>
  <c r="D92" i="21"/>
  <c r="F92" i="21" s="1"/>
  <c r="W91" i="21"/>
  <c r="V91" i="21"/>
  <c r="L91" i="21"/>
  <c r="M91" i="21" s="1"/>
  <c r="J91" i="21"/>
  <c r="K91" i="21" s="1"/>
  <c r="I91" i="21"/>
  <c r="E91" i="21"/>
  <c r="G91" i="21" s="1"/>
  <c r="D91" i="21"/>
  <c r="F91" i="21" s="1"/>
  <c r="W90" i="21"/>
  <c r="V90" i="21"/>
  <c r="L90" i="21"/>
  <c r="M90" i="21" s="1"/>
  <c r="J90" i="21"/>
  <c r="K90" i="21" s="1"/>
  <c r="I90" i="21"/>
  <c r="E90" i="21"/>
  <c r="G90" i="21" s="1"/>
  <c r="D90" i="21"/>
  <c r="F90" i="21" s="1"/>
  <c r="W89" i="21"/>
  <c r="V89" i="21"/>
  <c r="L89" i="21"/>
  <c r="M89" i="21" s="1"/>
  <c r="J89" i="21"/>
  <c r="K89" i="21" s="1"/>
  <c r="I89" i="21"/>
  <c r="E89" i="21"/>
  <c r="G89" i="21" s="1"/>
  <c r="D89" i="21"/>
  <c r="F89" i="21" s="1"/>
  <c r="W88" i="21"/>
  <c r="V88" i="21"/>
  <c r="L88" i="21"/>
  <c r="M88" i="21" s="1"/>
  <c r="J88" i="21"/>
  <c r="K88" i="21" s="1"/>
  <c r="I88" i="21"/>
  <c r="E88" i="21"/>
  <c r="G88" i="21" s="1"/>
  <c r="D88" i="21"/>
  <c r="F88" i="21" s="1"/>
  <c r="W87" i="21"/>
  <c r="V87" i="21"/>
  <c r="L87" i="21"/>
  <c r="M87" i="21" s="1"/>
  <c r="J87" i="21"/>
  <c r="K87" i="21" s="1"/>
  <c r="I87" i="21"/>
  <c r="E87" i="21"/>
  <c r="G87" i="21" s="1"/>
  <c r="D87" i="21"/>
  <c r="F87" i="21" s="1"/>
  <c r="W86" i="21"/>
  <c r="V86" i="21"/>
  <c r="L86" i="21"/>
  <c r="M86" i="21" s="1"/>
  <c r="J86" i="21"/>
  <c r="K86" i="21" s="1"/>
  <c r="I86" i="21"/>
  <c r="E86" i="21"/>
  <c r="G86" i="21" s="1"/>
  <c r="D86" i="21"/>
  <c r="F86" i="21" s="1"/>
  <c r="W85" i="21"/>
  <c r="V85" i="21"/>
  <c r="L85" i="21"/>
  <c r="M85" i="21" s="1"/>
  <c r="J85" i="21"/>
  <c r="K85" i="21" s="1"/>
  <c r="I85" i="21"/>
  <c r="E85" i="21"/>
  <c r="G85" i="21" s="1"/>
  <c r="D85" i="21"/>
  <c r="F85" i="21" s="1"/>
  <c r="W84" i="21"/>
  <c r="V84" i="21"/>
  <c r="L84" i="21"/>
  <c r="M84" i="21" s="1"/>
  <c r="J84" i="21"/>
  <c r="K84" i="21" s="1"/>
  <c r="I84" i="21"/>
  <c r="E84" i="21"/>
  <c r="G84" i="21" s="1"/>
  <c r="D84" i="21"/>
  <c r="F84" i="21" s="1"/>
  <c r="W83" i="21"/>
  <c r="V83" i="21"/>
  <c r="L83" i="21"/>
  <c r="M83" i="21" s="1"/>
  <c r="J83" i="21"/>
  <c r="K83" i="21" s="1"/>
  <c r="I83" i="21"/>
  <c r="E83" i="21"/>
  <c r="G83" i="21" s="1"/>
  <c r="D83" i="21"/>
  <c r="F83" i="21" s="1"/>
  <c r="W82" i="21"/>
  <c r="V82" i="21"/>
  <c r="L82" i="21"/>
  <c r="M82" i="21" s="1"/>
  <c r="J82" i="21"/>
  <c r="K82" i="21" s="1"/>
  <c r="I82" i="21"/>
  <c r="E82" i="21"/>
  <c r="G82" i="21" s="1"/>
  <c r="D82" i="21"/>
  <c r="F82" i="21" s="1"/>
  <c r="W81" i="21"/>
  <c r="V81" i="21"/>
  <c r="L81" i="21"/>
  <c r="M81" i="21" s="1"/>
  <c r="J81" i="21"/>
  <c r="K81" i="21" s="1"/>
  <c r="I81" i="21"/>
  <c r="E81" i="21"/>
  <c r="G81" i="21" s="1"/>
  <c r="D81" i="21"/>
  <c r="F81" i="21" s="1"/>
  <c r="W80" i="21"/>
  <c r="V80" i="21"/>
  <c r="L80" i="21"/>
  <c r="M80" i="21" s="1"/>
  <c r="J80" i="21"/>
  <c r="K80" i="21" s="1"/>
  <c r="I80" i="21"/>
  <c r="E80" i="21"/>
  <c r="G80" i="21" s="1"/>
  <c r="D80" i="21"/>
  <c r="F80" i="21" s="1"/>
  <c r="W79" i="21"/>
  <c r="V79" i="21"/>
  <c r="L79" i="21"/>
  <c r="M79" i="21" s="1"/>
  <c r="J79" i="21"/>
  <c r="K79" i="21" s="1"/>
  <c r="I79" i="21"/>
  <c r="E79" i="21"/>
  <c r="G79" i="21" s="1"/>
  <c r="D79" i="21"/>
  <c r="F79" i="21" s="1"/>
  <c r="W78" i="21"/>
  <c r="V78" i="21"/>
  <c r="L78" i="21"/>
  <c r="M78" i="21" s="1"/>
  <c r="J78" i="21"/>
  <c r="K78" i="21" s="1"/>
  <c r="I78" i="21"/>
  <c r="E78" i="21"/>
  <c r="G78" i="21" s="1"/>
  <c r="D78" i="21"/>
  <c r="F78" i="21" s="1"/>
  <c r="W77" i="21"/>
  <c r="V77" i="21"/>
  <c r="L77" i="21"/>
  <c r="M77" i="21" s="1"/>
  <c r="J77" i="21"/>
  <c r="K77" i="21" s="1"/>
  <c r="I77" i="21"/>
  <c r="E77" i="21"/>
  <c r="G77" i="21" s="1"/>
  <c r="D77" i="21"/>
  <c r="F77" i="21" s="1"/>
  <c r="W76" i="21"/>
  <c r="V76" i="21"/>
  <c r="L76" i="21"/>
  <c r="M76" i="21" s="1"/>
  <c r="J76" i="21"/>
  <c r="K76" i="21" s="1"/>
  <c r="I76" i="21"/>
  <c r="E76" i="21"/>
  <c r="G76" i="21" s="1"/>
  <c r="D76" i="21"/>
  <c r="F76" i="21" s="1"/>
  <c r="W75" i="21"/>
  <c r="V75" i="21"/>
  <c r="L75" i="21"/>
  <c r="M75" i="21" s="1"/>
  <c r="J75" i="21"/>
  <c r="K75" i="21" s="1"/>
  <c r="I75" i="21"/>
  <c r="E75" i="21"/>
  <c r="G75" i="21" s="1"/>
  <c r="D75" i="21"/>
  <c r="F75" i="21" s="1"/>
  <c r="W74" i="21"/>
  <c r="V74" i="21"/>
  <c r="L74" i="21"/>
  <c r="M74" i="21" s="1"/>
  <c r="J74" i="21"/>
  <c r="K74" i="21" s="1"/>
  <c r="I74" i="21"/>
  <c r="E74" i="21"/>
  <c r="G74" i="21" s="1"/>
  <c r="D74" i="21"/>
  <c r="F74" i="21" s="1"/>
  <c r="W73" i="21"/>
  <c r="V73" i="21"/>
  <c r="L73" i="21"/>
  <c r="M73" i="21" s="1"/>
  <c r="J73" i="21"/>
  <c r="K73" i="21" s="1"/>
  <c r="I73" i="21"/>
  <c r="E73" i="21"/>
  <c r="G73" i="21" s="1"/>
  <c r="D73" i="21"/>
  <c r="F73" i="21" s="1"/>
  <c r="W72" i="21"/>
  <c r="V72" i="21"/>
  <c r="L72" i="21"/>
  <c r="M72" i="21" s="1"/>
  <c r="J72" i="21"/>
  <c r="K72" i="21" s="1"/>
  <c r="I72" i="21"/>
  <c r="E72" i="21"/>
  <c r="G72" i="21" s="1"/>
  <c r="D72" i="21"/>
  <c r="F72" i="21" s="1"/>
  <c r="W71" i="21"/>
  <c r="V71" i="21"/>
  <c r="L71" i="21"/>
  <c r="M71" i="21" s="1"/>
  <c r="J71" i="21"/>
  <c r="K71" i="21" s="1"/>
  <c r="I71" i="21"/>
  <c r="E71" i="21"/>
  <c r="G71" i="21" s="1"/>
  <c r="D71" i="21"/>
  <c r="F71" i="21" s="1"/>
  <c r="W70" i="21"/>
  <c r="V70" i="21"/>
  <c r="L70" i="21"/>
  <c r="M70" i="21" s="1"/>
  <c r="J70" i="21"/>
  <c r="K70" i="21" s="1"/>
  <c r="I70" i="21"/>
  <c r="E70" i="21"/>
  <c r="G70" i="21" s="1"/>
  <c r="D70" i="21"/>
  <c r="F70" i="21" s="1"/>
  <c r="W69" i="21"/>
  <c r="V69" i="21"/>
  <c r="L69" i="21"/>
  <c r="M69" i="21" s="1"/>
  <c r="J69" i="21"/>
  <c r="K69" i="21" s="1"/>
  <c r="I69" i="21"/>
  <c r="E69" i="21"/>
  <c r="G69" i="21" s="1"/>
  <c r="D69" i="21"/>
  <c r="F69" i="21" s="1"/>
  <c r="W68" i="21"/>
  <c r="V68" i="21"/>
  <c r="L68" i="21"/>
  <c r="M68" i="21" s="1"/>
  <c r="J68" i="21"/>
  <c r="K68" i="21" s="1"/>
  <c r="I68" i="21"/>
  <c r="E68" i="21"/>
  <c r="G68" i="21" s="1"/>
  <c r="D68" i="21"/>
  <c r="F68" i="21" s="1"/>
  <c r="W67" i="21"/>
  <c r="V67" i="21"/>
  <c r="L67" i="21"/>
  <c r="M67" i="21" s="1"/>
  <c r="J67" i="21"/>
  <c r="K67" i="21" s="1"/>
  <c r="I67" i="21"/>
  <c r="E67" i="21"/>
  <c r="G67" i="21" s="1"/>
  <c r="D67" i="21"/>
  <c r="F67" i="21" s="1"/>
  <c r="W66" i="21"/>
  <c r="V66" i="21"/>
  <c r="L66" i="21"/>
  <c r="M66" i="21" s="1"/>
  <c r="J66" i="21"/>
  <c r="K66" i="21" s="1"/>
  <c r="I66" i="21"/>
  <c r="E66" i="21"/>
  <c r="G66" i="21" s="1"/>
  <c r="D66" i="21"/>
  <c r="F66" i="21" s="1"/>
  <c r="W65" i="21"/>
  <c r="V65" i="21"/>
  <c r="L65" i="21"/>
  <c r="M65" i="21" s="1"/>
  <c r="J65" i="21"/>
  <c r="K65" i="21" s="1"/>
  <c r="I65" i="21"/>
  <c r="E65" i="21"/>
  <c r="G65" i="21" s="1"/>
  <c r="D65" i="21"/>
  <c r="F65" i="21" s="1"/>
  <c r="W64" i="21"/>
  <c r="V64" i="21"/>
  <c r="M64" i="21"/>
  <c r="L64" i="21"/>
  <c r="K64" i="21"/>
  <c r="J64" i="21"/>
  <c r="I64" i="21"/>
  <c r="N93" i="21" s="1"/>
  <c r="N94" i="21" s="1"/>
  <c r="E64" i="21"/>
  <c r="G64" i="21" s="1"/>
  <c r="D64" i="21"/>
  <c r="F64" i="21" s="1"/>
  <c r="W63" i="21"/>
  <c r="V63" i="21"/>
  <c r="L63" i="21"/>
  <c r="M63" i="21" s="1"/>
  <c r="J63" i="21"/>
  <c r="K63" i="21" s="1"/>
  <c r="I63" i="21"/>
  <c r="E63" i="21"/>
  <c r="G63" i="21" s="1"/>
  <c r="D63" i="21"/>
  <c r="F63" i="21" s="1"/>
  <c r="W62" i="21"/>
  <c r="V62" i="21"/>
  <c r="L62" i="21"/>
  <c r="M62" i="21" s="1"/>
  <c r="J62" i="21"/>
  <c r="K62" i="21" s="1"/>
  <c r="I62" i="21"/>
  <c r="E62" i="21"/>
  <c r="G62" i="21" s="1"/>
  <c r="D62" i="21"/>
  <c r="F62" i="21" s="1"/>
  <c r="W61" i="21"/>
  <c r="V61" i="21"/>
  <c r="L61" i="21"/>
  <c r="M61" i="21" s="1"/>
  <c r="J61" i="21"/>
  <c r="K61" i="21" s="1"/>
  <c r="I61" i="21"/>
  <c r="E61" i="21"/>
  <c r="G61" i="21" s="1"/>
  <c r="D61" i="21"/>
  <c r="F61" i="21" s="1"/>
  <c r="W60" i="21"/>
  <c r="V60" i="21"/>
  <c r="L60" i="21"/>
  <c r="M60" i="21" s="1"/>
  <c r="J60" i="21"/>
  <c r="K60" i="21" s="1"/>
  <c r="I60" i="21"/>
  <c r="E60" i="21"/>
  <c r="G60" i="21" s="1"/>
  <c r="D60" i="21"/>
  <c r="F60" i="21" s="1"/>
  <c r="W59" i="21"/>
  <c r="V59" i="21"/>
  <c r="L59" i="21"/>
  <c r="M59" i="21" s="1"/>
  <c r="J59" i="21"/>
  <c r="K59" i="21" s="1"/>
  <c r="I59" i="21"/>
  <c r="E59" i="21"/>
  <c r="G59" i="21" s="1"/>
  <c r="D59" i="21"/>
  <c r="F59" i="21" s="1"/>
  <c r="W58" i="21"/>
  <c r="V58" i="21"/>
  <c r="L58" i="21"/>
  <c r="M58" i="21" s="1"/>
  <c r="J58" i="21"/>
  <c r="K58" i="21" s="1"/>
  <c r="I58" i="21"/>
  <c r="E58" i="21"/>
  <c r="G58" i="21" s="1"/>
  <c r="D58" i="21"/>
  <c r="F58" i="21" s="1"/>
  <c r="W57" i="21"/>
  <c r="V57" i="21"/>
  <c r="L57" i="21"/>
  <c r="M57" i="21" s="1"/>
  <c r="J57" i="21"/>
  <c r="K57" i="21" s="1"/>
  <c r="I57" i="21"/>
  <c r="E57" i="21"/>
  <c r="G57" i="21" s="1"/>
  <c r="D57" i="21"/>
  <c r="F57" i="21" s="1"/>
  <c r="W56" i="21"/>
  <c r="V56" i="21"/>
  <c r="L56" i="21"/>
  <c r="M56" i="21" s="1"/>
  <c r="J56" i="21"/>
  <c r="K56" i="21" s="1"/>
  <c r="I56" i="21"/>
  <c r="E56" i="21"/>
  <c r="G56" i="21" s="1"/>
  <c r="D56" i="21"/>
  <c r="F56" i="21" s="1"/>
  <c r="W55" i="21"/>
  <c r="V55" i="21"/>
  <c r="L55" i="21"/>
  <c r="M55" i="21" s="1"/>
  <c r="J55" i="21"/>
  <c r="K55" i="21" s="1"/>
  <c r="I55" i="21"/>
  <c r="E55" i="21"/>
  <c r="G55" i="21" s="1"/>
  <c r="D55" i="21"/>
  <c r="F55" i="21" s="1"/>
  <c r="W54" i="21"/>
  <c r="V54" i="21"/>
  <c r="L54" i="21"/>
  <c r="M54" i="21" s="1"/>
  <c r="J54" i="21"/>
  <c r="K54" i="21" s="1"/>
  <c r="I54" i="21"/>
  <c r="E54" i="21"/>
  <c r="G54" i="21" s="1"/>
  <c r="D54" i="21"/>
  <c r="F54" i="21" s="1"/>
  <c r="W53" i="21"/>
  <c r="V53" i="21"/>
  <c r="L53" i="21"/>
  <c r="M53" i="21" s="1"/>
  <c r="J53" i="21"/>
  <c r="K53" i="21" s="1"/>
  <c r="I53" i="21"/>
  <c r="E53" i="21"/>
  <c r="G53" i="21" s="1"/>
  <c r="D53" i="21"/>
  <c r="F53" i="21" s="1"/>
  <c r="W52" i="21"/>
  <c r="V52" i="21"/>
  <c r="L52" i="21"/>
  <c r="M52" i="21" s="1"/>
  <c r="J52" i="21"/>
  <c r="K52" i="21" s="1"/>
  <c r="I52" i="21"/>
  <c r="E52" i="21"/>
  <c r="G52" i="21" s="1"/>
  <c r="D52" i="21"/>
  <c r="F52" i="21" s="1"/>
  <c r="W51" i="21"/>
  <c r="V51" i="21"/>
  <c r="L51" i="21"/>
  <c r="M51" i="21" s="1"/>
  <c r="J51" i="21"/>
  <c r="K51" i="21" s="1"/>
  <c r="I51" i="21"/>
  <c r="E51" i="21"/>
  <c r="G51" i="21" s="1"/>
  <c r="D51" i="21"/>
  <c r="F51" i="21" s="1"/>
  <c r="W50" i="21"/>
  <c r="V50" i="21"/>
  <c r="L50" i="21"/>
  <c r="M50" i="21" s="1"/>
  <c r="J50" i="21"/>
  <c r="K50" i="21" s="1"/>
  <c r="I50" i="21"/>
  <c r="E50" i="21"/>
  <c r="G50" i="21" s="1"/>
  <c r="D50" i="21"/>
  <c r="F50" i="21" s="1"/>
  <c r="W49" i="21"/>
  <c r="V49" i="21"/>
  <c r="L49" i="21"/>
  <c r="M49" i="21" s="1"/>
  <c r="J49" i="21"/>
  <c r="K49" i="21" s="1"/>
  <c r="I49" i="21"/>
  <c r="E49" i="21"/>
  <c r="G49" i="21" s="1"/>
  <c r="D49" i="21"/>
  <c r="F49" i="21" s="1"/>
  <c r="W48" i="21"/>
  <c r="V48" i="21"/>
  <c r="L48" i="21"/>
  <c r="M48" i="21" s="1"/>
  <c r="J48" i="21"/>
  <c r="K48" i="21" s="1"/>
  <c r="I48" i="21"/>
  <c r="E48" i="21"/>
  <c r="G48" i="21" s="1"/>
  <c r="D48" i="21"/>
  <c r="F48" i="21" s="1"/>
  <c r="W47" i="21"/>
  <c r="V47" i="21"/>
  <c r="L47" i="21"/>
  <c r="M47" i="21" s="1"/>
  <c r="J47" i="21"/>
  <c r="K47" i="21" s="1"/>
  <c r="I47" i="21"/>
  <c r="E47" i="21"/>
  <c r="G47" i="21" s="1"/>
  <c r="D47" i="21"/>
  <c r="F47" i="21" s="1"/>
  <c r="W46" i="21"/>
  <c r="V46" i="21"/>
  <c r="L46" i="21"/>
  <c r="M46" i="21" s="1"/>
  <c r="J46" i="21"/>
  <c r="K46" i="21" s="1"/>
  <c r="I46" i="21"/>
  <c r="E46" i="21"/>
  <c r="G46" i="21" s="1"/>
  <c r="D46" i="21"/>
  <c r="F46" i="21" s="1"/>
  <c r="W45" i="21"/>
  <c r="V45" i="21"/>
  <c r="L45" i="21"/>
  <c r="M45" i="21" s="1"/>
  <c r="J45" i="21"/>
  <c r="K45" i="21" s="1"/>
  <c r="I45" i="21"/>
  <c r="E45" i="21"/>
  <c r="G45" i="21" s="1"/>
  <c r="D45" i="21"/>
  <c r="F45" i="21" s="1"/>
  <c r="W44" i="21"/>
  <c r="V44" i="21"/>
  <c r="L44" i="21"/>
  <c r="M44" i="21" s="1"/>
  <c r="J44" i="21"/>
  <c r="K44" i="21" s="1"/>
  <c r="I44" i="21"/>
  <c r="E44" i="21"/>
  <c r="G44" i="21" s="1"/>
  <c r="D44" i="21"/>
  <c r="F44" i="21" s="1"/>
  <c r="W43" i="21"/>
  <c r="V43" i="21"/>
  <c r="L43" i="21"/>
  <c r="M43" i="21" s="1"/>
  <c r="J43" i="21"/>
  <c r="K43" i="21" s="1"/>
  <c r="I43" i="21"/>
  <c r="E43" i="21"/>
  <c r="G43" i="21" s="1"/>
  <c r="D43" i="21"/>
  <c r="F43" i="21" s="1"/>
  <c r="W42" i="21"/>
  <c r="V42" i="21"/>
  <c r="L42" i="21"/>
  <c r="M42" i="21" s="1"/>
  <c r="J42" i="21"/>
  <c r="K42" i="21" s="1"/>
  <c r="I42" i="21"/>
  <c r="E42" i="21"/>
  <c r="G42" i="21" s="1"/>
  <c r="D42" i="21"/>
  <c r="F42" i="21" s="1"/>
  <c r="W41" i="21"/>
  <c r="V41" i="21"/>
  <c r="L41" i="21"/>
  <c r="M41" i="21" s="1"/>
  <c r="J41" i="21"/>
  <c r="K41" i="21" s="1"/>
  <c r="I41" i="21"/>
  <c r="E41" i="21"/>
  <c r="G41" i="21" s="1"/>
  <c r="D41" i="21"/>
  <c r="F41" i="21" s="1"/>
  <c r="W40" i="21"/>
  <c r="V40" i="21"/>
  <c r="L40" i="21"/>
  <c r="M40" i="21" s="1"/>
  <c r="J40" i="21"/>
  <c r="K40" i="21" s="1"/>
  <c r="I40" i="21"/>
  <c r="E40" i="21"/>
  <c r="G40" i="21" s="1"/>
  <c r="D40" i="21"/>
  <c r="F40" i="21" s="1"/>
  <c r="W39" i="21"/>
  <c r="V39" i="21"/>
  <c r="L39" i="21"/>
  <c r="M39" i="21" s="1"/>
  <c r="J39" i="21"/>
  <c r="K39" i="21" s="1"/>
  <c r="I39" i="21"/>
  <c r="E39" i="21"/>
  <c r="G39" i="21" s="1"/>
  <c r="D39" i="21"/>
  <c r="F39" i="21" s="1"/>
  <c r="W38" i="21"/>
  <c r="V38" i="21"/>
  <c r="L38" i="21"/>
  <c r="M38" i="21" s="1"/>
  <c r="J38" i="21"/>
  <c r="K38" i="21" s="1"/>
  <c r="I38" i="21"/>
  <c r="E38" i="21"/>
  <c r="G38" i="21" s="1"/>
  <c r="D38" i="21"/>
  <c r="F38" i="21" s="1"/>
  <c r="W37" i="21"/>
  <c r="V37" i="21"/>
  <c r="L37" i="21"/>
  <c r="M37" i="21" s="1"/>
  <c r="J37" i="21"/>
  <c r="K37" i="21" s="1"/>
  <c r="I37" i="21"/>
  <c r="E37" i="21"/>
  <c r="G37" i="21" s="1"/>
  <c r="D37" i="21"/>
  <c r="F37" i="21" s="1"/>
  <c r="W36" i="21"/>
  <c r="V36" i="21"/>
  <c r="L36" i="21"/>
  <c r="M36" i="21" s="1"/>
  <c r="J36" i="21"/>
  <c r="K36" i="21" s="1"/>
  <c r="I36" i="21"/>
  <c r="E36" i="21"/>
  <c r="G36" i="21" s="1"/>
  <c r="D36" i="21"/>
  <c r="F36" i="21" s="1"/>
  <c r="W35" i="21"/>
  <c r="V35" i="21"/>
  <c r="L35" i="21"/>
  <c r="J35" i="21"/>
  <c r="O59" i="21" s="1"/>
  <c r="I35" i="21"/>
  <c r="E35" i="21"/>
  <c r="G35" i="21" s="1"/>
  <c r="D35" i="21"/>
  <c r="F35" i="21" s="1"/>
  <c r="W34" i="21"/>
  <c r="V34" i="21"/>
  <c r="L34" i="21"/>
  <c r="M34" i="21" s="1"/>
  <c r="J34" i="21"/>
  <c r="K34" i="21" s="1"/>
  <c r="I34" i="21"/>
  <c r="E34" i="21"/>
  <c r="G34" i="21" s="1"/>
  <c r="D34" i="21"/>
  <c r="F34" i="21" s="1"/>
  <c r="W33" i="21"/>
  <c r="V33" i="21"/>
  <c r="L33" i="21"/>
  <c r="M33" i="21" s="1"/>
  <c r="J33" i="21"/>
  <c r="K33" i="21" s="1"/>
  <c r="I33" i="21"/>
  <c r="E33" i="21"/>
  <c r="G33" i="21" s="1"/>
  <c r="D33" i="21"/>
  <c r="F33" i="21" s="1"/>
  <c r="W32" i="21"/>
  <c r="V32" i="21"/>
  <c r="L32" i="21"/>
  <c r="M32" i="21" s="1"/>
  <c r="J32" i="21"/>
  <c r="K32" i="21" s="1"/>
  <c r="I32" i="21"/>
  <c r="E32" i="21"/>
  <c r="G32" i="21" s="1"/>
  <c r="D32" i="21"/>
  <c r="F32" i="21" s="1"/>
  <c r="W31" i="21"/>
  <c r="V31" i="21"/>
  <c r="L31" i="21"/>
  <c r="M31" i="21" s="1"/>
  <c r="J31" i="21"/>
  <c r="K31" i="21" s="1"/>
  <c r="I31" i="21"/>
  <c r="E31" i="21"/>
  <c r="G31" i="21" s="1"/>
  <c r="D31" i="21"/>
  <c r="F31" i="21" s="1"/>
  <c r="W30" i="21"/>
  <c r="V30" i="21"/>
  <c r="L30" i="21"/>
  <c r="M30" i="21" s="1"/>
  <c r="J30" i="21"/>
  <c r="K30" i="21" s="1"/>
  <c r="I30" i="21"/>
  <c r="E30" i="21"/>
  <c r="G30" i="21" s="1"/>
  <c r="D30" i="21"/>
  <c r="F30" i="21" s="1"/>
  <c r="W29" i="21"/>
  <c r="V29" i="21"/>
  <c r="L29" i="21"/>
  <c r="M29" i="21" s="1"/>
  <c r="J29" i="21"/>
  <c r="K29" i="21" s="1"/>
  <c r="I29" i="21"/>
  <c r="E29" i="21"/>
  <c r="G29" i="21" s="1"/>
  <c r="D29" i="21"/>
  <c r="F29" i="21" s="1"/>
  <c r="W28" i="21"/>
  <c r="V28" i="21"/>
  <c r="L28" i="21"/>
  <c r="M28" i="21" s="1"/>
  <c r="J28" i="21"/>
  <c r="K28" i="21" s="1"/>
  <c r="I28" i="21"/>
  <c r="E28" i="21"/>
  <c r="G28" i="21" s="1"/>
  <c r="D28" i="21"/>
  <c r="F28" i="21" s="1"/>
  <c r="W27" i="21"/>
  <c r="V27" i="21"/>
  <c r="L27" i="21"/>
  <c r="M27" i="21" s="1"/>
  <c r="J27" i="21"/>
  <c r="K27" i="21" s="1"/>
  <c r="I27" i="21"/>
  <c r="E27" i="21"/>
  <c r="G27" i="21" s="1"/>
  <c r="D27" i="21"/>
  <c r="F27" i="21" s="1"/>
  <c r="W26" i="21"/>
  <c r="V26" i="21"/>
  <c r="L26" i="21"/>
  <c r="M26" i="21" s="1"/>
  <c r="J26" i="21"/>
  <c r="K26" i="21" s="1"/>
  <c r="I26" i="21"/>
  <c r="E26" i="21"/>
  <c r="G26" i="21" s="1"/>
  <c r="D26" i="21"/>
  <c r="F26" i="21" s="1"/>
  <c r="W25" i="21"/>
  <c r="V25" i="21"/>
  <c r="L25" i="21"/>
  <c r="M25" i="21" s="1"/>
  <c r="J25" i="21"/>
  <c r="K25" i="21" s="1"/>
  <c r="I25" i="21"/>
  <c r="E25" i="21"/>
  <c r="G25" i="21" s="1"/>
  <c r="D25" i="21"/>
  <c r="F25" i="21" s="1"/>
  <c r="W24" i="21"/>
  <c r="V24" i="21"/>
  <c r="L24" i="21"/>
  <c r="M24" i="21" s="1"/>
  <c r="J24" i="21"/>
  <c r="K24" i="21" s="1"/>
  <c r="I24" i="21"/>
  <c r="E24" i="21"/>
  <c r="G24" i="21" s="1"/>
  <c r="D24" i="21"/>
  <c r="F24" i="21" s="1"/>
  <c r="W23" i="21"/>
  <c r="V23" i="21"/>
  <c r="L23" i="21"/>
  <c r="M23" i="21" s="1"/>
  <c r="J23" i="21"/>
  <c r="K23" i="21" s="1"/>
  <c r="I23" i="21"/>
  <c r="E23" i="21"/>
  <c r="G23" i="21" s="1"/>
  <c r="D23" i="21"/>
  <c r="F23" i="21" s="1"/>
  <c r="W22" i="21"/>
  <c r="V22" i="21"/>
  <c r="L22" i="21"/>
  <c r="M22" i="21" s="1"/>
  <c r="J22" i="21"/>
  <c r="K22" i="21" s="1"/>
  <c r="I22" i="21"/>
  <c r="E22" i="21"/>
  <c r="G22" i="21" s="1"/>
  <c r="D22" i="21"/>
  <c r="F22" i="21" s="1"/>
  <c r="W21" i="21"/>
  <c r="V21" i="21"/>
  <c r="T21" i="21"/>
  <c r="L21" i="21"/>
  <c r="M21" i="21" s="1"/>
  <c r="J21" i="21"/>
  <c r="K21" i="21" s="1"/>
  <c r="I21" i="21"/>
  <c r="E21" i="21"/>
  <c r="G21" i="21" s="1"/>
  <c r="D21" i="21"/>
  <c r="F21" i="21" s="1"/>
  <c r="W20" i="21"/>
  <c r="V20" i="21"/>
  <c r="T20" i="21"/>
  <c r="L20" i="21"/>
  <c r="M20" i="21" s="1"/>
  <c r="J20" i="21"/>
  <c r="K20" i="21" s="1"/>
  <c r="I20" i="21"/>
  <c r="E20" i="21"/>
  <c r="G20" i="21" s="1"/>
  <c r="D20" i="21"/>
  <c r="F20" i="21" s="1"/>
  <c r="W19" i="21"/>
  <c r="V19" i="21"/>
  <c r="T19" i="21"/>
  <c r="L19" i="21"/>
  <c r="M19" i="21" s="1"/>
  <c r="J19" i="21"/>
  <c r="K19" i="21" s="1"/>
  <c r="I19" i="21"/>
  <c r="E19" i="21"/>
  <c r="G19" i="21" s="1"/>
  <c r="D19" i="21"/>
  <c r="F19" i="21" s="1"/>
  <c r="W18" i="21"/>
  <c r="V18" i="21"/>
  <c r="T18" i="21"/>
  <c r="L18" i="21"/>
  <c r="M18" i="21" s="1"/>
  <c r="J18" i="21"/>
  <c r="K18" i="21" s="1"/>
  <c r="I18" i="21"/>
  <c r="E18" i="21"/>
  <c r="G18" i="21" s="1"/>
  <c r="D18" i="21"/>
  <c r="F18" i="21" s="1"/>
  <c r="W17" i="21"/>
  <c r="V17" i="21"/>
  <c r="M17" i="21"/>
  <c r="L17" i="21"/>
  <c r="K17" i="21"/>
  <c r="J17" i="21"/>
  <c r="I17" i="21"/>
  <c r="E17" i="21"/>
  <c r="G17" i="21" s="1"/>
  <c r="D17" i="21"/>
  <c r="F17" i="21" s="1"/>
  <c r="W16" i="21"/>
  <c r="V16" i="21"/>
  <c r="T16" i="21"/>
  <c r="M16" i="21"/>
  <c r="L16" i="21"/>
  <c r="K16" i="21"/>
  <c r="J16" i="21"/>
  <c r="I16" i="21"/>
  <c r="E16" i="21"/>
  <c r="G16" i="21" s="1"/>
  <c r="D16" i="21"/>
  <c r="F16" i="21" s="1"/>
  <c r="W15" i="21"/>
  <c r="V15" i="21"/>
  <c r="U15" i="21"/>
  <c r="T15" i="21"/>
  <c r="L15" i="21"/>
  <c r="M15" i="21" s="1"/>
  <c r="J15" i="21"/>
  <c r="K15" i="21" s="1"/>
  <c r="I15" i="21"/>
  <c r="E15" i="21"/>
  <c r="G15" i="21" s="1"/>
  <c r="D15" i="21"/>
  <c r="F15" i="21" s="1"/>
  <c r="W14" i="21"/>
  <c r="V14" i="21"/>
  <c r="U14" i="21"/>
  <c r="T14" i="21"/>
  <c r="M14" i="21"/>
  <c r="L14" i="21"/>
  <c r="K14" i="21"/>
  <c r="J14" i="21"/>
  <c r="I14" i="21"/>
  <c r="E14" i="21"/>
  <c r="G14" i="21" s="1"/>
  <c r="D14" i="21"/>
  <c r="F14" i="21" s="1"/>
  <c r="W13" i="21"/>
  <c r="V13" i="21"/>
  <c r="U13" i="21"/>
  <c r="T13" i="21"/>
  <c r="L13" i="21"/>
  <c r="M13" i="21" s="1"/>
  <c r="J13" i="21"/>
  <c r="K13" i="21" s="1"/>
  <c r="I13" i="21"/>
  <c r="E13" i="21"/>
  <c r="G13" i="21" s="1"/>
  <c r="D13" i="21"/>
  <c r="F13" i="21" s="1"/>
  <c r="W12" i="21"/>
  <c r="V12" i="21"/>
  <c r="U12" i="21"/>
  <c r="T12" i="21"/>
  <c r="M12" i="21"/>
  <c r="L12" i="21"/>
  <c r="K12" i="21"/>
  <c r="J12" i="21"/>
  <c r="I12" i="21"/>
  <c r="E12" i="21"/>
  <c r="G12" i="21" s="1"/>
  <c r="D12" i="21"/>
  <c r="F12" i="21" s="1"/>
  <c r="W11" i="21"/>
  <c r="V11" i="21"/>
  <c r="U11" i="21"/>
  <c r="T11" i="21"/>
  <c r="L11" i="21"/>
  <c r="M11" i="21" s="1"/>
  <c r="J11" i="21"/>
  <c r="K11" i="21" s="1"/>
  <c r="I11" i="21"/>
  <c r="E11" i="21"/>
  <c r="G11" i="21" s="1"/>
  <c r="D11" i="21"/>
  <c r="F11" i="21" s="1"/>
  <c r="W10" i="21"/>
  <c r="V10" i="21"/>
  <c r="U10" i="21"/>
  <c r="T10" i="21"/>
  <c r="M10" i="21"/>
  <c r="L10" i="21"/>
  <c r="K10" i="21"/>
  <c r="J10" i="21"/>
  <c r="I10" i="21"/>
  <c r="E10" i="21"/>
  <c r="G10" i="21" s="1"/>
  <c r="D10" i="21"/>
  <c r="F10" i="21" s="1"/>
  <c r="W9" i="21"/>
  <c r="V9" i="21"/>
  <c r="L9" i="21"/>
  <c r="M9" i="21" s="1"/>
  <c r="J9" i="21"/>
  <c r="K9" i="21" s="1"/>
  <c r="I9" i="21"/>
  <c r="E9" i="21"/>
  <c r="G9" i="21" s="1"/>
  <c r="D9" i="21"/>
  <c r="F9" i="21" s="1"/>
  <c r="W8" i="21"/>
  <c r="V8" i="21"/>
  <c r="M8" i="21"/>
  <c r="L8" i="21"/>
  <c r="K8" i="21"/>
  <c r="J8" i="21"/>
  <c r="I8" i="21"/>
  <c r="E8" i="21"/>
  <c r="G8" i="21" s="1"/>
  <c r="D8" i="21"/>
  <c r="F8" i="21" s="1"/>
  <c r="W7" i="21"/>
  <c r="V7" i="21"/>
  <c r="L7" i="21"/>
  <c r="M7" i="21" s="1"/>
  <c r="J7" i="21"/>
  <c r="K7" i="21" s="1"/>
  <c r="I7" i="21"/>
  <c r="E7" i="21"/>
  <c r="G7" i="21" s="1"/>
  <c r="D7" i="21"/>
  <c r="F7" i="21" s="1"/>
  <c r="W6" i="21"/>
  <c r="V6" i="21"/>
  <c r="M6" i="21"/>
  <c r="L6" i="21"/>
  <c r="K6" i="21"/>
  <c r="J6" i="21"/>
  <c r="I6" i="21"/>
  <c r="E6" i="21"/>
  <c r="G6" i="21" s="1"/>
  <c r="D6" i="21"/>
  <c r="F6" i="21" s="1"/>
  <c r="W5" i="21"/>
  <c r="V5" i="21"/>
  <c r="L5" i="21"/>
  <c r="M5" i="21" s="1"/>
  <c r="J5" i="21"/>
  <c r="K5" i="21" s="1"/>
  <c r="I5" i="21"/>
  <c r="E5" i="21"/>
  <c r="G5" i="21" s="1"/>
  <c r="D5" i="21"/>
  <c r="F5" i="21" s="1"/>
  <c r="W4" i="21"/>
  <c r="V4" i="21"/>
  <c r="M4" i="21"/>
  <c r="P31" i="21" s="1"/>
  <c r="L4" i="21"/>
  <c r="P30" i="21" s="1"/>
  <c r="K4" i="21"/>
  <c r="O31" i="21" s="1"/>
  <c r="J4" i="21"/>
  <c r="O34" i="21" s="1"/>
  <c r="O35" i="21" s="1"/>
  <c r="I4" i="21"/>
  <c r="N34" i="21" s="1"/>
  <c r="N35" i="21" s="1"/>
  <c r="E4" i="21"/>
  <c r="G4" i="21" s="1"/>
  <c r="D4" i="21"/>
  <c r="F4" i="21" s="1"/>
  <c r="E368" i="20"/>
  <c r="G368" i="20" s="1"/>
  <c r="D368" i="20"/>
  <c r="F368" i="20" s="1"/>
  <c r="W367" i="20"/>
  <c r="V367" i="20"/>
  <c r="L367" i="20"/>
  <c r="M367" i="20" s="1"/>
  <c r="J367" i="20"/>
  <c r="K367" i="20" s="1"/>
  <c r="I367" i="20"/>
  <c r="E367" i="20"/>
  <c r="G367" i="20" s="1"/>
  <c r="D367" i="20"/>
  <c r="F367" i="20" s="1"/>
  <c r="W366" i="20"/>
  <c r="V366" i="20"/>
  <c r="L366" i="20"/>
  <c r="M366" i="20" s="1"/>
  <c r="J366" i="20"/>
  <c r="K366" i="20" s="1"/>
  <c r="I366" i="20"/>
  <c r="E366" i="20"/>
  <c r="G366" i="20" s="1"/>
  <c r="D366" i="20"/>
  <c r="F366" i="20" s="1"/>
  <c r="W365" i="20"/>
  <c r="V365" i="20"/>
  <c r="L365" i="20"/>
  <c r="M365" i="20" s="1"/>
  <c r="J365" i="20"/>
  <c r="K365" i="20" s="1"/>
  <c r="I365" i="20"/>
  <c r="E365" i="20"/>
  <c r="G365" i="20" s="1"/>
  <c r="D365" i="20"/>
  <c r="F365" i="20" s="1"/>
  <c r="W364" i="20"/>
  <c r="V364" i="20"/>
  <c r="L364" i="20"/>
  <c r="M364" i="20" s="1"/>
  <c r="J364" i="20"/>
  <c r="K364" i="20" s="1"/>
  <c r="I364" i="20"/>
  <c r="E364" i="20"/>
  <c r="G364" i="20" s="1"/>
  <c r="D364" i="20"/>
  <c r="F364" i="20" s="1"/>
  <c r="W363" i="20"/>
  <c r="V363" i="20"/>
  <c r="L363" i="20"/>
  <c r="M363" i="20" s="1"/>
  <c r="J363" i="20"/>
  <c r="K363" i="20" s="1"/>
  <c r="I363" i="20"/>
  <c r="E363" i="20"/>
  <c r="G363" i="20" s="1"/>
  <c r="D363" i="20"/>
  <c r="F363" i="20" s="1"/>
  <c r="W362" i="20"/>
  <c r="V362" i="20"/>
  <c r="L362" i="20"/>
  <c r="M362" i="20" s="1"/>
  <c r="J362" i="20"/>
  <c r="K362" i="20" s="1"/>
  <c r="I362" i="20"/>
  <c r="E362" i="20"/>
  <c r="G362" i="20" s="1"/>
  <c r="D362" i="20"/>
  <c r="F362" i="20" s="1"/>
  <c r="W361" i="20"/>
  <c r="V361" i="20"/>
  <c r="L361" i="20"/>
  <c r="M361" i="20" s="1"/>
  <c r="J361" i="20"/>
  <c r="K361" i="20" s="1"/>
  <c r="I361" i="20"/>
  <c r="E361" i="20"/>
  <c r="G361" i="20" s="1"/>
  <c r="D361" i="20"/>
  <c r="F361" i="20" s="1"/>
  <c r="W360" i="20"/>
  <c r="V360" i="20"/>
  <c r="L360" i="20"/>
  <c r="M360" i="20" s="1"/>
  <c r="J360" i="20"/>
  <c r="K360" i="20" s="1"/>
  <c r="I360" i="20"/>
  <c r="E360" i="20"/>
  <c r="G360" i="20" s="1"/>
  <c r="D360" i="20"/>
  <c r="F360" i="20" s="1"/>
  <c r="W359" i="20"/>
  <c r="V359" i="20"/>
  <c r="L359" i="20"/>
  <c r="M359" i="20" s="1"/>
  <c r="J359" i="20"/>
  <c r="K359" i="20" s="1"/>
  <c r="I359" i="20"/>
  <c r="E359" i="20"/>
  <c r="G359" i="20" s="1"/>
  <c r="D359" i="20"/>
  <c r="F359" i="20" s="1"/>
  <c r="W358" i="20"/>
  <c r="V358" i="20"/>
  <c r="L358" i="20"/>
  <c r="M358" i="20" s="1"/>
  <c r="J358" i="20"/>
  <c r="K358" i="20" s="1"/>
  <c r="I358" i="20"/>
  <c r="E358" i="20"/>
  <c r="G358" i="20" s="1"/>
  <c r="D358" i="20"/>
  <c r="F358" i="20" s="1"/>
  <c r="W357" i="20"/>
  <c r="V357" i="20"/>
  <c r="L357" i="20"/>
  <c r="M357" i="20" s="1"/>
  <c r="J357" i="20"/>
  <c r="K357" i="20" s="1"/>
  <c r="I357" i="20"/>
  <c r="E357" i="20"/>
  <c r="G357" i="20" s="1"/>
  <c r="D357" i="20"/>
  <c r="F357" i="20" s="1"/>
  <c r="W356" i="20"/>
  <c r="V356" i="20"/>
  <c r="L356" i="20"/>
  <c r="M356" i="20" s="1"/>
  <c r="J356" i="20"/>
  <c r="K356" i="20" s="1"/>
  <c r="I356" i="20"/>
  <c r="E356" i="20"/>
  <c r="G356" i="20" s="1"/>
  <c r="D356" i="20"/>
  <c r="F356" i="20" s="1"/>
  <c r="W355" i="20"/>
  <c r="V355" i="20"/>
  <c r="L355" i="20"/>
  <c r="M355" i="20" s="1"/>
  <c r="J355" i="20"/>
  <c r="K355" i="20" s="1"/>
  <c r="I355" i="20"/>
  <c r="E355" i="20"/>
  <c r="G355" i="20" s="1"/>
  <c r="D355" i="20"/>
  <c r="F355" i="20" s="1"/>
  <c r="W354" i="20"/>
  <c r="V354" i="20"/>
  <c r="L354" i="20"/>
  <c r="M354" i="20" s="1"/>
  <c r="J354" i="20"/>
  <c r="K354" i="20" s="1"/>
  <c r="I354" i="20"/>
  <c r="E354" i="20"/>
  <c r="G354" i="20" s="1"/>
  <c r="D354" i="20"/>
  <c r="F354" i="20" s="1"/>
  <c r="W353" i="20"/>
  <c r="V353" i="20"/>
  <c r="L353" i="20"/>
  <c r="M353" i="20" s="1"/>
  <c r="J353" i="20"/>
  <c r="K353" i="20" s="1"/>
  <c r="I353" i="20"/>
  <c r="E353" i="20"/>
  <c r="G353" i="20" s="1"/>
  <c r="D353" i="20"/>
  <c r="F353" i="20" s="1"/>
  <c r="W352" i="20"/>
  <c r="V352" i="20"/>
  <c r="L352" i="20"/>
  <c r="M352" i="20" s="1"/>
  <c r="J352" i="20"/>
  <c r="K352" i="20" s="1"/>
  <c r="I352" i="20"/>
  <c r="E352" i="20"/>
  <c r="G352" i="20" s="1"/>
  <c r="D352" i="20"/>
  <c r="F352" i="20" s="1"/>
  <c r="W351" i="20"/>
  <c r="V351" i="20"/>
  <c r="L351" i="20"/>
  <c r="M351" i="20" s="1"/>
  <c r="J351" i="20"/>
  <c r="K351" i="20" s="1"/>
  <c r="I351" i="20"/>
  <c r="E351" i="20"/>
  <c r="G351" i="20" s="1"/>
  <c r="D351" i="20"/>
  <c r="F351" i="20" s="1"/>
  <c r="W350" i="20"/>
  <c r="V350" i="20"/>
  <c r="L350" i="20"/>
  <c r="M350" i="20" s="1"/>
  <c r="J350" i="20"/>
  <c r="K350" i="20" s="1"/>
  <c r="I350" i="20"/>
  <c r="E350" i="20"/>
  <c r="G350" i="20" s="1"/>
  <c r="D350" i="20"/>
  <c r="F350" i="20" s="1"/>
  <c r="W349" i="20"/>
  <c r="V349" i="20"/>
  <c r="L349" i="20"/>
  <c r="M349" i="20" s="1"/>
  <c r="J349" i="20"/>
  <c r="K349" i="20" s="1"/>
  <c r="I349" i="20"/>
  <c r="E349" i="20"/>
  <c r="G349" i="20" s="1"/>
  <c r="D349" i="20"/>
  <c r="F349" i="20" s="1"/>
  <c r="W348" i="20"/>
  <c r="V348" i="20"/>
  <c r="L348" i="20"/>
  <c r="M348" i="20" s="1"/>
  <c r="J348" i="20"/>
  <c r="K348" i="20" s="1"/>
  <c r="I348" i="20"/>
  <c r="E348" i="20"/>
  <c r="G348" i="20" s="1"/>
  <c r="D348" i="20"/>
  <c r="F348" i="20" s="1"/>
  <c r="W347" i="20"/>
  <c r="V347" i="20"/>
  <c r="L347" i="20"/>
  <c r="M347" i="20" s="1"/>
  <c r="J347" i="20"/>
  <c r="K347" i="20" s="1"/>
  <c r="I347" i="20"/>
  <c r="E347" i="20"/>
  <c r="G347" i="20" s="1"/>
  <c r="D347" i="20"/>
  <c r="F347" i="20" s="1"/>
  <c r="W346" i="20"/>
  <c r="V346" i="20"/>
  <c r="L346" i="20"/>
  <c r="M346" i="20" s="1"/>
  <c r="J346" i="20"/>
  <c r="K346" i="20" s="1"/>
  <c r="I346" i="20"/>
  <c r="E346" i="20"/>
  <c r="G346" i="20" s="1"/>
  <c r="D346" i="20"/>
  <c r="F346" i="20" s="1"/>
  <c r="W345" i="20"/>
  <c r="V345" i="20"/>
  <c r="L345" i="20"/>
  <c r="M345" i="20" s="1"/>
  <c r="J345" i="20"/>
  <c r="K345" i="20" s="1"/>
  <c r="I345" i="20"/>
  <c r="E345" i="20"/>
  <c r="G345" i="20" s="1"/>
  <c r="D345" i="20"/>
  <c r="F345" i="20" s="1"/>
  <c r="W344" i="20"/>
  <c r="V344" i="20"/>
  <c r="L344" i="20"/>
  <c r="M344" i="20" s="1"/>
  <c r="J344" i="20"/>
  <c r="K344" i="20" s="1"/>
  <c r="I344" i="20"/>
  <c r="E344" i="20"/>
  <c r="G344" i="20" s="1"/>
  <c r="D344" i="20"/>
  <c r="F344" i="20" s="1"/>
  <c r="W343" i="20"/>
  <c r="V343" i="20"/>
  <c r="L343" i="20"/>
  <c r="M343" i="20" s="1"/>
  <c r="J343" i="20"/>
  <c r="K343" i="20" s="1"/>
  <c r="I343" i="20"/>
  <c r="E343" i="20"/>
  <c r="G343" i="20" s="1"/>
  <c r="D343" i="20"/>
  <c r="F343" i="20" s="1"/>
  <c r="W342" i="20"/>
  <c r="V342" i="20"/>
  <c r="L342" i="20"/>
  <c r="M342" i="20" s="1"/>
  <c r="J342" i="20"/>
  <c r="K342" i="20" s="1"/>
  <c r="I342" i="20"/>
  <c r="E342" i="20"/>
  <c r="G342" i="20" s="1"/>
  <c r="D342" i="20"/>
  <c r="F342" i="20" s="1"/>
  <c r="W341" i="20"/>
  <c r="V341" i="20"/>
  <c r="L341" i="20"/>
  <c r="M341" i="20" s="1"/>
  <c r="J341" i="20"/>
  <c r="K341" i="20" s="1"/>
  <c r="I341" i="20"/>
  <c r="E341" i="20"/>
  <c r="G341" i="20" s="1"/>
  <c r="D341" i="20"/>
  <c r="F341" i="20" s="1"/>
  <c r="W340" i="20"/>
  <c r="V340" i="20"/>
  <c r="L340" i="20"/>
  <c r="M340" i="20" s="1"/>
  <c r="J340" i="20"/>
  <c r="K340" i="20" s="1"/>
  <c r="I340" i="20"/>
  <c r="E340" i="20"/>
  <c r="G340" i="20" s="1"/>
  <c r="D340" i="20"/>
  <c r="F340" i="20" s="1"/>
  <c r="W339" i="20"/>
  <c r="V339" i="20"/>
  <c r="L339" i="20"/>
  <c r="J339" i="20"/>
  <c r="I339" i="20"/>
  <c r="E339" i="20"/>
  <c r="G339" i="20" s="1"/>
  <c r="D339" i="20"/>
  <c r="F339" i="20" s="1"/>
  <c r="W338" i="20"/>
  <c r="V338" i="20"/>
  <c r="L338" i="20"/>
  <c r="M338" i="20" s="1"/>
  <c r="J338" i="20"/>
  <c r="K338" i="20" s="1"/>
  <c r="I338" i="20"/>
  <c r="E338" i="20"/>
  <c r="G338" i="20" s="1"/>
  <c r="D338" i="20"/>
  <c r="F338" i="20" s="1"/>
  <c r="W337" i="20"/>
  <c r="V337" i="20"/>
  <c r="L337" i="20"/>
  <c r="M337" i="20" s="1"/>
  <c r="J337" i="20"/>
  <c r="K337" i="20" s="1"/>
  <c r="I337" i="20"/>
  <c r="E337" i="20"/>
  <c r="G337" i="20" s="1"/>
  <c r="D337" i="20"/>
  <c r="F337" i="20" s="1"/>
  <c r="W336" i="20"/>
  <c r="V336" i="20"/>
  <c r="L336" i="20"/>
  <c r="M336" i="20" s="1"/>
  <c r="J336" i="20"/>
  <c r="K336" i="20" s="1"/>
  <c r="I336" i="20"/>
  <c r="E336" i="20"/>
  <c r="G336" i="20" s="1"/>
  <c r="D336" i="20"/>
  <c r="F336" i="20" s="1"/>
  <c r="W335" i="20"/>
  <c r="V335" i="20"/>
  <c r="L335" i="20"/>
  <c r="M335" i="20" s="1"/>
  <c r="J335" i="20"/>
  <c r="K335" i="20" s="1"/>
  <c r="I335" i="20"/>
  <c r="E335" i="20"/>
  <c r="G335" i="20" s="1"/>
  <c r="D335" i="20"/>
  <c r="F335" i="20" s="1"/>
  <c r="W334" i="20"/>
  <c r="V334" i="20"/>
  <c r="L334" i="20"/>
  <c r="M334" i="20" s="1"/>
  <c r="J334" i="20"/>
  <c r="K334" i="20" s="1"/>
  <c r="I334" i="20"/>
  <c r="E334" i="20"/>
  <c r="G334" i="20" s="1"/>
  <c r="D334" i="20"/>
  <c r="F334" i="20" s="1"/>
  <c r="W333" i="20"/>
  <c r="V333" i="20"/>
  <c r="L333" i="20"/>
  <c r="M333" i="20" s="1"/>
  <c r="J333" i="20"/>
  <c r="K333" i="20" s="1"/>
  <c r="I333" i="20"/>
  <c r="E333" i="20"/>
  <c r="G333" i="20" s="1"/>
  <c r="D333" i="20"/>
  <c r="F333" i="20" s="1"/>
  <c r="W332" i="20"/>
  <c r="V332" i="20"/>
  <c r="L332" i="20"/>
  <c r="M332" i="20" s="1"/>
  <c r="J332" i="20"/>
  <c r="K332" i="20" s="1"/>
  <c r="I332" i="20"/>
  <c r="E332" i="20"/>
  <c r="G332" i="20" s="1"/>
  <c r="D332" i="20"/>
  <c r="F332" i="20" s="1"/>
  <c r="W331" i="20"/>
  <c r="V331" i="20"/>
  <c r="L331" i="20"/>
  <c r="M331" i="20" s="1"/>
  <c r="J331" i="20"/>
  <c r="K331" i="20" s="1"/>
  <c r="I331" i="20"/>
  <c r="E331" i="20"/>
  <c r="G331" i="20" s="1"/>
  <c r="D331" i="20"/>
  <c r="F331" i="20" s="1"/>
  <c r="W330" i="20"/>
  <c r="V330" i="20"/>
  <c r="L330" i="20"/>
  <c r="M330" i="20" s="1"/>
  <c r="J330" i="20"/>
  <c r="K330" i="20" s="1"/>
  <c r="I330" i="20"/>
  <c r="E330" i="20"/>
  <c r="G330" i="20" s="1"/>
  <c r="D330" i="20"/>
  <c r="F330" i="20" s="1"/>
  <c r="W329" i="20"/>
  <c r="V329" i="20"/>
  <c r="L329" i="20"/>
  <c r="M329" i="20" s="1"/>
  <c r="J329" i="20"/>
  <c r="K329" i="20" s="1"/>
  <c r="I329" i="20"/>
  <c r="E329" i="20"/>
  <c r="G329" i="20" s="1"/>
  <c r="D329" i="20"/>
  <c r="F329" i="20" s="1"/>
  <c r="W328" i="20"/>
  <c r="V328" i="20"/>
  <c r="L328" i="20"/>
  <c r="M328" i="20" s="1"/>
  <c r="J328" i="20"/>
  <c r="K328" i="20" s="1"/>
  <c r="I328" i="20"/>
  <c r="E328" i="20"/>
  <c r="G328" i="20" s="1"/>
  <c r="D328" i="20"/>
  <c r="F328" i="20" s="1"/>
  <c r="W327" i="20"/>
  <c r="V327" i="20"/>
  <c r="L327" i="20"/>
  <c r="M327" i="20" s="1"/>
  <c r="J327" i="20"/>
  <c r="K327" i="20" s="1"/>
  <c r="I327" i="20"/>
  <c r="E327" i="20"/>
  <c r="G327" i="20" s="1"/>
  <c r="D327" i="20"/>
  <c r="F327" i="20" s="1"/>
  <c r="W326" i="20"/>
  <c r="V326" i="20"/>
  <c r="L326" i="20"/>
  <c r="M326" i="20" s="1"/>
  <c r="J326" i="20"/>
  <c r="K326" i="20" s="1"/>
  <c r="I326" i="20"/>
  <c r="E326" i="20"/>
  <c r="G326" i="20" s="1"/>
  <c r="D326" i="20"/>
  <c r="F326" i="20" s="1"/>
  <c r="W325" i="20"/>
  <c r="V325" i="20"/>
  <c r="L325" i="20"/>
  <c r="M325" i="20" s="1"/>
  <c r="J325" i="20"/>
  <c r="K325" i="20" s="1"/>
  <c r="I325" i="20"/>
  <c r="E325" i="20"/>
  <c r="G325" i="20" s="1"/>
  <c r="D325" i="20"/>
  <c r="F325" i="20" s="1"/>
  <c r="W324" i="20"/>
  <c r="V324" i="20"/>
  <c r="L324" i="20"/>
  <c r="M324" i="20" s="1"/>
  <c r="J324" i="20"/>
  <c r="K324" i="20" s="1"/>
  <c r="I324" i="20"/>
  <c r="E324" i="20"/>
  <c r="G324" i="20" s="1"/>
  <c r="D324" i="20"/>
  <c r="F324" i="20" s="1"/>
  <c r="W323" i="20"/>
  <c r="V323" i="20"/>
  <c r="L323" i="20"/>
  <c r="M323" i="20" s="1"/>
  <c r="J323" i="20"/>
  <c r="K323" i="20" s="1"/>
  <c r="I323" i="20"/>
  <c r="E323" i="20"/>
  <c r="G323" i="20" s="1"/>
  <c r="D323" i="20"/>
  <c r="F323" i="20" s="1"/>
  <c r="W322" i="20"/>
  <c r="V322" i="20"/>
  <c r="L322" i="20"/>
  <c r="M322" i="20" s="1"/>
  <c r="J322" i="20"/>
  <c r="K322" i="20" s="1"/>
  <c r="I322" i="20"/>
  <c r="E322" i="20"/>
  <c r="G322" i="20" s="1"/>
  <c r="D322" i="20"/>
  <c r="F322" i="20" s="1"/>
  <c r="W321" i="20"/>
  <c r="V321" i="20"/>
  <c r="L321" i="20"/>
  <c r="M321" i="20" s="1"/>
  <c r="J321" i="20"/>
  <c r="K321" i="20" s="1"/>
  <c r="I321" i="20"/>
  <c r="E321" i="20"/>
  <c r="G321" i="20" s="1"/>
  <c r="D321" i="20"/>
  <c r="F321" i="20" s="1"/>
  <c r="W320" i="20"/>
  <c r="V320" i="20"/>
  <c r="L320" i="20"/>
  <c r="M320" i="20" s="1"/>
  <c r="J320" i="20"/>
  <c r="K320" i="20" s="1"/>
  <c r="I320" i="20"/>
  <c r="E320" i="20"/>
  <c r="G320" i="20" s="1"/>
  <c r="D320" i="20"/>
  <c r="F320" i="20" s="1"/>
  <c r="W319" i="20"/>
  <c r="V319" i="20"/>
  <c r="L319" i="20"/>
  <c r="M319" i="20" s="1"/>
  <c r="J319" i="20"/>
  <c r="K319" i="20" s="1"/>
  <c r="I319" i="20"/>
  <c r="E319" i="20"/>
  <c r="G319" i="20" s="1"/>
  <c r="D319" i="20"/>
  <c r="F319" i="20" s="1"/>
  <c r="W318" i="20"/>
  <c r="V318" i="20"/>
  <c r="L318" i="20"/>
  <c r="M318" i="20" s="1"/>
  <c r="J318" i="20"/>
  <c r="K318" i="20" s="1"/>
  <c r="I318" i="20"/>
  <c r="E318" i="20"/>
  <c r="G318" i="20" s="1"/>
  <c r="D318" i="20"/>
  <c r="F318" i="20" s="1"/>
  <c r="W317" i="20"/>
  <c r="V317" i="20"/>
  <c r="L317" i="20"/>
  <c r="M317" i="20" s="1"/>
  <c r="J317" i="20"/>
  <c r="K317" i="20" s="1"/>
  <c r="I317" i="20"/>
  <c r="E317" i="20"/>
  <c r="G317" i="20" s="1"/>
  <c r="D317" i="20"/>
  <c r="F317" i="20" s="1"/>
  <c r="W316" i="20"/>
  <c r="V316" i="20"/>
  <c r="L316" i="20"/>
  <c r="M316" i="20" s="1"/>
  <c r="J316" i="20"/>
  <c r="K316" i="20" s="1"/>
  <c r="I316" i="20"/>
  <c r="E316" i="20"/>
  <c r="G316" i="20" s="1"/>
  <c r="D316" i="20"/>
  <c r="F316" i="20" s="1"/>
  <c r="W315" i="20"/>
  <c r="V315" i="20"/>
  <c r="L315" i="20"/>
  <c r="M315" i="20" s="1"/>
  <c r="J315" i="20"/>
  <c r="K315" i="20" s="1"/>
  <c r="I315" i="20"/>
  <c r="E315" i="20"/>
  <c r="G315" i="20" s="1"/>
  <c r="D315" i="20"/>
  <c r="F315" i="20" s="1"/>
  <c r="W314" i="20"/>
  <c r="V314" i="20"/>
  <c r="L314" i="20"/>
  <c r="M314" i="20" s="1"/>
  <c r="J314" i="20"/>
  <c r="K314" i="20" s="1"/>
  <c r="I314" i="20"/>
  <c r="E314" i="20"/>
  <c r="G314" i="20" s="1"/>
  <c r="D314" i="20"/>
  <c r="F314" i="20" s="1"/>
  <c r="W313" i="20"/>
  <c r="V313" i="20"/>
  <c r="M313" i="20"/>
  <c r="L313" i="20"/>
  <c r="K313" i="20"/>
  <c r="J313" i="20"/>
  <c r="I313" i="20"/>
  <c r="E313" i="20"/>
  <c r="G313" i="20" s="1"/>
  <c r="D313" i="20"/>
  <c r="F313" i="20" s="1"/>
  <c r="W312" i="20"/>
  <c r="V312" i="20"/>
  <c r="L312" i="20"/>
  <c r="M312" i="20" s="1"/>
  <c r="J312" i="20"/>
  <c r="K312" i="20" s="1"/>
  <c r="I312" i="20"/>
  <c r="G312" i="20"/>
  <c r="E312" i="20"/>
  <c r="D312" i="20"/>
  <c r="F312" i="20" s="1"/>
  <c r="W311" i="20"/>
  <c r="V311" i="20"/>
  <c r="L311" i="20"/>
  <c r="M311" i="20" s="1"/>
  <c r="J311" i="20"/>
  <c r="K311" i="20" s="1"/>
  <c r="I311" i="20"/>
  <c r="E311" i="20"/>
  <c r="G311" i="20" s="1"/>
  <c r="D311" i="20"/>
  <c r="F311" i="20" s="1"/>
  <c r="W310" i="20"/>
  <c r="V310" i="20"/>
  <c r="L310" i="20"/>
  <c r="M310" i="20" s="1"/>
  <c r="J310" i="20"/>
  <c r="K310" i="20" s="1"/>
  <c r="I310" i="20"/>
  <c r="E310" i="20"/>
  <c r="G310" i="20" s="1"/>
  <c r="D310" i="20"/>
  <c r="F310" i="20" s="1"/>
  <c r="W309" i="20"/>
  <c r="V309" i="20"/>
  <c r="L309" i="20"/>
  <c r="J309" i="20"/>
  <c r="I309" i="20"/>
  <c r="E309" i="20"/>
  <c r="G309" i="20" s="1"/>
  <c r="D309" i="20"/>
  <c r="F309" i="20" s="1"/>
  <c r="W308" i="20"/>
  <c r="V308" i="20"/>
  <c r="L308" i="20"/>
  <c r="M308" i="20" s="1"/>
  <c r="J308" i="20"/>
  <c r="K308" i="20" s="1"/>
  <c r="I308" i="20"/>
  <c r="E308" i="20"/>
  <c r="G308" i="20" s="1"/>
  <c r="D308" i="20"/>
  <c r="F308" i="20" s="1"/>
  <c r="W307" i="20"/>
  <c r="V307" i="20"/>
  <c r="L307" i="20"/>
  <c r="M307" i="20" s="1"/>
  <c r="J307" i="20"/>
  <c r="K307" i="20" s="1"/>
  <c r="I307" i="20"/>
  <c r="E307" i="20"/>
  <c r="G307" i="20" s="1"/>
  <c r="D307" i="20"/>
  <c r="F307" i="20" s="1"/>
  <c r="W306" i="20"/>
  <c r="V306" i="20"/>
  <c r="L306" i="20"/>
  <c r="M306" i="20" s="1"/>
  <c r="J306" i="20"/>
  <c r="K306" i="20" s="1"/>
  <c r="I306" i="20"/>
  <c r="E306" i="20"/>
  <c r="G306" i="20" s="1"/>
  <c r="D306" i="20"/>
  <c r="F306" i="20" s="1"/>
  <c r="W305" i="20"/>
  <c r="V305" i="20"/>
  <c r="L305" i="20"/>
  <c r="M305" i="20" s="1"/>
  <c r="J305" i="20"/>
  <c r="K305" i="20" s="1"/>
  <c r="I305" i="20"/>
  <c r="E305" i="20"/>
  <c r="G305" i="20" s="1"/>
  <c r="D305" i="20"/>
  <c r="F305" i="20" s="1"/>
  <c r="W304" i="20"/>
  <c r="V304" i="20"/>
  <c r="L304" i="20"/>
  <c r="M304" i="20" s="1"/>
  <c r="J304" i="20"/>
  <c r="K304" i="20" s="1"/>
  <c r="I304" i="20"/>
  <c r="E304" i="20"/>
  <c r="G304" i="20" s="1"/>
  <c r="D304" i="20"/>
  <c r="F304" i="20" s="1"/>
  <c r="W303" i="20"/>
  <c r="V303" i="20"/>
  <c r="L303" i="20"/>
  <c r="M303" i="20" s="1"/>
  <c r="J303" i="20"/>
  <c r="K303" i="20" s="1"/>
  <c r="I303" i="20"/>
  <c r="E303" i="20"/>
  <c r="G303" i="20" s="1"/>
  <c r="D303" i="20"/>
  <c r="F303" i="20" s="1"/>
  <c r="W302" i="20"/>
  <c r="V302" i="20"/>
  <c r="L302" i="20"/>
  <c r="M302" i="20" s="1"/>
  <c r="J302" i="20"/>
  <c r="K302" i="20" s="1"/>
  <c r="I302" i="20"/>
  <c r="E302" i="20"/>
  <c r="G302" i="20" s="1"/>
  <c r="D302" i="20"/>
  <c r="F302" i="20" s="1"/>
  <c r="W301" i="20"/>
  <c r="V301" i="20"/>
  <c r="L301" i="20"/>
  <c r="M301" i="20" s="1"/>
  <c r="J301" i="20"/>
  <c r="K301" i="20" s="1"/>
  <c r="I301" i="20"/>
  <c r="E301" i="20"/>
  <c r="G301" i="20" s="1"/>
  <c r="D301" i="20"/>
  <c r="F301" i="20" s="1"/>
  <c r="W300" i="20"/>
  <c r="V300" i="20"/>
  <c r="L300" i="20"/>
  <c r="M300" i="20" s="1"/>
  <c r="J300" i="20"/>
  <c r="K300" i="20" s="1"/>
  <c r="I300" i="20"/>
  <c r="E300" i="20"/>
  <c r="G300" i="20" s="1"/>
  <c r="D300" i="20"/>
  <c r="F300" i="20" s="1"/>
  <c r="W299" i="20"/>
  <c r="V299" i="20"/>
  <c r="L299" i="20"/>
  <c r="M299" i="20" s="1"/>
  <c r="J299" i="20"/>
  <c r="K299" i="20" s="1"/>
  <c r="I299" i="20"/>
  <c r="E299" i="20"/>
  <c r="G299" i="20" s="1"/>
  <c r="D299" i="20"/>
  <c r="F299" i="20" s="1"/>
  <c r="W298" i="20"/>
  <c r="V298" i="20"/>
  <c r="L298" i="20"/>
  <c r="M298" i="20" s="1"/>
  <c r="J298" i="20"/>
  <c r="K298" i="20" s="1"/>
  <c r="I298" i="20"/>
  <c r="E298" i="20"/>
  <c r="G298" i="20" s="1"/>
  <c r="D298" i="20"/>
  <c r="F298" i="20" s="1"/>
  <c r="W297" i="20"/>
  <c r="V297" i="20"/>
  <c r="L297" i="20"/>
  <c r="M297" i="20" s="1"/>
  <c r="J297" i="20"/>
  <c r="K297" i="20" s="1"/>
  <c r="I297" i="20"/>
  <c r="E297" i="20"/>
  <c r="G297" i="20" s="1"/>
  <c r="D297" i="20"/>
  <c r="F297" i="20" s="1"/>
  <c r="W296" i="20"/>
  <c r="V296" i="20"/>
  <c r="L296" i="20"/>
  <c r="M296" i="20" s="1"/>
  <c r="J296" i="20"/>
  <c r="K296" i="20" s="1"/>
  <c r="I296" i="20"/>
  <c r="E296" i="20"/>
  <c r="G296" i="20" s="1"/>
  <c r="D296" i="20"/>
  <c r="F296" i="20" s="1"/>
  <c r="W295" i="20"/>
  <c r="V295" i="20"/>
  <c r="L295" i="20"/>
  <c r="M295" i="20" s="1"/>
  <c r="J295" i="20"/>
  <c r="K295" i="20" s="1"/>
  <c r="I295" i="20"/>
  <c r="E295" i="20"/>
  <c r="G295" i="20" s="1"/>
  <c r="D295" i="20"/>
  <c r="F295" i="20" s="1"/>
  <c r="W294" i="20"/>
  <c r="V294" i="20"/>
  <c r="L294" i="20"/>
  <c r="M294" i="20" s="1"/>
  <c r="J294" i="20"/>
  <c r="K294" i="20" s="1"/>
  <c r="I294" i="20"/>
  <c r="E294" i="20"/>
  <c r="G294" i="20" s="1"/>
  <c r="D294" i="20"/>
  <c r="F294" i="20" s="1"/>
  <c r="W293" i="20"/>
  <c r="V293" i="20"/>
  <c r="L293" i="20"/>
  <c r="M293" i="20" s="1"/>
  <c r="J293" i="20"/>
  <c r="K293" i="20" s="1"/>
  <c r="I293" i="20"/>
  <c r="E293" i="20"/>
  <c r="G293" i="20" s="1"/>
  <c r="D293" i="20"/>
  <c r="F293" i="20" s="1"/>
  <c r="W292" i="20"/>
  <c r="V292" i="20"/>
  <c r="L292" i="20"/>
  <c r="M292" i="20" s="1"/>
  <c r="J292" i="20"/>
  <c r="K292" i="20" s="1"/>
  <c r="I292" i="20"/>
  <c r="E292" i="20"/>
  <c r="G292" i="20" s="1"/>
  <c r="D292" i="20"/>
  <c r="F292" i="20" s="1"/>
  <c r="W291" i="20"/>
  <c r="V291" i="20"/>
  <c r="L291" i="20"/>
  <c r="M291" i="20" s="1"/>
  <c r="J291" i="20"/>
  <c r="K291" i="20" s="1"/>
  <c r="I291" i="20"/>
  <c r="E291" i="20"/>
  <c r="G291" i="20" s="1"/>
  <c r="D291" i="20"/>
  <c r="F291" i="20" s="1"/>
  <c r="W290" i="20"/>
  <c r="V290" i="20"/>
  <c r="L290" i="20"/>
  <c r="M290" i="20" s="1"/>
  <c r="J290" i="20"/>
  <c r="K290" i="20" s="1"/>
  <c r="I290" i="20"/>
  <c r="E290" i="20"/>
  <c r="G290" i="20" s="1"/>
  <c r="D290" i="20"/>
  <c r="F290" i="20" s="1"/>
  <c r="W289" i="20"/>
  <c r="V289" i="20"/>
  <c r="L289" i="20"/>
  <c r="M289" i="20" s="1"/>
  <c r="J289" i="20"/>
  <c r="K289" i="20" s="1"/>
  <c r="I289" i="20"/>
  <c r="E289" i="20"/>
  <c r="G289" i="20" s="1"/>
  <c r="D289" i="20"/>
  <c r="F289" i="20" s="1"/>
  <c r="W288" i="20"/>
  <c r="V288" i="20"/>
  <c r="L288" i="20"/>
  <c r="M288" i="20" s="1"/>
  <c r="J288" i="20"/>
  <c r="K288" i="20" s="1"/>
  <c r="I288" i="20"/>
  <c r="E288" i="20"/>
  <c r="G288" i="20" s="1"/>
  <c r="D288" i="20"/>
  <c r="F288" i="20" s="1"/>
  <c r="W287" i="20"/>
  <c r="V287" i="20"/>
  <c r="L287" i="20"/>
  <c r="M287" i="20" s="1"/>
  <c r="J287" i="20"/>
  <c r="K287" i="20" s="1"/>
  <c r="I287" i="20"/>
  <c r="E287" i="20"/>
  <c r="G287" i="20" s="1"/>
  <c r="D287" i="20"/>
  <c r="F287" i="20" s="1"/>
  <c r="W286" i="20"/>
  <c r="V286" i="20"/>
  <c r="L286" i="20"/>
  <c r="M286" i="20" s="1"/>
  <c r="J286" i="20"/>
  <c r="K286" i="20" s="1"/>
  <c r="I286" i="20"/>
  <c r="E286" i="20"/>
  <c r="G286" i="20" s="1"/>
  <c r="D286" i="20"/>
  <c r="F286" i="20" s="1"/>
  <c r="W285" i="20"/>
  <c r="V285" i="20"/>
  <c r="L285" i="20"/>
  <c r="M285" i="20" s="1"/>
  <c r="J285" i="20"/>
  <c r="K285" i="20" s="1"/>
  <c r="I285" i="20"/>
  <c r="E285" i="20"/>
  <c r="G285" i="20" s="1"/>
  <c r="D285" i="20"/>
  <c r="F285" i="20" s="1"/>
  <c r="W284" i="20"/>
  <c r="V284" i="20"/>
  <c r="L284" i="20"/>
  <c r="M284" i="20" s="1"/>
  <c r="J284" i="20"/>
  <c r="K284" i="20" s="1"/>
  <c r="I284" i="20"/>
  <c r="E284" i="20"/>
  <c r="G284" i="20" s="1"/>
  <c r="D284" i="20"/>
  <c r="F284" i="20" s="1"/>
  <c r="W283" i="20"/>
  <c r="V283" i="20"/>
  <c r="L283" i="20"/>
  <c r="M283" i="20" s="1"/>
  <c r="J283" i="20"/>
  <c r="K283" i="20" s="1"/>
  <c r="I283" i="20"/>
  <c r="E283" i="20"/>
  <c r="G283" i="20" s="1"/>
  <c r="D283" i="20"/>
  <c r="F283" i="20" s="1"/>
  <c r="W282" i="20"/>
  <c r="V282" i="20"/>
  <c r="L282" i="20"/>
  <c r="M282" i="20" s="1"/>
  <c r="J282" i="20"/>
  <c r="K282" i="20" s="1"/>
  <c r="I282" i="20"/>
  <c r="E282" i="20"/>
  <c r="G282" i="20" s="1"/>
  <c r="D282" i="20"/>
  <c r="F282" i="20" s="1"/>
  <c r="W281" i="20"/>
  <c r="V281" i="20"/>
  <c r="L281" i="20"/>
  <c r="M281" i="20" s="1"/>
  <c r="J281" i="20"/>
  <c r="K281" i="20" s="1"/>
  <c r="I281" i="20"/>
  <c r="E281" i="20"/>
  <c r="G281" i="20" s="1"/>
  <c r="D281" i="20"/>
  <c r="F281" i="20" s="1"/>
  <c r="W280" i="20"/>
  <c r="V280" i="20"/>
  <c r="L280" i="20"/>
  <c r="M280" i="20" s="1"/>
  <c r="J280" i="20"/>
  <c r="K280" i="20" s="1"/>
  <c r="I280" i="20"/>
  <c r="E280" i="20"/>
  <c r="G280" i="20" s="1"/>
  <c r="D280" i="20"/>
  <c r="F280" i="20" s="1"/>
  <c r="W279" i="20"/>
  <c r="V279" i="20"/>
  <c r="L279" i="20"/>
  <c r="M279" i="20" s="1"/>
  <c r="J279" i="20"/>
  <c r="K279" i="20" s="1"/>
  <c r="I279" i="20"/>
  <c r="E279" i="20"/>
  <c r="G279" i="20" s="1"/>
  <c r="D279" i="20"/>
  <c r="F279" i="20" s="1"/>
  <c r="W278" i="20"/>
  <c r="V278" i="20"/>
  <c r="L278" i="20"/>
  <c r="M278" i="20" s="1"/>
  <c r="P305" i="20" s="1"/>
  <c r="J278" i="20"/>
  <c r="K278" i="20" s="1"/>
  <c r="I278" i="20"/>
  <c r="E278" i="20"/>
  <c r="G278" i="20" s="1"/>
  <c r="D278" i="20"/>
  <c r="F278" i="20" s="1"/>
  <c r="W277" i="20"/>
  <c r="V277" i="20"/>
  <c r="L277" i="20"/>
  <c r="M277" i="20" s="1"/>
  <c r="J277" i="20"/>
  <c r="K277" i="20" s="1"/>
  <c r="I277" i="20"/>
  <c r="E277" i="20"/>
  <c r="G277" i="20" s="1"/>
  <c r="D277" i="20"/>
  <c r="F277" i="20" s="1"/>
  <c r="W276" i="20"/>
  <c r="V276" i="20"/>
  <c r="L276" i="20"/>
  <c r="M276" i="20" s="1"/>
  <c r="J276" i="20"/>
  <c r="K276" i="20" s="1"/>
  <c r="I276" i="20"/>
  <c r="E276" i="20"/>
  <c r="G276" i="20" s="1"/>
  <c r="D276" i="20"/>
  <c r="F276" i="20" s="1"/>
  <c r="W275" i="20"/>
  <c r="V275" i="20"/>
  <c r="L275" i="20"/>
  <c r="M275" i="20" s="1"/>
  <c r="J275" i="20"/>
  <c r="K275" i="20" s="1"/>
  <c r="I275" i="20"/>
  <c r="E275" i="20"/>
  <c r="G275" i="20" s="1"/>
  <c r="D275" i="20"/>
  <c r="F275" i="20" s="1"/>
  <c r="W274" i="20"/>
  <c r="V274" i="20"/>
  <c r="M274" i="20"/>
  <c r="L274" i="20"/>
  <c r="J274" i="20"/>
  <c r="K274" i="20" s="1"/>
  <c r="I274" i="20"/>
  <c r="E274" i="20"/>
  <c r="G274" i="20" s="1"/>
  <c r="D274" i="20"/>
  <c r="F274" i="20" s="1"/>
  <c r="W273" i="20"/>
  <c r="V273" i="20"/>
  <c r="L273" i="20"/>
  <c r="M273" i="20" s="1"/>
  <c r="J273" i="20"/>
  <c r="K273" i="20" s="1"/>
  <c r="I273" i="20"/>
  <c r="E273" i="20"/>
  <c r="G273" i="20" s="1"/>
  <c r="D273" i="20"/>
  <c r="F273" i="20" s="1"/>
  <c r="W272" i="20"/>
  <c r="V272" i="20"/>
  <c r="L272" i="20"/>
  <c r="M272" i="20" s="1"/>
  <c r="J272" i="20"/>
  <c r="K272" i="20" s="1"/>
  <c r="I272" i="20"/>
  <c r="E272" i="20"/>
  <c r="G272" i="20" s="1"/>
  <c r="D272" i="20"/>
  <c r="F272" i="20" s="1"/>
  <c r="W271" i="20"/>
  <c r="V271" i="20"/>
  <c r="L271" i="20"/>
  <c r="M271" i="20" s="1"/>
  <c r="J271" i="20"/>
  <c r="K271" i="20" s="1"/>
  <c r="I271" i="20"/>
  <c r="E271" i="20"/>
  <c r="G271" i="20" s="1"/>
  <c r="D271" i="20"/>
  <c r="F271" i="20" s="1"/>
  <c r="W270" i="20"/>
  <c r="V270" i="20"/>
  <c r="M270" i="20"/>
  <c r="L270" i="20"/>
  <c r="J270" i="20"/>
  <c r="K270" i="20" s="1"/>
  <c r="I270" i="20"/>
  <c r="E270" i="20"/>
  <c r="G270" i="20" s="1"/>
  <c r="D270" i="20"/>
  <c r="F270" i="20" s="1"/>
  <c r="W269" i="20"/>
  <c r="V269" i="20"/>
  <c r="L269" i="20"/>
  <c r="M269" i="20" s="1"/>
  <c r="J269" i="20"/>
  <c r="K269" i="20" s="1"/>
  <c r="I269" i="20"/>
  <c r="E269" i="20"/>
  <c r="G269" i="20" s="1"/>
  <c r="D269" i="20"/>
  <c r="F269" i="20" s="1"/>
  <c r="W268" i="20"/>
  <c r="V268" i="20"/>
  <c r="M268" i="20"/>
  <c r="L268" i="20"/>
  <c r="J268" i="20"/>
  <c r="K268" i="20" s="1"/>
  <c r="I268" i="20"/>
  <c r="E268" i="20"/>
  <c r="G268" i="20" s="1"/>
  <c r="D268" i="20"/>
  <c r="F268" i="20" s="1"/>
  <c r="W267" i="20"/>
  <c r="V267" i="20"/>
  <c r="L267" i="20"/>
  <c r="M267" i="20" s="1"/>
  <c r="J267" i="20"/>
  <c r="K267" i="20" s="1"/>
  <c r="I267" i="20"/>
  <c r="E267" i="20"/>
  <c r="G267" i="20" s="1"/>
  <c r="D267" i="20"/>
  <c r="F267" i="20" s="1"/>
  <c r="W266" i="20"/>
  <c r="V266" i="20"/>
  <c r="L266" i="20"/>
  <c r="M266" i="20" s="1"/>
  <c r="J266" i="20"/>
  <c r="K266" i="20" s="1"/>
  <c r="I266" i="20"/>
  <c r="E266" i="20"/>
  <c r="G266" i="20" s="1"/>
  <c r="D266" i="20"/>
  <c r="F266" i="20" s="1"/>
  <c r="W265" i="20"/>
  <c r="V265" i="20"/>
  <c r="L265" i="20"/>
  <c r="M265" i="20" s="1"/>
  <c r="J265" i="20"/>
  <c r="K265" i="20" s="1"/>
  <c r="I265" i="20"/>
  <c r="E265" i="20"/>
  <c r="G265" i="20" s="1"/>
  <c r="D265" i="20"/>
  <c r="F265" i="20" s="1"/>
  <c r="W264" i="20"/>
  <c r="V264" i="20"/>
  <c r="L264" i="20"/>
  <c r="M264" i="20" s="1"/>
  <c r="J264" i="20"/>
  <c r="K264" i="20" s="1"/>
  <c r="I264" i="20"/>
  <c r="E264" i="20"/>
  <c r="G264" i="20" s="1"/>
  <c r="D264" i="20"/>
  <c r="F264" i="20" s="1"/>
  <c r="W263" i="20"/>
  <c r="V263" i="20"/>
  <c r="L263" i="20"/>
  <c r="M263" i="20" s="1"/>
  <c r="J263" i="20"/>
  <c r="K263" i="20" s="1"/>
  <c r="I263" i="20"/>
  <c r="E263" i="20"/>
  <c r="G263" i="20" s="1"/>
  <c r="D263" i="20"/>
  <c r="F263" i="20" s="1"/>
  <c r="W262" i="20"/>
  <c r="V262" i="20"/>
  <c r="L262" i="20"/>
  <c r="M262" i="20" s="1"/>
  <c r="J262" i="20"/>
  <c r="K262" i="20" s="1"/>
  <c r="I262" i="20"/>
  <c r="E262" i="20"/>
  <c r="G262" i="20" s="1"/>
  <c r="D262" i="20"/>
  <c r="F262" i="20" s="1"/>
  <c r="W261" i="20"/>
  <c r="V261" i="20"/>
  <c r="L261" i="20"/>
  <c r="M261" i="20" s="1"/>
  <c r="J261" i="20"/>
  <c r="K261" i="20" s="1"/>
  <c r="I261" i="20"/>
  <c r="E261" i="20"/>
  <c r="G261" i="20" s="1"/>
  <c r="D261" i="20"/>
  <c r="F261" i="20" s="1"/>
  <c r="W260" i="20"/>
  <c r="V260" i="20"/>
  <c r="L260" i="20"/>
  <c r="M260" i="20" s="1"/>
  <c r="J260" i="20"/>
  <c r="K260" i="20" s="1"/>
  <c r="I260" i="20"/>
  <c r="E260" i="20"/>
  <c r="G260" i="20" s="1"/>
  <c r="D260" i="20"/>
  <c r="F260" i="20" s="1"/>
  <c r="W259" i="20"/>
  <c r="V259" i="20"/>
  <c r="L259" i="20"/>
  <c r="M259" i="20" s="1"/>
  <c r="J259" i="20"/>
  <c r="K259" i="20" s="1"/>
  <c r="I259" i="20"/>
  <c r="E259" i="20"/>
  <c r="G259" i="20" s="1"/>
  <c r="D259" i="20"/>
  <c r="F259" i="20" s="1"/>
  <c r="W258" i="20"/>
  <c r="V258" i="20"/>
  <c r="L258" i="20"/>
  <c r="M258" i="20" s="1"/>
  <c r="J258" i="20"/>
  <c r="K258" i="20" s="1"/>
  <c r="I258" i="20"/>
  <c r="E258" i="20"/>
  <c r="G258" i="20" s="1"/>
  <c r="D258" i="20"/>
  <c r="F258" i="20" s="1"/>
  <c r="W257" i="20"/>
  <c r="V257" i="20"/>
  <c r="L257" i="20"/>
  <c r="M257" i="20" s="1"/>
  <c r="J257" i="20"/>
  <c r="K257" i="20" s="1"/>
  <c r="I257" i="20"/>
  <c r="E257" i="20"/>
  <c r="G257" i="20" s="1"/>
  <c r="D257" i="20"/>
  <c r="F257" i="20" s="1"/>
  <c r="W256" i="20"/>
  <c r="V256" i="20"/>
  <c r="L256" i="20"/>
  <c r="M256" i="20" s="1"/>
  <c r="J256" i="20"/>
  <c r="K256" i="20" s="1"/>
  <c r="I256" i="20"/>
  <c r="E256" i="20"/>
  <c r="G256" i="20" s="1"/>
  <c r="D256" i="20"/>
  <c r="F256" i="20" s="1"/>
  <c r="W255" i="20"/>
  <c r="V255" i="20"/>
  <c r="L255" i="20"/>
  <c r="M255" i="20" s="1"/>
  <c r="J255" i="20"/>
  <c r="K255" i="20" s="1"/>
  <c r="I255" i="20"/>
  <c r="E255" i="20"/>
  <c r="G255" i="20" s="1"/>
  <c r="D255" i="20"/>
  <c r="F255" i="20" s="1"/>
  <c r="W254" i="20"/>
  <c r="V254" i="20"/>
  <c r="L254" i="20"/>
  <c r="M254" i="20" s="1"/>
  <c r="J254" i="20"/>
  <c r="K254" i="20" s="1"/>
  <c r="I254" i="20"/>
  <c r="E254" i="20"/>
  <c r="G254" i="20" s="1"/>
  <c r="D254" i="20"/>
  <c r="F254" i="20" s="1"/>
  <c r="W253" i="20"/>
  <c r="V253" i="20"/>
  <c r="L253" i="20"/>
  <c r="M253" i="20" s="1"/>
  <c r="J253" i="20"/>
  <c r="K253" i="20" s="1"/>
  <c r="I253" i="20"/>
  <c r="E253" i="20"/>
  <c r="G253" i="20" s="1"/>
  <c r="D253" i="20"/>
  <c r="F253" i="20" s="1"/>
  <c r="W252" i="20"/>
  <c r="V252" i="20"/>
  <c r="L252" i="20"/>
  <c r="M252" i="20" s="1"/>
  <c r="J252" i="20"/>
  <c r="K252" i="20" s="1"/>
  <c r="I252" i="20"/>
  <c r="E252" i="20"/>
  <c r="G252" i="20" s="1"/>
  <c r="D252" i="20"/>
  <c r="F252" i="20" s="1"/>
  <c r="W251" i="20"/>
  <c r="V251" i="20"/>
  <c r="L251" i="20"/>
  <c r="M251" i="20" s="1"/>
  <c r="J251" i="20"/>
  <c r="K251" i="20" s="1"/>
  <c r="I251" i="20"/>
  <c r="E251" i="20"/>
  <c r="G251" i="20" s="1"/>
  <c r="D251" i="20"/>
  <c r="F251" i="20" s="1"/>
  <c r="W250" i="20"/>
  <c r="V250" i="20"/>
  <c r="L250" i="20"/>
  <c r="M250" i="20" s="1"/>
  <c r="J250" i="20"/>
  <c r="K250" i="20" s="1"/>
  <c r="I250" i="20"/>
  <c r="E250" i="20"/>
  <c r="G250" i="20" s="1"/>
  <c r="D250" i="20"/>
  <c r="F250" i="20" s="1"/>
  <c r="W249" i="20"/>
  <c r="V249" i="20"/>
  <c r="L249" i="20"/>
  <c r="M249" i="20" s="1"/>
  <c r="J249" i="20"/>
  <c r="K249" i="20" s="1"/>
  <c r="I249" i="20"/>
  <c r="E249" i="20"/>
  <c r="G249" i="20" s="1"/>
  <c r="D249" i="20"/>
  <c r="F249" i="20" s="1"/>
  <c r="W248" i="20"/>
  <c r="V248" i="20"/>
  <c r="L248" i="20"/>
  <c r="J248" i="20"/>
  <c r="I248" i="20"/>
  <c r="E248" i="20"/>
  <c r="G248" i="20" s="1"/>
  <c r="D248" i="20"/>
  <c r="F248" i="20" s="1"/>
  <c r="W247" i="20"/>
  <c r="V247" i="20"/>
  <c r="L247" i="20"/>
  <c r="M247" i="20" s="1"/>
  <c r="J247" i="20"/>
  <c r="K247" i="20" s="1"/>
  <c r="I247" i="20"/>
  <c r="E247" i="20"/>
  <c r="G247" i="20" s="1"/>
  <c r="D247" i="20"/>
  <c r="F247" i="20" s="1"/>
  <c r="W246" i="20"/>
  <c r="V246" i="20"/>
  <c r="L246" i="20"/>
  <c r="M246" i="20" s="1"/>
  <c r="J246" i="20"/>
  <c r="K246" i="20" s="1"/>
  <c r="I246" i="20"/>
  <c r="E246" i="20"/>
  <c r="G246" i="20" s="1"/>
  <c r="D246" i="20"/>
  <c r="F246" i="20" s="1"/>
  <c r="W245" i="20"/>
  <c r="V245" i="20"/>
  <c r="L245" i="20"/>
  <c r="M245" i="20" s="1"/>
  <c r="J245" i="20"/>
  <c r="K245" i="20" s="1"/>
  <c r="I245" i="20"/>
  <c r="E245" i="20"/>
  <c r="G245" i="20" s="1"/>
  <c r="D245" i="20"/>
  <c r="F245" i="20" s="1"/>
  <c r="W244" i="20"/>
  <c r="V244" i="20"/>
  <c r="L244" i="20"/>
  <c r="M244" i="20" s="1"/>
  <c r="J244" i="20"/>
  <c r="K244" i="20" s="1"/>
  <c r="I244" i="20"/>
  <c r="E244" i="20"/>
  <c r="G244" i="20" s="1"/>
  <c r="D244" i="20"/>
  <c r="F244" i="20" s="1"/>
  <c r="W243" i="20"/>
  <c r="V243" i="20"/>
  <c r="L243" i="20"/>
  <c r="M243" i="20" s="1"/>
  <c r="J243" i="20"/>
  <c r="K243" i="20" s="1"/>
  <c r="I243" i="20"/>
  <c r="E243" i="20"/>
  <c r="G243" i="20" s="1"/>
  <c r="D243" i="20"/>
  <c r="F243" i="20" s="1"/>
  <c r="W242" i="20"/>
  <c r="V242" i="20"/>
  <c r="L242" i="20"/>
  <c r="M242" i="20" s="1"/>
  <c r="J242" i="20"/>
  <c r="K242" i="20" s="1"/>
  <c r="I242" i="20"/>
  <c r="E242" i="20"/>
  <c r="G242" i="20" s="1"/>
  <c r="D242" i="20"/>
  <c r="F242" i="20" s="1"/>
  <c r="W241" i="20"/>
  <c r="V241" i="20"/>
  <c r="L241" i="20"/>
  <c r="M241" i="20" s="1"/>
  <c r="J241" i="20"/>
  <c r="K241" i="20" s="1"/>
  <c r="I241" i="20"/>
  <c r="E241" i="20"/>
  <c r="G241" i="20" s="1"/>
  <c r="D241" i="20"/>
  <c r="F241" i="20" s="1"/>
  <c r="W240" i="20"/>
  <c r="V240" i="20"/>
  <c r="L240" i="20"/>
  <c r="M240" i="20" s="1"/>
  <c r="J240" i="20"/>
  <c r="K240" i="20" s="1"/>
  <c r="I240" i="20"/>
  <c r="E240" i="20"/>
  <c r="G240" i="20" s="1"/>
  <c r="D240" i="20"/>
  <c r="F240" i="20" s="1"/>
  <c r="W239" i="20"/>
  <c r="V239" i="20"/>
  <c r="L239" i="20"/>
  <c r="M239" i="20" s="1"/>
  <c r="J239" i="20"/>
  <c r="K239" i="20" s="1"/>
  <c r="I239" i="20"/>
  <c r="E239" i="20"/>
  <c r="G239" i="20" s="1"/>
  <c r="D239" i="20"/>
  <c r="F239" i="20" s="1"/>
  <c r="W238" i="20"/>
  <c r="V238" i="20"/>
  <c r="L238" i="20"/>
  <c r="M238" i="20" s="1"/>
  <c r="J238" i="20"/>
  <c r="K238" i="20" s="1"/>
  <c r="I238" i="20"/>
  <c r="E238" i="20"/>
  <c r="G238" i="20" s="1"/>
  <c r="D238" i="20"/>
  <c r="F238" i="20" s="1"/>
  <c r="W237" i="20"/>
  <c r="V237" i="20"/>
  <c r="L237" i="20"/>
  <c r="M237" i="20" s="1"/>
  <c r="J237" i="20"/>
  <c r="K237" i="20" s="1"/>
  <c r="I237" i="20"/>
  <c r="E237" i="20"/>
  <c r="G237" i="20" s="1"/>
  <c r="D237" i="20"/>
  <c r="F237" i="20" s="1"/>
  <c r="W236" i="20"/>
  <c r="V236" i="20"/>
  <c r="L236" i="20"/>
  <c r="M236" i="20" s="1"/>
  <c r="J236" i="20"/>
  <c r="K236" i="20" s="1"/>
  <c r="I236" i="20"/>
  <c r="E236" i="20"/>
  <c r="G236" i="20" s="1"/>
  <c r="D236" i="20"/>
  <c r="F236" i="20" s="1"/>
  <c r="W235" i="20"/>
  <c r="V235" i="20"/>
  <c r="L235" i="20"/>
  <c r="M235" i="20" s="1"/>
  <c r="J235" i="20"/>
  <c r="K235" i="20" s="1"/>
  <c r="I235" i="20"/>
  <c r="E235" i="20"/>
  <c r="G235" i="20" s="1"/>
  <c r="D235" i="20"/>
  <c r="F235" i="20" s="1"/>
  <c r="W234" i="20"/>
  <c r="V234" i="20"/>
  <c r="L234" i="20"/>
  <c r="M234" i="20" s="1"/>
  <c r="J234" i="20"/>
  <c r="K234" i="20" s="1"/>
  <c r="I234" i="20"/>
  <c r="E234" i="20"/>
  <c r="G234" i="20" s="1"/>
  <c r="D234" i="20"/>
  <c r="F234" i="20" s="1"/>
  <c r="W233" i="20"/>
  <c r="V233" i="20"/>
  <c r="L233" i="20"/>
  <c r="M233" i="20" s="1"/>
  <c r="J233" i="20"/>
  <c r="K233" i="20" s="1"/>
  <c r="I233" i="20"/>
  <c r="E233" i="20"/>
  <c r="G233" i="20" s="1"/>
  <c r="D233" i="20"/>
  <c r="F233" i="20" s="1"/>
  <c r="W232" i="20"/>
  <c r="V232" i="20"/>
  <c r="L232" i="20"/>
  <c r="M232" i="20" s="1"/>
  <c r="J232" i="20"/>
  <c r="K232" i="20" s="1"/>
  <c r="I232" i="20"/>
  <c r="E232" i="20"/>
  <c r="G232" i="20" s="1"/>
  <c r="D232" i="20"/>
  <c r="F232" i="20" s="1"/>
  <c r="W231" i="20"/>
  <c r="V231" i="20"/>
  <c r="L231" i="20"/>
  <c r="M231" i="20" s="1"/>
  <c r="J231" i="20"/>
  <c r="K231" i="20" s="1"/>
  <c r="I231" i="20"/>
  <c r="E231" i="20"/>
  <c r="G231" i="20" s="1"/>
  <c r="D231" i="20"/>
  <c r="F231" i="20" s="1"/>
  <c r="W230" i="20"/>
  <c r="V230" i="20"/>
  <c r="L230" i="20"/>
  <c r="M230" i="20" s="1"/>
  <c r="J230" i="20"/>
  <c r="K230" i="20" s="1"/>
  <c r="I230" i="20"/>
  <c r="E230" i="20"/>
  <c r="G230" i="20" s="1"/>
  <c r="D230" i="20"/>
  <c r="F230" i="20" s="1"/>
  <c r="W229" i="20"/>
  <c r="V229" i="20"/>
  <c r="L229" i="20"/>
  <c r="M229" i="20" s="1"/>
  <c r="J229" i="20"/>
  <c r="K229" i="20" s="1"/>
  <c r="I229" i="20"/>
  <c r="E229" i="20"/>
  <c r="G229" i="20" s="1"/>
  <c r="D229" i="20"/>
  <c r="F229" i="20" s="1"/>
  <c r="W228" i="20"/>
  <c r="V228" i="20"/>
  <c r="L228" i="20"/>
  <c r="M228" i="20" s="1"/>
  <c r="J228" i="20"/>
  <c r="K228" i="20" s="1"/>
  <c r="I228" i="20"/>
  <c r="E228" i="20"/>
  <c r="G228" i="20" s="1"/>
  <c r="D228" i="20"/>
  <c r="F228" i="20" s="1"/>
  <c r="W227" i="20"/>
  <c r="V227" i="20"/>
  <c r="L227" i="20"/>
  <c r="M227" i="20" s="1"/>
  <c r="J227" i="20"/>
  <c r="K227" i="20" s="1"/>
  <c r="I227" i="20"/>
  <c r="E227" i="20"/>
  <c r="G227" i="20" s="1"/>
  <c r="D227" i="20"/>
  <c r="F227" i="20" s="1"/>
  <c r="W226" i="20"/>
  <c r="V226" i="20"/>
  <c r="L226" i="20"/>
  <c r="M226" i="20" s="1"/>
  <c r="J226" i="20"/>
  <c r="K226" i="20" s="1"/>
  <c r="I226" i="20"/>
  <c r="E226" i="20"/>
  <c r="G226" i="20" s="1"/>
  <c r="D226" i="20"/>
  <c r="F226" i="20" s="1"/>
  <c r="W225" i="20"/>
  <c r="V225" i="20"/>
  <c r="L225" i="20"/>
  <c r="M225" i="20" s="1"/>
  <c r="J225" i="20"/>
  <c r="K225" i="20" s="1"/>
  <c r="I225" i="20"/>
  <c r="E225" i="20"/>
  <c r="G225" i="20" s="1"/>
  <c r="D225" i="20"/>
  <c r="F225" i="20" s="1"/>
  <c r="W224" i="20"/>
  <c r="V224" i="20"/>
  <c r="L224" i="20"/>
  <c r="M224" i="20" s="1"/>
  <c r="J224" i="20"/>
  <c r="K224" i="20" s="1"/>
  <c r="I224" i="20"/>
  <c r="E224" i="20"/>
  <c r="G224" i="20" s="1"/>
  <c r="D224" i="20"/>
  <c r="F224" i="20" s="1"/>
  <c r="W223" i="20"/>
  <c r="V223" i="20"/>
  <c r="L223" i="20"/>
  <c r="M223" i="20" s="1"/>
  <c r="J223" i="20"/>
  <c r="K223" i="20" s="1"/>
  <c r="I223" i="20"/>
  <c r="E223" i="20"/>
  <c r="G223" i="20" s="1"/>
  <c r="D223" i="20"/>
  <c r="F223" i="20" s="1"/>
  <c r="W222" i="20"/>
  <c r="V222" i="20"/>
  <c r="L222" i="20"/>
  <c r="M222" i="20" s="1"/>
  <c r="J222" i="20"/>
  <c r="K222" i="20" s="1"/>
  <c r="I222" i="20"/>
  <c r="E222" i="20"/>
  <c r="G222" i="20" s="1"/>
  <c r="D222" i="20"/>
  <c r="F222" i="20" s="1"/>
  <c r="W221" i="20"/>
  <c r="V221" i="20"/>
  <c r="L221" i="20"/>
  <c r="M221" i="20" s="1"/>
  <c r="J221" i="20"/>
  <c r="K221" i="20" s="1"/>
  <c r="I221" i="20"/>
  <c r="E221" i="20"/>
  <c r="G221" i="20" s="1"/>
  <c r="D221" i="20"/>
  <c r="F221" i="20" s="1"/>
  <c r="W220" i="20"/>
  <c r="V220" i="20"/>
  <c r="L220" i="20"/>
  <c r="M220" i="20" s="1"/>
  <c r="J220" i="20"/>
  <c r="K220" i="20" s="1"/>
  <c r="I220" i="20"/>
  <c r="E220" i="20"/>
  <c r="G220" i="20" s="1"/>
  <c r="D220" i="20"/>
  <c r="F220" i="20" s="1"/>
  <c r="W219" i="20"/>
  <c r="V219" i="20"/>
  <c r="L219" i="20"/>
  <c r="M219" i="20" s="1"/>
  <c r="J219" i="20"/>
  <c r="K219" i="20" s="1"/>
  <c r="I219" i="20"/>
  <c r="E219" i="20"/>
  <c r="G219" i="20" s="1"/>
  <c r="D219" i="20"/>
  <c r="F219" i="20" s="1"/>
  <c r="W218" i="20"/>
  <c r="V218" i="20"/>
  <c r="L218" i="20"/>
  <c r="M218" i="20" s="1"/>
  <c r="J218" i="20"/>
  <c r="K218" i="20" s="1"/>
  <c r="I218" i="20"/>
  <c r="E218" i="20"/>
  <c r="G218" i="20" s="1"/>
  <c r="D218" i="20"/>
  <c r="F218" i="20" s="1"/>
  <c r="W217" i="20"/>
  <c r="V217" i="20"/>
  <c r="L217" i="20"/>
  <c r="J217" i="20"/>
  <c r="I217" i="20"/>
  <c r="E217" i="20"/>
  <c r="G217" i="20" s="1"/>
  <c r="D217" i="20"/>
  <c r="F217" i="20" s="1"/>
  <c r="W216" i="20"/>
  <c r="V216" i="20"/>
  <c r="L216" i="20"/>
  <c r="M216" i="20" s="1"/>
  <c r="J216" i="20"/>
  <c r="K216" i="20" s="1"/>
  <c r="I216" i="20"/>
  <c r="E216" i="20"/>
  <c r="G216" i="20" s="1"/>
  <c r="D216" i="20"/>
  <c r="F216" i="20" s="1"/>
  <c r="W215" i="20"/>
  <c r="V215" i="20"/>
  <c r="L215" i="20"/>
  <c r="M215" i="20" s="1"/>
  <c r="J215" i="20"/>
  <c r="K215" i="20" s="1"/>
  <c r="I215" i="20"/>
  <c r="E215" i="20"/>
  <c r="G215" i="20" s="1"/>
  <c r="D215" i="20"/>
  <c r="F215" i="20" s="1"/>
  <c r="W214" i="20"/>
  <c r="V214" i="20"/>
  <c r="L214" i="20"/>
  <c r="M214" i="20" s="1"/>
  <c r="J214" i="20"/>
  <c r="K214" i="20" s="1"/>
  <c r="I214" i="20"/>
  <c r="E214" i="20"/>
  <c r="G214" i="20" s="1"/>
  <c r="D214" i="20"/>
  <c r="F214" i="20" s="1"/>
  <c r="W213" i="20"/>
  <c r="V213" i="20"/>
  <c r="L213" i="20"/>
  <c r="M213" i="20" s="1"/>
  <c r="J213" i="20"/>
  <c r="K213" i="20" s="1"/>
  <c r="I213" i="20"/>
  <c r="E213" i="20"/>
  <c r="G213" i="20" s="1"/>
  <c r="D213" i="20"/>
  <c r="F213" i="20" s="1"/>
  <c r="W212" i="20"/>
  <c r="V212" i="20"/>
  <c r="L212" i="20"/>
  <c r="M212" i="20" s="1"/>
  <c r="J212" i="20"/>
  <c r="K212" i="20" s="1"/>
  <c r="I212" i="20"/>
  <c r="E212" i="20"/>
  <c r="G212" i="20" s="1"/>
  <c r="D212" i="20"/>
  <c r="F212" i="20" s="1"/>
  <c r="W211" i="20"/>
  <c r="V211" i="20"/>
  <c r="L211" i="20"/>
  <c r="M211" i="20" s="1"/>
  <c r="J211" i="20"/>
  <c r="K211" i="20" s="1"/>
  <c r="I211" i="20"/>
  <c r="E211" i="20"/>
  <c r="G211" i="20" s="1"/>
  <c r="D211" i="20"/>
  <c r="F211" i="20" s="1"/>
  <c r="W210" i="20"/>
  <c r="V210" i="20"/>
  <c r="L210" i="20"/>
  <c r="M210" i="20" s="1"/>
  <c r="J210" i="20"/>
  <c r="K210" i="20" s="1"/>
  <c r="I210" i="20"/>
  <c r="E210" i="20"/>
  <c r="G210" i="20" s="1"/>
  <c r="D210" i="20"/>
  <c r="F210" i="20" s="1"/>
  <c r="W209" i="20"/>
  <c r="V209" i="20"/>
  <c r="L209" i="20"/>
  <c r="M209" i="20" s="1"/>
  <c r="J209" i="20"/>
  <c r="K209" i="20" s="1"/>
  <c r="I209" i="20"/>
  <c r="E209" i="20"/>
  <c r="G209" i="20" s="1"/>
  <c r="D209" i="20"/>
  <c r="F209" i="20" s="1"/>
  <c r="W208" i="20"/>
  <c r="V208" i="20"/>
  <c r="L208" i="20"/>
  <c r="M208" i="20" s="1"/>
  <c r="J208" i="20"/>
  <c r="K208" i="20" s="1"/>
  <c r="I208" i="20"/>
  <c r="E208" i="20"/>
  <c r="G208" i="20" s="1"/>
  <c r="D208" i="20"/>
  <c r="F208" i="20" s="1"/>
  <c r="W207" i="20"/>
  <c r="V207" i="20"/>
  <c r="L207" i="20"/>
  <c r="M207" i="20" s="1"/>
  <c r="J207" i="20"/>
  <c r="K207" i="20" s="1"/>
  <c r="I207" i="20"/>
  <c r="E207" i="20"/>
  <c r="G207" i="20" s="1"/>
  <c r="D207" i="20"/>
  <c r="F207" i="20" s="1"/>
  <c r="W206" i="20"/>
  <c r="V206" i="20"/>
  <c r="L206" i="20"/>
  <c r="M206" i="20" s="1"/>
  <c r="J206" i="20"/>
  <c r="K206" i="20" s="1"/>
  <c r="I206" i="20"/>
  <c r="E206" i="20"/>
  <c r="G206" i="20" s="1"/>
  <c r="D206" i="20"/>
  <c r="F206" i="20" s="1"/>
  <c r="W205" i="20"/>
  <c r="V205" i="20"/>
  <c r="L205" i="20"/>
  <c r="M205" i="20" s="1"/>
  <c r="J205" i="20"/>
  <c r="K205" i="20" s="1"/>
  <c r="I205" i="20"/>
  <c r="E205" i="20"/>
  <c r="G205" i="20" s="1"/>
  <c r="D205" i="20"/>
  <c r="F205" i="20" s="1"/>
  <c r="W204" i="20"/>
  <c r="V204" i="20"/>
  <c r="L204" i="20"/>
  <c r="M204" i="20" s="1"/>
  <c r="J204" i="20"/>
  <c r="K204" i="20" s="1"/>
  <c r="I204" i="20"/>
  <c r="E204" i="20"/>
  <c r="G204" i="20" s="1"/>
  <c r="D204" i="20"/>
  <c r="F204" i="20" s="1"/>
  <c r="W203" i="20"/>
  <c r="V203" i="20"/>
  <c r="L203" i="20"/>
  <c r="M203" i="20" s="1"/>
  <c r="J203" i="20"/>
  <c r="K203" i="20" s="1"/>
  <c r="I203" i="20"/>
  <c r="E203" i="20"/>
  <c r="G203" i="20" s="1"/>
  <c r="D203" i="20"/>
  <c r="F203" i="20" s="1"/>
  <c r="W202" i="20"/>
  <c r="V202" i="20"/>
  <c r="L202" i="20"/>
  <c r="M202" i="20" s="1"/>
  <c r="J202" i="20"/>
  <c r="K202" i="20" s="1"/>
  <c r="I202" i="20"/>
  <c r="E202" i="20"/>
  <c r="G202" i="20" s="1"/>
  <c r="D202" i="20"/>
  <c r="F202" i="20" s="1"/>
  <c r="W201" i="20"/>
  <c r="V201" i="20"/>
  <c r="L201" i="20"/>
  <c r="M201" i="20" s="1"/>
  <c r="J201" i="20"/>
  <c r="K201" i="20" s="1"/>
  <c r="I201" i="20"/>
  <c r="E201" i="20"/>
  <c r="G201" i="20" s="1"/>
  <c r="D201" i="20"/>
  <c r="F201" i="20" s="1"/>
  <c r="W200" i="20"/>
  <c r="V200" i="20"/>
  <c r="L200" i="20"/>
  <c r="M200" i="20" s="1"/>
  <c r="J200" i="20"/>
  <c r="K200" i="20" s="1"/>
  <c r="I200" i="20"/>
  <c r="E200" i="20"/>
  <c r="G200" i="20" s="1"/>
  <c r="D200" i="20"/>
  <c r="F200" i="20" s="1"/>
  <c r="W199" i="20"/>
  <c r="V199" i="20"/>
  <c r="L199" i="20"/>
  <c r="M199" i="20" s="1"/>
  <c r="J199" i="20"/>
  <c r="K199" i="20" s="1"/>
  <c r="I199" i="20"/>
  <c r="E199" i="20"/>
  <c r="G199" i="20" s="1"/>
  <c r="D199" i="20"/>
  <c r="F199" i="20" s="1"/>
  <c r="W198" i="20"/>
  <c r="V198" i="20"/>
  <c r="L198" i="20"/>
  <c r="M198" i="20" s="1"/>
  <c r="J198" i="20"/>
  <c r="K198" i="20" s="1"/>
  <c r="I198" i="20"/>
  <c r="E198" i="20"/>
  <c r="G198" i="20" s="1"/>
  <c r="D198" i="20"/>
  <c r="F198" i="20" s="1"/>
  <c r="W197" i="20"/>
  <c r="V197" i="20"/>
  <c r="L197" i="20"/>
  <c r="M197" i="20" s="1"/>
  <c r="J197" i="20"/>
  <c r="K197" i="20" s="1"/>
  <c r="I197" i="20"/>
  <c r="E197" i="20"/>
  <c r="G197" i="20" s="1"/>
  <c r="D197" i="20"/>
  <c r="F197" i="20" s="1"/>
  <c r="W196" i="20"/>
  <c r="V196" i="20"/>
  <c r="L196" i="20"/>
  <c r="M196" i="20" s="1"/>
  <c r="J196" i="20"/>
  <c r="K196" i="20" s="1"/>
  <c r="I196" i="20"/>
  <c r="E196" i="20"/>
  <c r="G196" i="20" s="1"/>
  <c r="D196" i="20"/>
  <c r="F196" i="20" s="1"/>
  <c r="W195" i="20"/>
  <c r="V195" i="20"/>
  <c r="L195" i="20"/>
  <c r="M195" i="20" s="1"/>
  <c r="J195" i="20"/>
  <c r="K195" i="20" s="1"/>
  <c r="I195" i="20"/>
  <c r="E195" i="20"/>
  <c r="G195" i="20" s="1"/>
  <c r="D195" i="20"/>
  <c r="F195" i="20" s="1"/>
  <c r="W194" i="20"/>
  <c r="V194" i="20"/>
  <c r="L194" i="20"/>
  <c r="M194" i="20" s="1"/>
  <c r="J194" i="20"/>
  <c r="K194" i="20" s="1"/>
  <c r="I194" i="20"/>
  <c r="E194" i="20"/>
  <c r="G194" i="20" s="1"/>
  <c r="D194" i="20"/>
  <c r="F194" i="20" s="1"/>
  <c r="W193" i="20"/>
  <c r="V193" i="20"/>
  <c r="L193" i="20"/>
  <c r="M193" i="20" s="1"/>
  <c r="J193" i="20"/>
  <c r="K193" i="20" s="1"/>
  <c r="I193" i="20"/>
  <c r="E193" i="20"/>
  <c r="G193" i="20" s="1"/>
  <c r="D193" i="20"/>
  <c r="F193" i="20" s="1"/>
  <c r="W192" i="20"/>
  <c r="V192" i="20"/>
  <c r="L192" i="20"/>
  <c r="M192" i="20" s="1"/>
  <c r="J192" i="20"/>
  <c r="K192" i="20" s="1"/>
  <c r="I192" i="20"/>
  <c r="E192" i="20"/>
  <c r="G192" i="20" s="1"/>
  <c r="D192" i="20"/>
  <c r="F192" i="20" s="1"/>
  <c r="W191" i="20"/>
  <c r="V191" i="20"/>
  <c r="L191" i="20"/>
  <c r="M191" i="20" s="1"/>
  <c r="J191" i="20"/>
  <c r="K191" i="20" s="1"/>
  <c r="I191" i="20"/>
  <c r="E191" i="20"/>
  <c r="G191" i="20" s="1"/>
  <c r="D191" i="20"/>
  <c r="F191" i="20" s="1"/>
  <c r="W190" i="20"/>
  <c r="V190" i="20"/>
  <c r="L190" i="20"/>
  <c r="M190" i="20" s="1"/>
  <c r="J190" i="20"/>
  <c r="K190" i="20" s="1"/>
  <c r="I190" i="20"/>
  <c r="E190" i="20"/>
  <c r="G190" i="20" s="1"/>
  <c r="D190" i="20"/>
  <c r="F190" i="20" s="1"/>
  <c r="W189" i="20"/>
  <c r="V189" i="20"/>
  <c r="L189" i="20"/>
  <c r="M189" i="20" s="1"/>
  <c r="J189" i="20"/>
  <c r="K189" i="20" s="1"/>
  <c r="I189" i="20"/>
  <c r="E189" i="20"/>
  <c r="G189" i="20" s="1"/>
  <c r="D189" i="20"/>
  <c r="F189" i="20" s="1"/>
  <c r="W188" i="20"/>
  <c r="V188" i="20"/>
  <c r="L188" i="20"/>
  <c r="M188" i="20" s="1"/>
  <c r="J188" i="20"/>
  <c r="K188" i="20" s="1"/>
  <c r="I188" i="20"/>
  <c r="E188" i="20"/>
  <c r="G188" i="20" s="1"/>
  <c r="D188" i="20"/>
  <c r="F188" i="20" s="1"/>
  <c r="W187" i="20"/>
  <c r="V187" i="20"/>
  <c r="L187" i="20"/>
  <c r="M187" i="20" s="1"/>
  <c r="J187" i="20"/>
  <c r="K187" i="20" s="1"/>
  <c r="I187" i="20"/>
  <c r="E187" i="20"/>
  <c r="G187" i="20" s="1"/>
  <c r="D187" i="20"/>
  <c r="F187" i="20" s="1"/>
  <c r="W186" i="20"/>
  <c r="V186" i="20"/>
  <c r="L186" i="20"/>
  <c r="J186" i="20"/>
  <c r="I186" i="20"/>
  <c r="E186" i="20"/>
  <c r="G186" i="20" s="1"/>
  <c r="D186" i="20"/>
  <c r="F186" i="20" s="1"/>
  <c r="W185" i="20"/>
  <c r="V185" i="20"/>
  <c r="L185" i="20"/>
  <c r="M185" i="20" s="1"/>
  <c r="J185" i="20"/>
  <c r="K185" i="20" s="1"/>
  <c r="I185" i="20"/>
  <c r="E185" i="20"/>
  <c r="G185" i="20" s="1"/>
  <c r="D185" i="20"/>
  <c r="F185" i="20" s="1"/>
  <c r="W184" i="20"/>
  <c r="V184" i="20"/>
  <c r="L184" i="20"/>
  <c r="M184" i="20" s="1"/>
  <c r="J184" i="20"/>
  <c r="K184" i="20" s="1"/>
  <c r="I184" i="20"/>
  <c r="E184" i="20"/>
  <c r="G184" i="20" s="1"/>
  <c r="D184" i="20"/>
  <c r="F184" i="20" s="1"/>
  <c r="W183" i="20"/>
  <c r="V183" i="20"/>
  <c r="L183" i="20"/>
  <c r="M183" i="20" s="1"/>
  <c r="J183" i="20"/>
  <c r="K183" i="20" s="1"/>
  <c r="I183" i="20"/>
  <c r="E183" i="20"/>
  <c r="G183" i="20" s="1"/>
  <c r="D183" i="20"/>
  <c r="F183" i="20" s="1"/>
  <c r="W182" i="20"/>
  <c r="V182" i="20"/>
  <c r="L182" i="20"/>
  <c r="M182" i="20" s="1"/>
  <c r="J182" i="20"/>
  <c r="K182" i="20" s="1"/>
  <c r="I182" i="20"/>
  <c r="E182" i="20"/>
  <c r="G182" i="20" s="1"/>
  <c r="D182" i="20"/>
  <c r="F182" i="20" s="1"/>
  <c r="W181" i="20"/>
  <c r="V181" i="20"/>
  <c r="L181" i="20"/>
  <c r="M181" i="20" s="1"/>
  <c r="J181" i="20"/>
  <c r="K181" i="20" s="1"/>
  <c r="I181" i="20"/>
  <c r="E181" i="20"/>
  <c r="G181" i="20" s="1"/>
  <c r="D181" i="20"/>
  <c r="F181" i="20" s="1"/>
  <c r="W180" i="20"/>
  <c r="V180" i="20"/>
  <c r="L180" i="20"/>
  <c r="M180" i="20" s="1"/>
  <c r="J180" i="20"/>
  <c r="K180" i="20" s="1"/>
  <c r="I180" i="20"/>
  <c r="E180" i="20"/>
  <c r="G180" i="20" s="1"/>
  <c r="D180" i="20"/>
  <c r="F180" i="20" s="1"/>
  <c r="W179" i="20"/>
  <c r="V179" i="20"/>
  <c r="L179" i="20"/>
  <c r="M179" i="20" s="1"/>
  <c r="J179" i="20"/>
  <c r="K179" i="20" s="1"/>
  <c r="I179" i="20"/>
  <c r="E179" i="20"/>
  <c r="G179" i="20" s="1"/>
  <c r="D179" i="20"/>
  <c r="F179" i="20" s="1"/>
  <c r="W178" i="20"/>
  <c r="V178" i="20"/>
  <c r="L178" i="20"/>
  <c r="M178" i="20" s="1"/>
  <c r="J178" i="20"/>
  <c r="K178" i="20" s="1"/>
  <c r="I178" i="20"/>
  <c r="E178" i="20"/>
  <c r="G178" i="20" s="1"/>
  <c r="D178" i="20"/>
  <c r="F178" i="20" s="1"/>
  <c r="W177" i="20"/>
  <c r="V177" i="20"/>
  <c r="L177" i="20"/>
  <c r="M177" i="20" s="1"/>
  <c r="J177" i="20"/>
  <c r="K177" i="20" s="1"/>
  <c r="I177" i="20"/>
  <c r="E177" i="20"/>
  <c r="G177" i="20" s="1"/>
  <c r="D177" i="20"/>
  <c r="F177" i="20" s="1"/>
  <c r="W176" i="20"/>
  <c r="V176" i="20"/>
  <c r="L176" i="20"/>
  <c r="M176" i="20" s="1"/>
  <c r="J176" i="20"/>
  <c r="K176" i="20" s="1"/>
  <c r="I176" i="20"/>
  <c r="E176" i="20"/>
  <c r="G176" i="20" s="1"/>
  <c r="D176" i="20"/>
  <c r="F176" i="20" s="1"/>
  <c r="W175" i="20"/>
  <c r="V175" i="20"/>
  <c r="L175" i="20"/>
  <c r="M175" i="20" s="1"/>
  <c r="J175" i="20"/>
  <c r="K175" i="20" s="1"/>
  <c r="I175" i="20"/>
  <c r="E175" i="20"/>
  <c r="G175" i="20" s="1"/>
  <c r="D175" i="20"/>
  <c r="F175" i="20" s="1"/>
  <c r="W174" i="20"/>
  <c r="V174" i="20"/>
  <c r="L174" i="20"/>
  <c r="M174" i="20" s="1"/>
  <c r="J174" i="20"/>
  <c r="K174" i="20" s="1"/>
  <c r="I174" i="20"/>
  <c r="E174" i="20"/>
  <c r="G174" i="20" s="1"/>
  <c r="D174" i="20"/>
  <c r="F174" i="20" s="1"/>
  <c r="W173" i="20"/>
  <c r="V173" i="20"/>
  <c r="L173" i="20"/>
  <c r="M173" i="20" s="1"/>
  <c r="J173" i="20"/>
  <c r="K173" i="20" s="1"/>
  <c r="I173" i="20"/>
  <c r="E173" i="20"/>
  <c r="G173" i="20" s="1"/>
  <c r="D173" i="20"/>
  <c r="F173" i="20" s="1"/>
  <c r="W172" i="20"/>
  <c r="V172" i="20"/>
  <c r="L172" i="20"/>
  <c r="M172" i="20" s="1"/>
  <c r="J172" i="20"/>
  <c r="K172" i="20" s="1"/>
  <c r="I172" i="20"/>
  <c r="E172" i="20"/>
  <c r="G172" i="20" s="1"/>
  <c r="D172" i="20"/>
  <c r="F172" i="20" s="1"/>
  <c r="W171" i="20"/>
  <c r="V171" i="20"/>
  <c r="L171" i="20"/>
  <c r="M171" i="20" s="1"/>
  <c r="J171" i="20"/>
  <c r="K171" i="20" s="1"/>
  <c r="I171" i="20"/>
  <c r="E171" i="20"/>
  <c r="G171" i="20" s="1"/>
  <c r="D171" i="20"/>
  <c r="F171" i="20" s="1"/>
  <c r="W170" i="20"/>
  <c r="V170" i="20"/>
  <c r="L170" i="20"/>
  <c r="M170" i="20" s="1"/>
  <c r="J170" i="20"/>
  <c r="K170" i="20" s="1"/>
  <c r="I170" i="20"/>
  <c r="E170" i="20"/>
  <c r="G170" i="20" s="1"/>
  <c r="D170" i="20"/>
  <c r="F170" i="20" s="1"/>
  <c r="W169" i="20"/>
  <c r="V169" i="20"/>
  <c r="L169" i="20"/>
  <c r="M169" i="20" s="1"/>
  <c r="J169" i="20"/>
  <c r="K169" i="20" s="1"/>
  <c r="I169" i="20"/>
  <c r="E169" i="20"/>
  <c r="G169" i="20" s="1"/>
  <c r="D169" i="20"/>
  <c r="F169" i="20" s="1"/>
  <c r="W168" i="20"/>
  <c r="V168" i="20"/>
  <c r="L168" i="20"/>
  <c r="M168" i="20" s="1"/>
  <c r="J168" i="20"/>
  <c r="K168" i="20" s="1"/>
  <c r="I168" i="20"/>
  <c r="E168" i="20"/>
  <c r="G168" i="20" s="1"/>
  <c r="D168" i="20"/>
  <c r="F168" i="20" s="1"/>
  <c r="W167" i="20"/>
  <c r="V167" i="20"/>
  <c r="L167" i="20"/>
  <c r="M167" i="20" s="1"/>
  <c r="J167" i="20"/>
  <c r="K167" i="20" s="1"/>
  <c r="I167" i="20"/>
  <c r="E167" i="20"/>
  <c r="G167" i="20" s="1"/>
  <c r="D167" i="20"/>
  <c r="F167" i="20" s="1"/>
  <c r="W166" i="20"/>
  <c r="V166" i="20"/>
  <c r="L166" i="20"/>
  <c r="M166" i="20" s="1"/>
  <c r="J166" i="20"/>
  <c r="K166" i="20" s="1"/>
  <c r="I166" i="20"/>
  <c r="E166" i="20"/>
  <c r="G166" i="20" s="1"/>
  <c r="D166" i="20"/>
  <c r="F166" i="20" s="1"/>
  <c r="W165" i="20"/>
  <c r="V165" i="20"/>
  <c r="L165" i="20"/>
  <c r="M165" i="20" s="1"/>
  <c r="J165" i="20"/>
  <c r="K165" i="20" s="1"/>
  <c r="I165" i="20"/>
  <c r="E165" i="20"/>
  <c r="G165" i="20" s="1"/>
  <c r="D165" i="20"/>
  <c r="F165" i="20" s="1"/>
  <c r="W164" i="20"/>
  <c r="V164" i="20"/>
  <c r="L164" i="20"/>
  <c r="M164" i="20" s="1"/>
  <c r="J164" i="20"/>
  <c r="K164" i="20" s="1"/>
  <c r="I164" i="20"/>
  <c r="E164" i="20"/>
  <c r="G164" i="20" s="1"/>
  <c r="D164" i="20"/>
  <c r="F164" i="20" s="1"/>
  <c r="W163" i="20"/>
  <c r="V163" i="20"/>
  <c r="L163" i="20"/>
  <c r="M163" i="20" s="1"/>
  <c r="J163" i="20"/>
  <c r="K163" i="20" s="1"/>
  <c r="I163" i="20"/>
  <c r="E163" i="20"/>
  <c r="G163" i="20" s="1"/>
  <c r="D163" i="20"/>
  <c r="F163" i="20" s="1"/>
  <c r="W162" i="20"/>
  <c r="V162" i="20"/>
  <c r="L162" i="20"/>
  <c r="M162" i="20" s="1"/>
  <c r="J162" i="20"/>
  <c r="K162" i="20" s="1"/>
  <c r="I162" i="20"/>
  <c r="E162" i="20"/>
  <c r="G162" i="20" s="1"/>
  <c r="D162" i="20"/>
  <c r="F162" i="20" s="1"/>
  <c r="W161" i="20"/>
  <c r="V161" i="20"/>
  <c r="L161" i="20"/>
  <c r="M161" i="20" s="1"/>
  <c r="J161" i="20"/>
  <c r="K161" i="20" s="1"/>
  <c r="I161" i="20"/>
  <c r="E161" i="20"/>
  <c r="G161" i="20" s="1"/>
  <c r="D161" i="20"/>
  <c r="F161" i="20" s="1"/>
  <c r="W160" i="20"/>
  <c r="V160" i="20"/>
  <c r="L160" i="20"/>
  <c r="M160" i="20" s="1"/>
  <c r="J160" i="20"/>
  <c r="K160" i="20" s="1"/>
  <c r="I160" i="20"/>
  <c r="E160" i="20"/>
  <c r="G160" i="20" s="1"/>
  <c r="D160" i="20"/>
  <c r="F160" i="20" s="1"/>
  <c r="W159" i="20"/>
  <c r="V159" i="20"/>
  <c r="L159" i="20"/>
  <c r="M159" i="20" s="1"/>
  <c r="J159" i="20"/>
  <c r="K159" i="20" s="1"/>
  <c r="I159" i="20"/>
  <c r="E159" i="20"/>
  <c r="G159" i="20" s="1"/>
  <c r="D159" i="20"/>
  <c r="F159" i="20" s="1"/>
  <c r="W158" i="20"/>
  <c r="V158" i="20"/>
  <c r="L158" i="20"/>
  <c r="M158" i="20" s="1"/>
  <c r="J158" i="20"/>
  <c r="K158" i="20" s="1"/>
  <c r="I158" i="20"/>
  <c r="E158" i="20"/>
  <c r="G158" i="20" s="1"/>
  <c r="D158" i="20"/>
  <c r="F158" i="20" s="1"/>
  <c r="W157" i="20"/>
  <c r="V157" i="20"/>
  <c r="L157" i="20"/>
  <c r="M157" i="20" s="1"/>
  <c r="J157" i="20"/>
  <c r="K157" i="20" s="1"/>
  <c r="I157" i="20"/>
  <c r="E157" i="20"/>
  <c r="G157" i="20" s="1"/>
  <c r="D157" i="20"/>
  <c r="F157" i="20" s="1"/>
  <c r="W156" i="20"/>
  <c r="V156" i="20"/>
  <c r="L156" i="20"/>
  <c r="M156" i="20" s="1"/>
  <c r="J156" i="20"/>
  <c r="K156" i="20" s="1"/>
  <c r="I156" i="20"/>
  <c r="E156" i="20"/>
  <c r="G156" i="20" s="1"/>
  <c r="D156" i="20"/>
  <c r="F156" i="20" s="1"/>
  <c r="W155" i="20"/>
  <c r="V155" i="20"/>
  <c r="L155" i="20"/>
  <c r="M155" i="20" s="1"/>
  <c r="J155" i="20"/>
  <c r="K155" i="20" s="1"/>
  <c r="I155" i="20"/>
  <c r="E155" i="20"/>
  <c r="G155" i="20" s="1"/>
  <c r="D155" i="20"/>
  <c r="F155" i="20" s="1"/>
  <c r="W154" i="20"/>
  <c r="V154" i="20"/>
  <c r="L154" i="20"/>
  <c r="M154" i="20" s="1"/>
  <c r="J154" i="20"/>
  <c r="K154" i="20" s="1"/>
  <c r="I154" i="20"/>
  <c r="E154" i="20"/>
  <c r="G154" i="20" s="1"/>
  <c r="D154" i="20"/>
  <c r="F154" i="20" s="1"/>
  <c r="W153" i="20"/>
  <c r="V153" i="20"/>
  <c r="L153" i="20"/>
  <c r="M153" i="20" s="1"/>
  <c r="J153" i="20"/>
  <c r="K153" i="20" s="1"/>
  <c r="I153" i="20"/>
  <c r="E153" i="20"/>
  <c r="G153" i="20" s="1"/>
  <c r="D153" i="20"/>
  <c r="F153" i="20" s="1"/>
  <c r="W152" i="20"/>
  <c r="V152" i="20"/>
  <c r="L152" i="20"/>
  <c r="M152" i="20" s="1"/>
  <c r="J152" i="20"/>
  <c r="K152" i="20" s="1"/>
  <c r="I152" i="20"/>
  <c r="E152" i="20"/>
  <c r="G152" i="20" s="1"/>
  <c r="D152" i="20"/>
  <c r="F152" i="20" s="1"/>
  <c r="W151" i="20"/>
  <c r="V151" i="20"/>
  <c r="L151" i="20"/>
  <c r="M151" i="20" s="1"/>
  <c r="J151" i="20"/>
  <c r="K151" i="20" s="1"/>
  <c r="I151" i="20"/>
  <c r="E151" i="20"/>
  <c r="G151" i="20" s="1"/>
  <c r="D151" i="20"/>
  <c r="F151" i="20" s="1"/>
  <c r="W150" i="20"/>
  <c r="V150" i="20"/>
  <c r="L150" i="20"/>
  <c r="M150" i="20" s="1"/>
  <c r="J150" i="20"/>
  <c r="K150" i="20" s="1"/>
  <c r="I150" i="20"/>
  <c r="E150" i="20"/>
  <c r="G150" i="20" s="1"/>
  <c r="D150" i="20"/>
  <c r="F150" i="20" s="1"/>
  <c r="W149" i="20"/>
  <c r="V149" i="20"/>
  <c r="L149" i="20"/>
  <c r="M149" i="20" s="1"/>
  <c r="J149" i="20"/>
  <c r="K149" i="20" s="1"/>
  <c r="I149" i="20"/>
  <c r="E149" i="20"/>
  <c r="G149" i="20" s="1"/>
  <c r="D149" i="20"/>
  <c r="F149" i="20" s="1"/>
  <c r="W148" i="20"/>
  <c r="V148" i="20"/>
  <c r="L148" i="20"/>
  <c r="M148" i="20" s="1"/>
  <c r="J148" i="20"/>
  <c r="K148" i="20" s="1"/>
  <c r="I148" i="20"/>
  <c r="E148" i="20"/>
  <c r="G148" i="20" s="1"/>
  <c r="D148" i="20"/>
  <c r="F148" i="20" s="1"/>
  <c r="W147" i="20"/>
  <c r="V147" i="20"/>
  <c r="L147" i="20"/>
  <c r="M147" i="20" s="1"/>
  <c r="J147" i="20"/>
  <c r="K147" i="20" s="1"/>
  <c r="I147" i="20"/>
  <c r="E147" i="20"/>
  <c r="G147" i="20" s="1"/>
  <c r="D147" i="20"/>
  <c r="F147" i="20" s="1"/>
  <c r="W146" i="20"/>
  <c r="V146" i="20"/>
  <c r="L146" i="20"/>
  <c r="M146" i="20" s="1"/>
  <c r="J146" i="20"/>
  <c r="K146" i="20" s="1"/>
  <c r="I146" i="20"/>
  <c r="E146" i="20"/>
  <c r="G146" i="20" s="1"/>
  <c r="D146" i="20"/>
  <c r="F146" i="20" s="1"/>
  <c r="W145" i="20"/>
  <c r="V145" i="20"/>
  <c r="L145" i="20"/>
  <c r="M145" i="20" s="1"/>
  <c r="J145" i="20"/>
  <c r="K145" i="20" s="1"/>
  <c r="I145" i="20"/>
  <c r="E145" i="20"/>
  <c r="G145" i="20" s="1"/>
  <c r="D145" i="20"/>
  <c r="F145" i="20" s="1"/>
  <c r="W144" i="20"/>
  <c r="V144" i="20"/>
  <c r="L144" i="20"/>
  <c r="M144" i="20" s="1"/>
  <c r="J144" i="20"/>
  <c r="K144" i="20" s="1"/>
  <c r="I144" i="20"/>
  <c r="E144" i="20"/>
  <c r="G144" i="20" s="1"/>
  <c r="D144" i="20"/>
  <c r="F144" i="20" s="1"/>
  <c r="W143" i="20"/>
  <c r="V143" i="20"/>
  <c r="L143" i="20"/>
  <c r="M143" i="20" s="1"/>
  <c r="J143" i="20"/>
  <c r="K143" i="20" s="1"/>
  <c r="I143" i="20"/>
  <c r="E143" i="20"/>
  <c r="G143" i="20" s="1"/>
  <c r="D143" i="20"/>
  <c r="F143" i="20" s="1"/>
  <c r="W142" i="20"/>
  <c r="V142" i="20"/>
  <c r="L142" i="20"/>
  <c r="M142" i="20" s="1"/>
  <c r="J142" i="20"/>
  <c r="K142" i="20" s="1"/>
  <c r="I142" i="20"/>
  <c r="E142" i="20"/>
  <c r="G142" i="20" s="1"/>
  <c r="D142" i="20"/>
  <c r="F142" i="20" s="1"/>
  <c r="W141" i="20"/>
  <c r="V141" i="20"/>
  <c r="L141" i="20"/>
  <c r="M141" i="20" s="1"/>
  <c r="J141" i="20"/>
  <c r="K141" i="20" s="1"/>
  <c r="I141" i="20"/>
  <c r="E141" i="20"/>
  <c r="G141" i="20" s="1"/>
  <c r="D141" i="20"/>
  <c r="F141" i="20" s="1"/>
  <c r="W140" i="20"/>
  <c r="V140" i="20"/>
  <c r="L140" i="20"/>
  <c r="M140" i="20" s="1"/>
  <c r="J140" i="20"/>
  <c r="K140" i="20" s="1"/>
  <c r="I140" i="20"/>
  <c r="E140" i="20"/>
  <c r="G140" i="20" s="1"/>
  <c r="D140" i="20"/>
  <c r="F140" i="20" s="1"/>
  <c r="W139" i="20"/>
  <c r="V139" i="20"/>
  <c r="L139" i="20"/>
  <c r="M139" i="20" s="1"/>
  <c r="J139" i="20"/>
  <c r="K139" i="20" s="1"/>
  <c r="I139" i="20"/>
  <c r="E139" i="20"/>
  <c r="G139" i="20" s="1"/>
  <c r="D139" i="20"/>
  <c r="F139" i="20" s="1"/>
  <c r="W138" i="20"/>
  <c r="V138" i="20"/>
  <c r="L138" i="20"/>
  <c r="M138" i="20" s="1"/>
  <c r="J138" i="20"/>
  <c r="K138" i="20" s="1"/>
  <c r="I138" i="20"/>
  <c r="E138" i="20"/>
  <c r="G138" i="20" s="1"/>
  <c r="D138" i="20"/>
  <c r="F138" i="20" s="1"/>
  <c r="W137" i="20"/>
  <c r="V137" i="20"/>
  <c r="L137" i="20"/>
  <c r="M137" i="20" s="1"/>
  <c r="J137" i="20"/>
  <c r="K137" i="20" s="1"/>
  <c r="I137" i="20"/>
  <c r="E137" i="20"/>
  <c r="G137" i="20" s="1"/>
  <c r="D137" i="20"/>
  <c r="F137" i="20" s="1"/>
  <c r="W136" i="20"/>
  <c r="V136" i="20"/>
  <c r="L136" i="20"/>
  <c r="M136" i="20" s="1"/>
  <c r="J136" i="20"/>
  <c r="K136" i="20" s="1"/>
  <c r="I136" i="20"/>
  <c r="E136" i="20"/>
  <c r="G136" i="20" s="1"/>
  <c r="D136" i="20"/>
  <c r="F136" i="20" s="1"/>
  <c r="W135" i="20"/>
  <c r="V135" i="20"/>
  <c r="L135" i="20"/>
  <c r="M135" i="20" s="1"/>
  <c r="J135" i="20"/>
  <c r="K135" i="20" s="1"/>
  <c r="I135" i="20"/>
  <c r="E135" i="20"/>
  <c r="G135" i="20" s="1"/>
  <c r="D135" i="20"/>
  <c r="F135" i="20" s="1"/>
  <c r="W134" i="20"/>
  <c r="V134" i="20"/>
  <c r="L134" i="20"/>
  <c r="M134" i="20" s="1"/>
  <c r="J134" i="20"/>
  <c r="K134" i="20" s="1"/>
  <c r="I134" i="20"/>
  <c r="E134" i="20"/>
  <c r="G134" i="20" s="1"/>
  <c r="D134" i="20"/>
  <c r="F134" i="20" s="1"/>
  <c r="W133" i="20"/>
  <c r="V133" i="20"/>
  <c r="L133" i="20"/>
  <c r="M133" i="20" s="1"/>
  <c r="J133" i="20"/>
  <c r="K133" i="20" s="1"/>
  <c r="I133" i="20"/>
  <c r="E133" i="20"/>
  <c r="G133" i="20" s="1"/>
  <c r="D133" i="20"/>
  <c r="F133" i="20" s="1"/>
  <c r="W132" i="20"/>
  <c r="V132" i="20"/>
  <c r="L132" i="20"/>
  <c r="M132" i="20" s="1"/>
  <c r="J132" i="20"/>
  <c r="K132" i="20" s="1"/>
  <c r="I132" i="20"/>
  <c r="E132" i="20"/>
  <c r="G132" i="20" s="1"/>
  <c r="D132" i="20"/>
  <c r="F132" i="20" s="1"/>
  <c r="W131" i="20"/>
  <c r="V131" i="20"/>
  <c r="L131" i="20"/>
  <c r="M131" i="20" s="1"/>
  <c r="J131" i="20"/>
  <c r="K131" i="20" s="1"/>
  <c r="I131" i="20"/>
  <c r="E131" i="20"/>
  <c r="G131" i="20" s="1"/>
  <c r="D131" i="20"/>
  <c r="F131" i="20" s="1"/>
  <c r="W130" i="20"/>
  <c r="V130" i="20"/>
  <c r="L130" i="20"/>
  <c r="M130" i="20" s="1"/>
  <c r="J130" i="20"/>
  <c r="K130" i="20" s="1"/>
  <c r="I130" i="20"/>
  <c r="E130" i="20"/>
  <c r="G130" i="20" s="1"/>
  <c r="D130" i="20"/>
  <c r="F130" i="20" s="1"/>
  <c r="W129" i="20"/>
  <c r="V129" i="20"/>
  <c r="M129" i="20"/>
  <c r="L129" i="20"/>
  <c r="K129" i="20"/>
  <c r="J129" i="20"/>
  <c r="I129" i="20"/>
  <c r="E129" i="20"/>
  <c r="G129" i="20" s="1"/>
  <c r="D129" i="20"/>
  <c r="F129" i="20" s="1"/>
  <c r="W128" i="20"/>
  <c r="V128" i="20"/>
  <c r="L128" i="20"/>
  <c r="M128" i="20" s="1"/>
  <c r="J128" i="20"/>
  <c r="K128" i="20" s="1"/>
  <c r="I128" i="20"/>
  <c r="G128" i="20"/>
  <c r="E128" i="20"/>
  <c r="D128" i="20"/>
  <c r="F128" i="20" s="1"/>
  <c r="W127" i="20"/>
  <c r="V127" i="20"/>
  <c r="L127" i="20"/>
  <c r="M127" i="20" s="1"/>
  <c r="J127" i="20"/>
  <c r="K127" i="20" s="1"/>
  <c r="I127" i="20"/>
  <c r="E127" i="20"/>
  <c r="G127" i="20" s="1"/>
  <c r="D127" i="20"/>
  <c r="F127" i="20" s="1"/>
  <c r="W126" i="20"/>
  <c r="V126" i="20"/>
  <c r="L126" i="20"/>
  <c r="M126" i="20" s="1"/>
  <c r="J126" i="20"/>
  <c r="K126" i="20" s="1"/>
  <c r="I126" i="20"/>
  <c r="E126" i="20"/>
  <c r="G126" i="20" s="1"/>
  <c r="D126" i="20"/>
  <c r="F126" i="20" s="1"/>
  <c r="W125" i="20"/>
  <c r="V125" i="20"/>
  <c r="L125" i="20"/>
  <c r="M125" i="20" s="1"/>
  <c r="J125" i="20"/>
  <c r="K125" i="20" s="1"/>
  <c r="I125" i="20"/>
  <c r="E125" i="20"/>
  <c r="G125" i="20" s="1"/>
  <c r="D125" i="20"/>
  <c r="F125" i="20" s="1"/>
  <c r="W124" i="20"/>
  <c r="V124" i="20"/>
  <c r="L124" i="20"/>
  <c r="M124" i="20" s="1"/>
  <c r="J124" i="20"/>
  <c r="K124" i="20" s="1"/>
  <c r="I124" i="20"/>
  <c r="E124" i="20"/>
  <c r="G124" i="20" s="1"/>
  <c r="D124" i="20"/>
  <c r="F124" i="20" s="1"/>
  <c r="W123" i="20"/>
  <c r="V123" i="20"/>
  <c r="L123" i="20"/>
  <c r="M123" i="20" s="1"/>
  <c r="J123" i="20"/>
  <c r="K123" i="20" s="1"/>
  <c r="I123" i="20"/>
  <c r="E123" i="20"/>
  <c r="G123" i="20" s="1"/>
  <c r="D123" i="20"/>
  <c r="F123" i="20" s="1"/>
  <c r="W122" i="20"/>
  <c r="V122" i="20"/>
  <c r="L122" i="20"/>
  <c r="M122" i="20" s="1"/>
  <c r="J122" i="20"/>
  <c r="K122" i="20" s="1"/>
  <c r="I122" i="20"/>
  <c r="E122" i="20"/>
  <c r="G122" i="20" s="1"/>
  <c r="D122" i="20"/>
  <c r="F122" i="20" s="1"/>
  <c r="W121" i="20"/>
  <c r="V121" i="20"/>
  <c r="L121" i="20"/>
  <c r="M121" i="20" s="1"/>
  <c r="J121" i="20"/>
  <c r="K121" i="20" s="1"/>
  <c r="I121" i="20"/>
  <c r="E121" i="20"/>
  <c r="G121" i="20" s="1"/>
  <c r="D121" i="20"/>
  <c r="F121" i="20" s="1"/>
  <c r="W120" i="20"/>
  <c r="V120" i="20"/>
  <c r="L120" i="20"/>
  <c r="M120" i="20" s="1"/>
  <c r="J120" i="20"/>
  <c r="K120" i="20" s="1"/>
  <c r="I120" i="20"/>
  <c r="E120" i="20"/>
  <c r="G120" i="20" s="1"/>
  <c r="D120" i="20"/>
  <c r="F120" i="20" s="1"/>
  <c r="W119" i="20"/>
  <c r="V119" i="20"/>
  <c r="L119" i="20"/>
  <c r="M119" i="20" s="1"/>
  <c r="J119" i="20"/>
  <c r="K119" i="20" s="1"/>
  <c r="I119" i="20"/>
  <c r="E119" i="20"/>
  <c r="G119" i="20" s="1"/>
  <c r="D119" i="20"/>
  <c r="F119" i="20" s="1"/>
  <c r="W118" i="20"/>
  <c r="V118" i="20"/>
  <c r="L118" i="20"/>
  <c r="M118" i="20" s="1"/>
  <c r="J118" i="20"/>
  <c r="K118" i="20" s="1"/>
  <c r="I118" i="20"/>
  <c r="E118" i="20"/>
  <c r="G118" i="20" s="1"/>
  <c r="D118" i="20"/>
  <c r="F118" i="20" s="1"/>
  <c r="W117" i="20"/>
  <c r="V117" i="20"/>
  <c r="L117" i="20"/>
  <c r="M117" i="20" s="1"/>
  <c r="J117" i="20"/>
  <c r="K117" i="20" s="1"/>
  <c r="I117" i="20"/>
  <c r="E117" i="20"/>
  <c r="G117" i="20" s="1"/>
  <c r="D117" i="20"/>
  <c r="F117" i="20" s="1"/>
  <c r="W116" i="20"/>
  <c r="V116" i="20"/>
  <c r="L116" i="20"/>
  <c r="M116" i="20" s="1"/>
  <c r="J116" i="20"/>
  <c r="K116" i="20" s="1"/>
  <c r="I116" i="20"/>
  <c r="E116" i="20"/>
  <c r="G116" i="20" s="1"/>
  <c r="D116" i="20"/>
  <c r="F116" i="20" s="1"/>
  <c r="W115" i="20"/>
  <c r="V115" i="20"/>
  <c r="L115" i="20"/>
  <c r="M115" i="20" s="1"/>
  <c r="J115" i="20"/>
  <c r="K115" i="20" s="1"/>
  <c r="I115" i="20"/>
  <c r="E115" i="20"/>
  <c r="G115" i="20" s="1"/>
  <c r="D115" i="20"/>
  <c r="F115" i="20" s="1"/>
  <c r="W114" i="20"/>
  <c r="V114" i="20"/>
  <c r="L114" i="20"/>
  <c r="M114" i="20" s="1"/>
  <c r="J114" i="20"/>
  <c r="K114" i="20" s="1"/>
  <c r="I114" i="20"/>
  <c r="E114" i="20"/>
  <c r="G114" i="20" s="1"/>
  <c r="D114" i="20"/>
  <c r="F114" i="20" s="1"/>
  <c r="W113" i="20"/>
  <c r="V113" i="20"/>
  <c r="L113" i="20"/>
  <c r="M113" i="20" s="1"/>
  <c r="J113" i="20"/>
  <c r="K113" i="20" s="1"/>
  <c r="I113" i="20"/>
  <c r="E113" i="20"/>
  <c r="G113" i="20" s="1"/>
  <c r="D113" i="20"/>
  <c r="F113" i="20" s="1"/>
  <c r="W112" i="20"/>
  <c r="V112" i="20"/>
  <c r="L112" i="20"/>
  <c r="M112" i="20" s="1"/>
  <c r="J112" i="20"/>
  <c r="K112" i="20" s="1"/>
  <c r="I112" i="20"/>
  <c r="E112" i="20"/>
  <c r="G112" i="20" s="1"/>
  <c r="D112" i="20"/>
  <c r="F112" i="20" s="1"/>
  <c r="W111" i="20"/>
  <c r="V111" i="20"/>
  <c r="L111" i="20"/>
  <c r="M111" i="20" s="1"/>
  <c r="J111" i="20"/>
  <c r="K111" i="20" s="1"/>
  <c r="I111" i="20"/>
  <c r="E111" i="20"/>
  <c r="G111" i="20" s="1"/>
  <c r="D111" i="20"/>
  <c r="F111" i="20" s="1"/>
  <c r="W110" i="20"/>
  <c r="V110" i="20"/>
  <c r="L110" i="20"/>
  <c r="M110" i="20" s="1"/>
  <c r="J110" i="20"/>
  <c r="K110" i="20" s="1"/>
  <c r="I110" i="20"/>
  <c r="E110" i="20"/>
  <c r="G110" i="20" s="1"/>
  <c r="D110" i="20"/>
  <c r="F110" i="20" s="1"/>
  <c r="W109" i="20"/>
  <c r="V109" i="20"/>
  <c r="L109" i="20"/>
  <c r="M109" i="20" s="1"/>
  <c r="J109" i="20"/>
  <c r="K109" i="20" s="1"/>
  <c r="I109" i="20"/>
  <c r="E109" i="20"/>
  <c r="G109" i="20" s="1"/>
  <c r="D109" i="20"/>
  <c r="F109" i="20" s="1"/>
  <c r="W108" i="20"/>
  <c r="V108" i="20"/>
  <c r="L108" i="20"/>
  <c r="M108" i="20" s="1"/>
  <c r="J108" i="20"/>
  <c r="K108" i="20" s="1"/>
  <c r="I108" i="20"/>
  <c r="E108" i="20"/>
  <c r="G108" i="20" s="1"/>
  <c r="D108" i="20"/>
  <c r="F108" i="20" s="1"/>
  <c r="W107" i="20"/>
  <c r="V107" i="20"/>
  <c r="L107" i="20"/>
  <c r="M107" i="20" s="1"/>
  <c r="J107" i="20"/>
  <c r="K107" i="20" s="1"/>
  <c r="I107" i="20"/>
  <c r="E107" i="20"/>
  <c r="G107" i="20" s="1"/>
  <c r="D107" i="20"/>
  <c r="F107" i="20" s="1"/>
  <c r="W106" i="20"/>
  <c r="V106" i="20"/>
  <c r="L106" i="20"/>
  <c r="M106" i="20" s="1"/>
  <c r="J106" i="20"/>
  <c r="K106" i="20" s="1"/>
  <c r="I106" i="20"/>
  <c r="E106" i="20"/>
  <c r="G106" i="20" s="1"/>
  <c r="D106" i="20"/>
  <c r="F106" i="20" s="1"/>
  <c r="W105" i="20"/>
  <c r="V105" i="20"/>
  <c r="L105" i="20"/>
  <c r="M105" i="20" s="1"/>
  <c r="J105" i="20"/>
  <c r="K105" i="20" s="1"/>
  <c r="I105" i="20"/>
  <c r="E105" i="20"/>
  <c r="G105" i="20" s="1"/>
  <c r="D105" i="20"/>
  <c r="F105" i="20" s="1"/>
  <c r="W104" i="20"/>
  <c r="V104" i="20"/>
  <c r="L104" i="20"/>
  <c r="M104" i="20" s="1"/>
  <c r="J104" i="20"/>
  <c r="K104" i="20" s="1"/>
  <c r="I104" i="20"/>
  <c r="E104" i="20"/>
  <c r="G104" i="20" s="1"/>
  <c r="D104" i="20"/>
  <c r="F104" i="20" s="1"/>
  <c r="W103" i="20"/>
  <c r="V103" i="20"/>
  <c r="L103" i="20"/>
  <c r="M103" i="20" s="1"/>
  <c r="J103" i="20"/>
  <c r="K103" i="20" s="1"/>
  <c r="I103" i="20"/>
  <c r="E103" i="20"/>
  <c r="G103" i="20" s="1"/>
  <c r="D103" i="20"/>
  <c r="F103" i="20" s="1"/>
  <c r="W102" i="20"/>
  <c r="V102" i="20"/>
  <c r="L102" i="20"/>
  <c r="M102" i="20" s="1"/>
  <c r="J102" i="20"/>
  <c r="K102" i="20" s="1"/>
  <c r="I102" i="20"/>
  <c r="E102" i="20"/>
  <c r="G102" i="20" s="1"/>
  <c r="D102" i="20"/>
  <c r="F102" i="20" s="1"/>
  <c r="W101" i="20"/>
  <c r="V101" i="20"/>
  <c r="L101" i="20"/>
  <c r="M101" i="20" s="1"/>
  <c r="J101" i="20"/>
  <c r="K101" i="20" s="1"/>
  <c r="I101" i="20"/>
  <c r="E101" i="20"/>
  <c r="G101" i="20" s="1"/>
  <c r="D101" i="20"/>
  <c r="F101" i="20" s="1"/>
  <c r="W100" i="20"/>
  <c r="V100" i="20"/>
  <c r="L100" i="20"/>
  <c r="M100" i="20" s="1"/>
  <c r="J100" i="20"/>
  <c r="K100" i="20" s="1"/>
  <c r="I100" i="20"/>
  <c r="E100" i="20"/>
  <c r="G100" i="20" s="1"/>
  <c r="D100" i="20"/>
  <c r="F100" i="20" s="1"/>
  <c r="W99" i="20"/>
  <c r="V99" i="20"/>
  <c r="L99" i="20"/>
  <c r="M99" i="20" s="1"/>
  <c r="J99" i="20"/>
  <c r="K99" i="20" s="1"/>
  <c r="I99" i="20"/>
  <c r="E99" i="20"/>
  <c r="G99" i="20" s="1"/>
  <c r="D99" i="20"/>
  <c r="F99" i="20" s="1"/>
  <c r="W98" i="20"/>
  <c r="V98" i="20"/>
  <c r="L98" i="20"/>
  <c r="M98" i="20" s="1"/>
  <c r="J98" i="20"/>
  <c r="K98" i="20" s="1"/>
  <c r="I98" i="20"/>
  <c r="E98" i="20"/>
  <c r="G98" i="20" s="1"/>
  <c r="D98" i="20"/>
  <c r="F98" i="20" s="1"/>
  <c r="W97" i="20"/>
  <c r="V97" i="20"/>
  <c r="L97" i="20"/>
  <c r="M97" i="20" s="1"/>
  <c r="J97" i="20"/>
  <c r="K97" i="20" s="1"/>
  <c r="I97" i="20"/>
  <c r="E97" i="20"/>
  <c r="G97" i="20" s="1"/>
  <c r="D97" i="20"/>
  <c r="F97" i="20" s="1"/>
  <c r="W96" i="20"/>
  <c r="V96" i="20"/>
  <c r="L96" i="20"/>
  <c r="M96" i="20" s="1"/>
  <c r="J96" i="20"/>
  <c r="K96" i="20" s="1"/>
  <c r="I96" i="20"/>
  <c r="E96" i="20"/>
  <c r="G96" i="20" s="1"/>
  <c r="D96" i="20"/>
  <c r="F96" i="20" s="1"/>
  <c r="W95" i="20"/>
  <c r="V95" i="20"/>
  <c r="L95" i="20"/>
  <c r="M95" i="20" s="1"/>
  <c r="J95" i="20"/>
  <c r="K95" i="20" s="1"/>
  <c r="I95" i="20"/>
  <c r="E95" i="20"/>
  <c r="G95" i="20" s="1"/>
  <c r="D95" i="20"/>
  <c r="F95" i="20" s="1"/>
  <c r="W94" i="20"/>
  <c r="V94" i="20"/>
  <c r="L94" i="20"/>
  <c r="M94" i="20" s="1"/>
  <c r="J94" i="20"/>
  <c r="K94" i="20" s="1"/>
  <c r="I94" i="20"/>
  <c r="E94" i="20"/>
  <c r="G94" i="20" s="1"/>
  <c r="D94" i="20"/>
  <c r="F94" i="20" s="1"/>
  <c r="W93" i="20"/>
  <c r="V93" i="20"/>
  <c r="L93" i="20"/>
  <c r="M93" i="20" s="1"/>
  <c r="J93" i="20"/>
  <c r="K93" i="20" s="1"/>
  <c r="I93" i="20"/>
  <c r="E93" i="20"/>
  <c r="G93" i="20" s="1"/>
  <c r="D93" i="20"/>
  <c r="F93" i="20" s="1"/>
  <c r="W92" i="20"/>
  <c r="V92" i="20"/>
  <c r="L92" i="20"/>
  <c r="M92" i="20" s="1"/>
  <c r="J92" i="20"/>
  <c r="K92" i="20" s="1"/>
  <c r="I92" i="20"/>
  <c r="E92" i="20"/>
  <c r="G92" i="20" s="1"/>
  <c r="D92" i="20"/>
  <c r="F92" i="20" s="1"/>
  <c r="W91" i="20"/>
  <c r="V91" i="20"/>
  <c r="L91" i="20"/>
  <c r="M91" i="20" s="1"/>
  <c r="J91" i="20"/>
  <c r="K91" i="20" s="1"/>
  <c r="I91" i="20"/>
  <c r="E91" i="20"/>
  <c r="G91" i="20" s="1"/>
  <c r="D91" i="20"/>
  <c r="F91" i="20" s="1"/>
  <c r="W90" i="20"/>
  <c r="V90" i="20"/>
  <c r="L90" i="20"/>
  <c r="M90" i="20" s="1"/>
  <c r="J90" i="20"/>
  <c r="K90" i="20" s="1"/>
  <c r="I90" i="20"/>
  <c r="E90" i="20"/>
  <c r="G90" i="20" s="1"/>
  <c r="D90" i="20"/>
  <c r="F90" i="20" s="1"/>
  <c r="W89" i="20"/>
  <c r="V89" i="20"/>
  <c r="L89" i="20"/>
  <c r="M89" i="20" s="1"/>
  <c r="J89" i="20"/>
  <c r="K89" i="20" s="1"/>
  <c r="I89" i="20"/>
  <c r="E89" i="20"/>
  <c r="G89" i="20" s="1"/>
  <c r="D89" i="20"/>
  <c r="F89" i="20" s="1"/>
  <c r="W88" i="20"/>
  <c r="V88" i="20"/>
  <c r="L88" i="20"/>
  <c r="M88" i="20" s="1"/>
  <c r="J88" i="20"/>
  <c r="K88" i="20" s="1"/>
  <c r="I88" i="20"/>
  <c r="E88" i="20"/>
  <c r="G88" i="20" s="1"/>
  <c r="D88" i="20"/>
  <c r="F88" i="20" s="1"/>
  <c r="W87" i="20"/>
  <c r="V87" i="20"/>
  <c r="L87" i="20"/>
  <c r="M87" i="20" s="1"/>
  <c r="J87" i="20"/>
  <c r="K87" i="20" s="1"/>
  <c r="I87" i="20"/>
  <c r="E87" i="20"/>
  <c r="G87" i="20" s="1"/>
  <c r="D87" i="20"/>
  <c r="F87" i="20" s="1"/>
  <c r="W86" i="20"/>
  <c r="V86" i="20"/>
  <c r="L86" i="20"/>
  <c r="M86" i="20" s="1"/>
  <c r="J86" i="20"/>
  <c r="K86" i="20" s="1"/>
  <c r="I86" i="20"/>
  <c r="E86" i="20"/>
  <c r="G86" i="20" s="1"/>
  <c r="D86" i="20"/>
  <c r="F86" i="20" s="1"/>
  <c r="W85" i="20"/>
  <c r="V85" i="20"/>
  <c r="L85" i="20"/>
  <c r="M85" i="20" s="1"/>
  <c r="J85" i="20"/>
  <c r="K85" i="20" s="1"/>
  <c r="I85" i="20"/>
  <c r="E85" i="20"/>
  <c r="G85" i="20" s="1"/>
  <c r="D85" i="20"/>
  <c r="F85" i="20" s="1"/>
  <c r="W84" i="20"/>
  <c r="V84" i="20"/>
  <c r="L84" i="20"/>
  <c r="M84" i="20" s="1"/>
  <c r="J84" i="20"/>
  <c r="K84" i="20" s="1"/>
  <c r="I84" i="20"/>
  <c r="E84" i="20"/>
  <c r="G84" i="20" s="1"/>
  <c r="D84" i="20"/>
  <c r="F84" i="20" s="1"/>
  <c r="W83" i="20"/>
  <c r="V83" i="20"/>
  <c r="L83" i="20"/>
  <c r="M83" i="20" s="1"/>
  <c r="J83" i="20"/>
  <c r="K83" i="20" s="1"/>
  <c r="I83" i="20"/>
  <c r="E83" i="20"/>
  <c r="G83" i="20" s="1"/>
  <c r="D83" i="20"/>
  <c r="F83" i="20" s="1"/>
  <c r="W82" i="20"/>
  <c r="V82" i="20"/>
  <c r="L82" i="20"/>
  <c r="M82" i="20" s="1"/>
  <c r="J82" i="20"/>
  <c r="K82" i="20" s="1"/>
  <c r="I82" i="20"/>
  <c r="E82" i="20"/>
  <c r="G82" i="20" s="1"/>
  <c r="D82" i="20"/>
  <c r="F82" i="20" s="1"/>
  <c r="W81" i="20"/>
  <c r="V81" i="20"/>
  <c r="L81" i="20"/>
  <c r="M81" i="20" s="1"/>
  <c r="J81" i="20"/>
  <c r="K81" i="20" s="1"/>
  <c r="I81" i="20"/>
  <c r="E81" i="20"/>
  <c r="G81" i="20" s="1"/>
  <c r="D81" i="20"/>
  <c r="F81" i="20" s="1"/>
  <c r="W80" i="20"/>
  <c r="V80" i="20"/>
  <c r="L80" i="20"/>
  <c r="M80" i="20" s="1"/>
  <c r="J80" i="20"/>
  <c r="K80" i="20" s="1"/>
  <c r="I80" i="20"/>
  <c r="E80" i="20"/>
  <c r="G80" i="20" s="1"/>
  <c r="D80" i="20"/>
  <c r="F80" i="20" s="1"/>
  <c r="W79" i="20"/>
  <c r="V79" i="20"/>
  <c r="L79" i="20"/>
  <c r="M79" i="20" s="1"/>
  <c r="J79" i="20"/>
  <c r="K79" i="20" s="1"/>
  <c r="I79" i="20"/>
  <c r="E79" i="20"/>
  <c r="G79" i="20" s="1"/>
  <c r="D79" i="20"/>
  <c r="F79" i="20" s="1"/>
  <c r="W78" i="20"/>
  <c r="V78" i="20"/>
  <c r="L78" i="20"/>
  <c r="M78" i="20" s="1"/>
  <c r="J78" i="20"/>
  <c r="K78" i="20" s="1"/>
  <c r="I78" i="20"/>
  <c r="E78" i="20"/>
  <c r="G78" i="20" s="1"/>
  <c r="D78" i="20"/>
  <c r="F78" i="20" s="1"/>
  <c r="W77" i="20"/>
  <c r="V77" i="20"/>
  <c r="L77" i="20"/>
  <c r="M77" i="20" s="1"/>
  <c r="J77" i="20"/>
  <c r="K77" i="20" s="1"/>
  <c r="I77" i="20"/>
  <c r="E77" i="20"/>
  <c r="G77" i="20" s="1"/>
  <c r="D77" i="20"/>
  <c r="F77" i="20" s="1"/>
  <c r="W76" i="20"/>
  <c r="V76" i="20"/>
  <c r="L76" i="20"/>
  <c r="M76" i="20" s="1"/>
  <c r="J76" i="20"/>
  <c r="K76" i="20" s="1"/>
  <c r="I76" i="20"/>
  <c r="E76" i="20"/>
  <c r="G76" i="20" s="1"/>
  <c r="D76" i="20"/>
  <c r="F76" i="20" s="1"/>
  <c r="W75" i="20"/>
  <c r="V75" i="20"/>
  <c r="L75" i="20"/>
  <c r="M75" i="20" s="1"/>
  <c r="J75" i="20"/>
  <c r="K75" i="20" s="1"/>
  <c r="I75" i="20"/>
  <c r="E75" i="20"/>
  <c r="G75" i="20" s="1"/>
  <c r="D75" i="20"/>
  <c r="F75" i="20" s="1"/>
  <c r="W74" i="20"/>
  <c r="V74" i="20"/>
  <c r="L74" i="20"/>
  <c r="M74" i="20" s="1"/>
  <c r="J74" i="20"/>
  <c r="K74" i="20" s="1"/>
  <c r="I74" i="20"/>
  <c r="E74" i="20"/>
  <c r="G74" i="20" s="1"/>
  <c r="D74" i="20"/>
  <c r="F74" i="20" s="1"/>
  <c r="W73" i="20"/>
  <c r="V73" i="20"/>
  <c r="L73" i="20"/>
  <c r="M73" i="20" s="1"/>
  <c r="J73" i="20"/>
  <c r="K73" i="20" s="1"/>
  <c r="I73" i="20"/>
  <c r="E73" i="20"/>
  <c r="G73" i="20" s="1"/>
  <c r="D73" i="20"/>
  <c r="F73" i="20" s="1"/>
  <c r="W72" i="20"/>
  <c r="V72" i="20"/>
  <c r="L72" i="20"/>
  <c r="M72" i="20" s="1"/>
  <c r="J72" i="20"/>
  <c r="K72" i="20" s="1"/>
  <c r="I72" i="20"/>
  <c r="E72" i="20"/>
  <c r="G72" i="20" s="1"/>
  <c r="D72" i="20"/>
  <c r="F72" i="20" s="1"/>
  <c r="W71" i="20"/>
  <c r="V71" i="20"/>
  <c r="L71" i="20"/>
  <c r="M71" i="20" s="1"/>
  <c r="J71" i="20"/>
  <c r="K71" i="20" s="1"/>
  <c r="I71" i="20"/>
  <c r="E71" i="20"/>
  <c r="G71" i="20" s="1"/>
  <c r="D71" i="20"/>
  <c r="F71" i="20" s="1"/>
  <c r="W70" i="20"/>
  <c r="V70" i="20"/>
  <c r="L70" i="20"/>
  <c r="M70" i="20" s="1"/>
  <c r="J70" i="20"/>
  <c r="K70" i="20" s="1"/>
  <c r="I70" i="20"/>
  <c r="E70" i="20"/>
  <c r="G70" i="20" s="1"/>
  <c r="D70" i="20"/>
  <c r="F70" i="20" s="1"/>
  <c r="W69" i="20"/>
  <c r="V69" i="20"/>
  <c r="L69" i="20"/>
  <c r="M69" i="20" s="1"/>
  <c r="J69" i="20"/>
  <c r="K69" i="20" s="1"/>
  <c r="I69" i="20"/>
  <c r="E69" i="20"/>
  <c r="G69" i="20" s="1"/>
  <c r="D69" i="20"/>
  <c r="F69" i="20" s="1"/>
  <c r="W68" i="20"/>
  <c r="V68" i="20"/>
  <c r="L68" i="20"/>
  <c r="M68" i="20" s="1"/>
  <c r="J68" i="20"/>
  <c r="K68" i="20" s="1"/>
  <c r="I68" i="20"/>
  <c r="E68" i="20"/>
  <c r="G68" i="20" s="1"/>
  <c r="D68" i="20"/>
  <c r="F68" i="20" s="1"/>
  <c r="W67" i="20"/>
  <c r="V67" i="20"/>
  <c r="L67" i="20"/>
  <c r="M67" i="20" s="1"/>
  <c r="J67" i="20"/>
  <c r="K67" i="20" s="1"/>
  <c r="I67" i="20"/>
  <c r="E67" i="20"/>
  <c r="G67" i="20" s="1"/>
  <c r="D67" i="20"/>
  <c r="F67" i="20" s="1"/>
  <c r="W66" i="20"/>
  <c r="V66" i="20"/>
  <c r="L66" i="20"/>
  <c r="M66" i="20" s="1"/>
  <c r="J66" i="20"/>
  <c r="K66" i="20" s="1"/>
  <c r="I66" i="20"/>
  <c r="E66" i="20"/>
  <c r="G66" i="20" s="1"/>
  <c r="D66" i="20"/>
  <c r="F66" i="20" s="1"/>
  <c r="W65" i="20"/>
  <c r="V65" i="20"/>
  <c r="L65" i="20"/>
  <c r="M65" i="20" s="1"/>
  <c r="J65" i="20"/>
  <c r="K65" i="20" s="1"/>
  <c r="I65" i="20"/>
  <c r="E65" i="20"/>
  <c r="G65" i="20" s="1"/>
  <c r="D65" i="20"/>
  <c r="F65" i="20" s="1"/>
  <c r="W64" i="20"/>
  <c r="V64" i="20"/>
  <c r="L64" i="20"/>
  <c r="M64" i="20" s="1"/>
  <c r="J64" i="20"/>
  <c r="K64" i="20" s="1"/>
  <c r="I64" i="20"/>
  <c r="E64" i="20"/>
  <c r="G64" i="20" s="1"/>
  <c r="D64" i="20"/>
  <c r="F64" i="20" s="1"/>
  <c r="W63" i="20"/>
  <c r="V63" i="20"/>
  <c r="L63" i="20"/>
  <c r="M63" i="20" s="1"/>
  <c r="J63" i="20"/>
  <c r="K63" i="20" s="1"/>
  <c r="I63" i="20"/>
  <c r="E63" i="20"/>
  <c r="G63" i="20" s="1"/>
  <c r="D63" i="20"/>
  <c r="F63" i="20" s="1"/>
  <c r="W62" i="20"/>
  <c r="V62" i="20"/>
  <c r="L62" i="20"/>
  <c r="M62" i="20" s="1"/>
  <c r="J62" i="20"/>
  <c r="K62" i="20" s="1"/>
  <c r="I62" i="20"/>
  <c r="E62" i="20"/>
  <c r="G62" i="20" s="1"/>
  <c r="D62" i="20"/>
  <c r="F62" i="20" s="1"/>
  <c r="W61" i="20"/>
  <c r="V61" i="20"/>
  <c r="L61" i="20"/>
  <c r="M61" i="20" s="1"/>
  <c r="J61" i="20"/>
  <c r="K61" i="20" s="1"/>
  <c r="I61" i="20"/>
  <c r="E61" i="20"/>
  <c r="G61" i="20" s="1"/>
  <c r="D61" i="20"/>
  <c r="F61" i="20" s="1"/>
  <c r="W60" i="20"/>
  <c r="V60" i="20"/>
  <c r="L60" i="20"/>
  <c r="M60" i="20" s="1"/>
  <c r="J60" i="20"/>
  <c r="K60" i="20" s="1"/>
  <c r="I60" i="20"/>
  <c r="E60" i="20"/>
  <c r="G60" i="20" s="1"/>
  <c r="D60" i="20"/>
  <c r="F60" i="20" s="1"/>
  <c r="W59" i="20"/>
  <c r="V59" i="20"/>
  <c r="L59" i="20"/>
  <c r="M59" i="20" s="1"/>
  <c r="J59" i="20"/>
  <c r="K59" i="20" s="1"/>
  <c r="I59" i="20"/>
  <c r="E59" i="20"/>
  <c r="G59" i="20" s="1"/>
  <c r="D59" i="20"/>
  <c r="F59" i="20" s="1"/>
  <c r="W58" i="20"/>
  <c r="V58" i="20"/>
  <c r="L58" i="20"/>
  <c r="M58" i="20" s="1"/>
  <c r="J58" i="20"/>
  <c r="K58" i="20" s="1"/>
  <c r="I58" i="20"/>
  <c r="E58" i="20"/>
  <c r="G58" i="20" s="1"/>
  <c r="D58" i="20"/>
  <c r="F58" i="20" s="1"/>
  <c r="W57" i="20"/>
  <c r="V57" i="20"/>
  <c r="L57" i="20"/>
  <c r="M57" i="20" s="1"/>
  <c r="J57" i="20"/>
  <c r="K57" i="20" s="1"/>
  <c r="I57" i="20"/>
  <c r="E57" i="20"/>
  <c r="G57" i="20" s="1"/>
  <c r="D57" i="20"/>
  <c r="F57" i="20" s="1"/>
  <c r="W56" i="20"/>
  <c r="V56" i="20"/>
  <c r="L56" i="20"/>
  <c r="M56" i="20" s="1"/>
  <c r="J56" i="20"/>
  <c r="K56" i="20" s="1"/>
  <c r="I56" i="20"/>
  <c r="E56" i="20"/>
  <c r="G56" i="20" s="1"/>
  <c r="D56" i="20"/>
  <c r="F56" i="20" s="1"/>
  <c r="W55" i="20"/>
  <c r="V55" i="20"/>
  <c r="L55" i="20"/>
  <c r="M55" i="20" s="1"/>
  <c r="J55" i="20"/>
  <c r="K55" i="20" s="1"/>
  <c r="I55" i="20"/>
  <c r="E55" i="20"/>
  <c r="G55" i="20" s="1"/>
  <c r="D55" i="20"/>
  <c r="F55" i="20" s="1"/>
  <c r="W54" i="20"/>
  <c r="V54" i="20"/>
  <c r="L54" i="20"/>
  <c r="M54" i="20" s="1"/>
  <c r="J54" i="20"/>
  <c r="K54" i="20" s="1"/>
  <c r="I54" i="20"/>
  <c r="E54" i="20"/>
  <c r="G54" i="20" s="1"/>
  <c r="D54" i="20"/>
  <c r="F54" i="20" s="1"/>
  <c r="W53" i="20"/>
  <c r="V53" i="20"/>
  <c r="L53" i="20"/>
  <c r="M53" i="20" s="1"/>
  <c r="J53" i="20"/>
  <c r="K53" i="20" s="1"/>
  <c r="I53" i="20"/>
  <c r="E53" i="20"/>
  <c r="G53" i="20" s="1"/>
  <c r="D53" i="20"/>
  <c r="F53" i="20" s="1"/>
  <c r="W52" i="20"/>
  <c r="V52" i="20"/>
  <c r="L52" i="20"/>
  <c r="M52" i="20" s="1"/>
  <c r="J52" i="20"/>
  <c r="K52" i="20" s="1"/>
  <c r="I52" i="20"/>
  <c r="E52" i="20"/>
  <c r="G52" i="20" s="1"/>
  <c r="D52" i="20"/>
  <c r="F52" i="20" s="1"/>
  <c r="W51" i="20"/>
  <c r="V51" i="20"/>
  <c r="L51" i="20"/>
  <c r="M51" i="20" s="1"/>
  <c r="J51" i="20"/>
  <c r="K51" i="20" s="1"/>
  <c r="I51" i="20"/>
  <c r="E51" i="20"/>
  <c r="G51" i="20" s="1"/>
  <c r="D51" i="20"/>
  <c r="F51" i="20" s="1"/>
  <c r="W50" i="20"/>
  <c r="V50" i="20"/>
  <c r="L50" i="20"/>
  <c r="M50" i="20" s="1"/>
  <c r="J50" i="20"/>
  <c r="K50" i="20" s="1"/>
  <c r="I50" i="20"/>
  <c r="E50" i="20"/>
  <c r="G50" i="20" s="1"/>
  <c r="D50" i="20"/>
  <c r="F50" i="20" s="1"/>
  <c r="W49" i="20"/>
  <c r="V49" i="20"/>
  <c r="L49" i="20"/>
  <c r="M49" i="20" s="1"/>
  <c r="J49" i="20"/>
  <c r="K49" i="20" s="1"/>
  <c r="I49" i="20"/>
  <c r="E49" i="20"/>
  <c r="G49" i="20" s="1"/>
  <c r="D49" i="20"/>
  <c r="F49" i="20" s="1"/>
  <c r="W48" i="20"/>
  <c r="V48" i="20"/>
  <c r="L48" i="20"/>
  <c r="M48" i="20" s="1"/>
  <c r="J48" i="20"/>
  <c r="K48" i="20" s="1"/>
  <c r="I48" i="20"/>
  <c r="E48" i="20"/>
  <c r="G48" i="20" s="1"/>
  <c r="D48" i="20"/>
  <c r="F48" i="20" s="1"/>
  <c r="W47" i="20"/>
  <c r="V47" i="20"/>
  <c r="L47" i="20"/>
  <c r="M47" i="20" s="1"/>
  <c r="J47" i="20"/>
  <c r="K47" i="20" s="1"/>
  <c r="I47" i="20"/>
  <c r="E47" i="20"/>
  <c r="G47" i="20" s="1"/>
  <c r="D47" i="20"/>
  <c r="F47" i="20" s="1"/>
  <c r="W46" i="20"/>
  <c r="V46" i="20"/>
  <c r="L46" i="20"/>
  <c r="M46" i="20" s="1"/>
  <c r="J46" i="20"/>
  <c r="K46" i="20" s="1"/>
  <c r="I46" i="20"/>
  <c r="E46" i="20"/>
  <c r="G46" i="20" s="1"/>
  <c r="D46" i="20"/>
  <c r="F46" i="20" s="1"/>
  <c r="W45" i="20"/>
  <c r="V45" i="20"/>
  <c r="L45" i="20"/>
  <c r="M45" i="20" s="1"/>
  <c r="J45" i="20"/>
  <c r="K45" i="20" s="1"/>
  <c r="I45" i="20"/>
  <c r="E45" i="20"/>
  <c r="G45" i="20" s="1"/>
  <c r="D45" i="20"/>
  <c r="F45" i="20" s="1"/>
  <c r="W44" i="20"/>
  <c r="V44" i="20"/>
  <c r="L44" i="20"/>
  <c r="M44" i="20" s="1"/>
  <c r="J44" i="20"/>
  <c r="K44" i="20" s="1"/>
  <c r="I44" i="20"/>
  <c r="E44" i="20"/>
  <c r="G44" i="20" s="1"/>
  <c r="D44" i="20"/>
  <c r="F44" i="20" s="1"/>
  <c r="W43" i="20"/>
  <c r="V43" i="20"/>
  <c r="L43" i="20"/>
  <c r="M43" i="20" s="1"/>
  <c r="J43" i="20"/>
  <c r="K43" i="20" s="1"/>
  <c r="I43" i="20"/>
  <c r="E43" i="20"/>
  <c r="G43" i="20" s="1"/>
  <c r="D43" i="20"/>
  <c r="F43" i="20" s="1"/>
  <c r="W42" i="20"/>
  <c r="V42" i="20"/>
  <c r="L42" i="20"/>
  <c r="M42" i="20" s="1"/>
  <c r="J42" i="20"/>
  <c r="K42" i="20" s="1"/>
  <c r="I42" i="20"/>
  <c r="E42" i="20"/>
  <c r="G42" i="20" s="1"/>
  <c r="D42" i="20"/>
  <c r="F42" i="20" s="1"/>
  <c r="W41" i="20"/>
  <c r="V41" i="20"/>
  <c r="L41" i="20"/>
  <c r="M41" i="20" s="1"/>
  <c r="J41" i="20"/>
  <c r="K41" i="20" s="1"/>
  <c r="I41" i="20"/>
  <c r="E41" i="20"/>
  <c r="G41" i="20" s="1"/>
  <c r="D41" i="20"/>
  <c r="F41" i="20" s="1"/>
  <c r="W40" i="20"/>
  <c r="V40" i="20"/>
  <c r="L40" i="20"/>
  <c r="M40" i="20" s="1"/>
  <c r="J40" i="20"/>
  <c r="K40" i="20" s="1"/>
  <c r="I40" i="20"/>
  <c r="E40" i="20"/>
  <c r="G40" i="20" s="1"/>
  <c r="D40" i="20"/>
  <c r="F40" i="20" s="1"/>
  <c r="W39" i="20"/>
  <c r="V39" i="20"/>
  <c r="L39" i="20"/>
  <c r="M39" i="20" s="1"/>
  <c r="J39" i="20"/>
  <c r="K39" i="20" s="1"/>
  <c r="I39" i="20"/>
  <c r="E39" i="20"/>
  <c r="G39" i="20" s="1"/>
  <c r="D39" i="20"/>
  <c r="F39" i="20" s="1"/>
  <c r="W38" i="20"/>
  <c r="V38" i="20"/>
  <c r="L38" i="20"/>
  <c r="M38" i="20" s="1"/>
  <c r="J38" i="20"/>
  <c r="K38" i="20" s="1"/>
  <c r="I38" i="20"/>
  <c r="E38" i="20"/>
  <c r="G38" i="20" s="1"/>
  <c r="D38" i="20"/>
  <c r="F38" i="20" s="1"/>
  <c r="W37" i="20"/>
  <c r="V37" i="20"/>
  <c r="L37" i="20"/>
  <c r="M37" i="20" s="1"/>
  <c r="J37" i="20"/>
  <c r="K37" i="20" s="1"/>
  <c r="I37" i="20"/>
  <c r="E37" i="20"/>
  <c r="G37" i="20" s="1"/>
  <c r="D37" i="20"/>
  <c r="F37" i="20" s="1"/>
  <c r="W36" i="20"/>
  <c r="V36" i="20"/>
  <c r="L36" i="20"/>
  <c r="M36" i="20" s="1"/>
  <c r="J36" i="20"/>
  <c r="K36" i="20" s="1"/>
  <c r="I36" i="20"/>
  <c r="E36" i="20"/>
  <c r="G36" i="20" s="1"/>
  <c r="D36" i="20"/>
  <c r="F36" i="20" s="1"/>
  <c r="W35" i="20"/>
  <c r="V35" i="20"/>
  <c r="L35" i="20"/>
  <c r="M35" i="20" s="1"/>
  <c r="J35" i="20"/>
  <c r="K35" i="20" s="1"/>
  <c r="I35" i="20"/>
  <c r="E35" i="20"/>
  <c r="G35" i="20" s="1"/>
  <c r="D35" i="20"/>
  <c r="F35" i="20" s="1"/>
  <c r="W34" i="20"/>
  <c r="V34" i="20"/>
  <c r="L34" i="20"/>
  <c r="M34" i="20" s="1"/>
  <c r="J34" i="20"/>
  <c r="K34" i="20" s="1"/>
  <c r="I34" i="20"/>
  <c r="E34" i="20"/>
  <c r="G34" i="20" s="1"/>
  <c r="D34" i="20"/>
  <c r="F34" i="20" s="1"/>
  <c r="W33" i="20"/>
  <c r="V33" i="20"/>
  <c r="L33" i="20"/>
  <c r="M33" i="20" s="1"/>
  <c r="J33" i="20"/>
  <c r="K33" i="20" s="1"/>
  <c r="I33" i="20"/>
  <c r="E33" i="20"/>
  <c r="G33" i="20" s="1"/>
  <c r="D33" i="20"/>
  <c r="F33" i="20" s="1"/>
  <c r="W32" i="20"/>
  <c r="V32" i="20"/>
  <c r="L32" i="20"/>
  <c r="M32" i="20" s="1"/>
  <c r="J32" i="20"/>
  <c r="K32" i="20" s="1"/>
  <c r="I32" i="20"/>
  <c r="E32" i="20"/>
  <c r="G32" i="20" s="1"/>
  <c r="D32" i="20"/>
  <c r="F32" i="20" s="1"/>
  <c r="W31" i="20"/>
  <c r="V31" i="20"/>
  <c r="L31" i="20"/>
  <c r="M31" i="20" s="1"/>
  <c r="J31" i="20"/>
  <c r="K31" i="20" s="1"/>
  <c r="I31" i="20"/>
  <c r="E31" i="20"/>
  <c r="G31" i="20" s="1"/>
  <c r="D31" i="20"/>
  <c r="F31" i="20" s="1"/>
  <c r="W30" i="20"/>
  <c r="V30" i="20"/>
  <c r="L30" i="20"/>
  <c r="M30" i="20" s="1"/>
  <c r="J30" i="20"/>
  <c r="K30" i="20" s="1"/>
  <c r="I30" i="20"/>
  <c r="E30" i="20"/>
  <c r="G30" i="20" s="1"/>
  <c r="D30" i="20"/>
  <c r="F30" i="20" s="1"/>
  <c r="W29" i="20"/>
  <c r="V29" i="20"/>
  <c r="L29" i="20"/>
  <c r="M29" i="20" s="1"/>
  <c r="J29" i="20"/>
  <c r="K29" i="20" s="1"/>
  <c r="I29" i="20"/>
  <c r="E29" i="20"/>
  <c r="G29" i="20" s="1"/>
  <c r="D29" i="20"/>
  <c r="F29" i="20" s="1"/>
  <c r="W28" i="20"/>
  <c r="V28" i="20"/>
  <c r="L28" i="20"/>
  <c r="M28" i="20" s="1"/>
  <c r="J28" i="20"/>
  <c r="K28" i="20" s="1"/>
  <c r="I28" i="20"/>
  <c r="E28" i="20"/>
  <c r="G28" i="20" s="1"/>
  <c r="D28" i="20"/>
  <c r="F28" i="20" s="1"/>
  <c r="W27" i="20"/>
  <c r="V27" i="20"/>
  <c r="L27" i="20"/>
  <c r="M27" i="20" s="1"/>
  <c r="J27" i="20"/>
  <c r="K27" i="20" s="1"/>
  <c r="I27" i="20"/>
  <c r="E27" i="20"/>
  <c r="G27" i="20" s="1"/>
  <c r="D27" i="20"/>
  <c r="F27" i="20" s="1"/>
  <c r="W26" i="20"/>
  <c r="V26" i="20"/>
  <c r="L26" i="20"/>
  <c r="M26" i="20" s="1"/>
  <c r="J26" i="20"/>
  <c r="K26" i="20" s="1"/>
  <c r="I26" i="20"/>
  <c r="E26" i="20"/>
  <c r="G26" i="20" s="1"/>
  <c r="D26" i="20"/>
  <c r="F26" i="20" s="1"/>
  <c r="W25" i="20"/>
  <c r="V25" i="20"/>
  <c r="L25" i="20"/>
  <c r="M25" i="20" s="1"/>
  <c r="J25" i="20"/>
  <c r="K25" i="20" s="1"/>
  <c r="I25" i="20"/>
  <c r="E25" i="20"/>
  <c r="G25" i="20" s="1"/>
  <c r="D25" i="20"/>
  <c r="F25" i="20" s="1"/>
  <c r="W24" i="20"/>
  <c r="V24" i="20"/>
  <c r="L24" i="20"/>
  <c r="M24" i="20" s="1"/>
  <c r="J24" i="20"/>
  <c r="K24" i="20" s="1"/>
  <c r="I24" i="20"/>
  <c r="E24" i="20"/>
  <c r="G24" i="20" s="1"/>
  <c r="D24" i="20"/>
  <c r="F24" i="20" s="1"/>
  <c r="W23" i="20"/>
  <c r="V23" i="20"/>
  <c r="L23" i="20"/>
  <c r="M23" i="20" s="1"/>
  <c r="J23" i="20"/>
  <c r="K23" i="20" s="1"/>
  <c r="I23" i="20"/>
  <c r="E23" i="20"/>
  <c r="G23" i="20" s="1"/>
  <c r="D23" i="20"/>
  <c r="F23" i="20" s="1"/>
  <c r="W22" i="20"/>
  <c r="V22" i="20"/>
  <c r="L22" i="20"/>
  <c r="M22" i="20" s="1"/>
  <c r="J22" i="20"/>
  <c r="K22" i="20" s="1"/>
  <c r="I22" i="20"/>
  <c r="E22" i="20"/>
  <c r="G22" i="20" s="1"/>
  <c r="D22" i="20"/>
  <c r="F22" i="20" s="1"/>
  <c r="W21" i="20"/>
  <c r="V21" i="20"/>
  <c r="T21" i="20"/>
  <c r="L21" i="20"/>
  <c r="M21" i="20" s="1"/>
  <c r="J21" i="20"/>
  <c r="K21" i="20" s="1"/>
  <c r="I21" i="20"/>
  <c r="E21" i="20"/>
  <c r="G21" i="20" s="1"/>
  <c r="D21" i="20"/>
  <c r="F21" i="20" s="1"/>
  <c r="W20" i="20"/>
  <c r="V20" i="20"/>
  <c r="T20" i="20"/>
  <c r="L20" i="20"/>
  <c r="M20" i="20" s="1"/>
  <c r="J20" i="20"/>
  <c r="K20" i="20" s="1"/>
  <c r="I20" i="20"/>
  <c r="E20" i="20"/>
  <c r="G20" i="20" s="1"/>
  <c r="D20" i="20"/>
  <c r="F20" i="20" s="1"/>
  <c r="W19" i="20"/>
  <c r="V19" i="20"/>
  <c r="T19" i="20"/>
  <c r="L19" i="20"/>
  <c r="M19" i="20" s="1"/>
  <c r="J19" i="20"/>
  <c r="K19" i="20" s="1"/>
  <c r="I19" i="20"/>
  <c r="E19" i="20"/>
  <c r="G19" i="20" s="1"/>
  <c r="D19" i="20"/>
  <c r="F19" i="20" s="1"/>
  <c r="W18" i="20"/>
  <c r="V18" i="20"/>
  <c r="T18" i="20"/>
  <c r="L18" i="20"/>
  <c r="M18" i="20" s="1"/>
  <c r="J18" i="20"/>
  <c r="K18" i="20" s="1"/>
  <c r="I18" i="20"/>
  <c r="E18" i="20"/>
  <c r="G18" i="20" s="1"/>
  <c r="D18" i="20"/>
  <c r="F18" i="20" s="1"/>
  <c r="W17" i="20"/>
  <c r="V17" i="20"/>
  <c r="L17" i="20"/>
  <c r="M17" i="20" s="1"/>
  <c r="J17" i="20"/>
  <c r="K17" i="20" s="1"/>
  <c r="I17" i="20"/>
  <c r="E17" i="20"/>
  <c r="G17" i="20" s="1"/>
  <c r="D17" i="20"/>
  <c r="F17" i="20" s="1"/>
  <c r="W16" i="20"/>
  <c r="V16" i="20"/>
  <c r="T16" i="20"/>
  <c r="L16" i="20"/>
  <c r="M16" i="20" s="1"/>
  <c r="J16" i="20"/>
  <c r="K16" i="20" s="1"/>
  <c r="I16" i="20"/>
  <c r="E16" i="20"/>
  <c r="G16" i="20" s="1"/>
  <c r="D16" i="20"/>
  <c r="F16" i="20" s="1"/>
  <c r="W15" i="20"/>
  <c r="V15" i="20"/>
  <c r="U15" i="20"/>
  <c r="T15" i="20"/>
  <c r="L15" i="20"/>
  <c r="M15" i="20" s="1"/>
  <c r="J15" i="20"/>
  <c r="K15" i="20" s="1"/>
  <c r="I15" i="20"/>
  <c r="E15" i="20"/>
  <c r="G15" i="20" s="1"/>
  <c r="D15" i="20"/>
  <c r="F15" i="20" s="1"/>
  <c r="W14" i="20"/>
  <c r="V14" i="20"/>
  <c r="U14" i="20"/>
  <c r="T14" i="20"/>
  <c r="L14" i="20"/>
  <c r="M14" i="20" s="1"/>
  <c r="J14" i="20"/>
  <c r="K14" i="20" s="1"/>
  <c r="I14" i="20"/>
  <c r="E14" i="20"/>
  <c r="G14" i="20" s="1"/>
  <c r="D14" i="20"/>
  <c r="F14" i="20" s="1"/>
  <c r="W13" i="20"/>
  <c r="V13" i="20"/>
  <c r="U13" i="20"/>
  <c r="T13" i="20"/>
  <c r="L13" i="20"/>
  <c r="M13" i="20" s="1"/>
  <c r="J13" i="20"/>
  <c r="K13" i="20" s="1"/>
  <c r="I13" i="20"/>
  <c r="E13" i="20"/>
  <c r="G13" i="20" s="1"/>
  <c r="D13" i="20"/>
  <c r="F13" i="20" s="1"/>
  <c r="W12" i="20"/>
  <c r="V12" i="20"/>
  <c r="U12" i="20"/>
  <c r="T12" i="20"/>
  <c r="L12" i="20"/>
  <c r="M12" i="20" s="1"/>
  <c r="J12" i="20"/>
  <c r="K12" i="20" s="1"/>
  <c r="I12" i="20"/>
  <c r="E12" i="20"/>
  <c r="G12" i="20" s="1"/>
  <c r="D12" i="20"/>
  <c r="F12" i="20" s="1"/>
  <c r="W11" i="20"/>
  <c r="V11" i="20"/>
  <c r="U11" i="20"/>
  <c r="T11" i="20"/>
  <c r="L11" i="20"/>
  <c r="M11" i="20" s="1"/>
  <c r="J11" i="20"/>
  <c r="K11" i="20" s="1"/>
  <c r="I11" i="20"/>
  <c r="E11" i="20"/>
  <c r="G11" i="20" s="1"/>
  <c r="D11" i="20"/>
  <c r="F11" i="20" s="1"/>
  <c r="W10" i="20"/>
  <c r="V10" i="20"/>
  <c r="U10" i="20"/>
  <c r="T10" i="20"/>
  <c r="L10" i="20"/>
  <c r="M10" i="20" s="1"/>
  <c r="J10" i="20"/>
  <c r="K10" i="20" s="1"/>
  <c r="I10" i="20"/>
  <c r="E10" i="20"/>
  <c r="G10" i="20" s="1"/>
  <c r="D10" i="20"/>
  <c r="F10" i="20" s="1"/>
  <c r="W9" i="20"/>
  <c r="V9" i="20"/>
  <c r="L9" i="20"/>
  <c r="M9" i="20" s="1"/>
  <c r="J9" i="20"/>
  <c r="K9" i="20" s="1"/>
  <c r="I9" i="20"/>
  <c r="E9" i="20"/>
  <c r="G9" i="20" s="1"/>
  <c r="D9" i="20"/>
  <c r="F9" i="20" s="1"/>
  <c r="W8" i="20"/>
  <c r="V8" i="20"/>
  <c r="L8" i="20"/>
  <c r="M8" i="20" s="1"/>
  <c r="J8" i="20"/>
  <c r="K8" i="20" s="1"/>
  <c r="I8" i="20"/>
  <c r="E8" i="20"/>
  <c r="G8" i="20" s="1"/>
  <c r="D8" i="20"/>
  <c r="F8" i="20" s="1"/>
  <c r="W7" i="20"/>
  <c r="V7" i="20"/>
  <c r="L7" i="20"/>
  <c r="M7" i="20" s="1"/>
  <c r="J7" i="20"/>
  <c r="K7" i="20" s="1"/>
  <c r="I7" i="20"/>
  <c r="E7" i="20"/>
  <c r="G7" i="20" s="1"/>
  <c r="D7" i="20"/>
  <c r="F7" i="20" s="1"/>
  <c r="W6" i="20"/>
  <c r="V6" i="20"/>
  <c r="L6" i="20"/>
  <c r="M6" i="20" s="1"/>
  <c r="J6" i="20"/>
  <c r="K6" i="20" s="1"/>
  <c r="I6" i="20"/>
  <c r="E6" i="20"/>
  <c r="G6" i="20" s="1"/>
  <c r="D6" i="20"/>
  <c r="F6" i="20" s="1"/>
  <c r="W5" i="20"/>
  <c r="V5" i="20"/>
  <c r="L5" i="20"/>
  <c r="M5" i="20" s="1"/>
  <c r="J5" i="20"/>
  <c r="K5" i="20" s="1"/>
  <c r="I5" i="20"/>
  <c r="E5" i="20"/>
  <c r="G5" i="20" s="1"/>
  <c r="D5" i="20"/>
  <c r="F5" i="20" s="1"/>
  <c r="W4" i="20"/>
  <c r="V4" i="20"/>
  <c r="L4" i="20"/>
  <c r="P34" i="20" s="1"/>
  <c r="P35" i="20" s="1"/>
  <c r="J4" i="20"/>
  <c r="O30" i="20" s="1"/>
  <c r="I4" i="20"/>
  <c r="N34" i="20" s="1"/>
  <c r="N35" i="20" s="1"/>
  <c r="E4" i="20"/>
  <c r="G4" i="20" s="1"/>
  <c r="D4" i="20"/>
  <c r="F4" i="20" s="1"/>
  <c r="D733" i="20"/>
  <c r="E733" i="20"/>
  <c r="F733" i="20"/>
  <c r="G733" i="20"/>
  <c r="D734" i="20"/>
  <c r="E734" i="20"/>
  <c r="F734" i="20"/>
  <c r="G734" i="20"/>
  <c r="W732" i="20"/>
  <c r="V732" i="20"/>
  <c r="L732" i="20"/>
  <c r="M732" i="20" s="1"/>
  <c r="J732" i="20"/>
  <c r="K732" i="20" s="1"/>
  <c r="I732" i="20"/>
  <c r="E732" i="20"/>
  <c r="G732" i="20" s="1"/>
  <c r="D732" i="20"/>
  <c r="F732" i="20" s="1"/>
  <c r="W731" i="20"/>
  <c r="V731" i="20"/>
  <c r="M731" i="20"/>
  <c r="L731" i="20"/>
  <c r="K731" i="20"/>
  <c r="J731" i="20"/>
  <c r="I731" i="20"/>
  <c r="E731" i="20"/>
  <c r="G731" i="20" s="1"/>
  <c r="D731" i="20"/>
  <c r="F731" i="20" s="1"/>
  <c r="W730" i="20"/>
  <c r="V730" i="20"/>
  <c r="L730" i="20"/>
  <c r="M730" i="20" s="1"/>
  <c r="J730" i="20"/>
  <c r="K730" i="20" s="1"/>
  <c r="I730" i="20"/>
  <c r="G730" i="20"/>
  <c r="E730" i="20"/>
  <c r="D730" i="20"/>
  <c r="F730" i="20" s="1"/>
  <c r="W729" i="20"/>
  <c r="V729" i="20"/>
  <c r="L729" i="20"/>
  <c r="M729" i="20" s="1"/>
  <c r="J729" i="20"/>
  <c r="K729" i="20" s="1"/>
  <c r="I729" i="20"/>
  <c r="E729" i="20"/>
  <c r="G729" i="20" s="1"/>
  <c r="D729" i="20"/>
  <c r="F729" i="20" s="1"/>
  <c r="W728" i="20"/>
  <c r="V728" i="20"/>
  <c r="L728" i="20"/>
  <c r="M728" i="20" s="1"/>
  <c r="J728" i="20"/>
  <c r="K728" i="20" s="1"/>
  <c r="I728" i="20"/>
  <c r="E728" i="20"/>
  <c r="G728" i="20" s="1"/>
  <c r="D728" i="20"/>
  <c r="F728" i="20" s="1"/>
  <c r="W727" i="20"/>
  <c r="V727" i="20"/>
  <c r="L727" i="20"/>
  <c r="M727" i="20" s="1"/>
  <c r="J727" i="20"/>
  <c r="K727" i="20" s="1"/>
  <c r="I727" i="20"/>
  <c r="E727" i="20"/>
  <c r="G727" i="20" s="1"/>
  <c r="D727" i="20"/>
  <c r="F727" i="20" s="1"/>
  <c r="W726" i="20"/>
  <c r="V726" i="20"/>
  <c r="L726" i="20"/>
  <c r="M726" i="20" s="1"/>
  <c r="J726" i="20"/>
  <c r="K726" i="20" s="1"/>
  <c r="I726" i="20"/>
  <c r="E726" i="20"/>
  <c r="G726" i="20" s="1"/>
  <c r="D726" i="20"/>
  <c r="F726" i="20" s="1"/>
  <c r="W725" i="20"/>
  <c r="V725" i="20"/>
  <c r="L725" i="20"/>
  <c r="M725" i="20" s="1"/>
  <c r="J725" i="20"/>
  <c r="K725" i="20" s="1"/>
  <c r="I725" i="20"/>
  <c r="E725" i="20"/>
  <c r="G725" i="20" s="1"/>
  <c r="D725" i="20"/>
  <c r="F725" i="20" s="1"/>
  <c r="W724" i="20"/>
  <c r="V724" i="20"/>
  <c r="L724" i="20"/>
  <c r="M724" i="20" s="1"/>
  <c r="J724" i="20"/>
  <c r="K724" i="20" s="1"/>
  <c r="I724" i="20"/>
  <c r="E724" i="20"/>
  <c r="G724" i="20" s="1"/>
  <c r="D724" i="20"/>
  <c r="F724" i="20" s="1"/>
  <c r="W723" i="20"/>
  <c r="V723" i="20"/>
  <c r="M723" i="20"/>
  <c r="L723" i="20"/>
  <c r="K723" i="20"/>
  <c r="J723" i="20"/>
  <c r="I723" i="20"/>
  <c r="E723" i="20"/>
  <c r="G723" i="20" s="1"/>
  <c r="D723" i="20"/>
  <c r="F723" i="20" s="1"/>
  <c r="W722" i="20"/>
  <c r="V722" i="20"/>
  <c r="L722" i="20"/>
  <c r="M722" i="20" s="1"/>
  <c r="J722" i="20"/>
  <c r="K722" i="20" s="1"/>
  <c r="I722" i="20"/>
  <c r="G722" i="20"/>
  <c r="E722" i="20"/>
  <c r="D722" i="20"/>
  <c r="F722" i="20" s="1"/>
  <c r="W721" i="20"/>
  <c r="V721" i="20"/>
  <c r="L721" i="20"/>
  <c r="M721" i="20" s="1"/>
  <c r="J721" i="20"/>
  <c r="K721" i="20" s="1"/>
  <c r="I721" i="20"/>
  <c r="E721" i="20"/>
  <c r="G721" i="20" s="1"/>
  <c r="D721" i="20"/>
  <c r="F721" i="20" s="1"/>
  <c r="W720" i="20"/>
  <c r="V720" i="20"/>
  <c r="L720" i="20"/>
  <c r="M720" i="20" s="1"/>
  <c r="J720" i="20"/>
  <c r="K720" i="20" s="1"/>
  <c r="I720" i="20"/>
  <c r="E720" i="20"/>
  <c r="G720" i="20" s="1"/>
  <c r="D720" i="20"/>
  <c r="F720" i="20" s="1"/>
  <c r="W719" i="20"/>
  <c r="V719" i="20"/>
  <c r="L719" i="20"/>
  <c r="M719" i="20" s="1"/>
  <c r="J719" i="20"/>
  <c r="K719" i="20" s="1"/>
  <c r="I719" i="20"/>
  <c r="E719" i="20"/>
  <c r="G719" i="20" s="1"/>
  <c r="D719" i="20"/>
  <c r="F719" i="20" s="1"/>
  <c r="W718" i="20"/>
  <c r="V718" i="20"/>
  <c r="L718" i="20"/>
  <c r="M718" i="20" s="1"/>
  <c r="J718" i="20"/>
  <c r="K718" i="20" s="1"/>
  <c r="I718" i="20"/>
  <c r="E718" i="20"/>
  <c r="G718" i="20" s="1"/>
  <c r="D718" i="20"/>
  <c r="F718" i="20" s="1"/>
  <c r="W717" i="20"/>
  <c r="V717" i="20"/>
  <c r="L717" i="20"/>
  <c r="M717" i="20" s="1"/>
  <c r="J717" i="20"/>
  <c r="K717" i="20" s="1"/>
  <c r="I717" i="20"/>
  <c r="E717" i="20"/>
  <c r="G717" i="20" s="1"/>
  <c r="D717" i="20"/>
  <c r="F717" i="20" s="1"/>
  <c r="W716" i="20"/>
  <c r="V716" i="20"/>
  <c r="L716" i="20"/>
  <c r="M716" i="20" s="1"/>
  <c r="J716" i="20"/>
  <c r="K716" i="20" s="1"/>
  <c r="I716" i="20"/>
  <c r="E716" i="20"/>
  <c r="G716" i="20" s="1"/>
  <c r="D716" i="20"/>
  <c r="F716" i="20" s="1"/>
  <c r="W715" i="20"/>
  <c r="V715" i="20"/>
  <c r="M715" i="20"/>
  <c r="L715" i="20"/>
  <c r="K715" i="20"/>
  <c r="J715" i="20"/>
  <c r="I715" i="20"/>
  <c r="E715" i="20"/>
  <c r="G715" i="20" s="1"/>
  <c r="D715" i="20"/>
  <c r="F715" i="20" s="1"/>
  <c r="W714" i="20"/>
  <c r="V714" i="20"/>
  <c r="L714" i="20"/>
  <c r="M714" i="20" s="1"/>
  <c r="J714" i="20"/>
  <c r="K714" i="20" s="1"/>
  <c r="I714" i="20"/>
  <c r="G714" i="20"/>
  <c r="E714" i="20"/>
  <c r="D714" i="20"/>
  <c r="F714" i="20" s="1"/>
  <c r="W713" i="20"/>
  <c r="V713" i="20"/>
  <c r="L713" i="20"/>
  <c r="M713" i="20" s="1"/>
  <c r="J713" i="20"/>
  <c r="K713" i="20" s="1"/>
  <c r="I713" i="20"/>
  <c r="E713" i="20"/>
  <c r="G713" i="20" s="1"/>
  <c r="D713" i="20"/>
  <c r="F713" i="20" s="1"/>
  <c r="W712" i="20"/>
  <c r="V712" i="20"/>
  <c r="L712" i="20"/>
  <c r="M712" i="20" s="1"/>
  <c r="J712" i="20"/>
  <c r="K712" i="20" s="1"/>
  <c r="I712" i="20"/>
  <c r="E712" i="20"/>
  <c r="G712" i="20" s="1"/>
  <c r="D712" i="20"/>
  <c r="F712" i="20" s="1"/>
  <c r="W711" i="20"/>
  <c r="V711" i="20"/>
  <c r="L711" i="20"/>
  <c r="M711" i="20" s="1"/>
  <c r="J711" i="20"/>
  <c r="K711" i="20" s="1"/>
  <c r="I711" i="20"/>
  <c r="E711" i="20"/>
  <c r="G711" i="20" s="1"/>
  <c r="D711" i="20"/>
  <c r="F711" i="20" s="1"/>
  <c r="W710" i="20"/>
  <c r="V710" i="20"/>
  <c r="L710" i="20"/>
  <c r="M710" i="20" s="1"/>
  <c r="J710" i="20"/>
  <c r="K710" i="20" s="1"/>
  <c r="I710" i="20"/>
  <c r="E710" i="20"/>
  <c r="G710" i="20" s="1"/>
  <c r="D710" i="20"/>
  <c r="F710" i="20" s="1"/>
  <c r="W709" i="20"/>
  <c r="V709" i="20"/>
  <c r="L709" i="20"/>
  <c r="M709" i="20" s="1"/>
  <c r="J709" i="20"/>
  <c r="K709" i="20" s="1"/>
  <c r="I709" i="20"/>
  <c r="E709" i="20"/>
  <c r="G709" i="20" s="1"/>
  <c r="D709" i="20"/>
  <c r="F709" i="20" s="1"/>
  <c r="W708" i="20"/>
  <c r="V708" i="20"/>
  <c r="L708" i="20"/>
  <c r="M708" i="20" s="1"/>
  <c r="J708" i="20"/>
  <c r="K708" i="20" s="1"/>
  <c r="I708" i="20"/>
  <c r="E708" i="20"/>
  <c r="G708" i="20" s="1"/>
  <c r="D708" i="20"/>
  <c r="F708" i="20" s="1"/>
  <c r="W707" i="20"/>
  <c r="V707" i="20"/>
  <c r="M707" i="20"/>
  <c r="L707" i="20"/>
  <c r="K707" i="20"/>
  <c r="J707" i="20"/>
  <c r="I707" i="20"/>
  <c r="E707" i="20"/>
  <c r="G707" i="20" s="1"/>
  <c r="D707" i="20"/>
  <c r="F707" i="20" s="1"/>
  <c r="W706" i="20"/>
  <c r="V706" i="20"/>
  <c r="L706" i="20"/>
  <c r="M706" i="20" s="1"/>
  <c r="J706" i="20"/>
  <c r="K706" i="20" s="1"/>
  <c r="I706" i="20"/>
  <c r="G706" i="20"/>
  <c r="E706" i="20"/>
  <c r="D706" i="20"/>
  <c r="F706" i="20" s="1"/>
  <c r="W705" i="20"/>
  <c r="V705" i="20"/>
  <c r="L705" i="20"/>
  <c r="M705" i="20" s="1"/>
  <c r="J705" i="20"/>
  <c r="K705" i="20" s="1"/>
  <c r="I705" i="20"/>
  <c r="E705" i="20"/>
  <c r="G705" i="20" s="1"/>
  <c r="D705" i="20"/>
  <c r="F705" i="20" s="1"/>
  <c r="W704" i="20"/>
  <c r="V704" i="20"/>
  <c r="M704" i="20"/>
  <c r="L704" i="20"/>
  <c r="K704" i="20"/>
  <c r="J704" i="20"/>
  <c r="I704" i="20"/>
  <c r="E704" i="20"/>
  <c r="G704" i="20" s="1"/>
  <c r="D704" i="20"/>
  <c r="F704" i="20" s="1"/>
  <c r="W703" i="20"/>
  <c r="V703" i="20"/>
  <c r="L703" i="20"/>
  <c r="M703" i="20" s="1"/>
  <c r="J703" i="20"/>
  <c r="K703" i="20" s="1"/>
  <c r="I703" i="20"/>
  <c r="E703" i="20"/>
  <c r="G703" i="20" s="1"/>
  <c r="D703" i="20"/>
  <c r="F703" i="20" s="1"/>
  <c r="W702" i="20"/>
  <c r="V702" i="20"/>
  <c r="L702" i="20"/>
  <c r="M702" i="20" s="1"/>
  <c r="J702" i="20"/>
  <c r="K702" i="20" s="1"/>
  <c r="I702" i="20"/>
  <c r="E702" i="20"/>
  <c r="G702" i="20" s="1"/>
  <c r="D702" i="20"/>
  <c r="F702" i="20" s="1"/>
  <c r="W701" i="20"/>
  <c r="V701" i="20"/>
  <c r="L701" i="20"/>
  <c r="M701" i="20" s="1"/>
  <c r="J701" i="20"/>
  <c r="K701" i="20" s="1"/>
  <c r="I701" i="20"/>
  <c r="E701" i="20"/>
  <c r="G701" i="20" s="1"/>
  <c r="D701" i="20"/>
  <c r="F701" i="20" s="1"/>
  <c r="W700" i="20"/>
  <c r="V700" i="20"/>
  <c r="L700" i="20"/>
  <c r="M700" i="20" s="1"/>
  <c r="J700" i="20"/>
  <c r="K700" i="20" s="1"/>
  <c r="I700" i="20"/>
  <c r="E700" i="20"/>
  <c r="G700" i="20" s="1"/>
  <c r="D700" i="20"/>
  <c r="F700" i="20" s="1"/>
  <c r="W699" i="20"/>
  <c r="V699" i="20"/>
  <c r="L699" i="20"/>
  <c r="M699" i="20" s="1"/>
  <c r="J699" i="20"/>
  <c r="K699" i="20" s="1"/>
  <c r="I699" i="20"/>
  <c r="E699" i="20"/>
  <c r="G699" i="20" s="1"/>
  <c r="D699" i="20"/>
  <c r="F699" i="20" s="1"/>
  <c r="W698" i="20"/>
  <c r="V698" i="20"/>
  <c r="L698" i="20"/>
  <c r="M698" i="20" s="1"/>
  <c r="J698" i="20"/>
  <c r="K698" i="20" s="1"/>
  <c r="I698" i="20"/>
  <c r="E698" i="20"/>
  <c r="G698" i="20" s="1"/>
  <c r="D698" i="20"/>
  <c r="F698" i="20" s="1"/>
  <c r="W697" i="20"/>
  <c r="V697" i="20"/>
  <c r="L697" i="20"/>
  <c r="M697" i="20" s="1"/>
  <c r="J697" i="20"/>
  <c r="K697" i="20" s="1"/>
  <c r="I697" i="20"/>
  <c r="E697" i="20"/>
  <c r="G697" i="20" s="1"/>
  <c r="D697" i="20"/>
  <c r="F697" i="20" s="1"/>
  <c r="W696" i="20"/>
  <c r="V696" i="20"/>
  <c r="L696" i="20"/>
  <c r="M696" i="20" s="1"/>
  <c r="J696" i="20"/>
  <c r="K696" i="20" s="1"/>
  <c r="I696" i="20"/>
  <c r="E696" i="20"/>
  <c r="G696" i="20" s="1"/>
  <c r="D696" i="20"/>
  <c r="F696" i="20" s="1"/>
  <c r="W695" i="20"/>
  <c r="V695" i="20"/>
  <c r="M695" i="20"/>
  <c r="L695" i="20"/>
  <c r="K695" i="20"/>
  <c r="J695" i="20"/>
  <c r="I695" i="20"/>
  <c r="E695" i="20"/>
  <c r="G695" i="20" s="1"/>
  <c r="D695" i="20"/>
  <c r="F695" i="20" s="1"/>
  <c r="W694" i="20"/>
  <c r="V694" i="20"/>
  <c r="L694" i="20"/>
  <c r="M694" i="20" s="1"/>
  <c r="J694" i="20"/>
  <c r="K694" i="20" s="1"/>
  <c r="I694" i="20"/>
  <c r="G694" i="20"/>
  <c r="E694" i="20"/>
  <c r="D694" i="20"/>
  <c r="F694" i="20" s="1"/>
  <c r="W693" i="20"/>
  <c r="V693" i="20"/>
  <c r="L693" i="20"/>
  <c r="M693" i="20" s="1"/>
  <c r="J693" i="20"/>
  <c r="K693" i="20" s="1"/>
  <c r="I693" i="20"/>
  <c r="E693" i="20"/>
  <c r="G693" i="20" s="1"/>
  <c r="D693" i="20"/>
  <c r="F693" i="20" s="1"/>
  <c r="W692" i="20"/>
  <c r="V692" i="20"/>
  <c r="L692" i="20"/>
  <c r="M692" i="20" s="1"/>
  <c r="J692" i="20"/>
  <c r="K692" i="20" s="1"/>
  <c r="I692" i="20"/>
  <c r="E692" i="20"/>
  <c r="G692" i="20" s="1"/>
  <c r="D692" i="20"/>
  <c r="F692" i="20" s="1"/>
  <c r="W691" i="20"/>
  <c r="V691" i="20"/>
  <c r="L691" i="20"/>
  <c r="M691" i="20" s="1"/>
  <c r="J691" i="20"/>
  <c r="K691" i="20" s="1"/>
  <c r="I691" i="20"/>
  <c r="E691" i="20"/>
  <c r="G691" i="20" s="1"/>
  <c r="D691" i="20"/>
  <c r="F691" i="20" s="1"/>
  <c r="W690" i="20"/>
  <c r="V690" i="20"/>
  <c r="L690" i="20"/>
  <c r="M690" i="20" s="1"/>
  <c r="J690" i="20"/>
  <c r="K690" i="20" s="1"/>
  <c r="I690" i="20"/>
  <c r="E690" i="20"/>
  <c r="G690" i="20" s="1"/>
  <c r="D690" i="20"/>
  <c r="F690" i="20" s="1"/>
  <c r="W689" i="20"/>
  <c r="V689" i="20"/>
  <c r="L689" i="20"/>
  <c r="M689" i="20" s="1"/>
  <c r="J689" i="20"/>
  <c r="K689" i="20" s="1"/>
  <c r="I689" i="20"/>
  <c r="E689" i="20"/>
  <c r="G689" i="20" s="1"/>
  <c r="D689" i="20"/>
  <c r="F689" i="20" s="1"/>
  <c r="W688" i="20"/>
  <c r="V688" i="20"/>
  <c r="L688" i="20"/>
  <c r="M688" i="20" s="1"/>
  <c r="J688" i="20"/>
  <c r="K688" i="20" s="1"/>
  <c r="I688" i="20"/>
  <c r="E688" i="20"/>
  <c r="G688" i="20" s="1"/>
  <c r="D688" i="20"/>
  <c r="F688" i="20" s="1"/>
  <c r="W687" i="20"/>
  <c r="V687" i="20"/>
  <c r="M687" i="20"/>
  <c r="L687" i="20"/>
  <c r="K687" i="20"/>
  <c r="J687" i="20"/>
  <c r="I687" i="20"/>
  <c r="E687" i="20"/>
  <c r="G687" i="20" s="1"/>
  <c r="D687" i="20"/>
  <c r="F687" i="20" s="1"/>
  <c r="W686" i="20"/>
  <c r="V686" i="20"/>
  <c r="L686" i="20"/>
  <c r="M686" i="20" s="1"/>
  <c r="J686" i="20"/>
  <c r="K686" i="20" s="1"/>
  <c r="I686" i="20"/>
  <c r="G686" i="20"/>
  <c r="E686" i="20"/>
  <c r="D686" i="20"/>
  <c r="F686" i="20" s="1"/>
  <c r="W685" i="20"/>
  <c r="V685" i="20"/>
  <c r="L685" i="20"/>
  <c r="M685" i="20" s="1"/>
  <c r="J685" i="20"/>
  <c r="K685" i="20" s="1"/>
  <c r="I685" i="20"/>
  <c r="E685" i="20"/>
  <c r="G685" i="20" s="1"/>
  <c r="D685" i="20"/>
  <c r="F685" i="20" s="1"/>
  <c r="W684" i="20"/>
  <c r="V684" i="20"/>
  <c r="L684" i="20"/>
  <c r="M684" i="20" s="1"/>
  <c r="J684" i="20"/>
  <c r="K684" i="20" s="1"/>
  <c r="I684" i="20"/>
  <c r="E684" i="20"/>
  <c r="G684" i="20" s="1"/>
  <c r="D684" i="20"/>
  <c r="F684" i="20" s="1"/>
  <c r="W683" i="20"/>
  <c r="V683" i="20"/>
  <c r="L683" i="20"/>
  <c r="M683" i="20" s="1"/>
  <c r="J683" i="20"/>
  <c r="K683" i="20" s="1"/>
  <c r="I683" i="20"/>
  <c r="E683" i="20"/>
  <c r="G683" i="20" s="1"/>
  <c r="D683" i="20"/>
  <c r="F683" i="20" s="1"/>
  <c r="W682" i="20"/>
  <c r="V682" i="20"/>
  <c r="L682" i="20"/>
  <c r="M682" i="20" s="1"/>
  <c r="J682" i="20"/>
  <c r="K682" i="20" s="1"/>
  <c r="I682" i="20"/>
  <c r="E682" i="20"/>
  <c r="G682" i="20" s="1"/>
  <c r="D682" i="20"/>
  <c r="F682" i="20" s="1"/>
  <c r="W681" i="20"/>
  <c r="V681" i="20"/>
  <c r="L681" i="20"/>
  <c r="M681" i="20" s="1"/>
  <c r="J681" i="20"/>
  <c r="K681" i="20" s="1"/>
  <c r="I681" i="20"/>
  <c r="E681" i="20"/>
  <c r="G681" i="20" s="1"/>
  <c r="D681" i="20"/>
  <c r="F681" i="20" s="1"/>
  <c r="W680" i="20"/>
  <c r="V680" i="20"/>
  <c r="L680" i="20"/>
  <c r="M680" i="20" s="1"/>
  <c r="J680" i="20"/>
  <c r="K680" i="20" s="1"/>
  <c r="I680" i="20"/>
  <c r="E680" i="20"/>
  <c r="G680" i="20" s="1"/>
  <c r="D680" i="20"/>
  <c r="F680" i="20" s="1"/>
  <c r="W679" i="20"/>
  <c r="V679" i="20"/>
  <c r="M679" i="20"/>
  <c r="L679" i="20"/>
  <c r="K679" i="20"/>
  <c r="J679" i="20"/>
  <c r="I679" i="20"/>
  <c r="E679" i="20"/>
  <c r="G679" i="20" s="1"/>
  <c r="D679" i="20"/>
  <c r="F679" i="20" s="1"/>
  <c r="W678" i="20"/>
  <c r="V678" i="20"/>
  <c r="L678" i="20"/>
  <c r="M678" i="20" s="1"/>
  <c r="J678" i="20"/>
  <c r="K678" i="20" s="1"/>
  <c r="I678" i="20"/>
  <c r="G678" i="20"/>
  <c r="E678" i="20"/>
  <c r="D678" i="20"/>
  <c r="F678" i="20" s="1"/>
  <c r="W677" i="20"/>
  <c r="V677" i="20"/>
  <c r="L677" i="20"/>
  <c r="M677" i="20" s="1"/>
  <c r="J677" i="20"/>
  <c r="K677" i="20" s="1"/>
  <c r="I677" i="20"/>
  <c r="E677" i="20"/>
  <c r="G677" i="20" s="1"/>
  <c r="D677" i="20"/>
  <c r="F677" i="20" s="1"/>
  <c r="W676" i="20"/>
  <c r="V676" i="20"/>
  <c r="L676" i="20"/>
  <c r="M676" i="20" s="1"/>
  <c r="J676" i="20"/>
  <c r="K676" i="20" s="1"/>
  <c r="I676" i="20"/>
  <c r="E676" i="20"/>
  <c r="G676" i="20" s="1"/>
  <c r="D676" i="20"/>
  <c r="F676" i="20" s="1"/>
  <c r="W675" i="20"/>
  <c r="V675" i="20"/>
  <c r="L675" i="20"/>
  <c r="M675" i="20" s="1"/>
  <c r="J675" i="20"/>
  <c r="K675" i="20" s="1"/>
  <c r="I675" i="20"/>
  <c r="E675" i="20"/>
  <c r="G675" i="20" s="1"/>
  <c r="D675" i="20"/>
  <c r="F675" i="20" s="1"/>
  <c r="W674" i="20"/>
  <c r="V674" i="20"/>
  <c r="L674" i="20"/>
  <c r="P699" i="20" s="1"/>
  <c r="J674" i="20"/>
  <c r="K674" i="20" s="1"/>
  <c r="I674" i="20"/>
  <c r="E674" i="20"/>
  <c r="G674" i="20" s="1"/>
  <c r="D674" i="20"/>
  <c r="F674" i="20" s="1"/>
  <c r="W673" i="20"/>
  <c r="V673" i="20"/>
  <c r="L673" i="20"/>
  <c r="M673" i="20" s="1"/>
  <c r="J673" i="20"/>
  <c r="K673" i="20" s="1"/>
  <c r="I673" i="20"/>
  <c r="E673" i="20"/>
  <c r="G673" i="20" s="1"/>
  <c r="D673" i="20"/>
  <c r="F673" i="20" s="1"/>
  <c r="W672" i="20"/>
  <c r="V672" i="20"/>
  <c r="L672" i="20"/>
  <c r="M672" i="20" s="1"/>
  <c r="J672" i="20"/>
  <c r="K672" i="20" s="1"/>
  <c r="I672" i="20"/>
  <c r="E672" i="20"/>
  <c r="G672" i="20" s="1"/>
  <c r="D672" i="20"/>
  <c r="F672" i="20" s="1"/>
  <c r="W671" i="20"/>
  <c r="V671" i="20"/>
  <c r="L671" i="20"/>
  <c r="M671" i="20" s="1"/>
  <c r="J671" i="20"/>
  <c r="K671" i="20" s="1"/>
  <c r="I671" i="20"/>
  <c r="E671" i="20"/>
  <c r="G671" i="20" s="1"/>
  <c r="D671" i="20"/>
  <c r="F671" i="20" s="1"/>
  <c r="W670" i="20"/>
  <c r="V670" i="20"/>
  <c r="L670" i="20"/>
  <c r="M670" i="20" s="1"/>
  <c r="J670" i="20"/>
  <c r="K670" i="20" s="1"/>
  <c r="I670" i="20"/>
  <c r="E670" i="20"/>
  <c r="G670" i="20" s="1"/>
  <c r="D670" i="20"/>
  <c r="F670" i="20" s="1"/>
  <c r="W669" i="20"/>
  <c r="V669" i="20"/>
  <c r="L669" i="20"/>
  <c r="M669" i="20" s="1"/>
  <c r="J669" i="20"/>
  <c r="K669" i="20" s="1"/>
  <c r="I669" i="20"/>
  <c r="E669" i="20"/>
  <c r="G669" i="20" s="1"/>
  <c r="D669" i="20"/>
  <c r="F669" i="20" s="1"/>
  <c r="W668" i="20"/>
  <c r="V668" i="20"/>
  <c r="L668" i="20"/>
  <c r="M668" i="20" s="1"/>
  <c r="J668" i="20"/>
  <c r="K668" i="20" s="1"/>
  <c r="I668" i="20"/>
  <c r="E668" i="20"/>
  <c r="G668" i="20" s="1"/>
  <c r="D668" i="20"/>
  <c r="F668" i="20" s="1"/>
  <c r="W667" i="20"/>
  <c r="V667" i="20"/>
  <c r="L667" i="20"/>
  <c r="M667" i="20" s="1"/>
  <c r="J667" i="20"/>
  <c r="K667" i="20" s="1"/>
  <c r="I667" i="20"/>
  <c r="E667" i="20"/>
  <c r="G667" i="20" s="1"/>
  <c r="D667" i="20"/>
  <c r="F667" i="20" s="1"/>
  <c r="W666" i="20"/>
  <c r="V666" i="20"/>
  <c r="L666" i="20"/>
  <c r="M666" i="20" s="1"/>
  <c r="J666" i="20"/>
  <c r="K666" i="20" s="1"/>
  <c r="I666" i="20"/>
  <c r="E666" i="20"/>
  <c r="G666" i="20" s="1"/>
  <c r="D666" i="20"/>
  <c r="F666" i="20" s="1"/>
  <c r="W665" i="20"/>
  <c r="V665" i="20"/>
  <c r="M665" i="20"/>
  <c r="L665" i="20"/>
  <c r="J665" i="20"/>
  <c r="K665" i="20" s="1"/>
  <c r="I665" i="20"/>
  <c r="E665" i="20"/>
  <c r="G665" i="20" s="1"/>
  <c r="D665" i="20"/>
  <c r="F665" i="20" s="1"/>
  <c r="W664" i="20"/>
  <c r="V664" i="20"/>
  <c r="L664" i="20"/>
  <c r="M664" i="20" s="1"/>
  <c r="J664" i="20"/>
  <c r="K664" i="20" s="1"/>
  <c r="I664" i="20"/>
  <c r="E664" i="20"/>
  <c r="G664" i="20" s="1"/>
  <c r="D664" i="20"/>
  <c r="F664" i="20" s="1"/>
  <c r="W663" i="20"/>
  <c r="V663" i="20"/>
  <c r="L663" i="20"/>
  <c r="M663" i="20" s="1"/>
  <c r="J663" i="20"/>
  <c r="K663" i="20" s="1"/>
  <c r="I663" i="20"/>
  <c r="E663" i="20"/>
  <c r="G663" i="20" s="1"/>
  <c r="D663" i="20"/>
  <c r="F663" i="20" s="1"/>
  <c r="W662" i="20"/>
  <c r="V662" i="20"/>
  <c r="L662" i="20"/>
  <c r="M662" i="20" s="1"/>
  <c r="J662" i="20"/>
  <c r="K662" i="20" s="1"/>
  <c r="I662" i="20"/>
  <c r="E662" i="20"/>
  <c r="G662" i="20" s="1"/>
  <c r="D662" i="20"/>
  <c r="F662" i="20" s="1"/>
  <c r="W661" i="20"/>
  <c r="V661" i="20"/>
  <c r="L661" i="20"/>
  <c r="M661" i="20" s="1"/>
  <c r="J661" i="20"/>
  <c r="K661" i="20" s="1"/>
  <c r="I661" i="20"/>
  <c r="E661" i="20"/>
  <c r="G661" i="20" s="1"/>
  <c r="D661" i="20"/>
  <c r="F661" i="20" s="1"/>
  <c r="W660" i="20"/>
  <c r="V660" i="20"/>
  <c r="L660" i="20"/>
  <c r="M660" i="20" s="1"/>
  <c r="J660" i="20"/>
  <c r="K660" i="20" s="1"/>
  <c r="I660" i="20"/>
  <c r="G660" i="20"/>
  <c r="E660" i="20"/>
  <c r="D660" i="20"/>
  <c r="F660" i="20" s="1"/>
  <c r="W659" i="20"/>
  <c r="V659" i="20"/>
  <c r="L659" i="20"/>
  <c r="M659" i="20" s="1"/>
  <c r="J659" i="20"/>
  <c r="K659" i="20" s="1"/>
  <c r="I659" i="20"/>
  <c r="E659" i="20"/>
  <c r="G659" i="20" s="1"/>
  <c r="D659" i="20"/>
  <c r="F659" i="20" s="1"/>
  <c r="W658" i="20"/>
  <c r="V658" i="20"/>
  <c r="L658" i="20"/>
  <c r="M658" i="20" s="1"/>
  <c r="J658" i="20"/>
  <c r="K658" i="20" s="1"/>
  <c r="I658" i="20"/>
  <c r="E658" i="20"/>
  <c r="G658" i="20" s="1"/>
  <c r="D658" i="20"/>
  <c r="F658" i="20" s="1"/>
  <c r="W657" i="20"/>
  <c r="V657" i="20"/>
  <c r="L657" i="20"/>
  <c r="M657" i="20" s="1"/>
  <c r="J657" i="20"/>
  <c r="K657" i="20" s="1"/>
  <c r="I657" i="20"/>
  <c r="E657" i="20"/>
  <c r="G657" i="20" s="1"/>
  <c r="D657" i="20"/>
  <c r="F657" i="20" s="1"/>
  <c r="W656" i="20"/>
  <c r="V656" i="20"/>
  <c r="L656" i="20"/>
  <c r="M656" i="20" s="1"/>
  <c r="J656" i="20"/>
  <c r="K656" i="20" s="1"/>
  <c r="I656" i="20"/>
  <c r="E656" i="20"/>
  <c r="G656" i="20" s="1"/>
  <c r="D656" i="20"/>
  <c r="F656" i="20" s="1"/>
  <c r="W655" i="20"/>
  <c r="V655" i="20"/>
  <c r="L655" i="20"/>
  <c r="M655" i="20" s="1"/>
  <c r="J655" i="20"/>
  <c r="K655" i="20" s="1"/>
  <c r="I655" i="20"/>
  <c r="E655" i="20"/>
  <c r="G655" i="20" s="1"/>
  <c r="D655" i="20"/>
  <c r="F655" i="20" s="1"/>
  <c r="W654" i="20"/>
  <c r="V654" i="20"/>
  <c r="L654" i="20"/>
  <c r="M654" i="20" s="1"/>
  <c r="J654" i="20"/>
  <c r="K654" i="20" s="1"/>
  <c r="I654" i="20"/>
  <c r="E654" i="20"/>
  <c r="G654" i="20" s="1"/>
  <c r="D654" i="20"/>
  <c r="F654" i="20" s="1"/>
  <c r="W653" i="20"/>
  <c r="V653" i="20"/>
  <c r="M653" i="20"/>
  <c r="L653" i="20"/>
  <c r="K653" i="20"/>
  <c r="J653" i="20"/>
  <c r="I653" i="20"/>
  <c r="E653" i="20"/>
  <c r="G653" i="20" s="1"/>
  <c r="D653" i="20"/>
  <c r="F653" i="20" s="1"/>
  <c r="W652" i="20"/>
  <c r="V652" i="20"/>
  <c r="L652" i="20"/>
  <c r="M652" i="20" s="1"/>
  <c r="J652" i="20"/>
  <c r="K652" i="20" s="1"/>
  <c r="I652" i="20"/>
  <c r="G652" i="20"/>
  <c r="E652" i="20"/>
  <c r="D652" i="20"/>
  <c r="F652" i="20" s="1"/>
  <c r="W651" i="20"/>
  <c r="V651" i="20"/>
  <c r="L651" i="20"/>
  <c r="M651" i="20" s="1"/>
  <c r="J651" i="20"/>
  <c r="K651" i="20" s="1"/>
  <c r="I651" i="20"/>
  <c r="E651" i="20"/>
  <c r="G651" i="20" s="1"/>
  <c r="D651" i="20"/>
  <c r="F651" i="20" s="1"/>
  <c r="W650" i="20"/>
  <c r="V650" i="20"/>
  <c r="L650" i="20"/>
  <c r="M650" i="20" s="1"/>
  <c r="J650" i="20"/>
  <c r="K650" i="20" s="1"/>
  <c r="I650" i="20"/>
  <c r="E650" i="20"/>
  <c r="G650" i="20" s="1"/>
  <c r="D650" i="20"/>
  <c r="F650" i="20" s="1"/>
  <c r="W649" i="20"/>
  <c r="V649" i="20"/>
  <c r="L649" i="20"/>
  <c r="M649" i="20" s="1"/>
  <c r="J649" i="20"/>
  <c r="K649" i="20" s="1"/>
  <c r="I649" i="20"/>
  <c r="E649" i="20"/>
  <c r="G649" i="20" s="1"/>
  <c r="D649" i="20"/>
  <c r="F649" i="20" s="1"/>
  <c r="W648" i="20"/>
  <c r="V648" i="20"/>
  <c r="L648" i="20"/>
  <c r="M648" i="20" s="1"/>
  <c r="J648" i="20"/>
  <c r="K648" i="20" s="1"/>
  <c r="I648" i="20"/>
  <c r="E648" i="20"/>
  <c r="G648" i="20" s="1"/>
  <c r="D648" i="20"/>
  <c r="F648" i="20" s="1"/>
  <c r="W647" i="20"/>
  <c r="V647" i="20"/>
  <c r="L647" i="20"/>
  <c r="M647" i="20" s="1"/>
  <c r="J647" i="20"/>
  <c r="K647" i="20" s="1"/>
  <c r="I647" i="20"/>
  <c r="E647" i="20"/>
  <c r="G647" i="20" s="1"/>
  <c r="D647" i="20"/>
  <c r="F647" i="20" s="1"/>
  <c r="W646" i="20"/>
  <c r="V646" i="20"/>
  <c r="L646" i="20"/>
  <c r="M646" i="20" s="1"/>
  <c r="J646" i="20"/>
  <c r="K646" i="20" s="1"/>
  <c r="I646" i="20"/>
  <c r="E646" i="20"/>
  <c r="G646" i="20" s="1"/>
  <c r="D646" i="20"/>
  <c r="F646" i="20" s="1"/>
  <c r="W645" i="20"/>
  <c r="V645" i="20"/>
  <c r="M645" i="20"/>
  <c r="L645" i="20"/>
  <c r="K645" i="20"/>
  <c r="J645" i="20"/>
  <c r="I645" i="20"/>
  <c r="E645" i="20"/>
  <c r="G645" i="20" s="1"/>
  <c r="D645" i="20"/>
  <c r="F645" i="20" s="1"/>
  <c r="W644" i="20"/>
  <c r="V644" i="20"/>
  <c r="L644" i="20"/>
  <c r="M644" i="20" s="1"/>
  <c r="J644" i="20"/>
  <c r="K644" i="20" s="1"/>
  <c r="I644" i="20"/>
  <c r="G644" i="20"/>
  <c r="E644" i="20"/>
  <c r="D644" i="20"/>
  <c r="F644" i="20" s="1"/>
  <c r="W643" i="20"/>
  <c r="V643" i="20"/>
  <c r="L643" i="20"/>
  <c r="J643" i="20"/>
  <c r="K643" i="20" s="1"/>
  <c r="I643" i="20"/>
  <c r="E643" i="20"/>
  <c r="G643" i="20" s="1"/>
  <c r="D643" i="20"/>
  <c r="F643" i="20" s="1"/>
  <c r="W642" i="20"/>
  <c r="V642" i="20"/>
  <c r="L642" i="20"/>
  <c r="M642" i="20" s="1"/>
  <c r="J642" i="20"/>
  <c r="K642" i="20" s="1"/>
  <c r="I642" i="20"/>
  <c r="E642" i="20"/>
  <c r="G642" i="20" s="1"/>
  <c r="D642" i="20"/>
  <c r="F642" i="20" s="1"/>
  <c r="W641" i="20"/>
  <c r="V641" i="20"/>
  <c r="L641" i="20"/>
  <c r="M641" i="20" s="1"/>
  <c r="J641" i="20"/>
  <c r="K641" i="20" s="1"/>
  <c r="I641" i="20"/>
  <c r="E641" i="20"/>
  <c r="G641" i="20" s="1"/>
  <c r="D641" i="20"/>
  <c r="F641" i="20" s="1"/>
  <c r="W640" i="20"/>
  <c r="V640" i="20"/>
  <c r="L640" i="20"/>
  <c r="M640" i="20" s="1"/>
  <c r="J640" i="20"/>
  <c r="K640" i="20" s="1"/>
  <c r="I640" i="20"/>
  <c r="E640" i="20"/>
  <c r="G640" i="20" s="1"/>
  <c r="D640" i="20"/>
  <c r="F640" i="20" s="1"/>
  <c r="W639" i="20"/>
  <c r="V639" i="20"/>
  <c r="L639" i="20"/>
  <c r="M639" i="20" s="1"/>
  <c r="J639" i="20"/>
  <c r="K639" i="20" s="1"/>
  <c r="I639" i="20"/>
  <c r="E639" i="20"/>
  <c r="G639" i="20" s="1"/>
  <c r="D639" i="20"/>
  <c r="F639" i="20" s="1"/>
  <c r="W638" i="20"/>
  <c r="V638" i="20"/>
  <c r="L638" i="20"/>
  <c r="M638" i="20" s="1"/>
  <c r="J638" i="20"/>
  <c r="K638" i="20" s="1"/>
  <c r="I638" i="20"/>
  <c r="E638" i="20"/>
  <c r="G638" i="20" s="1"/>
  <c r="D638" i="20"/>
  <c r="F638" i="20" s="1"/>
  <c r="W637" i="20"/>
  <c r="V637" i="20"/>
  <c r="M637" i="20"/>
  <c r="L637" i="20"/>
  <c r="K637" i="20"/>
  <c r="J637" i="20"/>
  <c r="I637" i="20"/>
  <c r="E637" i="20"/>
  <c r="G637" i="20" s="1"/>
  <c r="D637" i="20"/>
  <c r="F637" i="20" s="1"/>
  <c r="W636" i="20"/>
  <c r="V636" i="20"/>
  <c r="L636" i="20"/>
  <c r="M636" i="20" s="1"/>
  <c r="J636" i="20"/>
  <c r="K636" i="20" s="1"/>
  <c r="I636" i="20"/>
  <c r="G636" i="20"/>
  <c r="E636" i="20"/>
  <c r="D636" i="20"/>
  <c r="F636" i="20" s="1"/>
  <c r="W635" i="20"/>
  <c r="V635" i="20"/>
  <c r="L635" i="20"/>
  <c r="M635" i="20" s="1"/>
  <c r="J635" i="20"/>
  <c r="K635" i="20" s="1"/>
  <c r="I635" i="20"/>
  <c r="E635" i="20"/>
  <c r="G635" i="20" s="1"/>
  <c r="D635" i="20"/>
  <c r="F635" i="20" s="1"/>
  <c r="W634" i="20"/>
  <c r="V634" i="20"/>
  <c r="L634" i="20"/>
  <c r="M634" i="20" s="1"/>
  <c r="J634" i="20"/>
  <c r="K634" i="20" s="1"/>
  <c r="I634" i="20"/>
  <c r="E634" i="20"/>
  <c r="G634" i="20" s="1"/>
  <c r="D634" i="20"/>
  <c r="F634" i="20" s="1"/>
  <c r="W633" i="20"/>
  <c r="V633" i="20"/>
  <c r="L633" i="20"/>
  <c r="M633" i="20" s="1"/>
  <c r="J633" i="20"/>
  <c r="K633" i="20" s="1"/>
  <c r="I633" i="20"/>
  <c r="E633" i="20"/>
  <c r="G633" i="20" s="1"/>
  <c r="D633" i="20"/>
  <c r="F633" i="20" s="1"/>
  <c r="W632" i="20"/>
  <c r="V632" i="20"/>
  <c r="L632" i="20"/>
  <c r="M632" i="20" s="1"/>
  <c r="J632" i="20"/>
  <c r="K632" i="20" s="1"/>
  <c r="I632" i="20"/>
  <c r="E632" i="20"/>
  <c r="G632" i="20" s="1"/>
  <c r="D632" i="20"/>
  <c r="F632" i="20" s="1"/>
  <c r="W631" i="20"/>
  <c r="V631" i="20"/>
  <c r="L631" i="20"/>
  <c r="M631" i="20" s="1"/>
  <c r="J631" i="20"/>
  <c r="K631" i="20" s="1"/>
  <c r="I631" i="20"/>
  <c r="E631" i="20"/>
  <c r="G631" i="20" s="1"/>
  <c r="D631" i="20"/>
  <c r="F631" i="20" s="1"/>
  <c r="W630" i="20"/>
  <c r="V630" i="20"/>
  <c r="L630" i="20"/>
  <c r="M630" i="20" s="1"/>
  <c r="J630" i="20"/>
  <c r="K630" i="20" s="1"/>
  <c r="I630" i="20"/>
  <c r="E630" i="20"/>
  <c r="G630" i="20" s="1"/>
  <c r="D630" i="20"/>
  <c r="F630" i="20" s="1"/>
  <c r="W629" i="20"/>
  <c r="V629" i="20"/>
  <c r="M629" i="20"/>
  <c r="L629" i="20"/>
  <c r="K629" i="20"/>
  <c r="J629" i="20"/>
  <c r="I629" i="20"/>
  <c r="E629" i="20"/>
  <c r="G629" i="20" s="1"/>
  <c r="D629" i="20"/>
  <c r="F629" i="20" s="1"/>
  <c r="W628" i="20"/>
  <c r="V628" i="20"/>
  <c r="L628" i="20"/>
  <c r="M628" i="20" s="1"/>
  <c r="J628" i="20"/>
  <c r="K628" i="20" s="1"/>
  <c r="I628" i="20"/>
  <c r="G628" i="20"/>
  <c r="E628" i="20"/>
  <c r="D628" i="20"/>
  <c r="F628" i="20" s="1"/>
  <c r="W627" i="20"/>
  <c r="V627" i="20"/>
  <c r="L627" i="20"/>
  <c r="M627" i="20" s="1"/>
  <c r="J627" i="20"/>
  <c r="K627" i="20" s="1"/>
  <c r="I627" i="20"/>
  <c r="E627" i="20"/>
  <c r="G627" i="20" s="1"/>
  <c r="D627" i="20"/>
  <c r="F627" i="20" s="1"/>
  <c r="W626" i="20"/>
  <c r="V626" i="20"/>
  <c r="L626" i="20"/>
  <c r="M626" i="20" s="1"/>
  <c r="J626" i="20"/>
  <c r="K626" i="20" s="1"/>
  <c r="I626" i="20"/>
  <c r="E626" i="20"/>
  <c r="G626" i="20" s="1"/>
  <c r="D626" i="20"/>
  <c r="F626" i="20" s="1"/>
  <c r="W625" i="20"/>
  <c r="V625" i="20"/>
  <c r="L625" i="20"/>
  <c r="M625" i="20" s="1"/>
  <c r="J625" i="20"/>
  <c r="K625" i="20" s="1"/>
  <c r="I625" i="20"/>
  <c r="E625" i="20"/>
  <c r="G625" i="20" s="1"/>
  <c r="D625" i="20"/>
  <c r="F625" i="20" s="1"/>
  <c r="W624" i="20"/>
  <c r="V624" i="20"/>
  <c r="L624" i="20"/>
  <c r="M624" i="20" s="1"/>
  <c r="J624" i="20"/>
  <c r="K624" i="20" s="1"/>
  <c r="I624" i="20"/>
  <c r="E624" i="20"/>
  <c r="G624" i="20" s="1"/>
  <c r="D624" i="20"/>
  <c r="F624" i="20" s="1"/>
  <c r="W623" i="20"/>
  <c r="V623" i="20"/>
  <c r="L623" i="20"/>
  <c r="M623" i="20" s="1"/>
  <c r="J623" i="20"/>
  <c r="K623" i="20" s="1"/>
  <c r="I623" i="20"/>
  <c r="E623" i="20"/>
  <c r="G623" i="20" s="1"/>
  <c r="D623" i="20"/>
  <c r="F623" i="20" s="1"/>
  <c r="W622" i="20"/>
  <c r="V622" i="20"/>
  <c r="L622" i="20"/>
  <c r="M622" i="20" s="1"/>
  <c r="J622" i="20"/>
  <c r="K622" i="20" s="1"/>
  <c r="I622" i="20"/>
  <c r="E622" i="20"/>
  <c r="G622" i="20" s="1"/>
  <c r="D622" i="20"/>
  <c r="F622" i="20" s="1"/>
  <c r="W621" i="20"/>
  <c r="V621" i="20"/>
  <c r="M621" i="20"/>
  <c r="L621" i="20"/>
  <c r="K621" i="20"/>
  <c r="J621" i="20"/>
  <c r="I621" i="20"/>
  <c r="E621" i="20"/>
  <c r="G621" i="20" s="1"/>
  <c r="D621" i="20"/>
  <c r="F621" i="20" s="1"/>
  <c r="W620" i="20"/>
  <c r="V620" i="20"/>
  <c r="L620" i="20"/>
  <c r="M620" i="20" s="1"/>
  <c r="J620" i="20"/>
  <c r="K620" i="20" s="1"/>
  <c r="I620" i="20"/>
  <c r="G620" i="20"/>
  <c r="E620" i="20"/>
  <c r="D620" i="20"/>
  <c r="F620" i="20" s="1"/>
  <c r="W619" i="20"/>
  <c r="V619" i="20"/>
  <c r="L619" i="20"/>
  <c r="M619" i="20" s="1"/>
  <c r="J619" i="20"/>
  <c r="K619" i="20" s="1"/>
  <c r="I619" i="20"/>
  <c r="E619" i="20"/>
  <c r="G619" i="20" s="1"/>
  <c r="D619" i="20"/>
  <c r="F619" i="20" s="1"/>
  <c r="W618" i="20"/>
  <c r="V618" i="20"/>
  <c r="L618" i="20"/>
  <c r="M618" i="20" s="1"/>
  <c r="J618" i="20"/>
  <c r="K618" i="20" s="1"/>
  <c r="I618" i="20"/>
  <c r="E618" i="20"/>
  <c r="G618" i="20" s="1"/>
  <c r="D618" i="20"/>
  <c r="F618" i="20" s="1"/>
  <c r="W617" i="20"/>
  <c r="V617" i="20"/>
  <c r="L617" i="20"/>
  <c r="M617" i="20" s="1"/>
  <c r="J617" i="20"/>
  <c r="K617" i="20" s="1"/>
  <c r="I617" i="20"/>
  <c r="E617" i="20"/>
  <c r="G617" i="20" s="1"/>
  <c r="D617" i="20"/>
  <c r="F617" i="20" s="1"/>
  <c r="W616" i="20"/>
  <c r="V616" i="20"/>
  <c r="L616" i="20"/>
  <c r="M616" i="20" s="1"/>
  <c r="J616" i="20"/>
  <c r="K616" i="20" s="1"/>
  <c r="I616" i="20"/>
  <c r="E616" i="20"/>
  <c r="G616" i="20" s="1"/>
  <c r="D616" i="20"/>
  <c r="F616" i="20" s="1"/>
  <c r="W615" i="20"/>
  <c r="V615" i="20"/>
  <c r="L615" i="20"/>
  <c r="M615" i="20" s="1"/>
  <c r="J615" i="20"/>
  <c r="K615" i="20" s="1"/>
  <c r="I615" i="20"/>
  <c r="E615" i="20"/>
  <c r="G615" i="20" s="1"/>
  <c r="D615" i="20"/>
  <c r="F615" i="20" s="1"/>
  <c r="W614" i="20"/>
  <c r="V614" i="20"/>
  <c r="L614" i="20"/>
  <c r="M614" i="20" s="1"/>
  <c r="J614" i="20"/>
  <c r="K614" i="20" s="1"/>
  <c r="I614" i="20"/>
  <c r="E614" i="20"/>
  <c r="G614" i="20" s="1"/>
  <c r="D614" i="20"/>
  <c r="F614" i="20" s="1"/>
  <c r="W613" i="20"/>
  <c r="V613" i="20"/>
  <c r="L613" i="20"/>
  <c r="J613" i="20"/>
  <c r="I613" i="20"/>
  <c r="N640" i="20" s="1"/>
  <c r="N641" i="20" s="1"/>
  <c r="E613" i="20"/>
  <c r="G613" i="20" s="1"/>
  <c r="D613" i="20"/>
  <c r="F613" i="20" s="1"/>
  <c r="W612" i="20"/>
  <c r="V612" i="20"/>
  <c r="L612" i="20"/>
  <c r="M612" i="20" s="1"/>
  <c r="J612" i="20"/>
  <c r="K612" i="20" s="1"/>
  <c r="I612" i="20"/>
  <c r="E612" i="20"/>
  <c r="G612" i="20" s="1"/>
  <c r="D612" i="20"/>
  <c r="F612" i="20" s="1"/>
  <c r="W611" i="20"/>
  <c r="V611" i="20"/>
  <c r="M611" i="20"/>
  <c r="L611" i="20"/>
  <c r="K611" i="20"/>
  <c r="J611" i="20"/>
  <c r="I611" i="20"/>
  <c r="E611" i="20"/>
  <c r="G611" i="20" s="1"/>
  <c r="D611" i="20"/>
  <c r="F611" i="20" s="1"/>
  <c r="W610" i="20"/>
  <c r="V610" i="20"/>
  <c r="L610" i="20"/>
  <c r="M610" i="20" s="1"/>
  <c r="J610" i="20"/>
  <c r="K610" i="20" s="1"/>
  <c r="I610" i="20"/>
  <c r="G610" i="20"/>
  <c r="E610" i="20"/>
  <c r="D610" i="20"/>
  <c r="F610" i="20" s="1"/>
  <c r="W609" i="20"/>
  <c r="V609" i="20"/>
  <c r="L609" i="20"/>
  <c r="M609" i="20" s="1"/>
  <c r="J609" i="20"/>
  <c r="K609" i="20" s="1"/>
  <c r="I609" i="20"/>
  <c r="E609" i="20"/>
  <c r="G609" i="20" s="1"/>
  <c r="D609" i="20"/>
  <c r="F609" i="20" s="1"/>
  <c r="W608" i="20"/>
  <c r="V608" i="20"/>
  <c r="L608" i="20"/>
  <c r="M608" i="20" s="1"/>
  <c r="J608" i="20"/>
  <c r="K608" i="20" s="1"/>
  <c r="I608" i="20"/>
  <c r="E608" i="20"/>
  <c r="G608" i="20" s="1"/>
  <c r="D608" i="20"/>
  <c r="F608" i="20" s="1"/>
  <c r="W607" i="20"/>
  <c r="V607" i="20"/>
  <c r="L607" i="20"/>
  <c r="M607" i="20" s="1"/>
  <c r="J607" i="20"/>
  <c r="K607" i="20" s="1"/>
  <c r="I607" i="20"/>
  <c r="E607" i="20"/>
  <c r="G607" i="20" s="1"/>
  <c r="D607" i="20"/>
  <c r="F607" i="20" s="1"/>
  <c r="W606" i="20"/>
  <c r="V606" i="20"/>
  <c r="L606" i="20"/>
  <c r="M606" i="20" s="1"/>
  <c r="J606" i="20"/>
  <c r="K606" i="20" s="1"/>
  <c r="I606" i="20"/>
  <c r="E606" i="20"/>
  <c r="G606" i="20" s="1"/>
  <c r="D606" i="20"/>
  <c r="F606" i="20" s="1"/>
  <c r="W605" i="20"/>
  <c r="V605" i="20"/>
  <c r="L605" i="20"/>
  <c r="M605" i="20" s="1"/>
  <c r="J605" i="20"/>
  <c r="K605" i="20" s="1"/>
  <c r="I605" i="20"/>
  <c r="E605" i="20"/>
  <c r="G605" i="20" s="1"/>
  <c r="D605" i="20"/>
  <c r="F605" i="20" s="1"/>
  <c r="W604" i="20"/>
  <c r="V604" i="20"/>
  <c r="L604" i="20"/>
  <c r="M604" i="20" s="1"/>
  <c r="J604" i="20"/>
  <c r="K604" i="20" s="1"/>
  <c r="I604" i="20"/>
  <c r="E604" i="20"/>
  <c r="G604" i="20" s="1"/>
  <c r="D604" i="20"/>
  <c r="F604" i="20" s="1"/>
  <c r="W603" i="20"/>
  <c r="V603" i="20"/>
  <c r="M603" i="20"/>
  <c r="L603" i="20"/>
  <c r="K603" i="20"/>
  <c r="J603" i="20"/>
  <c r="I603" i="20"/>
  <c r="E603" i="20"/>
  <c r="G603" i="20" s="1"/>
  <c r="D603" i="20"/>
  <c r="F603" i="20" s="1"/>
  <c r="W602" i="20"/>
  <c r="V602" i="20"/>
  <c r="L602" i="20"/>
  <c r="M602" i="20" s="1"/>
  <c r="J602" i="20"/>
  <c r="K602" i="20" s="1"/>
  <c r="I602" i="20"/>
  <c r="G602" i="20"/>
  <c r="E602" i="20"/>
  <c r="D602" i="20"/>
  <c r="F602" i="20" s="1"/>
  <c r="W601" i="20"/>
  <c r="V601" i="20"/>
  <c r="L601" i="20"/>
  <c r="M601" i="20" s="1"/>
  <c r="J601" i="20"/>
  <c r="K601" i="20" s="1"/>
  <c r="I601" i="20"/>
  <c r="E601" i="20"/>
  <c r="G601" i="20" s="1"/>
  <c r="D601" i="20"/>
  <c r="F601" i="20" s="1"/>
  <c r="W600" i="20"/>
  <c r="V600" i="20"/>
  <c r="L600" i="20"/>
  <c r="M600" i="20" s="1"/>
  <c r="J600" i="20"/>
  <c r="K600" i="20" s="1"/>
  <c r="I600" i="20"/>
  <c r="E600" i="20"/>
  <c r="G600" i="20" s="1"/>
  <c r="D600" i="20"/>
  <c r="F600" i="20" s="1"/>
  <c r="W599" i="20"/>
  <c r="V599" i="20"/>
  <c r="L599" i="20"/>
  <c r="M599" i="20" s="1"/>
  <c r="J599" i="20"/>
  <c r="K599" i="20" s="1"/>
  <c r="I599" i="20"/>
  <c r="E599" i="20"/>
  <c r="G599" i="20" s="1"/>
  <c r="D599" i="20"/>
  <c r="F599" i="20" s="1"/>
  <c r="W598" i="20"/>
  <c r="V598" i="20"/>
  <c r="L598" i="20"/>
  <c r="M598" i="20" s="1"/>
  <c r="J598" i="20"/>
  <c r="K598" i="20" s="1"/>
  <c r="I598" i="20"/>
  <c r="G598" i="20"/>
  <c r="E598" i="20"/>
  <c r="D598" i="20"/>
  <c r="F598" i="20" s="1"/>
  <c r="W597" i="20"/>
  <c r="V597" i="20"/>
  <c r="L597" i="20"/>
  <c r="M597" i="20" s="1"/>
  <c r="J597" i="20"/>
  <c r="K597" i="20" s="1"/>
  <c r="I597" i="20"/>
  <c r="E597" i="20"/>
  <c r="G597" i="20" s="1"/>
  <c r="D597" i="20"/>
  <c r="F597" i="20" s="1"/>
  <c r="W596" i="20"/>
  <c r="V596" i="20"/>
  <c r="L596" i="20"/>
  <c r="M596" i="20" s="1"/>
  <c r="J596" i="20"/>
  <c r="K596" i="20" s="1"/>
  <c r="I596" i="20"/>
  <c r="E596" i="20"/>
  <c r="G596" i="20" s="1"/>
  <c r="D596" i="20"/>
  <c r="F596" i="20" s="1"/>
  <c r="W595" i="20"/>
  <c r="V595" i="20"/>
  <c r="L595" i="20"/>
  <c r="M595" i="20" s="1"/>
  <c r="J595" i="20"/>
  <c r="K595" i="20" s="1"/>
  <c r="I595" i="20"/>
  <c r="E595" i="20"/>
  <c r="G595" i="20" s="1"/>
  <c r="D595" i="20"/>
  <c r="F595" i="20" s="1"/>
  <c r="W594" i="20"/>
  <c r="V594" i="20"/>
  <c r="L594" i="20"/>
  <c r="M594" i="20" s="1"/>
  <c r="J594" i="20"/>
  <c r="K594" i="20" s="1"/>
  <c r="I594" i="20"/>
  <c r="E594" i="20"/>
  <c r="G594" i="20" s="1"/>
  <c r="D594" i="20"/>
  <c r="F594" i="20" s="1"/>
  <c r="W593" i="20"/>
  <c r="V593" i="20"/>
  <c r="L593" i="20"/>
  <c r="M593" i="20" s="1"/>
  <c r="J593" i="20"/>
  <c r="K593" i="20" s="1"/>
  <c r="I593" i="20"/>
  <c r="E593" i="20"/>
  <c r="G593" i="20" s="1"/>
  <c r="D593" i="20"/>
  <c r="F593" i="20" s="1"/>
  <c r="W592" i="20"/>
  <c r="V592" i="20"/>
  <c r="L592" i="20"/>
  <c r="M592" i="20" s="1"/>
  <c r="J592" i="20"/>
  <c r="K592" i="20" s="1"/>
  <c r="I592" i="20"/>
  <c r="E592" i="20"/>
  <c r="G592" i="20" s="1"/>
  <c r="D592" i="20"/>
  <c r="F592" i="20" s="1"/>
  <c r="W591" i="20"/>
  <c r="V591" i="20"/>
  <c r="M591" i="20"/>
  <c r="L591" i="20"/>
  <c r="K591" i="20"/>
  <c r="J591" i="20"/>
  <c r="I591" i="20"/>
  <c r="E591" i="20"/>
  <c r="G591" i="20" s="1"/>
  <c r="D591" i="20"/>
  <c r="F591" i="20" s="1"/>
  <c r="W590" i="20"/>
  <c r="V590" i="20"/>
  <c r="L590" i="20"/>
  <c r="M590" i="20" s="1"/>
  <c r="J590" i="20"/>
  <c r="K590" i="20" s="1"/>
  <c r="I590" i="20"/>
  <c r="G590" i="20"/>
  <c r="E590" i="20"/>
  <c r="D590" i="20"/>
  <c r="F590" i="20" s="1"/>
  <c r="W589" i="20"/>
  <c r="V589" i="20"/>
  <c r="L589" i="20"/>
  <c r="M589" i="20" s="1"/>
  <c r="J589" i="20"/>
  <c r="K589" i="20" s="1"/>
  <c r="I589" i="20"/>
  <c r="E589" i="20"/>
  <c r="G589" i="20" s="1"/>
  <c r="D589" i="20"/>
  <c r="F589" i="20" s="1"/>
  <c r="W588" i="20"/>
  <c r="V588" i="20"/>
  <c r="L588" i="20"/>
  <c r="M588" i="20" s="1"/>
  <c r="J588" i="20"/>
  <c r="K588" i="20" s="1"/>
  <c r="I588" i="20"/>
  <c r="E588" i="20"/>
  <c r="G588" i="20" s="1"/>
  <c r="D588" i="20"/>
  <c r="F588" i="20" s="1"/>
  <c r="W587" i="20"/>
  <c r="V587" i="20"/>
  <c r="L587" i="20"/>
  <c r="M587" i="20" s="1"/>
  <c r="J587" i="20"/>
  <c r="K587" i="20" s="1"/>
  <c r="I587" i="20"/>
  <c r="E587" i="20"/>
  <c r="G587" i="20" s="1"/>
  <c r="D587" i="20"/>
  <c r="F587" i="20" s="1"/>
  <c r="W586" i="20"/>
  <c r="V586" i="20"/>
  <c r="L586" i="20"/>
  <c r="M586" i="20" s="1"/>
  <c r="J586" i="20"/>
  <c r="K586" i="20" s="1"/>
  <c r="I586" i="20"/>
  <c r="E586" i="20"/>
  <c r="G586" i="20" s="1"/>
  <c r="D586" i="20"/>
  <c r="F586" i="20" s="1"/>
  <c r="W585" i="20"/>
  <c r="V585" i="20"/>
  <c r="L585" i="20"/>
  <c r="M585" i="20" s="1"/>
  <c r="J585" i="20"/>
  <c r="K585" i="20" s="1"/>
  <c r="I585" i="20"/>
  <c r="E585" i="20"/>
  <c r="G585" i="20" s="1"/>
  <c r="D585" i="20"/>
  <c r="F585" i="20" s="1"/>
  <c r="W584" i="20"/>
  <c r="V584" i="20"/>
  <c r="L584" i="20"/>
  <c r="M584" i="20" s="1"/>
  <c r="J584" i="20"/>
  <c r="K584" i="20" s="1"/>
  <c r="I584" i="20"/>
  <c r="E584" i="20"/>
  <c r="G584" i="20" s="1"/>
  <c r="D584" i="20"/>
  <c r="F584" i="20" s="1"/>
  <c r="W583" i="20"/>
  <c r="V583" i="20"/>
  <c r="L583" i="20"/>
  <c r="M583" i="20" s="1"/>
  <c r="J583" i="20"/>
  <c r="K583" i="20" s="1"/>
  <c r="I583" i="20"/>
  <c r="E583" i="20"/>
  <c r="G583" i="20" s="1"/>
  <c r="D583" i="20"/>
  <c r="F583" i="20" s="1"/>
  <c r="W582" i="20"/>
  <c r="V582" i="20"/>
  <c r="L582" i="20"/>
  <c r="J582" i="20"/>
  <c r="I582" i="20"/>
  <c r="E582" i="20"/>
  <c r="G582" i="20" s="1"/>
  <c r="D582" i="20"/>
  <c r="F582" i="20" s="1"/>
  <c r="W581" i="20"/>
  <c r="V581" i="20"/>
  <c r="L581" i="20"/>
  <c r="M581" i="20" s="1"/>
  <c r="J581" i="20"/>
  <c r="K581" i="20" s="1"/>
  <c r="I581" i="20"/>
  <c r="E581" i="20"/>
  <c r="G581" i="20" s="1"/>
  <c r="D581" i="20"/>
  <c r="F581" i="20" s="1"/>
  <c r="W580" i="20"/>
  <c r="V580" i="20"/>
  <c r="L580" i="20"/>
  <c r="M580" i="20" s="1"/>
  <c r="J580" i="20"/>
  <c r="K580" i="20" s="1"/>
  <c r="I580" i="20"/>
  <c r="E580" i="20"/>
  <c r="G580" i="20" s="1"/>
  <c r="D580" i="20"/>
  <c r="F580" i="20" s="1"/>
  <c r="W579" i="20"/>
  <c r="V579" i="20"/>
  <c r="L579" i="20"/>
  <c r="M579" i="20" s="1"/>
  <c r="J579" i="20"/>
  <c r="K579" i="20" s="1"/>
  <c r="I579" i="20"/>
  <c r="E579" i="20"/>
  <c r="G579" i="20" s="1"/>
  <c r="D579" i="20"/>
  <c r="F579" i="20" s="1"/>
  <c r="W578" i="20"/>
  <c r="V578" i="20"/>
  <c r="L578" i="20"/>
  <c r="M578" i="20" s="1"/>
  <c r="J578" i="20"/>
  <c r="K578" i="20" s="1"/>
  <c r="I578" i="20"/>
  <c r="E578" i="20"/>
  <c r="G578" i="20" s="1"/>
  <c r="D578" i="20"/>
  <c r="F578" i="20" s="1"/>
  <c r="W577" i="20"/>
  <c r="V577" i="20"/>
  <c r="L577" i="20"/>
  <c r="M577" i="20" s="1"/>
  <c r="J577" i="20"/>
  <c r="K577" i="20" s="1"/>
  <c r="I577" i="20"/>
  <c r="E577" i="20"/>
  <c r="G577" i="20" s="1"/>
  <c r="D577" i="20"/>
  <c r="F577" i="20" s="1"/>
  <c r="W576" i="20"/>
  <c r="V576" i="20"/>
  <c r="L576" i="20"/>
  <c r="M576" i="20" s="1"/>
  <c r="J576" i="20"/>
  <c r="K576" i="20" s="1"/>
  <c r="I576" i="20"/>
  <c r="E576" i="20"/>
  <c r="G576" i="20" s="1"/>
  <c r="D576" i="20"/>
  <c r="F576" i="20" s="1"/>
  <c r="W575" i="20"/>
  <c r="V575" i="20"/>
  <c r="L575" i="20"/>
  <c r="M575" i="20" s="1"/>
  <c r="J575" i="20"/>
  <c r="K575" i="20" s="1"/>
  <c r="I575" i="20"/>
  <c r="E575" i="20"/>
  <c r="G575" i="20" s="1"/>
  <c r="D575" i="20"/>
  <c r="F575" i="20" s="1"/>
  <c r="W574" i="20"/>
  <c r="V574" i="20"/>
  <c r="L574" i="20"/>
  <c r="M574" i="20" s="1"/>
  <c r="J574" i="20"/>
  <c r="K574" i="20" s="1"/>
  <c r="I574" i="20"/>
  <c r="E574" i="20"/>
  <c r="G574" i="20" s="1"/>
  <c r="D574" i="20"/>
  <c r="F574" i="20" s="1"/>
  <c r="W573" i="20"/>
  <c r="V573" i="20"/>
  <c r="L573" i="20"/>
  <c r="M573" i="20" s="1"/>
  <c r="J573" i="20"/>
  <c r="K573" i="20" s="1"/>
  <c r="I573" i="20"/>
  <c r="E573" i="20"/>
  <c r="G573" i="20" s="1"/>
  <c r="D573" i="20"/>
  <c r="F573" i="20" s="1"/>
  <c r="W572" i="20"/>
  <c r="V572" i="20"/>
  <c r="L572" i="20"/>
  <c r="M572" i="20" s="1"/>
  <c r="J572" i="20"/>
  <c r="K572" i="20" s="1"/>
  <c r="I572" i="20"/>
  <c r="E572" i="20"/>
  <c r="G572" i="20" s="1"/>
  <c r="D572" i="20"/>
  <c r="F572" i="20" s="1"/>
  <c r="W571" i="20"/>
  <c r="V571" i="20"/>
  <c r="L571" i="20"/>
  <c r="M571" i="20" s="1"/>
  <c r="J571" i="20"/>
  <c r="K571" i="20" s="1"/>
  <c r="I571" i="20"/>
  <c r="E571" i="20"/>
  <c r="G571" i="20" s="1"/>
  <c r="D571" i="20"/>
  <c r="F571" i="20" s="1"/>
  <c r="W570" i="20"/>
  <c r="V570" i="20"/>
  <c r="L570" i="20"/>
  <c r="M570" i="20" s="1"/>
  <c r="J570" i="20"/>
  <c r="K570" i="20" s="1"/>
  <c r="I570" i="20"/>
  <c r="E570" i="20"/>
  <c r="G570" i="20" s="1"/>
  <c r="D570" i="20"/>
  <c r="F570" i="20" s="1"/>
  <c r="W569" i="20"/>
  <c r="V569" i="20"/>
  <c r="L569" i="20"/>
  <c r="M569" i="20" s="1"/>
  <c r="J569" i="20"/>
  <c r="K569" i="20" s="1"/>
  <c r="I569" i="20"/>
  <c r="E569" i="20"/>
  <c r="G569" i="20" s="1"/>
  <c r="D569" i="20"/>
  <c r="F569" i="20" s="1"/>
  <c r="W568" i="20"/>
  <c r="V568" i="20"/>
  <c r="L568" i="20"/>
  <c r="M568" i="20" s="1"/>
  <c r="J568" i="20"/>
  <c r="K568" i="20" s="1"/>
  <c r="I568" i="20"/>
  <c r="E568" i="20"/>
  <c r="G568" i="20" s="1"/>
  <c r="D568" i="20"/>
  <c r="F568" i="20" s="1"/>
  <c r="W567" i="20"/>
  <c r="V567" i="20"/>
  <c r="L567" i="20"/>
  <c r="M567" i="20" s="1"/>
  <c r="J567" i="20"/>
  <c r="K567" i="20" s="1"/>
  <c r="I567" i="20"/>
  <c r="E567" i="20"/>
  <c r="G567" i="20" s="1"/>
  <c r="D567" i="20"/>
  <c r="F567" i="20" s="1"/>
  <c r="W566" i="20"/>
  <c r="V566" i="20"/>
  <c r="L566" i="20"/>
  <c r="M566" i="20" s="1"/>
  <c r="J566" i="20"/>
  <c r="K566" i="20" s="1"/>
  <c r="I566" i="20"/>
  <c r="E566" i="20"/>
  <c r="G566" i="20" s="1"/>
  <c r="D566" i="20"/>
  <c r="F566" i="20" s="1"/>
  <c r="W565" i="20"/>
  <c r="V565" i="20"/>
  <c r="L565" i="20"/>
  <c r="M565" i="20" s="1"/>
  <c r="J565" i="20"/>
  <c r="K565" i="20" s="1"/>
  <c r="I565" i="20"/>
  <c r="E565" i="20"/>
  <c r="G565" i="20" s="1"/>
  <c r="D565" i="20"/>
  <c r="F565" i="20" s="1"/>
  <c r="W564" i="20"/>
  <c r="V564" i="20"/>
  <c r="L564" i="20"/>
  <c r="M564" i="20" s="1"/>
  <c r="J564" i="20"/>
  <c r="K564" i="20" s="1"/>
  <c r="I564" i="20"/>
  <c r="E564" i="20"/>
  <c r="G564" i="20" s="1"/>
  <c r="D564" i="20"/>
  <c r="F564" i="20" s="1"/>
  <c r="W563" i="20"/>
  <c r="V563" i="20"/>
  <c r="L563" i="20"/>
  <c r="M563" i="20" s="1"/>
  <c r="J563" i="20"/>
  <c r="K563" i="20" s="1"/>
  <c r="I563" i="20"/>
  <c r="E563" i="20"/>
  <c r="G563" i="20" s="1"/>
  <c r="D563" i="20"/>
  <c r="F563" i="20" s="1"/>
  <c r="W562" i="20"/>
  <c r="V562" i="20"/>
  <c r="L562" i="20"/>
  <c r="M562" i="20" s="1"/>
  <c r="J562" i="20"/>
  <c r="K562" i="20" s="1"/>
  <c r="I562" i="20"/>
  <c r="E562" i="20"/>
  <c r="G562" i="20" s="1"/>
  <c r="D562" i="20"/>
  <c r="F562" i="20" s="1"/>
  <c r="W561" i="20"/>
  <c r="V561" i="20"/>
  <c r="L561" i="20"/>
  <c r="M561" i="20" s="1"/>
  <c r="J561" i="20"/>
  <c r="K561" i="20" s="1"/>
  <c r="I561" i="20"/>
  <c r="E561" i="20"/>
  <c r="G561" i="20" s="1"/>
  <c r="D561" i="20"/>
  <c r="F561" i="20" s="1"/>
  <c r="W560" i="20"/>
  <c r="V560" i="20"/>
  <c r="L560" i="20"/>
  <c r="M560" i="20" s="1"/>
  <c r="J560" i="20"/>
  <c r="K560" i="20" s="1"/>
  <c r="I560" i="20"/>
  <c r="E560" i="20"/>
  <c r="G560" i="20" s="1"/>
  <c r="D560" i="20"/>
  <c r="F560" i="20" s="1"/>
  <c r="W559" i="20"/>
  <c r="V559" i="20"/>
  <c r="L559" i="20"/>
  <c r="M559" i="20" s="1"/>
  <c r="J559" i="20"/>
  <c r="K559" i="20" s="1"/>
  <c r="I559" i="20"/>
  <c r="E559" i="20"/>
  <c r="G559" i="20" s="1"/>
  <c r="D559" i="20"/>
  <c r="F559" i="20" s="1"/>
  <c r="W558" i="20"/>
  <c r="V558" i="20"/>
  <c r="L558" i="20"/>
  <c r="M558" i="20" s="1"/>
  <c r="J558" i="20"/>
  <c r="K558" i="20" s="1"/>
  <c r="I558" i="20"/>
  <c r="E558" i="20"/>
  <c r="G558" i="20" s="1"/>
  <c r="D558" i="20"/>
  <c r="F558" i="20" s="1"/>
  <c r="W557" i="20"/>
  <c r="V557" i="20"/>
  <c r="L557" i="20"/>
  <c r="M557" i="20" s="1"/>
  <c r="J557" i="20"/>
  <c r="K557" i="20" s="1"/>
  <c r="I557" i="20"/>
  <c r="E557" i="20"/>
  <c r="G557" i="20" s="1"/>
  <c r="D557" i="20"/>
  <c r="F557" i="20" s="1"/>
  <c r="W556" i="20"/>
  <c r="V556" i="20"/>
  <c r="L556" i="20"/>
  <c r="M556" i="20" s="1"/>
  <c r="J556" i="20"/>
  <c r="K556" i="20" s="1"/>
  <c r="I556" i="20"/>
  <c r="E556" i="20"/>
  <c r="G556" i="20" s="1"/>
  <c r="D556" i="20"/>
  <c r="F556" i="20" s="1"/>
  <c r="W555" i="20"/>
  <c r="V555" i="20"/>
  <c r="L555" i="20"/>
  <c r="M555" i="20" s="1"/>
  <c r="J555" i="20"/>
  <c r="K555" i="20" s="1"/>
  <c r="I555" i="20"/>
  <c r="E555" i="20"/>
  <c r="G555" i="20" s="1"/>
  <c r="D555" i="20"/>
  <c r="F555" i="20" s="1"/>
  <c r="W554" i="20"/>
  <c r="V554" i="20"/>
  <c r="L554" i="20"/>
  <c r="M554" i="20" s="1"/>
  <c r="J554" i="20"/>
  <c r="K554" i="20" s="1"/>
  <c r="I554" i="20"/>
  <c r="E554" i="20"/>
  <c r="G554" i="20" s="1"/>
  <c r="D554" i="20"/>
  <c r="F554" i="20" s="1"/>
  <c r="W553" i="20"/>
  <c r="V553" i="20"/>
  <c r="L553" i="20"/>
  <c r="M553" i="20" s="1"/>
  <c r="J553" i="20"/>
  <c r="K553" i="20" s="1"/>
  <c r="I553" i="20"/>
  <c r="E553" i="20"/>
  <c r="G553" i="20" s="1"/>
  <c r="D553" i="20"/>
  <c r="F553" i="20" s="1"/>
  <c r="W552" i="20"/>
  <c r="V552" i="20"/>
  <c r="L552" i="20"/>
  <c r="M552" i="20" s="1"/>
  <c r="J552" i="20"/>
  <c r="K552" i="20" s="1"/>
  <c r="I552" i="20"/>
  <c r="E552" i="20"/>
  <c r="G552" i="20" s="1"/>
  <c r="D552" i="20"/>
  <c r="F552" i="20" s="1"/>
  <c r="W551" i="20"/>
  <c r="V551" i="20"/>
  <c r="L551" i="20"/>
  <c r="J551" i="20"/>
  <c r="I551" i="20"/>
  <c r="E551" i="20"/>
  <c r="G551" i="20" s="1"/>
  <c r="D551" i="20"/>
  <c r="F551" i="20" s="1"/>
  <c r="W550" i="20"/>
  <c r="V550" i="20"/>
  <c r="L550" i="20"/>
  <c r="M550" i="20" s="1"/>
  <c r="J550" i="20"/>
  <c r="K550" i="20" s="1"/>
  <c r="I550" i="20"/>
  <c r="E550" i="20"/>
  <c r="G550" i="20" s="1"/>
  <c r="D550" i="20"/>
  <c r="F550" i="20" s="1"/>
  <c r="W549" i="20"/>
  <c r="V549" i="20"/>
  <c r="L549" i="20"/>
  <c r="M549" i="20" s="1"/>
  <c r="J549" i="20"/>
  <c r="K549" i="20" s="1"/>
  <c r="I549" i="20"/>
  <c r="E549" i="20"/>
  <c r="G549" i="20" s="1"/>
  <c r="D549" i="20"/>
  <c r="F549" i="20" s="1"/>
  <c r="W548" i="20"/>
  <c r="V548" i="20"/>
  <c r="L548" i="20"/>
  <c r="M548" i="20" s="1"/>
  <c r="J548" i="20"/>
  <c r="K548" i="20" s="1"/>
  <c r="I548" i="20"/>
  <c r="E548" i="20"/>
  <c r="G548" i="20" s="1"/>
  <c r="D548" i="20"/>
  <c r="F548" i="20" s="1"/>
  <c r="W547" i="20"/>
  <c r="V547" i="20"/>
  <c r="L547" i="20"/>
  <c r="M547" i="20" s="1"/>
  <c r="J547" i="20"/>
  <c r="K547" i="20" s="1"/>
  <c r="I547" i="20"/>
  <c r="E547" i="20"/>
  <c r="G547" i="20" s="1"/>
  <c r="D547" i="20"/>
  <c r="F547" i="20" s="1"/>
  <c r="W546" i="20"/>
  <c r="V546" i="20"/>
  <c r="L546" i="20"/>
  <c r="M546" i="20" s="1"/>
  <c r="J546" i="20"/>
  <c r="K546" i="20" s="1"/>
  <c r="I546" i="20"/>
  <c r="E546" i="20"/>
  <c r="G546" i="20" s="1"/>
  <c r="D546" i="20"/>
  <c r="F546" i="20" s="1"/>
  <c r="W545" i="20"/>
  <c r="V545" i="20"/>
  <c r="L545" i="20"/>
  <c r="M545" i="20" s="1"/>
  <c r="J545" i="20"/>
  <c r="K545" i="20" s="1"/>
  <c r="I545" i="20"/>
  <c r="E545" i="20"/>
  <c r="G545" i="20" s="1"/>
  <c r="D545" i="20"/>
  <c r="F545" i="20" s="1"/>
  <c r="W544" i="20"/>
  <c r="V544" i="20"/>
  <c r="L544" i="20"/>
  <c r="M544" i="20" s="1"/>
  <c r="J544" i="20"/>
  <c r="K544" i="20" s="1"/>
  <c r="I544" i="20"/>
  <c r="E544" i="20"/>
  <c r="G544" i="20" s="1"/>
  <c r="D544" i="20"/>
  <c r="F544" i="20" s="1"/>
  <c r="W543" i="20"/>
  <c r="V543" i="20"/>
  <c r="L543" i="20"/>
  <c r="M543" i="20" s="1"/>
  <c r="J543" i="20"/>
  <c r="K543" i="20" s="1"/>
  <c r="I543" i="20"/>
  <c r="E543" i="20"/>
  <c r="G543" i="20" s="1"/>
  <c r="D543" i="20"/>
  <c r="F543" i="20" s="1"/>
  <c r="W542" i="20"/>
  <c r="V542" i="20"/>
  <c r="L542" i="20"/>
  <c r="M542" i="20" s="1"/>
  <c r="J542" i="20"/>
  <c r="K542" i="20" s="1"/>
  <c r="I542" i="20"/>
  <c r="E542" i="20"/>
  <c r="G542" i="20" s="1"/>
  <c r="D542" i="20"/>
  <c r="F542" i="20" s="1"/>
  <c r="W541" i="20"/>
  <c r="V541" i="20"/>
  <c r="L541" i="20"/>
  <c r="M541" i="20" s="1"/>
  <c r="J541" i="20"/>
  <c r="K541" i="20" s="1"/>
  <c r="I541" i="20"/>
  <c r="E541" i="20"/>
  <c r="G541" i="20" s="1"/>
  <c r="D541" i="20"/>
  <c r="F541" i="20" s="1"/>
  <c r="W540" i="20"/>
  <c r="V540" i="20"/>
  <c r="L540" i="20"/>
  <c r="M540" i="20" s="1"/>
  <c r="J540" i="20"/>
  <c r="K540" i="20" s="1"/>
  <c r="I540" i="20"/>
  <c r="E540" i="20"/>
  <c r="G540" i="20" s="1"/>
  <c r="D540" i="20"/>
  <c r="F540" i="20" s="1"/>
  <c r="W539" i="20"/>
  <c r="V539" i="20"/>
  <c r="L539" i="20"/>
  <c r="M539" i="20" s="1"/>
  <c r="J539" i="20"/>
  <c r="K539" i="20" s="1"/>
  <c r="I539" i="20"/>
  <c r="E539" i="20"/>
  <c r="G539" i="20" s="1"/>
  <c r="D539" i="20"/>
  <c r="F539" i="20" s="1"/>
  <c r="W538" i="20"/>
  <c r="V538" i="20"/>
  <c r="L538" i="20"/>
  <c r="M538" i="20" s="1"/>
  <c r="J538" i="20"/>
  <c r="K538" i="20" s="1"/>
  <c r="I538" i="20"/>
  <c r="E538" i="20"/>
  <c r="G538" i="20" s="1"/>
  <c r="D538" i="20"/>
  <c r="F538" i="20" s="1"/>
  <c r="W537" i="20"/>
  <c r="V537" i="20"/>
  <c r="L537" i="20"/>
  <c r="M537" i="20" s="1"/>
  <c r="J537" i="20"/>
  <c r="K537" i="20" s="1"/>
  <c r="I537" i="20"/>
  <c r="E537" i="20"/>
  <c r="G537" i="20" s="1"/>
  <c r="D537" i="20"/>
  <c r="F537" i="20" s="1"/>
  <c r="W536" i="20"/>
  <c r="V536" i="20"/>
  <c r="L536" i="20"/>
  <c r="M536" i="20" s="1"/>
  <c r="J536" i="20"/>
  <c r="K536" i="20" s="1"/>
  <c r="I536" i="20"/>
  <c r="E536" i="20"/>
  <c r="G536" i="20" s="1"/>
  <c r="D536" i="20"/>
  <c r="F536" i="20" s="1"/>
  <c r="W535" i="20"/>
  <c r="V535" i="20"/>
  <c r="L535" i="20"/>
  <c r="M535" i="20" s="1"/>
  <c r="J535" i="20"/>
  <c r="K535" i="20" s="1"/>
  <c r="I535" i="20"/>
  <c r="E535" i="20"/>
  <c r="G535" i="20" s="1"/>
  <c r="D535" i="20"/>
  <c r="F535" i="20" s="1"/>
  <c r="W534" i="20"/>
  <c r="V534" i="20"/>
  <c r="L534" i="20"/>
  <c r="M534" i="20" s="1"/>
  <c r="J534" i="20"/>
  <c r="K534" i="20" s="1"/>
  <c r="I534" i="20"/>
  <c r="E534" i="20"/>
  <c r="G534" i="20" s="1"/>
  <c r="D534" i="20"/>
  <c r="F534" i="20" s="1"/>
  <c r="W533" i="20"/>
  <c r="V533" i="20"/>
  <c r="L533" i="20"/>
  <c r="M533" i="20" s="1"/>
  <c r="J533" i="20"/>
  <c r="K533" i="20" s="1"/>
  <c r="I533" i="20"/>
  <c r="E533" i="20"/>
  <c r="G533" i="20" s="1"/>
  <c r="D533" i="20"/>
  <c r="F533" i="20" s="1"/>
  <c r="W532" i="20"/>
  <c r="V532" i="20"/>
  <c r="L532" i="20"/>
  <c r="M532" i="20" s="1"/>
  <c r="J532" i="20"/>
  <c r="K532" i="20" s="1"/>
  <c r="I532" i="20"/>
  <c r="E532" i="20"/>
  <c r="G532" i="20" s="1"/>
  <c r="D532" i="20"/>
  <c r="F532" i="20" s="1"/>
  <c r="W531" i="20"/>
  <c r="V531" i="20"/>
  <c r="L531" i="20"/>
  <c r="M531" i="20" s="1"/>
  <c r="J531" i="20"/>
  <c r="K531" i="20" s="1"/>
  <c r="I531" i="20"/>
  <c r="E531" i="20"/>
  <c r="G531" i="20" s="1"/>
  <c r="D531" i="20"/>
  <c r="F531" i="20" s="1"/>
  <c r="W530" i="20"/>
  <c r="V530" i="20"/>
  <c r="L530" i="20"/>
  <c r="M530" i="20" s="1"/>
  <c r="J530" i="20"/>
  <c r="K530" i="20" s="1"/>
  <c r="I530" i="20"/>
  <c r="E530" i="20"/>
  <c r="G530" i="20" s="1"/>
  <c r="D530" i="20"/>
  <c r="F530" i="20" s="1"/>
  <c r="W529" i="20"/>
  <c r="V529" i="20"/>
  <c r="L529" i="20"/>
  <c r="M529" i="20" s="1"/>
  <c r="J529" i="20"/>
  <c r="K529" i="20" s="1"/>
  <c r="I529" i="20"/>
  <c r="E529" i="20"/>
  <c r="G529" i="20" s="1"/>
  <c r="D529" i="20"/>
  <c r="F529" i="20" s="1"/>
  <c r="W528" i="20"/>
  <c r="V528" i="20"/>
  <c r="L528" i="20"/>
  <c r="M528" i="20" s="1"/>
  <c r="J528" i="20"/>
  <c r="K528" i="20" s="1"/>
  <c r="I528" i="20"/>
  <c r="E528" i="20"/>
  <c r="G528" i="20" s="1"/>
  <c r="D528" i="20"/>
  <c r="F528" i="20" s="1"/>
  <c r="W527" i="20"/>
  <c r="V527" i="20"/>
  <c r="L527" i="20"/>
  <c r="M527" i="20" s="1"/>
  <c r="J527" i="20"/>
  <c r="K527" i="20" s="1"/>
  <c r="I527" i="20"/>
  <c r="E527" i="20"/>
  <c r="G527" i="20" s="1"/>
  <c r="D527" i="20"/>
  <c r="F527" i="20" s="1"/>
  <c r="W526" i="20"/>
  <c r="V526" i="20"/>
  <c r="L526" i="20"/>
  <c r="M526" i="20" s="1"/>
  <c r="J526" i="20"/>
  <c r="K526" i="20" s="1"/>
  <c r="I526" i="20"/>
  <c r="E526" i="20"/>
  <c r="G526" i="20" s="1"/>
  <c r="D526" i="20"/>
  <c r="F526" i="20" s="1"/>
  <c r="W525" i="20"/>
  <c r="V525" i="20"/>
  <c r="L525" i="20"/>
  <c r="M525" i="20" s="1"/>
  <c r="J525" i="20"/>
  <c r="K525" i="20" s="1"/>
  <c r="I525" i="20"/>
  <c r="E525" i="20"/>
  <c r="G525" i="20" s="1"/>
  <c r="D525" i="20"/>
  <c r="F525" i="20" s="1"/>
  <c r="W524" i="20"/>
  <c r="V524" i="20"/>
  <c r="L524" i="20"/>
  <c r="M524" i="20" s="1"/>
  <c r="J524" i="20"/>
  <c r="K524" i="20" s="1"/>
  <c r="I524" i="20"/>
  <c r="E524" i="20"/>
  <c r="G524" i="20" s="1"/>
  <c r="D524" i="20"/>
  <c r="F524" i="20" s="1"/>
  <c r="W523" i="20"/>
  <c r="V523" i="20"/>
  <c r="L523" i="20"/>
  <c r="M523" i="20" s="1"/>
  <c r="J523" i="20"/>
  <c r="K523" i="20" s="1"/>
  <c r="I523" i="20"/>
  <c r="E523" i="20"/>
  <c r="G523" i="20" s="1"/>
  <c r="D523" i="20"/>
  <c r="F523" i="20" s="1"/>
  <c r="W522" i="20"/>
  <c r="V522" i="20"/>
  <c r="L522" i="20"/>
  <c r="M522" i="20" s="1"/>
  <c r="J522" i="20"/>
  <c r="K522" i="20" s="1"/>
  <c r="I522" i="20"/>
  <c r="E522" i="20"/>
  <c r="G522" i="20" s="1"/>
  <c r="D522" i="20"/>
  <c r="F522" i="20" s="1"/>
  <c r="W521" i="20"/>
  <c r="V521" i="20"/>
  <c r="M521" i="20"/>
  <c r="L521" i="20"/>
  <c r="K521" i="20"/>
  <c r="J521" i="20"/>
  <c r="I521" i="20"/>
  <c r="N549" i="20" s="1"/>
  <c r="N550" i="20" s="1"/>
  <c r="E521" i="20"/>
  <c r="G521" i="20" s="1"/>
  <c r="D521" i="20"/>
  <c r="F521" i="20" s="1"/>
  <c r="W520" i="20"/>
  <c r="V520" i="20"/>
  <c r="L520" i="20"/>
  <c r="M520" i="20" s="1"/>
  <c r="J520" i="20"/>
  <c r="K520" i="20" s="1"/>
  <c r="I520" i="20"/>
  <c r="E520" i="20"/>
  <c r="G520" i="20" s="1"/>
  <c r="D520" i="20"/>
  <c r="F520" i="20" s="1"/>
  <c r="W519" i="20"/>
  <c r="V519" i="20"/>
  <c r="L519" i="20"/>
  <c r="M519" i="20" s="1"/>
  <c r="J519" i="20"/>
  <c r="K519" i="20" s="1"/>
  <c r="I519" i="20"/>
  <c r="E519" i="20"/>
  <c r="G519" i="20" s="1"/>
  <c r="D519" i="20"/>
  <c r="F519" i="20" s="1"/>
  <c r="W518" i="20"/>
  <c r="V518" i="20"/>
  <c r="L518" i="20"/>
  <c r="M518" i="20" s="1"/>
  <c r="J518" i="20"/>
  <c r="K518" i="20" s="1"/>
  <c r="I518" i="20"/>
  <c r="E518" i="20"/>
  <c r="G518" i="20" s="1"/>
  <c r="D518" i="20"/>
  <c r="F518" i="20" s="1"/>
  <c r="W517" i="20"/>
  <c r="V517" i="20"/>
  <c r="L517" i="20"/>
  <c r="M517" i="20" s="1"/>
  <c r="J517" i="20"/>
  <c r="K517" i="20" s="1"/>
  <c r="I517" i="20"/>
  <c r="E517" i="20"/>
  <c r="G517" i="20" s="1"/>
  <c r="D517" i="20"/>
  <c r="F517" i="20" s="1"/>
  <c r="W516" i="20"/>
  <c r="V516" i="20"/>
  <c r="L516" i="20"/>
  <c r="M516" i="20" s="1"/>
  <c r="J516" i="20"/>
  <c r="K516" i="20" s="1"/>
  <c r="I516" i="20"/>
  <c r="E516" i="20"/>
  <c r="G516" i="20" s="1"/>
  <c r="D516" i="20"/>
  <c r="F516" i="20" s="1"/>
  <c r="W515" i="20"/>
  <c r="V515" i="20"/>
  <c r="L515" i="20"/>
  <c r="M515" i="20" s="1"/>
  <c r="J515" i="20"/>
  <c r="K515" i="20" s="1"/>
  <c r="I515" i="20"/>
  <c r="E515" i="20"/>
  <c r="G515" i="20" s="1"/>
  <c r="D515" i="20"/>
  <c r="F515" i="20" s="1"/>
  <c r="W514" i="20"/>
  <c r="V514" i="20"/>
  <c r="L514" i="20"/>
  <c r="M514" i="20" s="1"/>
  <c r="J514" i="20"/>
  <c r="K514" i="20" s="1"/>
  <c r="I514" i="20"/>
  <c r="E514" i="20"/>
  <c r="G514" i="20" s="1"/>
  <c r="D514" i="20"/>
  <c r="F514" i="20" s="1"/>
  <c r="W513" i="20"/>
  <c r="V513" i="20"/>
  <c r="L513" i="20"/>
  <c r="M513" i="20" s="1"/>
  <c r="J513" i="20"/>
  <c r="K513" i="20" s="1"/>
  <c r="I513" i="20"/>
  <c r="E513" i="20"/>
  <c r="G513" i="20" s="1"/>
  <c r="D513" i="20"/>
  <c r="F513" i="20" s="1"/>
  <c r="W512" i="20"/>
  <c r="V512" i="20"/>
  <c r="L512" i="20"/>
  <c r="M512" i="20" s="1"/>
  <c r="J512" i="20"/>
  <c r="K512" i="20" s="1"/>
  <c r="I512" i="20"/>
  <c r="E512" i="20"/>
  <c r="G512" i="20" s="1"/>
  <c r="D512" i="20"/>
  <c r="F512" i="20" s="1"/>
  <c r="W511" i="20"/>
  <c r="V511" i="20"/>
  <c r="L511" i="20"/>
  <c r="M511" i="20" s="1"/>
  <c r="J511" i="20"/>
  <c r="K511" i="20" s="1"/>
  <c r="I511" i="20"/>
  <c r="E511" i="20"/>
  <c r="G511" i="20" s="1"/>
  <c r="D511" i="20"/>
  <c r="F511" i="20" s="1"/>
  <c r="W510" i="20"/>
  <c r="V510" i="20"/>
  <c r="L510" i="20"/>
  <c r="M510" i="20" s="1"/>
  <c r="J510" i="20"/>
  <c r="K510" i="20" s="1"/>
  <c r="I510" i="20"/>
  <c r="E510" i="20"/>
  <c r="G510" i="20" s="1"/>
  <c r="D510" i="20"/>
  <c r="F510" i="20" s="1"/>
  <c r="W509" i="20"/>
  <c r="V509" i="20"/>
  <c r="L509" i="20"/>
  <c r="M509" i="20" s="1"/>
  <c r="J509" i="20"/>
  <c r="K509" i="20" s="1"/>
  <c r="I509" i="20"/>
  <c r="E509" i="20"/>
  <c r="G509" i="20" s="1"/>
  <c r="D509" i="20"/>
  <c r="F509" i="20" s="1"/>
  <c r="W508" i="20"/>
  <c r="V508" i="20"/>
  <c r="L508" i="20"/>
  <c r="M508" i="20" s="1"/>
  <c r="J508" i="20"/>
  <c r="K508" i="20" s="1"/>
  <c r="I508" i="20"/>
  <c r="E508" i="20"/>
  <c r="G508" i="20" s="1"/>
  <c r="D508" i="20"/>
  <c r="F508" i="20" s="1"/>
  <c r="W507" i="20"/>
  <c r="V507" i="20"/>
  <c r="L507" i="20"/>
  <c r="M507" i="20" s="1"/>
  <c r="J507" i="20"/>
  <c r="K507" i="20" s="1"/>
  <c r="I507" i="20"/>
  <c r="E507" i="20"/>
  <c r="G507" i="20" s="1"/>
  <c r="D507" i="20"/>
  <c r="F507" i="20" s="1"/>
  <c r="W506" i="20"/>
  <c r="V506" i="20"/>
  <c r="L506" i="20"/>
  <c r="M506" i="20" s="1"/>
  <c r="J506" i="20"/>
  <c r="K506" i="20" s="1"/>
  <c r="I506" i="20"/>
  <c r="E506" i="20"/>
  <c r="G506" i="20" s="1"/>
  <c r="D506" i="20"/>
  <c r="F506" i="20" s="1"/>
  <c r="W505" i="20"/>
  <c r="V505" i="20"/>
  <c r="L505" i="20"/>
  <c r="M505" i="20" s="1"/>
  <c r="J505" i="20"/>
  <c r="K505" i="20" s="1"/>
  <c r="I505" i="20"/>
  <c r="E505" i="20"/>
  <c r="G505" i="20" s="1"/>
  <c r="D505" i="20"/>
  <c r="F505" i="20" s="1"/>
  <c r="W504" i="20"/>
  <c r="V504" i="20"/>
  <c r="L504" i="20"/>
  <c r="M504" i="20" s="1"/>
  <c r="J504" i="20"/>
  <c r="K504" i="20" s="1"/>
  <c r="I504" i="20"/>
  <c r="E504" i="20"/>
  <c r="G504" i="20" s="1"/>
  <c r="D504" i="20"/>
  <c r="F504" i="20" s="1"/>
  <c r="W503" i="20"/>
  <c r="V503" i="20"/>
  <c r="L503" i="20"/>
  <c r="M503" i="20" s="1"/>
  <c r="J503" i="20"/>
  <c r="K503" i="20" s="1"/>
  <c r="I503" i="20"/>
  <c r="E503" i="20"/>
  <c r="G503" i="20" s="1"/>
  <c r="D503" i="20"/>
  <c r="F503" i="20" s="1"/>
  <c r="W502" i="20"/>
  <c r="V502" i="20"/>
  <c r="L502" i="20"/>
  <c r="M502" i="20" s="1"/>
  <c r="J502" i="20"/>
  <c r="K502" i="20" s="1"/>
  <c r="I502" i="20"/>
  <c r="E502" i="20"/>
  <c r="G502" i="20" s="1"/>
  <c r="D502" i="20"/>
  <c r="F502" i="20" s="1"/>
  <c r="W501" i="20"/>
  <c r="V501" i="20"/>
  <c r="L501" i="20"/>
  <c r="M501" i="20" s="1"/>
  <c r="J501" i="20"/>
  <c r="K501" i="20" s="1"/>
  <c r="I501" i="20"/>
  <c r="E501" i="20"/>
  <c r="G501" i="20" s="1"/>
  <c r="D501" i="20"/>
  <c r="F501" i="20" s="1"/>
  <c r="W500" i="20"/>
  <c r="V500" i="20"/>
  <c r="L500" i="20"/>
  <c r="M500" i="20" s="1"/>
  <c r="J500" i="20"/>
  <c r="K500" i="20" s="1"/>
  <c r="I500" i="20"/>
  <c r="E500" i="20"/>
  <c r="G500" i="20" s="1"/>
  <c r="D500" i="20"/>
  <c r="F500" i="20" s="1"/>
  <c r="W499" i="20"/>
  <c r="V499" i="20"/>
  <c r="L499" i="20"/>
  <c r="M499" i="20" s="1"/>
  <c r="J499" i="20"/>
  <c r="K499" i="20" s="1"/>
  <c r="I499" i="20"/>
  <c r="E499" i="20"/>
  <c r="G499" i="20" s="1"/>
  <c r="D499" i="20"/>
  <c r="F499" i="20" s="1"/>
  <c r="W498" i="20"/>
  <c r="V498" i="20"/>
  <c r="L498" i="20"/>
  <c r="M498" i="20" s="1"/>
  <c r="J498" i="20"/>
  <c r="K498" i="20" s="1"/>
  <c r="I498" i="20"/>
  <c r="E498" i="20"/>
  <c r="G498" i="20" s="1"/>
  <c r="D498" i="20"/>
  <c r="F498" i="20" s="1"/>
  <c r="W497" i="20"/>
  <c r="V497" i="20"/>
  <c r="L497" i="20"/>
  <c r="M497" i="20" s="1"/>
  <c r="J497" i="20"/>
  <c r="K497" i="20" s="1"/>
  <c r="I497" i="20"/>
  <c r="E497" i="20"/>
  <c r="G497" i="20" s="1"/>
  <c r="D497" i="20"/>
  <c r="F497" i="20" s="1"/>
  <c r="W496" i="20"/>
  <c r="V496" i="20"/>
  <c r="L496" i="20"/>
  <c r="M496" i="20" s="1"/>
  <c r="J496" i="20"/>
  <c r="K496" i="20" s="1"/>
  <c r="I496" i="20"/>
  <c r="E496" i="20"/>
  <c r="G496" i="20" s="1"/>
  <c r="D496" i="20"/>
  <c r="F496" i="20" s="1"/>
  <c r="W495" i="20"/>
  <c r="V495" i="20"/>
  <c r="L495" i="20"/>
  <c r="M495" i="20" s="1"/>
  <c r="J495" i="20"/>
  <c r="K495" i="20" s="1"/>
  <c r="I495" i="20"/>
  <c r="E495" i="20"/>
  <c r="G495" i="20" s="1"/>
  <c r="D495" i="20"/>
  <c r="F495" i="20" s="1"/>
  <c r="W494" i="20"/>
  <c r="V494" i="20"/>
  <c r="L494" i="20"/>
  <c r="M494" i="20" s="1"/>
  <c r="J494" i="20"/>
  <c r="K494" i="20" s="1"/>
  <c r="I494" i="20"/>
  <c r="E494" i="20"/>
  <c r="G494" i="20" s="1"/>
  <c r="D494" i="20"/>
  <c r="F494" i="20" s="1"/>
  <c r="W493" i="20"/>
  <c r="V493" i="20"/>
  <c r="L493" i="20"/>
  <c r="M493" i="20" s="1"/>
  <c r="J493" i="20"/>
  <c r="K493" i="20" s="1"/>
  <c r="I493" i="20"/>
  <c r="E493" i="20"/>
  <c r="G493" i="20" s="1"/>
  <c r="D493" i="20"/>
  <c r="F493" i="20" s="1"/>
  <c r="W492" i="20"/>
  <c r="V492" i="20"/>
  <c r="L492" i="20"/>
  <c r="M492" i="20" s="1"/>
  <c r="J492" i="20"/>
  <c r="K492" i="20" s="1"/>
  <c r="I492" i="20"/>
  <c r="E492" i="20"/>
  <c r="G492" i="20" s="1"/>
  <c r="D492" i="20"/>
  <c r="F492" i="20" s="1"/>
  <c r="W491" i="20"/>
  <c r="V491" i="20"/>
  <c r="L491" i="20"/>
  <c r="M491" i="20" s="1"/>
  <c r="J491" i="20"/>
  <c r="K491" i="20" s="1"/>
  <c r="I491" i="20"/>
  <c r="E491" i="20"/>
  <c r="G491" i="20" s="1"/>
  <c r="D491" i="20"/>
  <c r="F491" i="20" s="1"/>
  <c r="W490" i="20"/>
  <c r="V490" i="20"/>
  <c r="L490" i="20"/>
  <c r="M490" i="20" s="1"/>
  <c r="J490" i="20"/>
  <c r="K490" i="20" s="1"/>
  <c r="I490" i="20"/>
  <c r="E490" i="20"/>
  <c r="G490" i="20" s="1"/>
  <c r="D490" i="20"/>
  <c r="F490" i="20" s="1"/>
  <c r="W489" i="20"/>
  <c r="V489" i="20"/>
  <c r="L489" i="20"/>
  <c r="M489" i="20" s="1"/>
  <c r="J489" i="20"/>
  <c r="K489" i="20" s="1"/>
  <c r="I489" i="20"/>
  <c r="E489" i="20"/>
  <c r="G489" i="20" s="1"/>
  <c r="D489" i="20"/>
  <c r="F489" i="20" s="1"/>
  <c r="W488" i="20"/>
  <c r="V488" i="20"/>
  <c r="L488" i="20"/>
  <c r="M488" i="20" s="1"/>
  <c r="J488" i="20"/>
  <c r="K488" i="20" s="1"/>
  <c r="I488" i="20"/>
  <c r="E488" i="20"/>
  <c r="G488" i="20" s="1"/>
  <c r="D488" i="20"/>
  <c r="F488" i="20" s="1"/>
  <c r="W487" i="20"/>
  <c r="V487" i="20"/>
  <c r="L487" i="20"/>
  <c r="M487" i="20" s="1"/>
  <c r="J487" i="20"/>
  <c r="K487" i="20" s="1"/>
  <c r="I487" i="20"/>
  <c r="E487" i="20"/>
  <c r="G487" i="20" s="1"/>
  <c r="D487" i="20"/>
  <c r="F487" i="20" s="1"/>
  <c r="W486" i="20"/>
  <c r="V486" i="20"/>
  <c r="L486" i="20"/>
  <c r="M486" i="20" s="1"/>
  <c r="J486" i="20"/>
  <c r="K486" i="20" s="1"/>
  <c r="I486" i="20"/>
  <c r="E486" i="20"/>
  <c r="G486" i="20" s="1"/>
  <c r="D486" i="20"/>
  <c r="F486" i="20" s="1"/>
  <c r="W485" i="20"/>
  <c r="V485" i="20"/>
  <c r="L485" i="20"/>
  <c r="M485" i="20" s="1"/>
  <c r="J485" i="20"/>
  <c r="K485" i="20" s="1"/>
  <c r="I485" i="20"/>
  <c r="E485" i="20"/>
  <c r="G485" i="20" s="1"/>
  <c r="D485" i="20"/>
  <c r="F485" i="20" s="1"/>
  <c r="W484" i="20"/>
  <c r="V484" i="20"/>
  <c r="L484" i="20"/>
  <c r="M484" i="20" s="1"/>
  <c r="J484" i="20"/>
  <c r="K484" i="20" s="1"/>
  <c r="I484" i="20"/>
  <c r="E484" i="20"/>
  <c r="G484" i="20" s="1"/>
  <c r="D484" i="20"/>
  <c r="F484" i="20" s="1"/>
  <c r="W483" i="20"/>
  <c r="V483" i="20"/>
  <c r="L483" i="20"/>
  <c r="M483" i="20" s="1"/>
  <c r="J483" i="20"/>
  <c r="K483" i="20" s="1"/>
  <c r="I483" i="20"/>
  <c r="E483" i="20"/>
  <c r="G483" i="20" s="1"/>
  <c r="D483" i="20"/>
  <c r="F483" i="20" s="1"/>
  <c r="W482" i="20"/>
  <c r="V482" i="20"/>
  <c r="L482" i="20"/>
  <c r="M482" i="20" s="1"/>
  <c r="J482" i="20"/>
  <c r="K482" i="20" s="1"/>
  <c r="I482" i="20"/>
  <c r="E482" i="20"/>
  <c r="G482" i="20" s="1"/>
  <c r="D482" i="20"/>
  <c r="F482" i="20" s="1"/>
  <c r="W481" i="20"/>
  <c r="V481" i="20"/>
  <c r="L481" i="20"/>
  <c r="M481" i="20" s="1"/>
  <c r="J481" i="20"/>
  <c r="K481" i="20" s="1"/>
  <c r="I481" i="20"/>
  <c r="E481" i="20"/>
  <c r="G481" i="20" s="1"/>
  <c r="D481" i="20"/>
  <c r="F481" i="20" s="1"/>
  <c r="W480" i="20"/>
  <c r="V480" i="20"/>
  <c r="L480" i="20"/>
  <c r="M480" i="20" s="1"/>
  <c r="J480" i="20"/>
  <c r="K480" i="20" s="1"/>
  <c r="I480" i="20"/>
  <c r="E480" i="20"/>
  <c r="G480" i="20" s="1"/>
  <c r="D480" i="20"/>
  <c r="F480" i="20" s="1"/>
  <c r="W479" i="20"/>
  <c r="V479" i="20"/>
  <c r="L479" i="20"/>
  <c r="M479" i="20" s="1"/>
  <c r="J479" i="20"/>
  <c r="K479" i="20" s="1"/>
  <c r="I479" i="20"/>
  <c r="E479" i="20"/>
  <c r="G479" i="20" s="1"/>
  <c r="D479" i="20"/>
  <c r="F479" i="20" s="1"/>
  <c r="W478" i="20"/>
  <c r="V478" i="20"/>
  <c r="L478" i="20"/>
  <c r="M478" i="20" s="1"/>
  <c r="J478" i="20"/>
  <c r="K478" i="20" s="1"/>
  <c r="I478" i="20"/>
  <c r="E478" i="20"/>
  <c r="G478" i="20" s="1"/>
  <c r="D478" i="20"/>
  <c r="F478" i="20" s="1"/>
  <c r="W477" i="20"/>
  <c r="V477" i="20"/>
  <c r="L477" i="20"/>
  <c r="M477" i="20" s="1"/>
  <c r="J477" i="20"/>
  <c r="K477" i="20" s="1"/>
  <c r="I477" i="20"/>
  <c r="E477" i="20"/>
  <c r="G477" i="20" s="1"/>
  <c r="D477" i="20"/>
  <c r="F477" i="20" s="1"/>
  <c r="W476" i="20"/>
  <c r="V476" i="20"/>
  <c r="L476" i="20"/>
  <c r="M476" i="20" s="1"/>
  <c r="J476" i="20"/>
  <c r="K476" i="20" s="1"/>
  <c r="I476" i="20"/>
  <c r="E476" i="20"/>
  <c r="G476" i="20" s="1"/>
  <c r="D476" i="20"/>
  <c r="F476" i="20" s="1"/>
  <c r="W475" i="20"/>
  <c r="V475" i="20"/>
  <c r="L475" i="20"/>
  <c r="M475" i="20" s="1"/>
  <c r="J475" i="20"/>
  <c r="K475" i="20" s="1"/>
  <c r="I475" i="20"/>
  <c r="E475" i="20"/>
  <c r="G475" i="20" s="1"/>
  <c r="D475" i="20"/>
  <c r="F475" i="20" s="1"/>
  <c r="W474" i="20"/>
  <c r="V474" i="20"/>
  <c r="L474" i="20"/>
  <c r="M474" i="20" s="1"/>
  <c r="J474" i="20"/>
  <c r="K474" i="20" s="1"/>
  <c r="I474" i="20"/>
  <c r="E474" i="20"/>
  <c r="G474" i="20" s="1"/>
  <c r="D474" i="20"/>
  <c r="F474" i="20" s="1"/>
  <c r="W473" i="20"/>
  <c r="V473" i="20"/>
  <c r="L473" i="20"/>
  <c r="M473" i="20" s="1"/>
  <c r="J473" i="20"/>
  <c r="K473" i="20" s="1"/>
  <c r="I473" i="20"/>
  <c r="E473" i="20"/>
  <c r="G473" i="20" s="1"/>
  <c r="D473" i="20"/>
  <c r="F473" i="20" s="1"/>
  <c r="W472" i="20"/>
  <c r="V472" i="20"/>
  <c r="L472" i="20"/>
  <c r="M472" i="20" s="1"/>
  <c r="J472" i="20"/>
  <c r="K472" i="20" s="1"/>
  <c r="I472" i="20"/>
  <c r="E472" i="20"/>
  <c r="G472" i="20" s="1"/>
  <c r="D472" i="20"/>
  <c r="F472" i="20" s="1"/>
  <c r="W471" i="20"/>
  <c r="V471" i="20"/>
  <c r="L471" i="20"/>
  <c r="M471" i="20" s="1"/>
  <c r="J471" i="20"/>
  <c r="K471" i="20" s="1"/>
  <c r="I471" i="20"/>
  <c r="E471" i="20"/>
  <c r="G471" i="20" s="1"/>
  <c r="D471" i="20"/>
  <c r="F471" i="20" s="1"/>
  <c r="W470" i="20"/>
  <c r="V470" i="20"/>
  <c r="L470" i="20"/>
  <c r="M470" i="20" s="1"/>
  <c r="J470" i="20"/>
  <c r="K470" i="20" s="1"/>
  <c r="I470" i="20"/>
  <c r="E470" i="20"/>
  <c r="G470" i="20" s="1"/>
  <c r="D470" i="20"/>
  <c r="F470" i="20" s="1"/>
  <c r="W469" i="20"/>
  <c r="V469" i="20"/>
  <c r="L469" i="20"/>
  <c r="M469" i="20" s="1"/>
  <c r="J469" i="20"/>
  <c r="K469" i="20" s="1"/>
  <c r="I469" i="20"/>
  <c r="E469" i="20"/>
  <c r="G469" i="20" s="1"/>
  <c r="D469" i="20"/>
  <c r="F469" i="20" s="1"/>
  <c r="W468" i="20"/>
  <c r="V468" i="20"/>
  <c r="L468" i="20"/>
  <c r="M468" i="20" s="1"/>
  <c r="J468" i="20"/>
  <c r="K468" i="20" s="1"/>
  <c r="I468" i="20"/>
  <c r="E468" i="20"/>
  <c r="G468" i="20" s="1"/>
  <c r="D468" i="20"/>
  <c r="F468" i="20" s="1"/>
  <c r="W467" i="20"/>
  <c r="V467" i="20"/>
  <c r="L467" i="20"/>
  <c r="M467" i="20" s="1"/>
  <c r="J467" i="20"/>
  <c r="K467" i="20" s="1"/>
  <c r="I467" i="20"/>
  <c r="E467" i="20"/>
  <c r="G467" i="20" s="1"/>
  <c r="D467" i="20"/>
  <c r="F467" i="20" s="1"/>
  <c r="W466" i="20"/>
  <c r="V466" i="20"/>
  <c r="L466" i="20"/>
  <c r="M466" i="20" s="1"/>
  <c r="J466" i="20"/>
  <c r="K466" i="20" s="1"/>
  <c r="I466" i="20"/>
  <c r="E466" i="20"/>
  <c r="G466" i="20" s="1"/>
  <c r="D466" i="20"/>
  <c r="F466" i="20" s="1"/>
  <c r="W465" i="20"/>
  <c r="V465" i="20"/>
  <c r="L465" i="20"/>
  <c r="M465" i="20" s="1"/>
  <c r="J465" i="20"/>
  <c r="K465" i="20" s="1"/>
  <c r="I465" i="20"/>
  <c r="E465" i="20"/>
  <c r="G465" i="20" s="1"/>
  <c r="D465" i="20"/>
  <c r="F465" i="20" s="1"/>
  <c r="W464" i="20"/>
  <c r="V464" i="20"/>
  <c r="L464" i="20"/>
  <c r="M464" i="20" s="1"/>
  <c r="J464" i="20"/>
  <c r="K464" i="20" s="1"/>
  <c r="I464" i="20"/>
  <c r="E464" i="20"/>
  <c r="G464" i="20" s="1"/>
  <c r="D464" i="20"/>
  <c r="F464" i="20" s="1"/>
  <c r="W463" i="20"/>
  <c r="V463" i="20"/>
  <c r="L463" i="20"/>
  <c r="M463" i="20" s="1"/>
  <c r="J463" i="20"/>
  <c r="K463" i="20" s="1"/>
  <c r="I463" i="20"/>
  <c r="E463" i="20"/>
  <c r="G463" i="20" s="1"/>
  <c r="D463" i="20"/>
  <c r="F463" i="20" s="1"/>
  <c r="W462" i="20"/>
  <c r="V462" i="20"/>
  <c r="L462" i="20"/>
  <c r="M462" i="20" s="1"/>
  <c r="J462" i="20"/>
  <c r="K462" i="20" s="1"/>
  <c r="I462" i="20"/>
  <c r="E462" i="20"/>
  <c r="G462" i="20" s="1"/>
  <c r="D462" i="20"/>
  <c r="F462" i="20" s="1"/>
  <c r="W461" i="20"/>
  <c r="V461" i="20"/>
  <c r="L461" i="20"/>
  <c r="M461" i="20" s="1"/>
  <c r="J461" i="20"/>
  <c r="K461" i="20" s="1"/>
  <c r="I461" i="20"/>
  <c r="E461" i="20"/>
  <c r="G461" i="20" s="1"/>
  <c r="D461" i="20"/>
  <c r="F461" i="20" s="1"/>
  <c r="W460" i="20"/>
  <c r="V460" i="20"/>
  <c r="L460" i="20"/>
  <c r="M460" i="20" s="1"/>
  <c r="J460" i="20"/>
  <c r="K460" i="20" s="1"/>
  <c r="O484" i="20" s="1"/>
  <c r="I460" i="20"/>
  <c r="E460" i="20"/>
  <c r="G460" i="20" s="1"/>
  <c r="D460" i="20"/>
  <c r="F460" i="20" s="1"/>
  <c r="W459" i="20"/>
  <c r="V459" i="20"/>
  <c r="L459" i="20"/>
  <c r="M459" i="20" s="1"/>
  <c r="J459" i="20"/>
  <c r="K459" i="20" s="1"/>
  <c r="I459" i="20"/>
  <c r="N487" i="20" s="1"/>
  <c r="N488" i="20" s="1"/>
  <c r="E459" i="20"/>
  <c r="G459" i="20" s="1"/>
  <c r="D459" i="20"/>
  <c r="F459" i="20" s="1"/>
  <c r="W458" i="20"/>
  <c r="V458" i="20"/>
  <c r="L458" i="20"/>
  <c r="M458" i="20" s="1"/>
  <c r="J458" i="20"/>
  <c r="K458" i="20" s="1"/>
  <c r="I458" i="20"/>
  <c r="E458" i="20"/>
  <c r="G458" i="20" s="1"/>
  <c r="D458" i="20"/>
  <c r="F458" i="20" s="1"/>
  <c r="W457" i="20"/>
  <c r="V457" i="20"/>
  <c r="L457" i="20"/>
  <c r="M457" i="20" s="1"/>
  <c r="J457" i="20"/>
  <c r="K457" i="20" s="1"/>
  <c r="I457" i="20"/>
  <c r="E457" i="20"/>
  <c r="G457" i="20" s="1"/>
  <c r="D457" i="20"/>
  <c r="F457" i="20" s="1"/>
  <c r="W456" i="20"/>
  <c r="V456" i="20"/>
  <c r="L456" i="20"/>
  <c r="M456" i="20" s="1"/>
  <c r="J456" i="20"/>
  <c r="K456" i="20" s="1"/>
  <c r="I456" i="20"/>
  <c r="E456" i="20"/>
  <c r="G456" i="20" s="1"/>
  <c r="D456" i="20"/>
  <c r="F456" i="20" s="1"/>
  <c r="W455" i="20"/>
  <c r="V455" i="20"/>
  <c r="L455" i="20"/>
  <c r="M455" i="20" s="1"/>
  <c r="J455" i="20"/>
  <c r="K455" i="20" s="1"/>
  <c r="I455" i="20"/>
  <c r="E455" i="20"/>
  <c r="G455" i="20" s="1"/>
  <c r="D455" i="20"/>
  <c r="F455" i="20" s="1"/>
  <c r="W454" i="20"/>
  <c r="V454" i="20"/>
  <c r="L454" i="20"/>
  <c r="M454" i="20" s="1"/>
  <c r="J454" i="20"/>
  <c r="K454" i="20" s="1"/>
  <c r="I454" i="20"/>
  <c r="E454" i="20"/>
  <c r="G454" i="20" s="1"/>
  <c r="D454" i="20"/>
  <c r="F454" i="20" s="1"/>
  <c r="W453" i="20"/>
  <c r="V453" i="20"/>
  <c r="L453" i="20"/>
  <c r="M453" i="20" s="1"/>
  <c r="J453" i="20"/>
  <c r="K453" i="20" s="1"/>
  <c r="I453" i="20"/>
  <c r="E453" i="20"/>
  <c r="G453" i="20" s="1"/>
  <c r="D453" i="20"/>
  <c r="F453" i="20" s="1"/>
  <c r="W452" i="20"/>
  <c r="V452" i="20"/>
  <c r="L452" i="20"/>
  <c r="M452" i="20" s="1"/>
  <c r="J452" i="20"/>
  <c r="K452" i="20" s="1"/>
  <c r="I452" i="20"/>
  <c r="E452" i="20"/>
  <c r="G452" i="20" s="1"/>
  <c r="D452" i="20"/>
  <c r="F452" i="20" s="1"/>
  <c r="W451" i="20"/>
  <c r="V451" i="20"/>
  <c r="L451" i="20"/>
  <c r="M451" i="20" s="1"/>
  <c r="J451" i="20"/>
  <c r="K451" i="20" s="1"/>
  <c r="I451" i="20"/>
  <c r="E451" i="20"/>
  <c r="G451" i="20" s="1"/>
  <c r="D451" i="20"/>
  <c r="F451" i="20" s="1"/>
  <c r="W450" i="20"/>
  <c r="V450" i="20"/>
  <c r="L450" i="20"/>
  <c r="M450" i="20" s="1"/>
  <c r="J450" i="20"/>
  <c r="K450" i="20" s="1"/>
  <c r="I450" i="20"/>
  <c r="E450" i="20"/>
  <c r="G450" i="20" s="1"/>
  <c r="D450" i="20"/>
  <c r="F450" i="20" s="1"/>
  <c r="W449" i="20"/>
  <c r="V449" i="20"/>
  <c r="L449" i="20"/>
  <c r="M449" i="20" s="1"/>
  <c r="J449" i="20"/>
  <c r="K449" i="20" s="1"/>
  <c r="I449" i="20"/>
  <c r="E449" i="20"/>
  <c r="G449" i="20" s="1"/>
  <c r="D449" i="20"/>
  <c r="F449" i="20" s="1"/>
  <c r="W448" i="20"/>
  <c r="V448" i="20"/>
  <c r="L448" i="20"/>
  <c r="M448" i="20" s="1"/>
  <c r="J448" i="20"/>
  <c r="K448" i="20" s="1"/>
  <c r="I448" i="20"/>
  <c r="E448" i="20"/>
  <c r="G448" i="20" s="1"/>
  <c r="D448" i="20"/>
  <c r="F448" i="20" s="1"/>
  <c r="W447" i="20"/>
  <c r="V447" i="20"/>
  <c r="L447" i="20"/>
  <c r="M447" i="20" s="1"/>
  <c r="J447" i="20"/>
  <c r="K447" i="20" s="1"/>
  <c r="I447" i="20"/>
  <c r="E447" i="20"/>
  <c r="G447" i="20" s="1"/>
  <c r="D447" i="20"/>
  <c r="F447" i="20" s="1"/>
  <c r="W446" i="20"/>
  <c r="V446" i="20"/>
  <c r="L446" i="20"/>
  <c r="M446" i="20" s="1"/>
  <c r="J446" i="20"/>
  <c r="K446" i="20" s="1"/>
  <c r="I446" i="20"/>
  <c r="E446" i="20"/>
  <c r="G446" i="20" s="1"/>
  <c r="D446" i="20"/>
  <c r="F446" i="20" s="1"/>
  <c r="W445" i="20"/>
  <c r="V445" i="20"/>
  <c r="L445" i="20"/>
  <c r="M445" i="20" s="1"/>
  <c r="J445" i="20"/>
  <c r="K445" i="20" s="1"/>
  <c r="I445" i="20"/>
  <c r="E445" i="20"/>
  <c r="G445" i="20" s="1"/>
  <c r="D445" i="20"/>
  <c r="F445" i="20" s="1"/>
  <c r="W444" i="20"/>
  <c r="V444" i="20"/>
  <c r="L444" i="20"/>
  <c r="M444" i="20" s="1"/>
  <c r="J444" i="20"/>
  <c r="K444" i="20" s="1"/>
  <c r="I444" i="20"/>
  <c r="E444" i="20"/>
  <c r="G444" i="20" s="1"/>
  <c r="D444" i="20"/>
  <c r="F444" i="20" s="1"/>
  <c r="W443" i="20"/>
  <c r="V443" i="20"/>
  <c r="L443" i="20"/>
  <c r="M443" i="20" s="1"/>
  <c r="J443" i="20"/>
  <c r="K443" i="20" s="1"/>
  <c r="I443" i="20"/>
  <c r="E443" i="20"/>
  <c r="G443" i="20" s="1"/>
  <c r="D443" i="20"/>
  <c r="F443" i="20" s="1"/>
  <c r="W442" i="20"/>
  <c r="V442" i="20"/>
  <c r="L442" i="20"/>
  <c r="M442" i="20" s="1"/>
  <c r="J442" i="20"/>
  <c r="K442" i="20" s="1"/>
  <c r="I442" i="20"/>
  <c r="E442" i="20"/>
  <c r="G442" i="20" s="1"/>
  <c r="D442" i="20"/>
  <c r="F442" i="20" s="1"/>
  <c r="W441" i="20"/>
  <c r="V441" i="20"/>
  <c r="L441" i="20"/>
  <c r="M441" i="20" s="1"/>
  <c r="J441" i="20"/>
  <c r="K441" i="20" s="1"/>
  <c r="I441" i="20"/>
  <c r="E441" i="20"/>
  <c r="G441" i="20" s="1"/>
  <c r="D441" i="20"/>
  <c r="F441" i="20" s="1"/>
  <c r="W440" i="20"/>
  <c r="V440" i="20"/>
  <c r="L440" i="20"/>
  <c r="M440" i="20" s="1"/>
  <c r="J440" i="20"/>
  <c r="K440" i="20" s="1"/>
  <c r="I440" i="20"/>
  <c r="E440" i="20"/>
  <c r="G440" i="20" s="1"/>
  <c r="D440" i="20"/>
  <c r="F440" i="20" s="1"/>
  <c r="W439" i="20"/>
  <c r="V439" i="20"/>
  <c r="L439" i="20"/>
  <c r="M439" i="20" s="1"/>
  <c r="J439" i="20"/>
  <c r="K439" i="20" s="1"/>
  <c r="I439" i="20"/>
  <c r="E439" i="20"/>
  <c r="G439" i="20" s="1"/>
  <c r="D439" i="20"/>
  <c r="F439" i="20" s="1"/>
  <c r="W438" i="20"/>
  <c r="V438" i="20"/>
  <c r="L438" i="20"/>
  <c r="M438" i="20" s="1"/>
  <c r="J438" i="20"/>
  <c r="K438" i="20" s="1"/>
  <c r="I438" i="20"/>
  <c r="E438" i="20"/>
  <c r="G438" i="20" s="1"/>
  <c r="D438" i="20"/>
  <c r="F438" i="20" s="1"/>
  <c r="W437" i="20"/>
  <c r="V437" i="20"/>
  <c r="L437" i="20"/>
  <c r="M437" i="20" s="1"/>
  <c r="J437" i="20"/>
  <c r="K437" i="20" s="1"/>
  <c r="I437" i="20"/>
  <c r="E437" i="20"/>
  <c r="G437" i="20" s="1"/>
  <c r="D437" i="20"/>
  <c r="F437" i="20" s="1"/>
  <c r="W436" i="20"/>
  <c r="V436" i="20"/>
  <c r="L436" i="20"/>
  <c r="M436" i="20" s="1"/>
  <c r="J436" i="20"/>
  <c r="K436" i="20" s="1"/>
  <c r="I436" i="20"/>
  <c r="E436" i="20"/>
  <c r="G436" i="20" s="1"/>
  <c r="D436" i="20"/>
  <c r="F436" i="20" s="1"/>
  <c r="W435" i="20"/>
  <c r="V435" i="20"/>
  <c r="L435" i="20"/>
  <c r="M435" i="20" s="1"/>
  <c r="J435" i="20"/>
  <c r="K435" i="20" s="1"/>
  <c r="I435" i="20"/>
  <c r="E435" i="20"/>
  <c r="G435" i="20" s="1"/>
  <c r="D435" i="20"/>
  <c r="F435" i="20" s="1"/>
  <c r="W434" i="20"/>
  <c r="V434" i="20"/>
  <c r="L434" i="20"/>
  <c r="M434" i="20" s="1"/>
  <c r="J434" i="20"/>
  <c r="K434" i="20" s="1"/>
  <c r="I434" i="20"/>
  <c r="E434" i="20"/>
  <c r="G434" i="20" s="1"/>
  <c r="D434" i="20"/>
  <c r="F434" i="20" s="1"/>
  <c r="W433" i="20"/>
  <c r="V433" i="20"/>
  <c r="L433" i="20"/>
  <c r="M433" i="20" s="1"/>
  <c r="J433" i="20"/>
  <c r="K433" i="20" s="1"/>
  <c r="I433" i="20"/>
  <c r="E433" i="20"/>
  <c r="G433" i="20" s="1"/>
  <c r="D433" i="20"/>
  <c r="F433" i="20" s="1"/>
  <c r="W432" i="20"/>
  <c r="V432" i="20"/>
  <c r="L432" i="20"/>
  <c r="M432" i="20" s="1"/>
  <c r="J432" i="20"/>
  <c r="K432" i="20" s="1"/>
  <c r="I432" i="20"/>
  <c r="E432" i="20"/>
  <c r="G432" i="20" s="1"/>
  <c r="D432" i="20"/>
  <c r="F432" i="20" s="1"/>
  <c r="W431" i="20"/>
  <c r="V431" i="20"/>
  <c r="L431" i="20"/>
  <c r="M431" i="20" s="1"/>
  <c r="J431" i="20"/>
  <c r="K431" i="20" s="1"/>
  <c r="I431" i="20"/>
  <c r="E431" i="20"/>
  <c r="G431" i="20" s="1"/>
  <c r="D431" i="20"/>
  <c r="F431" i="20" s="1"/>
  <c r="W430" i="20"/>
  <c r="V430" i="20"/>
  <c r="L430" i="20"/>
  <c r="M430" i="20" s="1"/>
  <c r="J430" i="20"/>
  <c r="K430" i="20" s="1"/>
  <c r="I430" i="20"/>
  <c r="E430" i="20"/>
  <c r="G430" i="20" s="1"/>
  <c r="D430" i="20"/>
  <c r="F430" i="20" s="1"/>
  <c r="W429" i="20"/>
  <c r="V429" i="20"/>
  <c r="L429" i="20"/>
  <c r="J429" i="20"/>
  <c r="I429" i="20"/>
  <c r="E429" i="20"/>
  <c r="G429" i="20" s="1"/>
  <c r="D429" i="20"/>
  <c r="F429" i="20" s="1"/>
  <c r="W428" i="20"/>
  <c r="V428" i="20"/>
  <c r="L428" i="20"/>
  <c r="M428" i="20" s="1"/>
  <c r="J428" i="20"/>
  <c r="K428" i="20" s="1"/>
  <c r="I428" i="20"/>
  <c r="E428" i="20"/>
  <c r="G428" i="20" s="1"/>
  <c r="D428" i="20"/>
  <c r="F428" i="20" s="1"/>
  <c r="W427" i="20"/>
  <c r="V427" i="20"/>
  <c r="L427" i="20"/>
  <c r="M427" i="20" s="1"/>
  <c r="J427" i="20"/>
  <c r="K427" i="20" s="1"/>
  <c r="I427" i="20"/>
  <c r="E427" i="20"/>
  <c r="G427" i="20" s="1"/>
  <c r="D427" i="20"/>
  <c r="F427" i="20" s="1"/>
  <c r="W426" i="20"/>
  <c r="V426" i="20"/>
  <c r="L426" i="20"/>
  <c r="M426" i="20" s="1"/>
  <c r="J426" i="20"/>
  <c r="K426" i="20" s="1"/>
  <c r="I426" i="20"/>
  <c r="E426" i="20"/>
  <c r="G426" i="20" s="1"/>
  <c r="D426" i="20"/>
  <c r="F426" i="20" s="1"/>
  <c r="W425" i="20"/>
  <c r="V425" i="20"/>
  <c r="L425" i="20"/>
  <c r="M425" i="20" s="1"/>
  <c r="J425" i="20"/>
  <c r="K425" i="20" s="1"/>
  <c r="I425" i="20"/>
  <c r="E425" i="20"/>
  <c r="G425" i="20" s="1"/>
  <c r="D425" i="20"/>
  <c r="F425" i="20" s="1"/>
  <c r="W424" i="20"/>
  <c r="V424" i="20"/>
  <c r="L424" i="20"/>
  <c r="M424" i="20" s="1"/>
  <c r="J424" i="20"/>
  <c r="K424" i="20" s="1"/>
  <c r="I424" i="20"/>
  <c r="E424" i="20"/>
  <c r="G424" i="20" s="1"/>
  <c r="D424" i="20"/>
  <c r="F424" i="20" s="1"/>
  <c r="W423" i="20"/>
  <c r="V423" i="20"/>
  <c r="L423" i="20"/>
  <c r="M423" i="20" s="1"/>
  <c r="J423" i="20"/>
  <c r="K423" i="20" s="1"/>
  <c r="I423" i="20"/>
  <c r="E423" i="20"/>
  <c r="G423" i="20" s="1"/>
  <c r="D423" i="20"/>
  <c r="F423" i="20" s="1"/>
  <c r="W422" i="20"/>
  <c r="V422" i="20"/>
  <c r="L422" i="20"/>
  <c r="M422" i="20" s="1"/>
  <c r="J422" i="20"/>
  <c r="K422" i="20" s="1"/>
  <c r="I422" i="20"/>
  <c r="E422" i="20"/>
  <c r="G422" i="20" s="1"/>
  <c r="D422" i="20"/>
  <c r="F422" i="20" s="1"/>
  <c r="W421" i="20"/>
  <c r="V421" i="20"/>
  <c r="L421" i="20"/>
  <c r="M421" i="20" s="1"/>
  <c r="J421" i="20"/>
  <c r="K421" i="20" s="1"/>
  <c r="I421" i="20"/>
  <c r="E421" i="20"/>
  <c r="G421" i="20" s="1"/>
  <c r="D421" i="20"/>
  <c r="F421" i="20" s="1"/>
  <c r="W420" i="20"/>
  <c r="V420" i="20"/>
  <c r="L420" i="20"/>
  <c r="M420" i="20" s="1"/>
  <c r="J420" i="20"/>
  <c r="K420" i="20" s="1"/>
  <c r="I420" i="20"/>
  <c r="E420" i="20"/>
  <c r="G420" i="20" s="1"/>
  <c r="D420" i="20"/>
  <c r="F420" i="20" s="1"/>
  <c r="W419" i="20"/>
  <c r="V419" i="20"/>
  <c r="L419" i="20"/>
  <c r="M419" i="20" s="1"/>
  <c r="J419" i="20"/>
  <c r="K419" i="20" s="1"/>
  <c r="I419" i="20"/>
  <c r="E419" i="20"/>
  <c r="G419" i="20" s="1"/>
  <c r="D419" i="20"/>
  <c r="F419" i="20" s="1"/>
  <c r="W418" i="20"/>
  <c r="V418" i="20"/>
  <c r="L418" i="20"/>
  <c r="M418" i="20" s="1"/>
  <c r="J418" i="20"/>
  <c r="K418" i="20" s="1"/>
  <c r="I418" i="20"/>
  <c r="E418" i="20"/>
  <c r="G418" i="20" s="1"/>
  <c r="D418" i="20"/>
  <c r="F418" i="20" s="1"/>
  <c r="W417" i="20"/>
  <c r="V417" i="20"/>
  <c r="L417" i="20"/>
  <c r="M417" i="20" s="1"/>
  <c r="J417" i="20"/>
  <c r="K417" i="20" s="1"/>
  <c r="I417" i="20"/>
  <c r="E417" i="20"/>
  <c r="G417" i="20" s="1"/>
  <c r="D417" i="20"/>
  <c r="F417" i="20" s="1"/>
  <c r="W416" i="20"/>
  <c r="V416" i="20"/>
  <c r="L416" i="20"/>
  <c r="M416" i="20" s="1"/>
  <c r="J416" i="20"/>
  <c r="K416" i="20" s="1"/>
  <c r="I416" i="20"/>
  <c r="E416" i="20"/>
  <c r="G416" i="20" s="1"/>
  <c r="D416" i="20"/>
  <c r="F416" i="20" s="1"/>
  <c r="W415" i="20"/>
  <c r="V415" i="20"/>
  <c r="L415" i="20"/>
  <c r="M415" i="20" s="1"/>
  <c r="J415" i="20"/>
  <c r="K415" i="20" s="1"/>
  <c r="I415" i="20"/>
  <c r="E415" i="20"/>
  <c r="G415" i="20" s="1"/>
  <c r="D415" i="20"/>
  <c r="F415" i="20" s="1"/>
  <c r="W414" i="20"/>
  <c r="V414" i="20"/>
  <c r="L414" i="20"/>
  <c r="M414" i="20" s="1"/>
  <c r="J414" i="20"/>
  <c r="K414" i="20" s="1"/>
  <c r="I414" i="20"/>
  <c r="E414" i="20"/>
  <c r="G414" i="20" s="1"/>
  <c r="D414" i="20"/>
  <c r="F414" i="20" s="1"/>
  <c r="W413" i="20"/>
  <c r="V413" i="20"/>
  <c r="L413" i="20"/>
  <c r="M413" i="20" s="1"/>
  <c r="J413" i="20"/>
  <c r="K413" i="20" s="1"/>
  <c r="I413" i="20"/>
  <c r="E413" i="20"/>
  <c r="G413" i="20" s="1"/>
  <c r="D413" i="20"/>
  <c r="F413" i="20" s="1"/>
  <c r="W412" i="20"/>
  <c r="V412" i="20"/>
  <c r="L412" i="20"/>
  <c r="M412" i="20" s="1"/>
  <c r="J412" i="20"/>
  <c r="K412" i="20" s="1"/>
  <c r="I412" i="20"/>
  <c r="E412" i="20"/>
  <c r="G412" i="20" s="1"/>
  <c r="D412" i="20"/>
  <c r="F412" i="20" s="1"/>
  <c r="W411" i="20"/>
  <c r="V411" i="20"/>
  <c r="L411" i="20"/>
  <c r="M411" i="20" s="1"/>
  <c r="J411" i="20"/>
  <c r="K411" i="20" s="1"/>
  <c r="I411" i="20"/>
  <c r="E411" i="20"/>
  <c r="G411" i="20" s="1"/>
  <c r="D411" i="20"/>
  <c r="F411" i="20" s="1"/>
  <c r="W410" i="20"/>
  <c r="V410" i="20"/>
  <c r="L410" i="20"/>
  <c r="M410" i="20" s="1"/>
  <c r="J410" i="20"/>
  <c r="K410" i="20" s="1"/>
  <c r="I410" i="20"/>
  <c r="E410" i="20"/>
  <c r="G410" i="20" s="1"/>
  <c r="D410" i="20"/>
  <c r="F410" i="20" s="1"/>
  <c r="W409" i="20"/>
  <c r="V409" i="20"/>
  <c r="L409" i="20"/>
  <c r="M409" i="20" s="1"/>
  <c r="J409" i="20"/>
  <c r="K409" i="20" s="1"/>
  <c r="I409" i="20"/>
  <c r="E409" i="20"/>
  <c r="G409" i="20" s="1"/>
  <c r="D409" i="20"/>
  <c r="F409" i="20" s="1"/>
  <c r="W408" i="20"/>
  <c r="V408" i="20"/>
  <c r="L408" i="20"/>
  <c r="M408" i="20" s="1"/>
  <c r="J408" i="20"/>
  <c r="K408" i="20" s="1"/>
  <c r="I408" i="20"/>
  <c r="E408" i="20"/>
  <c r="G408" i="20" s="1"/>
  <c r="D408" i="20"/>
  <c r="F408" i="20" s="1"/>
  <c r="W407" i="20"/>
  <c r="V407" i="20"/>
  <c r="L407" i="20"/>
  <c r="M407" i="20" s="1"/>
  <c r="J407" i="20"/>
  <c r="K407" i="20" s="1"/>
  <c r="I407" i="20"/>
  <c r="E407" i="20"/>
  <c r="G407" i="20" s="1"/>
  <c r="D407" i="20"/>
  <c r="F407" i="20" s="1"/>
  <c r="W406" i="20"/>
  <c r="V406" i="20"/>
  <c r="L406" i="20"/>
  <c r="M406" i="20" s="1"/>
  <c r="J406" i="20"/>
  <c r="K406" i="20" s="1"/>
  <c r="I406" i="20"/>
  <c r="E406" i="20"/>
  <c r="G406" i="20" s="1"/>
  <c r="D406" i="20"/>
  <c r="F406" i="20" s="1"/>
  <c r="W405" i="20"/>
  <c r="V405" i="20"/>
  <c r="L405" i="20"/>
  <c r="M405" i="20" s="1"/>
  <c r="J405" i="20"/>
  <c r="K405" i="20" s="1"/>
  <c r="I405" i="20"/>
  <c r="E405" i="20"/>
  <c r="G405" i="20" s="1"/>
  <c r="D405" i="20"/>
  <c r="F405" i="20" s="1"/>
  <c r="W404" i="20"/>
  <c r="V404" i="20"/>
  <c r="L404" i="20"/>
  <c r="M404" i="20" s="1"/>
  <c r="J404" i="20"/>
  <c r="K404" i="20" s="1"/>
  <c r="I404" i="20"/>
  <c r="E404" i="20"/>
  <c r="G404" i="20" s="1"/>
  <c r="D404" i="20"/>
  <c r="F404" i="20" s="1"/>
  <c r="W403" i="20"/>
  <c r="V403" i="20"/>
  <c r="L403" i="20"/>
  <c r="M403" i="20" s="1"/>
  <c r="J403" i="20"/>
  <c r="K403" i="20" s="1"/>
  <c r="I403" i="20"/>
  <c r="E403" i="20"/>
  <c r="G403" i="20" s="1"/>
  <c r="D403" i="20"/>
  <c r="F403" i="20" s="1"/>
  <c r="W402" i="20"/>
  <c r="V402" i="20"/>
  <c r="L402" i="20"/>
  <c r="M402" i="20" s="1"/>
  <c r="J402" i="20"/>
  <c r="K402" i="20" s="1"/>
  <c r="I402" i="20"/>
  <c r="E402" i="20"/>
  <c r="G402" i="20" s="1"/>
  <c r="D402" i="20"/>
  <c r="F402" i="20" s="1"/>
  <c r="W401" i="20"/>
  <c r="V401" i="20"/>
  <c r="L401" i="20"/>
  <c r="M401" i="20" s="1"/>
  <c r="J401" i="20"/>
  <c r="K401" i="20" s="1"/>
  <c r="I401" i="20"/>
  <c r="E401" i="20"/>
  <c r="G401" i="20" s="1"/>
  <c r="D401" i="20"/>
  <c r="F401" i="20" s="1"/>
  <c r="W400" i="20"/>
  <c r="V400" i="20"/>
  <c r="L400" i="20"/>
  <c r="M400" i="20" s="1"/>
  <c r="J400" i="20"/>
  <c r="K400" i="20" s="1"/>
  <c r="I400" i="20"/>
  <c r="E400" i="20"/>
  <c r="G400" i="20" s="1"/>
  <c r="D400" i="20"/>
  <c r="F400" i="20" s="1"/>
  <c r="W399" i="20"/>
  <c r="V399" i="20"/>
  <c r="L399" i="20"/>
  <c r="M399" i="20" s="1"/>
  <c r="J399" i="20"/>
  <c r="K399" i="20" s="1"/>
  <c r="I399" i="20"/>
  <c r="E399" i="20"/>
  <c r="G399" i="20" s="1"/>
  <c r="D399" i="20"/>
  <c r="F399" i="20" s="1"/>
  <c r="W398" i="20"/>
  <c r="V398" i="20"/>
  <c r="L398" i="20"/>
  <c r="M398" i="20" s="1"/>
  <c r="J398" i="20"/>
  <c r="K398" i="20" s="1"/>
  <c r="I398" i="20"/>
  <c r="E398" i="20"/>
  <c r="G398" i="20" s="1"/>
  <c r="D398" i="20"/>
  <c r="F398" i="20" s="1"/>
  <c r="W397" i="20"/>
  <c r="V397" i="20"/>
  <c r="L397" i="20"/>
  <c r="M397" i="20" s="1"/>
  <c r="J397" i="20"/>
  <c r="K397" i="20" s="1"/>
  <c r="I397" i="20"/>
  <c r="E397" i="20"/>
  <c r="G397" i="20" s="1"/>
  <c r="D397" i="20"/>
  <c r="F397" i="20" s="1"/>
  <c r="W396" i="20"/>
  <c r="V396" i="20"/>
  <c r="L396" i="20"/>
  <c r="M396" i="20" s="1"/>
  <c r="J396" i="20"/>
  <c r="K396" i="20" s="1"/>
  <c r="I396" i="20"/>
  <c r="E396" i="20"/>
  <c r="G396" i="20" s="1"/>
  <c r="D396" i="20"/>
  <c r="F396" i="20" s="1"/>
  <c r="W395" i="20"/>
  <c r="V395" i="20"/>
  <c r="L395" i="20"/>
  <c r="M395" i="20" s="1"/>
  <c r="J395" i="20"/>
  <c r="K395" i="20" s="1"/>
  <c r="I395" i="20"/>
  <c r="E395" i="20"/>
  <c r="G395" i="20" s="1"/>
  <c r="D395" i="20"/>
  <c r="F395" i="20" s="1"/>
  <c r="W394" i="20"/>
  <c r="V394" i="20"/>
  <c r="L394" i="20"/>
  <c r="M394" i="20" s="1"/>
  <c r="J394" i="20"/>
  <c r="K394" i="20" s="1"/>
  <c r="I394" i="20"/>
  <c r="E394" i="20"/>
  <c r="G394" i="20" s="1"/>
  <c r="D394" i="20"/>
  <c r="F394" i="20" s="1"/>
  <c r="W393" i="20"/>
  <c r="V393" i="20"/>
  <c r="L393" i="20"/>
  <c r="M393" i="20" s="1"/>
  <c r="J393" i="20"/>
  <c r="K393" i="20" s="1"/>
  <c r="I393" i="20"/>
  <c r="E393" i="20"/>
  <c r="G393" i="20" s="1"/>
  <c r="D393" i="20"/>
  <c r="F393" i="20" s="1"/>
  <c r="W392" i="20"/>
  <c r="V392" i="20"/>
  <c r="L392" i="20"/>
  <c r="M392" i="20" s="1"/>
  <c r="J392" i="20"/>
  <c r="K392" i="20" s="1"/>
  <c r="I392" i="20"/>
  <c r="E392" i="20"/>
  <c r="G392" i="20" s="1"/>
  <c r="D392" i="20"/>
  <c r="F392" i="20" s="1"/>
  <c r="W391" i="20"/>
  <c r="V391" i="20"/>
  <c r="L391" i="20"/>
  <c r="M391" i="20" s="1"/>
  <c r="J391" i="20"/>
  <c r="K391" i="20" s="1"/>
  <c r="I391" i="20"/>
  <c r="E391" i="20"/>
  <c r="G391" i="20" s="1"/>
  <c r="D391" i="20"/>
  <c r="F391" i="20" s="1"/>
  <c r="W390" i="20"/>
  <c r="V390" i="20"/>
  <c r="L390" i="20"/>
  <c r="M390" i="20" s="1"/>
  <c r="J390" i="20"/>
  <c r="K390" i="20" s="1"/>
  <c r="I390" i="20"/>
  <c r="E390" i="20"/>
  <c r="G390" i="20" s="1"/>
  <c r="D390" i="20"/>
  <c r="F390" i="20" s="1"/>
  <c r="W389" i="20"/>
  <c r="V389" i="20"/>
  <c r="L389" i="20"/>
  <c r="M389" i="20" s="1"/>
  <c r="J389" i="20"/>
  <c r="K389" i="20" s="1"/>
  <c r="I389" i="20"/>
  <c r="E389" i="20"/>
  <c r="G389" i="20" s="1"/>
  <c r="D389" i="20"/>
  <c r="F389" i="20" s="1"/>
  <c r="W388" i="20"/>
  <c r="V388" i="20"/>
  <c r="L388" i="20"/>
  <c r="M388" i="20" s="1"/>
  <c r="J388" i="20"/>
  <c r="K388" i="20" s="1"/>
  <c r="I388" i="20"/>
  <c r="E388" i="20"/>
  <c r="G388" i="20" s="1"/>
  <c r="D388" i="20"/>
  <c r="F388" i="20" s="1"/>
  <c r="W387" i="20"/>
  <c r="V387" i="20"/>
  <c r="L387" i="20"/>
  <c r="M387" i="20" s="1"/>
  <c r="J387" i="20"/>
  <c r="K387" i="20" s="1"/>
  <c r="I387" i="20"/>
  <c r="E387" i="20"/>
  <c r="G387" i="20" s="1"/>
  <c r="D387" i="20"/>
  <c r="F387" i="20" s="1"/>
  <c r="W386" i="20"/>
  <c r="V386" i="20"/>
  <c r="T386" i="20"/>
  <c r="L386" i="20"/>
  <c r="M386" i="20" s="1"/>
  <c r="J386" i="20"/>
  <c r="K386" i="20" s="1"/>
  <c r="I386" i="20"/>
  <c r="E386" i="20"/>
  <c r="G386" i="20" s="1"/>
  <c r="D386" i="20"/>
  <c r="F386" i="20" s="1"/>
  <c r="W385" i="20"/>
  <c r="V385" i="20"/>
  <c r="T385" i="20"/>
  <c r="L385" i="20"/>
  <c r="M385" i="20" s="1"/>
  <c r="J385" i="20"/>
  <c r="K385" i="20" s="1"/>
  <c r="I385" i="20"/>
  <c r="E385" i="20"/>
  <c r="G385" i="20" s="1"/>
  <c r="D385" i="20"/>
  <c r="F385" i="20" s="1"/>
  <c r="W384" i="20"/>
  <c r="V384" i="20"/>
  <c r="T384" i="20"/>
  <c r="L384" i="20"/>
  <c r="M384" i="20" s="1"/>
  <c r="J384" i="20"/>
  <c r="K384" i="20" s="1"/>
  <c r="I384" i="20"/>
  <c r="E384" i="20"/>
  <c r="G384" i="20" s="1"/>
  <c r="D384" i="20"/>
  <c r="F384" i="20" s="1"/>
  <c r="W383" i="20"/>
  <c r="V383" i="20"/>
  <c r="T383" i="20"/>
  <c r="L383" i="20"/>
  <c r="M383" i="20" s="1"/>
  <c r="J383" i="20"/>
  <c r="K383" i="20" s="1"/>
  <c r="I383" i="20"/>
  <c r="E383" i="20"/>
  <c r="G383" i="20" s="1"/>
  <c r="D383" i="20"/>
  <c r="F383" i="20" s="1"/>
  <c r="W382" i="20"/>
  <c r="V382" i="20"/>
  <c r="L382" i="20"/>
  <c r="M382" i="20" s="1"/>
  <c r="J382" i="20"/>
  <c r="K382" i="20" s="1"/>
  <c r="I382" i="20"/>
  <c r="E382" i="20"/>
  <c r="G382" i="20" s="1"/>
  <c r="D382" i="20"/>
  <c r="F382" i="20" s="1"/>
  <c r="W381" i="20"/>
  <c r="V381" i="20"/>
  <c r="T381" i="20"/>
  <c r="L381" i="20"/>
  <c r="M381" i="20" s="1"/>
  <c r="J381" i="20"/>
  <c r="K381" i="20" s="1"/>
  <c r="I381" i="20"/>
  <c r="E381" i="20"/>
  <c r="G381" i="20" s="1"/>
  <c r="D381" i="20"/>
  <c r="F381" i="20" s="1"/>
  <c r="W380" i="20"/>
  <c r="V380" i="20"/>
  <c r="U380" i="20"/>
  <c r="T380" i="20"/>
  <c r="L380" i="20"/>
  <c r="M380" i="20" s="1"/>
  <c r="J380" i="20"/>
  <c r="K380" i="20" s="1"/>
  <c r="I380" i="20"/>
  <c r="E380" i="20"/>
  <c r="G380" i="20" s="1"/>
  <c r="D380" i="20"/>
  <c r="F380" i="20" s="1"/>
  <c r="W379" i="20"/>
  <c r="V379" i="20"/>
  <c r="U379" i="20"/>
  <c r="T379" i="20"/>
  <c r="T378" i="20" s="1"/>
  <c r="T377" i="20" s="1"/>
  <c r="T376" i="20" s="1"/>
  <c r="T375" i="20" s="1"/>
  <c r="L379" i="20"/>
  <c r="M379" i="20" s="1"/>
  <c r="J379" i="20"/>
  <c r="K379" i="20" s="1"/>
  <c r="I379" i="20"/>
  <c r="E379" i="20"/>
  <c r="G379" i="20" s="1"/>
  <c r="D379" i="20"/>
  <c r="F379" i="20" s="1"/>
  <c r="W378" i="20"/>
  <c r="V378" i="20"/>
  <c r="U378" i="20"/>
  <c r="L378" i="20"/>
  <c r="M378" i="20" s="1"/>
  <c r="J378" i="20"/>
  <c r="K378" i="20" s="1"/>
  <c r="I378" i="20"/>
  <c r="E378" i="20"/>
  <c r="G378" i="20" s="1"/>
  <c r="D378" i="20"/>
  <c r="F378" i="20" s="1"/>
  <c r="W377" i="20"/>
  <c r="V377" i="20"/>
  <c r="U377" i="20"/>
  <c r="L377" i="20"/>
  <c r="M377" i="20" s="1"/>
  <c r="J377" i="20"/>
  <c r="K377" i="20" s="1"/>
  <c r="I377" i="20"/>
  <c r="E377" i="20"/>
  <c r="G377" i="20" s="1"/>
  <c r="D377" i="20"/>
  <c r="F377" i="20" s="1"/>
  <c r="W376" i="20"/>
  <c r="V376" i="20"/>
  <c r="U376" i="20"/>
  <c r="L376" i="20"/>
  <c r="M376" i="20" s="1"/>
  <c r="J376" i="20"/>
  <c r="K376" i="20" s="1"/>
  <c r="I376" i="20"/>
  <c r="E376" i="20"/>
  <c r="G376" i="20" s="1"/>
  <c r="D376" i="20"/>
  <c r="F376" i="20" s="1"/>
  <c r="W375" i="20"/>
  <c r="V375" i="20"/>
  <c r="U375" i="20"/>
  <c r="L375" i="20"/>
  <c r="M375" i="20" s="1"/>
  <c r="J375" i="20"/>
  <c r="K375" i="20" s="1"/>
  <c r="I375" i="20"/>
  <c r="E375" i="20"/>
  <c r="G375" i="20" s="1"/>
  <c r="D375" i="20"/>
  <c r="F375" i="20" s="1"/>
  <c r="W374" i="20"/>
  <c r="V374" i="20"/>
  <c r="L374" i="20"/>
  <c r="M374" i="20" s="1"/>
  <c r="J374" i="20"/>
  <c r="K374" i="20" s="1"/>
  <c r="I374" i="20"/>
  <c r="E374" i="20"/>
  <c r="G374" i="20" s="1"/>
  <c r="D374" i="20"/>
  <c r="F374" i="20" s="1"/>
  <c r="W373" i="20"/>
  <c r="V373" i="20"/>
  <c r="L373" i="20"/>
  <c r="M373" i="20" s="1"/>
  <c r="J373" i="20"/>
  <c r="K373" i="20" s="1"/>
  <c r="I373" i="20"/>
  <c r="E373" i="20"/>
  <c r="G373" i="20" s="1"/>
  <c r="D373" i="20"/>
  <c r="F373" i="20" s="1"/>
  <c r="W372" i="20"/>
  <c r="V372" i="20"/>
  <c r="L372" i="20"/>
  <c r="M372" i="20" s="1"/>
  <c r="J372" i="20"/>
  <c r="K372" i="20" s="1"/>
  <c r="I372" i="20"/>
  <c r="E372" i="20"/>
  <c r="G372" i="20" s="1"/>
  <c r="D372" i="20"/>
  <c r="F372" i="20" s="1"/>
  <c r="W371" i="20"/>
  <c r="V371" i="20"/>
  <c r="L371" i="20"/>
  <c r="M371" i="20" s="1"/>
  <c r="J371" i="20"/>
  <c r="K371" i="20" s="1"/>
  <c r="I371" i="20"/>
  <c r="E371" i="20"/>
  <c r="G371" i="20" s="1"/>
  <c r="D371" i="20"/>
  <c r="F371" i="20" s="1"/>
  <c r="W370" i="20"/>
  <c r="V370" i="20"/>
  <c r="L370" i="20"/>
  <c r="M370" i="20" s="1"/>
  <c r="J370" i="20"/>
  <c r="K370" i="20" s="1"/>
  <c r="I370" i="20"/>
  <c r="E370" i="20"/>
  <c r="G370" i="20" s="1"/>
  <c r="D370" i="20"/>
  <c r="F370" i="20" s="1"/>
  <c r="W369" i="20"/>
  <c r="V369" i="20"/>
  <c r="L369" i="20"/>
  <c r="P399" i="20" s="1"/>
  <c r="P400" i="20" s="1"/>
  <c r="J369" i="20"/>
  <c r="O395" i="20" s="1"/>
  <c r="I369" i="20"/>
  <c r="N399" i="20" s="1"/>
  <c r="N400" i="20" s="1"/>
  <c r="N428" i="20" l="1"/>
  <c r="N429" i="20" s="1"/>
  <c r="P484" i="20"/>
  <c r="N520" i="20"/>
  <c r="N521" i="20" s="1"/>
  <c r="P546" i="20"/>
  <c r="N732" i="20"/>
  <c r="O305" i="20"/>
  <c r="N367" i="20"/>
  <c r="P363" i="20"/>
  <c r="P669" i="20"/>
  <c r="O338" i="21"/>
  <c r="O339" i="21" s="1"/>
  <c r="O363" i="21"/>
  <c r="O428" i="21"/>
  <c r="O429" i="21" s="1"/>
  <c r="O577" i="21"/>
  <c r="P729" i="21"/>
  <c r="N63" i="21"/>
  <c r="N64" i="21" s="1"/>
  <c r="P63" i="21"/>
  <c r="P64" i="21" s="1"/>
  <c r="O89" i="21"/>
  <c r="P93" i="21"/>
  <c r="P94" i="21" s="1"/>
  <c r="K95" i="21"/>
  <c r="O119" i="21" s="1"/>
  <c r="O184" i="21"/>
  <c r="O185" i="21" s="1"/>
  <c r="N216" i="21"/>
  <c r="N217" i="21" s="1"/>
  <c r="O216" i="21"/>
  <c r="O217" i="21" s="1"/>
  <c r="N247" i="21"/>
  <c r="N248" i="21" s="1"/>
  <c r="K217" i="21"/>
  <c r="M217" i="21"/>
  <c r="P244" i="21" s="1"/>
  <c r="O271" i="21"/>
  <c r="O90" i="21"/>
  <c r="P90" i="21"/>
  <c r="N458" i="21"/>
  <c r="N459" i="21" s="1"/>
  <c r="O609" i="21"/>
  <c r="P334" i="21"/>
  <c r="N338" i="21"/>
  <c r="N339" i="21" s="1"/>
  <c r="N367" i="21"/>
  <c r="P367" i="21"/>
  <c r="N428" i="21"/>
  <c r="N429" i="21" s="1"/>
  <c r="N549" i="21"/>
  <c r="N550" i="21" s="1"/>
  <c r="K551" i="21"/>
  <c r="O578" i="21" s="1"/>
  <c r="N612" i="21"/>
  <c r="N613" i="21" s="1"/>
  <c r="M582" i="21"/>
  <c r="P609" i="21" s="1"/>
  <c r="P699" i="21"/>
  <c r="O732" i="21"/>
  <c r="P728" i="21"/>
  <c r="N640" i="21"/>
  <c r="N641" i="21" s="1"/>
  <c r="P670" i="21"/>
  <c r="P669" i="21"/>
  <c r="P700" i="21"/>
  <c r="O30" i="21"/>
  <c r="P34" i="21"/>
  <c r="P35" i="21" s="1"/>
  <c r="P59" i="21"/>
  <c r="O63" i="21"/>
  <c r="O64" i="21" s="1"/>
  <c r="P89" i="21"/>
  <c r="O93" i="21"/>
  <c r="O94" i="21" s="1"/>
  <c r="P119" i="21"/>
  <c r="O118" i="21"/>
  <c r="O151" i="21"/>
  <c r="O155" i="21"/>
  <c r="O156" i="21" s="1"/>
  <c r="K125" i="21"/>
  <c r="O152" i="21" s="1"/>
  <c r="K35" i="21"/>
  <c r="O60" i="21" s="1"/>
  <c r="M35" i="21"/>
  <c r="P60" i="21" s="1"/>
  <c r="P122" i="21"/>
  <c r="P123" i="21" s="1"/>
  <c r="P118" i="21"/>
  <c r="P155" i="21"/>
  <c r="P156" i="21" s="1"/>
  <c r="P151" i="21"/>
  <c r="M125" i="21"/>
  <c r="P152" i="21" s="1"/>
  <c r="O244" i="21"/>
  <c r="K156" i="21"/>
  <c r="O181" i="21" s="1"/>
  <c r="M156" i="21"/>
  <c r="P181" i="21" s="1"/>
  <c r="O180" i="21"/>
  <c r="P184" i="21"/>
  <c r="P185" i="21" s="1"/>
  <c r="O212" i="21"/>
  <c r="P216" i="21"/>
  <c r="P217" i="21" s="1"/>
  <c r="P243" i="21"/>
  <c r="O247" i="21"/>
  <c r="O248" i="21" s="1"/>
  <c r="N275" i="21"/>
  <c r="N276" i="21" s="1"/>
  <c r="K248" i="21"/>
  <c r="O272" i="21" s="1"/>
  <c r="M248" i="21"/>
  <c r="P272" i="21" s="1"/>
  <c r="P271" i="21"/>
  <c r="O275" i="21"/>
  <c r="O276" i="21" s="1"/>
  <c r="N308" i="21"/>
  <c r="N309" i="21" s="1"/>
  <c r="O308" i="21"/>
  <c r="O309" i="21" s="1"/>
  <c r="K278" i="21"/>
  <c r="O305" i="21" s="1"/>
  <c r="O304" i="21"/>
  <c r="P425" i="21"/>
  <c r="P304" i="21"/>
  <c r="M278" i="21"/>
  <c r="P305" i="21" s="1"/>
  <c r="P308" i="21"/>
  <c r="P309" i="21" s="1"/>
  <c r="O334" i="21"/>
  <c r="P338" i="21"/>
  <c r="P339" i="21" s="1"/>
  <c r="P363" i="21"/>
  <c r="O367" i="21"/>
  <c r="O395" i="21"/>
  <c r="P399" i="21"/>
  <c r="P400" i="21" s="1"/>
  <c r="P424" i="21"/>
  <c r="P428" i="21"/>
  <c r="P429" i="21" s="1"/>
  <c r="P454" i="21"/>
  <c r="M429" i="21"/>
  <c r="P455" i="21" s="1"/>
  <c r="P458" i="21"/>
  <c r="P459" i="21" s="1"/>
  <c r="P487" i="21"/>
  <c r="P488" i="21" s="1"/>
  <c r="M460" i="21"/>
  <c r="P484" i="21" s="1"/>
  <c r="P516" i="21"/>
  <c r="M490" i="21"/>
  <c r="P517" i="21" s="1"/>
  <c r="P520" i="21"/>
  <c r="P521" i="21" s="1"/>
  <c r="P549" i="21"/>
  <c r="P550" i="21" s="1"/>
  <c r="M521" i="21"/>
  <c r="P546" i="21" s="1"/>
  <c r="P545" i="21"/>
  <c r="K309" i="21"/>
  <c r="O335" i="21" s="1"/>
  <c r="M309" i="21"/>
  <c r="P335" i="21" s="1"/>
  <c r="K339" i="21"/>
  <c r="O364" i="21" s="1"/>
  <c r="M339" i="21"/>
  <c r="P364" i="21" s="1"/>
  <c r="K400" i="21"/>
  <c r="O425" i="21" s="1"/>
  <c r="O424" i="21"/>
  <c r="O458" i="21"/>
  <c r="O459" i="21" s="1"/>
  <c r="K429" i="21"/>
  <c r="O455" i="21" s="1"/>
  <c r="O454" i="21"/>
  <c r="O483" i="21"/>
  <c r="K460" i="21"/>
  <c r="O484" i="21" s="1"/>
  <c r="P483" i="21"/>
  <c r="O487" i="21"/>
  <c r="O488" i="21" s="1"/>
  <c r="O520" i="21"/>
  <c r="O521" i="21" s="1"/>
  <c r="K490" i="21"/>
  <c r="O517" i="21" s="1"/>
  <c r="O516" i="21"/>
  <c r="O545" i="21"/>
  <c r="K521" i="21"/>
  <c r="O546" i="21" s="1"/>
  <c r="O549" i="21"/>
  <c r="O550" i="21" s="1"/>
  <c r="P578" i="21"/>
  <c r="P577" i="21"/>
  <c r="O581" i="21"/>
  <c r="O582" i="21" s="1"/>
  <c r="O608" i="21"/>
  <c r="O640" i="21"/>
  <c r="O641" i="21" s="1"/>
  <c r="K613" i="21"/>
  <c r="O637" i="21" s="1"/>
  <c r="O636" i="21"/>
  <c r="O673" i="21"/>
  <c r="O674" i="21" s="1"/>
  <c r="P581" i="21"/>
  <c r="P582" i="21" s="1"/>
  <c r="O612" i="21"/>
  <c r="O613" i="21" s="1"/>
  <c r="P612" i="21"/>
  <c r="P613" i="21" s="1"/>
  <c r="P636" i="21"/>
  <c r="M613" i="21"/>
  <c r="P637" i="21" s="1"/>
  <c r="P640" i="21"/>
  <c r="P641" i="21" s="1"/>
  <c r="O670" i="21"/>
  <c r="O700" i="21"/>
  <c r="N673" i="21"/>
  <c r="N674" i="21" s="1"/>
  <c r="O669" i="21"/>
  <c r="P673" i="21"/>
  <c r="P674" i="21" s="1"/>
  <c r="O703" i="21"/>
  <c r="O704" i="21" s="1"/>
  <c r="O729" i="21"/>
  <c r="O728" i="21"/>
  <c r="O699" i="21"/>
  <c r="P703" i="21"/>
  <c r="P704" i="21" s="1"/>
  <c r="P732" i="21"/>
  <c r="O60" i="20"/>
  <c r="P60" i="20"/>
  <c r="N93" i="20"/>
  <c r="N94" i="20" s="1"/>
  <c r="N184" i="20"/>
  <c r="N185" i="20" s="1"/>
  <c r="P212" i="20"/>
  <c r="O247" i="20"/>
  <c r="O248" i="20" s="1"/>
  <c r="N122" i="20"/>
  <c r="N123" i="20" s="1"/>
  <c r="N63" i="20"/>
  <c r="N64" i="20" s="1"/>
  <c r="O93" i="20"/>
  <c r="O94" i="20" s="1"/>
  <c r="P89" i="20"/>
  <c r="O181" i="20"/>
  <c r="P181" i="20"/>
  <c r="N275" i="20"/>
  <c r="N276" i="20" s="1"/>
  <c r="N308" i="20"/>
  <c r="N309" i="20" s="1"/>
  <c r="O90" i="20"/>
  <c r="P90" i="20"/>
  <c r="N155" i="20"/>
  <c r="N156" i="20" s="1"/>
  <c r="O151" i="20"/>
  <c r="P155" i="20"/>
  <c r="P156" i="20" s="1"/>
  <c r="O184" i="20"/>
  <c r="O185" i="20" s="1"/>
  <c r="P180" i="20"/>
  <c r="N338" i="20"/>
  <c r="N339" i="20" s="1"/>
  <c r="N216" i="20"/>
  <c r="N217" i="20" s="1"/>
  <c r="O216" i="20"/>
  <c r="O217" i="20" s="1"/>
  <c r="N247" i="20"/>
  <c r="N248" i="20" s="1"/>
  <c r="P243" i="20"/>
  <c r="P30" i="20"/>
  <c r="O34" i="20"/>
  <c r="O35" i="20" s="1"/>
  <c r="K4" i="20"/>
  <c r="O31" i="20" s="1"/>
  <c r="M4" i="20"/>
  <c r="P31" i="20" s="1"/>
  <c r="O63" i="20"/>
  <c r="O64" i="20" s="1"/>
  <c r="O59" i="20"/>
  <c r="P59" i="20"/>
  <c r="P63" i="20"/>
  <c r="P64" i="20" s="1"/>
  <c r="P119" i="20"/>
  <c r="O89" i="20"/>
  <c r="P93" i="20"/>
  <c r="P94" i="20" s="1"/>
  <c r="O122" i="20"/>
  <c r="O123" i="20" s="1"/>
  <c r="P118" i="20"/>
  <c r="P122" i="20"/>
  <c r="P123" i="20" s="1"/>
  <c r="O152" i="20"/>
  <c r="P152" i="20"/>
  <c r="O119" i="20"/>
  <c r="O118" i="20"/>
  <c r="P151" i="20"/>
  <c r="O155" i="20"/>
  <c r="O156" i="20" s="1"/>
  <c r="O180" i="20"/>
  <c r="P184" i="20"/>
  <c r="P185" i="20" s="1"/>
  <c r="O212" i="20"/>
  <c r="P216" i="20"/>
  <c r="P217" i="20" s="1"/>
  <c r="P247" i="20"/>
  <c r="P248" i="20" s="1"/>
  <c r="P271" i="20"/>
  <c r="M248" i="20"/>
  <c r="P272" i="20" s="1"/>
  <c r="P275" i="20"/>
  <c r="P276" i="20" s="1"/>
  <c r="K186" i="20"/>
  <c r="O213" i="20" s="1"/>
  <c r="M186" i="20"/>
  <c r="P213" i="20" s="1"/>
  <c r="K217" i="20"/>
  <c r="O244" i="20" s="1"/>
  <c r="M217" i="20"/>
  <c r="P244" i="20" s="1"/>
  <c r="O243" i="20"/>
  <c r="O275" i="20"/>
  <c r="O276" i="20" s="1"/>
  <c r="K248" i="20"/>
  <c r="O272" i="20" s="1"/>
  <c r="O271" i="20"/>
  <c r="P308" i="20"/>
  <c r="P309" i="20" s="1"/>
  <c r="P304" i="20"/>
  <c r="O338" i="20"/>
  <c r="O339" i="20" s="1"/>
  <c r="O334" i="20"/>
  <c r="K309" i="20"/>
  <c r="O335" i="20" s="1"/>
  <c r="O308" i="20"/>
  <c r="O309" i="20" s="1"/>
  <c r="O304" i="20"/>
  <c r="P334" i="20"/>
  <c r="P338" i="20"/>
  <c r="P339" i="20" s="1"/>
  <c r="M309" i="20"/>
  <c r="P335" i="20" s="1"/>
  <c r="O363" i="20"/>
  <c r="K339" i="20"/>
  <c r="O367" i="20"/>
  <c r="P367" i="20"/>
  <c r="M339" i="20"/>
  <c r="P425" i="20"/>
  <c r="O428" i="20"/>
  <c r="O429" i="20" s="1"/>
  <c r="P424" i="20"/>
  <c r="O454" i="20"/>
  <c r="O487" i="20"/>
  <c r="O488" i="20" s="1"/>
  <c r="O517" i="20"/>
  <c r="P517" i="20"/>
  <c r="O549" i="20"/>
  <c r="O550" i="20" s="1"/>
  <c r="P545" i="20"/>
  <c r="N581" i="20"/>
  <c r="N582" i="20" s="1"/>
  <c r="M643" i="20"/>
  <c r="N612" i="20"/>
  <c r="N613" i="20" s="1"/>
  <c r="N703" i="20"/>
  <c r="N704" i="20" s="1"/>
  <c r="M674" i="20"/>
  <c r="P670" i="20"/>
  <c r="P700" i="20"/>
  <c r="O425" i="20"/>
  <c r="P487" i="20"/>
  <c r="P488" i="20" s="1"/>
  <c r="P549" i="20"/>
  <c r="P550" i="20" s="1"/>
  <c r="P577" i="20"/>
  <c r="M551" i="20"/>
  <c r="P578" i="20" s="1"/>
  <c r="P581" i="20"/>
  <c r="P582" i="20" s="1"/>
  <c r="P608" i="20"/>
  <c r="P612" i="20"/>
  <c r="P613" i="20" s="1"/>
  <c r="M582" i="20"/>
  <c r="P609" i="20" s="1"/>
  <c r="O608" i="20"/>
  <c r="O636" i="20"/>
  <c r="O673" i="20"/>
  <c r="O674" i="20" s="1"/>
  <c r="O703" i="20"/>
  <c r="O704" i="20" s="1"/>
  <c r="P395" i="20"/>
  <c r="O399" i="20"/>
  <c r="O400" i="20" s="1"/>
  <c r="O424" i="20"/>
  <c r="P428" i="20"/>
  <c r="P429" i="20" s="1"/>
  <c r="P458" i="20"/>
  <c r="P459" i="20" s="1"/>
  <c r="K369" i="20"/>
  <c r="O396" i="20" s="1"/>
  <c r="M369" i="20"/>
  <c r="P396" i="20" s="1"/>
  <c r="N458" i="20"/>
  <c r="N459" i="20" s="1"/>
  <c r="K429" i="20"/>
  <c r="O455" i="20" s="1"/>
  <c r="M429" i="20"/>
  <c r="P455" i="20" s="1"/>
  <c r="P454" i="20"/>
  <c r="O458" i="20"/>
  <c r="O459" i="20" s="1"/>
  <c r="P483" i="20"/>
  <c r="O483" i="20"/>
  <c r="O516" i="20"/>
  <c r="P520" i="20"/>
  <c r="P521" i="20" s="1"/>
  <c r="P516" i="20"/>
  <c r="O520" i="20"/>
  <c r="O521" i="20" s="1"/>
  <c r="O546" i="20"/>
  <c r="O545" i="20"/>
  <c r="O581" i="20"/>
  <c r="O582" i="20" s="1"/>
  <c r="K551" i="20"/>
  <c r="O578" i="20" s="1"/>
  <c r="O577" i="20"/>
  <c r="O612" i="20"/>
  <c r="O613" i="20" s="1"/>
  <c r="K582" i="20"/>
  <c r="O609" i="20" s="1"/>
  <c r="O640" i="20"/>
  <c r="O641" i="20" s="1"/>
  <c r="K613" i="20"/>
  <c r="O637" i="20" s="1"/>
  <c r="P636" i="20"/>
  <c r="M613" i="20"/>
  <c r="P637" i="20" s="1"/>
  <c r="P640" i="20"/>
  <c r="P641" i="20" s="1"/>
  <c r="O670" i="20"/>
  <c r="O700" i="20"/>
  <c r="N673" i="20"/>
  <c r="N674" i="20" s="1"/>
  <c r="O669" i="20"/>
  <c r="P673" i="20"/>
  <c r="P674" i="20" s="1"/>
  <c r="O699" i="20"/>
  <c r="P703" i="20"/>
  <c r="P704" i="20" s="1"/>
  <c r="D763" i="20"/>
  <c r="O364" i="20" l="1"/>
  <c r="P364" i="20"/>
  <c r="I860" i="20"/>
  <c r="P4" i="22" l="1"/>
  <c r="P2" i="22"/>
  <c r="P6" i="22" s="1"/>
  <c r="L1100" i="20" l="1"/>
  <c r="M1100" i="20" s="1"/>
  <c r="J1100" i="20"/>
  <c r="K1100" i="20" s="1"/>
  <c r="I1100" i="20"/>
  <c r="E1100" i="20"/>
  <c r="G1100" i="20" s="1"/>
  <c r="D1100" i="20"/>
  <c r="F1100" i="20" s="1"/>
  <c r="W1099" i="20"/>
  <c r="V1099" i="20"/>
  <c r="L1099" i="20"/>
  <c r="M1099" i="20" s="1"/>
  <c r="J1099" i="20"/>
  <c r="K1099" i="20" s="1"/>
  <c r="I1099" i="20"/>
  <c r="E1099" i="20"/>
  <c r="G1099" i="20" s="1"/>
  <c r="D1099" i="20"/>
  <c r="F1099" i="20" s="1"/>
  <c r="W1098" i="20"/>
  <c r="V1098" i="20"/>
  <c r="L1098" i="20"/>
  <c r="M1098" i="20" s="1"/>
  <c r="J1098" i="20"/>
  <c r="K1098" i="20" s="1"/>
  <c r="I1098" i="20"/>
  <c r="E1098" i="20"/>
  <c r="G1098" i="20" s="1"/>
  <c r="D1098" i="20"/>
  <c r="F1098" i="20" s="1"/>
  <c r="W1097" i="20"/>
  <c r="V1097" i="20"/>
  <c r="L1097" i="20"/>
  <c r="M1097" i="20" s="1"/>
  <c r="J1097" i="20"/>
  <c r="K1097" i="20" s="1"/>
  <c r="I1097" i="20"/>
  <c r="E1097" i="20"/>
  <c r="G1097" i="20" s="1"/>
  <c r="D1097" i="20"/>
  <c r="F1097" i="20" s="1"/>
  <c r="W1096" i="20"/>
  <c r="V1096" i="20"/>
  <c r="L1096" i="20"/>
  <c r="M1096" i="20" s="1"/>
  <c r="J1096" i="20"/>
  <c r="K1096" i="20" s="1"/>
  <c r="I1096" i="20"/>
  <c r="E1096" i="20"/>
  <c r="G1096" i="20" s="1"/>
  <c r="D1096" i="20"/>
  <c r="F1096" i="20" s="1"/>
  <c r="W1095" i="20"/>
  <c r="V1095" i="20"/>
  <c r="L1095" i="20"/>
  <c r="M1095" i="20" s="1"/>
  <c r="J1095" i="20"/>
  <c r="K1095" i="20" s="1"/>
  <c r="I1095" i="20"/>
  <c r="E1095" i="20"/>
  <c r="G1095" i="20" s="1"/>
  <c r="D1095" i="20"/>
  <c r="F1095" i="20" s="1"/>
  <c r="W1094" i="20"/>
  <c r="V1094" i="20"/>
  <c r="L1094" i="20"/>
  <c r="M1094" i="20" s="1"/>
  <c r="J1094" i="20"/>
  <c r="K1094" i="20" s="1"/>
  <c r="I1094" i="20"/>
  <c r="E1094" i="20"/>
  <c r="G1094" i="20" s="1"/>
  <c r="D1094" i="20"/>
  <c r="F1094" i="20" s="1"/>
  <c r="W1093" i="20"/>
  <c r="V1093" i="20"/>
  <c r="L1093" i="20"/>
  <c r="M1093" i="20" s="1"/>
  <c r="J1093" i="20"/>
  <c r="K1093" i="20" s="1"/>
  <c r="I1093" i="20"/>
  <c r="E1093" i="20"/>
  <c r="G1093" i="20" s="1"/>
  <c r="D1093" i="20"/>
  <c r="F1093" i="20" s="1"/>
  <c r="W1092" i="20"/>
  <c r="V1092" i="20"/>
  <c r="L1092" i="20"/>
  <c r="M1092" i="20" s="1"/>
  <c r="J1092" i="20"/>
  <c r="K1092" i="20" s="1"/>
  <c r="I1092" i="20"/>
  <c r="E1092" i="20"/>
  <c r="G1092" i="20" s="1"/>
  <c r="D1092" i="20"/>
  <c r="F1092" i="20" s="1"/>
  <c r="W1091" i="20"/>
  <c r="V1091" i="20"/>
  <c r="L1091" i="20"/>
  <c r="M1091" i="20" s="1"/>
  <c r="J1091" i="20"/>
  <c r="K1091" i="20" s="1"/>
  <c r="I1091" i="20"/>
  <c r="E1091" i="20"/>
  <c r="G1091" i="20" s="1"/>
  <c r="D1091" i="20"/>
  <c r="F1091" i="20" s="1"/>
  <c r="W1090" i="20"/>
  <c r="V1090" i="20"/>
  <c r="L1090" i="20"/>
  <c r="M1090" i="20" s="1"/>
  <c r="J1090" i="20"/>
  <c r="K1090" i="20" s="1"/>
  <c r="I1090" i="20"/>
  <c r="E1090" i="20"/>
  <c r="G1090" i="20" s="1"/>
  <c r="D1090" i="20"/>
  <c r="F1090" i="20" s="1"/>
  <c r="W1089" i="20"/>
  <c r="V1089" i="20"/>
  <c r="L1089" i="20"/>
  <c r="M1089" i="20" s="1"/>
  <c r="J1089" i="20"/>
  <c r="K1089" i="20" s="1"/>
  <c r="I1089" i="20"/>
  <c r="E1089" i="20"/>
  <c r="G1089" i="20" s="1"/>
  <c r="D1089" i="20"/>
  <c r="F1089" i="20" s="1"/>
  <c r="W1088" i="20"/>
  <c r="V1088" i="20"/>
  <c r="L1088" i="20"/>
  <c r="M1088" i="20" s="1"/>
  <c r="J1088" i="20"/>
  <c r="K1088" i="20" s="1"/>
  <c r="I1088" i="20"/>
  <c r="E1088" i="20"/>
  <c r="G1088" i="20" s="1"/>
  <c r="D1088" i="20"/>
  <c r="F1088" i="20" s="1"/>
  <c r="W1087" i="20"/>
  <c r="V1087" i="20"/>
  <c r="L1087" i="20"/>
  <c r="M1087" i="20" s="1"/>
  <c r="J1087" i="20"/>
  <c r="K1087" i="20" s="1"/>
  <c r="I1087" i="20"/>
  <c r="E1087" i="20"/>
  <c r="G1087" i="20" s="1"/>
  <c r="D1087" i="20"/>
  <c r="F1087" i="20" s="1"/>
  <c r="W1086" i="20"/>
  <c r="V1086" i="20"/>
  <c r="L1086" i="20"/>
  <c r="M1086" i="20" s="1"/>
  <c r="J1086" i="20"/>
  <c r="K1086" i="20" s="1"/>
  <c r="I1086" i="20"/>
  <c r="E1086" i="20"/>
  <c r="G1086" i="20" s="1"/>
  <c r="D1086" i="20"/>
  <c r="F1086" i="20" s="1"/>
  <c r="W1085" i="20"/>
  <c r="V1085" i="20"/>
  <c r="L1085" i="20"/>
  <c r="M1085" i="20" s="1"/>
  <c r="J1085" i="20"/>
  <c r="K1085" i="20" s="1"/>
  <c r="I1085" i="20"/>
  <c r="E1085" i="20"/>
  <c r="G1085" i="20" s="1"/>
  <c r="D1085" i="20"/>
  <c r="F1085" i="20" s="1"/>
  <c r="W1084" i="20"/>
  <c r="V1084" i="20"/>
  <c r="L1084" i="20"/>
  <c r="M1084" i="20" s="1"/>
  <c r="J1084" i="20"/>
  <c r="K1084" i="20" s="1"/>
  <c r="I1084" i="20"/>
  <c r="E1084" i="20"/>
  <c r="G1084" i="20" s="1"/>
  <c r="D1084" i="20"/>
  <c r="F1084" i="20" s="1"/>
  <c r="W1083" i="20"/>
  <c r="V1083" i="20"/>
  <c r="L1083" i="20"/>
  <c r="M1083" i="20" s="1"/>
  <c r="J1083" i="20"/>
  <c r="K1083" i="20" s="1"/>
  <c r="I1083" i="20"/>
  <c r="E1083" i="20"/>
  <c r="G1083" i="20" s="1"/>
  <c r="D1083" i="20"/>
  <c r="F1083" i="20" s="1"/>
  <c r="W1082" i="20"/>
  <c r="V1082" i="20"/>
  <c r="L1082" i="20"/>
  <c r="M1082" i="20" s="1"/>
  <c r="J1082" i="20"/>
  <c r="K1082" i="20" s="1"/>
  <c r="I1082" i="20"/>
  <c r="E1082" i="20"/>
  <c r="G1082" i="20" s="1"/>
  <c r="D1082" i="20"/>
  <c r="F1082" i="20" s="1"/>
  <c r="W1081" i="20"/>
  <c r="V1081" i="20"/>
  <c r="L1081" i="20"/>
  <c r="M1081" i="20" s="1"/>
  <c r="J1081" i="20"/>
  <c r="K1081" i="20" s="1"/>
  <c r="I1081" i="20"/>
  <c r="E1081" i="20"/>
  <c r="G1081" i="20" s="1"/>
  <c r="D1081" i="20"/>
  <c r="F1081" i="20" s="1"/>
  <c r="W1080" i="20"/>
  <c r="V1080" i="20"/>
  <c r="L1080" i="20"/>
  <c r="M1080" i="20" s="1"/>
  <c r="J1080" i="20"/>
  <c r="K1080" i="20" s="1"/>
  <c r="I1080" i="20"/>
  <c r="E1080" i="20"/>
  <c r="G1080" i="20" s="1"/>
  <c r="D1080" i="20"/>
  <c r="F1080" i="20" s="1"/>
  <c r="W1079" i="20"/>
  <c r="V1079" i="20"/>
  <c r="L1079" i="20"/>
  <c r="M1079" i="20" s="1"/>
  <c r="J1079" i="20"/>
  <c r="K1079" i="20" s="1"/>
  <c r="I1079" i="20"/>
  <c r="E1079" i="20"/>
  <c r="G1079" i="20" s="1"/>
  <c r="D1079" i="20"/>
  <c r="F1079" i="20" s="1"/>
  <c r="W1078" i="20"/>
  <c r="V1078" i="20"/>
  <c r="L1078" i="20"/>
  <c r="M1078" i="20" s="1"/>
  <c r="J1078" i="20"/>
  <c r="K1078" i="20" s="1"/>
  <c r="I1078" i="20"/>
  <c r="E1078" i="20"/>
  <c r="G1078" i="20" s="1"/>
  <c r="D1078" i="20"/>
  <c r="F1078" i="20" s="1"/>
  <c r="W1077" i="20"/>
  <c r="V1077" i="20"/>
  <c r="L1077" i="20"/>
  <c r="M1077" i="20" s="1"/>
  <c r="J1077" i="20"/>
  <c r="K1077" i="20" s="1"/>
  <c r="I1077" i="20"/>
  <c r="E1077" i="20"/>
  <c r="G1077" i="20" s="1"/>
  <c r="D1077" i="20"/>
  <c r="F1077" i="20" s="1"/>
  <c r="W1076" i="20"/>
  <c r="V1076" i="20"/>
  <c r="L1076" i="20"/>
  <c r="M1076" i="20" s="1"/>
  <c r="J1076" i="20"/>
  <c r="K1076" i="20" s="1"/>
  <c r="I1076" i="20"/>
  <c r="E1076" i="20"/>
  <c r="G1076" i="20" s="1"/>
  <c r="D1076" i="20"/>
  <c r="F1076" i="20" s="1"/>
  <c r="W1075" i="20"/>
  <c r="V1075" i="20"/>
  <c r="L1075" i="20"/>
  <c r="M1075" i="20" s="1"/>
  <c r="J1075" i="20"/>
  <c r="K1075" i="20" s="1"/>
  <c r="I1075" i="20"/>
  <c r="E1075" i="20"/>
  <c r="G1075" i="20" s="1"/>
  <c r="D1075" i="20"/>
  <c r="F1075" i="20" s="1"/>
  <c r="W1074" i="20"/>
  <c r="V1074" i="20"/>
  <c r="L1074" i="20"/>
  <c r="M1074" i="20" s="1"/>
  <c r="J1074" i="20"/>
  <c r="K1074" i="20" s="1"/>
  <c r="I1074" i="20"/>
  <c r="E1074" i="20"/>
  <c r="G1074" i="20" s="1"/>
  <c r="D1074" i="20"/>
  <c r="F1074" i="20" s="1"/>
  <c r="W1073" i="20"/>
  <c r="V1073" i="20"/>
  <c r="L1073" i="20"/>
  <c r="M1073" i="20" s="1"/>
  <c r="J1073" i="20"/>
  <c r="K1073" i="20" s="1"/>
  <c r="I1073" i="20"/>
  <c r="E1073" i="20"/>
  <c r="G1073" i="20" s="1"/>
  <c r="D1073" i="20"/>
  <c r="F1073" i="20" s="1"/>
  <c r="W1072" i="20"/>
  <c r="V1072" i="20"/>
  <c r="L1072" i="20"/>
  <c r="M1072" i="20" s="1"/>
  <c r="J1072" i="20"/>
  <c r="K1072" i="20" s="1"/>
  <c r="I1072" i="20"/>
  <c r="E1072" i="20"/>
  <c r="G1072" i="20" s="1"/>
  <c r="D1072" i="20"/>
  <c r="F1072" i="20" s="1"/>
  <c r="W1071" i="20"/>
  <c r="V1071" i="20"/>
  <c r="L1071" i="20"/>
  <c r="M1071" i="20" s="1"/>
  <c r="J1071" i="20"/>
  <c r="K1071" i="20" s="1"/>
  <c r="I1071" i="20"/>
  <c r="E1071" i="20"/>
  <c r="G1071" i="20" s="1"/>
  <c r="D1071" i="20"/>
  <c r="F1071" i="20" s="1"/>
  <c r="W1070" i="20"/>
  <c r="V1070" i="20"/>
  <c r="L1070" i="20"/>
  <c r="M1070" i="20" s="1"/>
  <c r="J1070" i="20"/>
  <c r="K1070" i="20" s="1"/>
  <c r="I1070" i="20"/>
  <c r="E1070" i="20"/>
  <c r="G1070" i="20" s="1"/>
  <c r="D1070" i="20"/>
  <c r="F1070" i="20" s="1"/>
  <c r="W1069" i="20"/>
  <c r="V1069" i="20"/>
  <c r="L1069" i="20"/>
  <c r="J1069" i="20"/>
  <c r="I1069" i="20"/>
  <c r="N1097" i="20" s="1"/>
  <c r="E1069" i="20"/>
  <c r="G1069" i="20" s="1"/>
  <c r="D1069" i="20"/>
  <c r="F1069" i="20" s="1"/>
  <c r="W1068" i="20"/>
  <c r="V1068" i="20"/>
  <c r="L1068" i="20"/>
  <c r="M1068" i="20" s="1"/>
  <c r="J1068" i="20"/>
  <c r="K1068" i="20" s="1"/>
  <c r="I1068" i="20"/>
  <c r="E1068" i="20"/>
  <c r="G1068" i="20" s="1"/>
  <c r="D1068" i="20"/>
  <c r="F1068" i="20" s="1"/>
  <c r="W1067" i="20"/>
  <c r="V1067" i="20"/>
  <c r="L1067" i="20"/>
  <c r="M1067" i="20" s="1"/>
  <c r="J1067" i="20"/>
  <c r="K1067" i="20" s="1"/>
  <c r="I1067" i="20"/>
  <c r="E1067" i="20"/>
  <c r="G1067" i="20" s="1"/>
  <c r="D1067" i="20"/>
  <c r="F1067" i="20" s="1"/>
  <c r="W1066" i="20"/>
  <c r="V1066" i="20"/>
  <c r="L1066" i="20"/>
  <c r="M1066" i="20" s="1"/>
  <c r="J1066" i="20"/>
  <c r="K1066" i="20" s="1"/>
  <c r="I1066" i="20"/>
  <c r="E1066" i="20"/>
  <c r="G1066" i="20" s="1"/>
  <c r="D1066" i="20"/>
  <c r="F1066" i="20" s="1"/>
  <c r="W1065" i="20"/>
  <c r="V1065" i="20"/>
  <c r="L1065" i="20"/>
  <c r="M1065" i="20" s="1"/>
  <c r="J1065" i="20"/>
  <c r="K1065" i="20" s="1"/>
  <c r="I1065" i="20"/>
  <c r="E1065" i="20"/>
  <c r="G1065" i="20" s="1"/>
  <c r="D1065" i="20"/>
  <c r="F1065" i="20" s="1"/>
  <c r="W1064" i="20"/>
  <c r="V1064" i="20"/>
  <c r="L1064" i="20"/>
  <c r="M1064" i="20" s="1"/>
  <c r="J1064" i="20"/>
  <c r="K1064" i="20" s="1"/>
  <c r="I1064" i="20"/>
  <c r="E1064" i="20"/>
  <c r="G1064" i="20" s="1"/>
  <c r="D1064" i="20"/>
  <c r="F1064" i="20" s="1"/>
  <c r="W1063" i="20"/>
  <c r="V1063" i="20"/>
  <c r="L1063" i="20"/>
  <c r="M1063" i="20" s="1"/>
  <c r="J1063" i="20"/>
  <c r="K1063" i="20" s="1"/>
  <c r="I1063" i="20"/>
  <c r="E1063" i="20"/>
  <c r="G1063" i="20" s="1"/>
  <c r="D1063" i="20"/>
  <c r="F1063" i="20" s="1"/>
  <c r="W1062" i="20"/>
  <c r="V1062" i="20"/>
  <c r="L1062" i="20"/>
  <c r="M1062" i="20" s="1"/>
  <c r="J1062" i="20"/>
  <c r="K1062" i="20" s="1"/>
  <c r="I1062" i="20"/>
  <c r="E1062" i="20"/>
  <c r="G1062" i="20" s="1"/>
  <c r="D1062" i="20"/>
  <c r="F1062" i="20" s="1"/>
  <c r="W1061" i="20"/>
  <c r="V1061" i="20"/>
  <c r="L1061" i="20"/>
  <c r="M1061" i="20" s="1"/>
  <c r="J1061" i="20"/>
  <c r="K1061" i="20" s="1"/>
  <c r="I1061" i="20"/>
  <c r="E1061" i="20"/>
  <c r="G1061" i="20" s="1"/>
  <c r="D1061" i="20"/>
  <c r="F1061" i="20" s="1"/>
  <c r="W1060" i="20"/>
  <c r="V1060" i="20"/>
  <c r="L1060" i="20"/>
  <c r="M1060" i="20" s="1"/>
  <c r="J1060" i="20"/>
  <c r="K1060" i="20" s="1"/>
  <c r="I1060" i="20"/>
  <c r="E1060" i="20"/>
  <c r="G1060" i="20" s="1"/>
  <c r="D1060" i="20"/>
  <c r="F1060" i="20" s="1"/>
  <c r="W1059" i="20"/>
  <c r="V1059" i="20"/>
  <c r="L1059" i="20"/>
  <c r="M1059" i="20" s="1"/>
  <c r="J1059" i="20"/>
  <c r="K1059" i="20" s="1"/>
  <c r="I1059" i="20"/>
  <c r="E1059" i="20"/>
  <c r="G1059" i="20" s="1"/>
  <c r="D1059" i="20"/>
  <c r="F1059" i="20" s="1"/>
  <c r="W1058" i="20"/>
  <c r="V1058" i="20"/>
  <c r="L1058" i="20"/>
  <c r="M1058" i="20" s="1"/>
  <c r="J1058" i="20"/>
  <c r="K1058" i="20" s="1"/>
  <c r="I1058" i="20"/>
  <c r="E1058" i="20"/>
  <c r="G1058" i="20" s="1"/>
  <c r="D1058" i="20"/>
  <c r="F1058" i="20" s="1"/>
  <c r="W1057" i="20"/>
  <c r="V1057" i="20"/>
  <c r="L1057" i="20"/>
  <c r="M1057" i="20" s="1"/>
  <c r="J1057" i="20"/>
  <c r="K1057" i="20" s="1"/>
  <c r="I1057" i="20"/>
  <c r="E1057" i="20"/>
  <c r="G1057" i="20" s="1"/>
  <c r="D1057" i="20"/>
  <c r="F1057" i="20" s="1"/>
  <c r="W1056" i="20"/>
  <c r="V1056" i="20"/>
  <c r="L1056" i="20"/>
  <c r="M1056" i="20" s="1"/>
  <c r="J1056" i="20"/>
  <c r="K1056" i="20" s="1"/>
  <c r="I1056" i="20"/>
  <c r="E1056" i="20"/>
  <c r="G1056" i="20" s="1"/>
  <c r="D1056" i="20"/>
  <c r="F1056" i="20" s="1"/>
  <c r="W1055" i="20"/>
  <c r="V1055" i="20"/>
  <c r="L1055" i="20"/>
  <c r="M1055" i="20" s="1"/>
  <c r="J1055" i="20"/>
  <c r="K1055" i="20" s="1"/>
  <c r="I1055" i="20"/>
  <c r="E1055" i="20"/>
  <c r="G1055" i="20" s="1"/>
  <c r="D1055" i="20"/>
  <c r="F1055" i="20" s="1"/>
  <c r="W1054" i="20"/>
  <c r="V1054" i="20"/>
  <c r="L1054" i="20"/>
  <c r="M1054" i="20" s="1"/>
  <c r="J1054" i="20"/>
  <c r="K1054" i="20" s="1"/>
  <c r="I1054" i="20"/>
  <c r="E1054" i="20"/>
  <c r="G1054" i="20" s="1"/>
  <c r="D1054" i="20"/>
  <c r="F1054" i="20" s="1"/>
  <c r="W1053" i="20"/>
  <c r="V1053" i="20"/>
  <c r="L1053" i="20"/>
  <c r="M1053" i="20" s="1"/>
  <c r="J1053" i="20"/>
  <c r="K1053" i="20" s="1"/>
  <c r="I1053" i="20"/>
  <c r="E1053" i="20"/>
  <c r="G1053" i="20" s="1"/>
  <c r="D1053" i="20"/>
  <c r="F1053" i="20" s="1"/>
  <c r="W1052" i="20"/>
  <c r="V1052" i="20"/>
  <c r="L1052" i="20"/>
  <c r="M1052" i="20" s="1"/>
  <c r="J1052" i="20"/>
  <c r="K1052" i="20" s="1"/>
  <c r="I1052" i="20"/>
  <c r="E1052" i="20"/>
  <c r="G1052" i="20" s="1"/>
  <c r="D1052" i="20"/>
  <c r="F1052" i="20" s="1"/>
  <c r="W1051" i="20"/>
  <c r="V1051" i="20"/>
  <c r="L1051" i="20"/>
  <c r="M1051" i="20" s="1"/>
  <c r="J1051" i="20"/>
  <c r="K1051" i="20" s="1"/>
  <c r="I1051" i="20"/>
  <c r="E1051" i="20"/>
  <c r="G1051" i="20" s="1"/>
  <c r="D1051" i="20"/>
  <c r="F1051" i="20" s="1"/>
  <c r="W1050" i="20"/>
  <c r="V1050" i="20"/>
  <c r="L1050" i="20"/>
  <c r="M1050" i="20" s="1"/>
  <c r="J1050" i="20"/>
  <c r="K1050" i="20" s="1"/>
  <c r="I1050" i="20"/>
  <c r="E1050" i="20"/>
  <c r="G1050" i="20" s="1"/>
  <c r="D1050" i="20"/>
  <c r="F1050" i="20" s="1"/>
  <c r="W1049" i="20"/>
  <c r="V1049" i="20"/>
  <c r="L1049" i="20"/>
  <c r="M1049" i="20" s="1"/>
  <c r="J1049" i="20"/>
  <c r="K1049" i="20" s="1"/>
  <c r="I1049" i="20"/>
  <c r="E1049" i="20"/>
  <c r="G1049" i="20" s="1"/>
  <c r="D1049" i="20"/>
  <c r="F1049" i="20" s="1"/>
  <c r="W1048" i="20"/>
  <c r="V1048" i="20"/>
  <c r="L1048" i="20"/>
  <c r="M1048" i="20" s="1"/>
  <c r="J1048" i="20"/>
  <c r="K1048" i="20" s="1"/>
  <c r="I1048" i="20"/>
  <c r="E1048" i="20"/>
  <c r="G1048" i="20" s="1"/>
  <c r="D1048" i="20"/>
  <c r="F1048" i="20" s="1"/>
  <c r="W1047" i="20"/>
  <c r="V1047" i="20"/>
  <c r="L1047" i="20"/>
  <c r="M1047" i="20" s="1"/>
  <c r="J1047" i="20"/>
  <c r="K1047" i="20" s="1"/>
  <c r="I1047" i="20"/>
  <c r="E1047" i="20"/>
  <c r="G1047" i="20" s="1"/>
  <c r="D1047" i="20"/>
  <c r="F1047" i="20" s="1"/>
  <c r="W1046" i="20"/>
  <c r="V1046" i="20"/>
  <c r="L1046" i="20"/>
  <c r="M1046" i="20" s="1"/>
  <c r="J1046" i="20"/>
  <c r="K1046" i="20" s="1"/>
  <c r="I1046" i="20"/>
  <c r="E1046" i="20"/>
  <c r="G1046" i="20" s="1"/>
  <c r="D1046" i="20"/>
  <c r="F1046" i="20" s="1"/>
  <c r="W1045" i="20"/>
  <c r="V1045" i="20"/>
  <c r="L1045" i="20"/>
  <c r="M1045" i="20" s="1"/>
  <c r="J1045" i="20"/>
  <c r="K1045" i="20" s="1"/>
  <c r="I1045" i="20"/>
  <c r="E1045" i="20"/>
  <c r="G1045" i="20" s="1"/>
  <c r="D1045" i="20"/>
  <c r="F1045" i="20" s="1"/>
  <c r="W1044" i="20"/>
  <c r="V1044" i="20"/>
  <c r="L1044" i="20"/>
  <c r="M1044" i="20" s="1"/>
  <c r="J1044" i="20"/>
  <c r="K1044" i="20" s="1"/>
  <c r="I1044" i="20"/>
  <c r="E1044" i="20"/>
  <c r="G1044" i="20" s="1"/>
  <c r="D1044" i="20"/>
  <c r="F1044" i="20" s="1"/>
  <c r="W1043" i="20"/>
  <c r="V1043" i="20"/>
  <c r="L1043" i="20"/>
  <c r="M1043" i="20" s="1"/>
  <c r="J1043" i="20"/>
  <c r="K1043" i="20" s="1"/>
  <c r="I1043" i="20"/>
  <c r="E1043" i="20"/>
  <c r="G1043" i="20" s="1"/>
  <c r="D1043" i="20"/>
  <c r="F1043" i="20" s="1"/>
  <c r="W1042" i="20"/>
  <c r="V1042" i="20"/>
  <c r="L1042" i="20"/>
  <c r="M1042" i="20" s="1"/>
  <c r="J1042" i="20"/>
  <c r="K1042" i="20" s="1"/>
  <c r="I1042" i="20"/>
  <c r="E1042" i="20"/>
  <c r="G1042" i="20" s="1"/>
  <c r="D1042" i="20"/>
  <c r="F1042" i="20" s="1"/>
  <c r="W1041" i="20"/>
  <c r="V1041" i="20"/>
  <c r="L1041" i="20"/>
  <c r="M1041" i="20" s="1"/>
  <c r="J1041" i="20"/>
  <c r="K1041" i="20" s="1"/>
  <c r="I1041" i="20"/>
  <c r="E1041" i="20"/>
  <c r="G1041" i="20" s="1"/>
  <c r="D1041" i="20"/>
  <c r="F1041" i="20" s="1"/>
  <c r="W1040" i="20"/>
  <c r="V1040" i="20"/>
  <c r="L1040" i="20"/>
  <c r="M1040" i="20" s="1"/>
  <c r="J1040" i="20"/>
  <c r="K1040" i="20" s="1"/>
  <c r="I1040" i="20"/>
  <c r="E1040" i="20"/>
  <c r="G1040" i="20" s="1"/>
  <c r="D1040" i="20"/>
  <c r="F1040" i="20" s="1"/>
  <c r="W1039" i="20"/>
  <c r="V1039" i="20"/>
  <c r="L1039" i="20"/>
  <c r="J1039" i="20"/>
  <c r="I1039" i="20"/>
  <c r="E1039" i="20"/>
  <c r="G1039" i="20" s="1"/>
  <c r="D1039" i="20"/>
  <c r="F1039" i="20" s="1"/>
  <c r="W1038" i="20"/>
  <c r="V1038" i="20"/>
  <c r="L1038" i="20"/>
  <c r="M1038" i="20" s="1"/>
  <c r="J1038" i="20"/>
  <c r="K1038" i="20" s="1"/>
  <c r="I1038" i="20"/>
  <c r="E1038" i="20"/>
  <c r="G1038" i="20" s="1"/>
  <c r="D1038" i="20"/>
  <c r="F1038" i="20" s="1"/>
  <c r="W1037" i="20"/>
  <c r="V1037" i="20"/>
  <c r="L1037" i="20"/>
  <c r="M1037" i="20" s="1"/>
  <c r="J1037" i="20"/>
  <c r="K1037" i="20" s="1"/>
  <c r="I1037" i="20"/>
  <c r="E1037" i="20"/>
  <c r="G1037" i="20" s="1"/>
  <c r="D1037" i="20"/>
  <c r="F1037" i="20" s="1"/>
  <c r="W1036" i="20"/>
  <c r="V1036" i="20"/>
  <c r="L1036" i="20"/>
  <c r="M1036" i="20" s="1"/>
  <c r="J1036" i="20"/>
  <c r="K1036" i="20" s="1"/>
  <c r="I1036" i="20"/>
  <c r="E1036" i="20"/>
  <c r="G1036" i="20" s="1"/>
  <c r="D1036" i="20"/>
  <c r="F1036" i="20" s="1"/>
  <c r="W1035" i="20"/>
  <c r="V1035" i="20"/>
  <c r="L1035" i="20"/>
  <c r="M1035" i="20" s="1"/>
  <c r="J1035" i="20"/>
  <c r="K1035" i="20" s="1"/>
  <c r="I1035" i="20"/>
  <c r="E1035" i="20"/>
  <c r="G1035" i="20" s="1"/>
  <c r="D1035" i="20"/>
  <c r="F1035" i="20" s="1"/>
  <c r="W1034" i="20"/>
  <c r="V1034" i="20"/>
  <c r="L1034" i="20"/>
  <c r="M1034" i="20" s="1"/>
  <c r="J1034" i="20"/>
  <c r="K1034" i="20" s="1"/>
  <c r="I1034" i="20"/>
  <c r="E1034" i="20"/>
  <c r="G1034" i="20" s="1"/>
  <c r="D1034" i="20"/>
  <c r="F1034" i="20" s="1"/>
  <c r="W1033" i="20"/>
  <c r="V1033" i="20"/>
  <c r="L1033" i="20"/>
  <c r="M1033" i="20" s="1"/>
  <c r="J1033" i="20"/>
  <c r="K1033" i="20" s="1"/>
  <c r="I1033" i="20"/>
  <c r="E1033" i="20"/>
  <c r="G1033" i="20" s="1"/>
  <c r="D1033" i="20"/>
  <c r="F1033" i="20" s="1"/>
  <c r="W1032" i="20"/>
  <c r="V1032" i="20"/>
  <c r="L1032" i="20"/>
  <c r="M1032" i="20" s="1"/>
  <c r="J1032" i="20"/>
  <c r="K1032" i="20" s="1"/>
  <c r="I1032" i="20"/>
  <c r="E1032" i="20"/>
  <c r="G1032" i="20" s="1"/>
  <c r="D1032" i="20"/>
  <c r="F1032" i="20" s="1"/>
  <c r="W1031" i="20"/>
  <c r="V1031" i="20"/>
  <c r="L1031" i="20"/>
  <c r="M1031" i="20" s="1"/>
  <c r="J1031" i="20"/>
  <c r="K1031" i="20" s="1"/>
  <c r="I1031" i="20"/>
  <c r="E1031" i="20"/>
  <c r="G1031" i="20" s="1"/>
  <c r="D1031" i="20"/>
  <c r="F1031" i="20" s="1"/>
  <c r="W1030" i="20"/>
  <c r="V1030" i="20"/>
  <c r="L1030" i="20"/>
  <c r="M1030" i="20" s="1"/>
  <c r="J1030" i="20"/>
  <c r="K1030" i="20" s="1"/>
  <c r="I1030" i="20"/>
  <c r="E1030" i="20"/>
  <c r="G1030" i="20" s="1"/>
  <c r="D1030" i="20"/>
  <c r="F1030" i="20" s="1"/>
  <c r="W1029" i="20"/>
  <c r="V1029" i="20"/>
  <c r="L1029" i="20"/>
  <c r="M1029" i="20" s="1"/>
  <c r="J1029" i="20"/>
  <c r="K1029" i="20" s="1"/>
  <c r="I1029" i="20"/>
  <c r="E1029" i="20"/>
  <c r="G1029" i="20" s="1"/>
  <c r="D1029" i="20"/>
  <c r="F1029" i="20" s="1"/>
  <c r="W1028" i="20"/>
  <c r="V1028" i="20"/>
  <c r="L1028" i="20"/>
  <c r="M1028" i="20" s="1"/>
  <c r="J1028" i="20"/>
  <c r="K1028" i="20" s="1"/>
  <c r="I1028" i="20"/>
  <c r="E1028" i="20"/>
  <c r="G1028" i="20" s="1"/>
  <c r="D1028" i="20"/>
  <c r="F1028" i="20" s="1"/>
  <c r="W1027" i="20"/>
  <c r="V1027" i="20"/>
  <c r="L1027" i="20"/>
  <c r="M1027" i="20" s="1"/>
  <c r="J1027" i="20"/>
  <c r="K1027" i="20" s="1"/>
  <c r="I1027" i="20"/>
  <c r="E1027" i="20"/>
  <c r="G1027" i="20" s="1"/>
  <c r="D1027" i="20"/>
  <c r="F1027" i="20" s="1"/>
  <c r="W1026" i="20"/>
  <c r="V1026" i="20"/>
  <c r="L1026" i="20"/>
  <c r="M1026" i="20" s="1"/>
  <c r="J1026" i="20"/>
  <c r="K1026" i="20" s="1"/>
  <c r="I1026" i="20"/>
  <c r="E1026" i="20"/>
  <c r="G1026" i="20" s="1"/>
  <c r="D1026" i="20"/>
  <c r="F1026" i="20" s="1"/>
  <c r="W1025" i="20"/>
  <c r="V1025" i="20"/>
  <c r="L1025" i="20"/>
  <c r="M1025" i="20" s="1"/>
  <c r="J1025" i="20"/>
  <c r="K1025" i="20" s="1"/>
  <c r="I1025" i="20"/>
  <c r="E1025" i="20"/>
  <c r="G1025" i="20" s="1"/>
  <c r="D1025" i="20"/>
  <c r="F1025" i="20" s="1"/>
  <c r="W1024" i="20"/>
  <c r="V1024" i="20"/>
  <c r="L1024" i="20"/>
  <c r="M1024" i="20" s="1"/>
  <c r="J1024" i="20"/>
  <c r="K1024" i="20" s="1"/>
  <c r="I1024" i="20"/>
  <c r="E1024" i="20"/>
  <c r="G1024" i="20" s="1"/>
  <c r="D1024" i="20"/>
  <c r="F1024" i="20" s="1"/>
  <c r="W1023" i="20"/>
  <c r="V1023" i="20"/>
  <c r="L1023" i="20"/>
  <c r="M1023" i="20" s="1"/>
  <c r="J1023" i="20"/>
  <c r="K1023" i="20" s="1"/>
  <c r="I1023" i="20"/>
  <c r="E1023" i="20"/>
  <c r="G1023" i="20" s="1"/>
  <c r="D1023" i="20"/>
  <c r="F1023" i="20" s="1"/>
  <c r="W1022" i="20"/>
  <c r="V1022" i="20"/>
  <c r="L1022" i="20"/>
  <c r="M1022" i="20" s="1"/>
  <c r="J1022" i="20"/>
  <c r="K1022" i="20" s="1"/>
  <c r="I1022" i="20"/>
  <c r="E1022" i="20"/>
  <c r="G1022" i="20" s="1"/>
  <c r="D1022" i="20"/>
  <c r="F1022" i="20" s="1"/>
  <c r="W1021" i="20"/>
  <c r="V1021" i="20"/>
  <c r="L1021" i="20"/>
  <c r="M1021" i="20" s="1"/>
  <c r="J1021" i="20"/>
  <c r="K1021" i="20" s="1"/>
  <c r="I1021" i="20"/>
  <c r="E1021" i="20"/>
  <c r="G1021" i="20" s="1"/>
  <c r="D1021" i="20"/>
  <c r="F1021" i="20" s="1"/>
  <c r="W1020" i="20"/>
  <c r="V1020" i="20"/>
  <c r="L1020" i="20"/>
  <c r="M1020" i="20" s="1"/>
  <c r="J1020" i="20"/>
  <c r="K1020" i="20" s="1"/>
  <c r="I1020" i="20"/>
  <c r="E1020" i="20"/>
  <c r="G1020" i="20" s="1"/>
  <c r="D1020" i="20"/>
  <c r="F1020" i="20" s="1"/>
  <c r="W1019" i="20"/>
  <c r="V1019" i="20"/>
  <c r="L1019" i="20"/>
  <c r="M1019" i="20" s="1"/>
  <c r="J1019" i="20"/>
  <c r="K1019" i="20" s="1"/>
  <c r="I1019" i="20"/>
  <c r="E1019" i="20"/>
  <c r="G1019" i="20" s="1"/>
  <c r="D1019" i="20"/>
  <c r="F1019" i="20" s="1"/>
  <c r="W1018" i="20"/>
  <c r="V1018" i="20"/>
  <c r="L1018" i="20"/>
  <c r="M1018" i="20" s="1"/>
  <c r="J1018" i="20"/>
  <c r="K1018" i="20" s="1"/>
  <c r="I1018" i="20"/>
  <c r="E1018" i="20"/>
  <c r="G1018" i="20" s="1"/>
  <c r="D1018" i="20"/>
  <c r="F1018" i="20" s="1"/>
  <c r="W1017" i="20"/>
  <c r="V1017" i="20"/>
  <c r="L1017" i="20"/>
  <c r="M1017" i="20" s="1"/>
  <c r="J1017" i="20"/>
  <c r="K1017" i="20" s="1"/>
  <c r="I1017" i="20"/>
  <c r="E1017" i="20"/>
  <c r="G1017" i="20" s="1"/>
  <c r="D1017" i="20"/>
  <c r="F1017" i="20" s="1"/>
  <c r="W1016" i="20"/>
  <c r="V1016" i="20"/>
  <c r="L1016" i="20"/>
  <c r="M1016" i="20" s="1"/>
  <c r="J1016" i="20"/>
  <c r="K1016" i="20" s="1"/>
  <c r="I1016" i="20"/>
  <c r="E1016" i="20"/>
  <c r="G1016" i="20" s="1"/>
  <c r="D1016" i="20"/>
  <c r="F1016" i="20" s="1"/>
  <c r="W1015" i="20"/>
  <c r="V1015" i="20"/>
  <c r="L1015" i="20"/>
  <c r="M1015" i="20" s="1"/>
  <c r="J1015" i="20"/>
  <c r="K1015" i="20" s="1"/>
  <c r="I1015" i="20"/>
  <c r="E1015" i="20"/>
  <c r="G1015" i="20" s="1"/>
  <c r="D1015" i="20"/>
  <c r="F1015" i="20" s="1"/>
  <c r="W1014" i="20"/>
  <c r="V1014" i="20"/>
  <c r="L1014" i="20"/>
  <c r="M1014" i="20" s="1"/>
  <c r="J1014" i="20"/>
  <c r="K1014" i="20" s="1"/>
  <c r="I1014" i="20"/>
  <c r="E1014" i="20"/>
  <c r="G1014" i="20" s="1"/>
  <c r="D1014" i="20"/>
  <c r="F1014" i="20" s="1"/>
  <c r="W1013" i="20"/>
  <c r="V1013" i="20"/>
  <c r="L1013" i="20"/>
  <c r="M1013" i="20" s="1"/>
  <c r="J1013" i="20"/>
  <c r="K1013" i="20" s="1"/>
  <c r="I1013" i="20"/>
  <c r="E1013" i="20"/>
  <c r="G1013" i="20" s="1"/>
  <c r="D1013" i="20"/>
  <c r="F1013" i="20" s="1"/>
  <c r="W1012" i="20"/>
  <c r="V1012" i="20"/>
  <c r="L1012" i="20"/>
  <c r="M1012" i="20" s="1"/>
  <c r="J1012" i="20"/>
  <c r="K1012" i="20" s="1"/>
  <c r="I1012" i="20"/>
  <c r="E1012" i="20"/>
  <c r="G1012" i="20" s="1"/>
  <c r="D1012" i="20"/>
  <c r="F1012" i="20" s="1"/>
  <c r="W1011" i="20"/>
  <c r="V1011" i="20"/>
  <c r="L1011" i="20"/>
  <c r="M1011" i="20" s="1"/>
  <c r="J1011" i="20"/>
  <c r="K1011" i="20" s="1"/>
  <c r="I1011" i="20"/>
  <c r="E1011" i="20"/>
  <c r="G1011" i="20" s="1"/>
  <c r="D1011" i="20"/>
  <c r="F1011" i="20" s="1"/>
  <c r="W1010" i="20"/>
  <c r="V1010" i="20"/>
  <c r="L1010" i="20"/>
  <c r="M1010" i="20" s="1"/>
  <c r="J1010" i="20"/>
  <c r="K1010" i="20" s="1"/>
  <c r="I1010" i="20"/>
  <c r="E1010" i="20"/>
  <c r="G1010" i="20" s="1"/>
  <c r="D1010" i="20"/>
  <c r="F1010" i="20" s="1"/>
  <c r="W1009" i="20"/>
  <c r="V1009" i="20"/>
  <c r="L1009" i="20"/>
  <c r="M1009" i="20" s="1"/>
  <c r="J1009" i="20"/>
  <c r="K1009" i="20" s="1"/>
  <c r="I1009" i="20"/>
  <c r="E1009" i="20"/>
  <c r="G1009" i="20" s="1"/>
  <c r="D1009" i="20"/>
  <c r="F1009" i="20" s="1"/>
  <c r="W1008" i="20"/>
  <c r="V1008" i="20"/>
  <c r="L1008" i="20"/>
  <c r="J1008" i="20"/>
  <c r="O1038" i="20" s="1"/>
  <c r="O1039" i="20" s="1"/>
  <c r="E12" i="22" s="1"/>
  <c r="I1008" i="20"/>
  <c r="E1008" i="20"/>
  <c r="G1008" i="20" s="1"/>
  <c r="D1008" i="20"/>
  <c r="F1008" i="20" s="1"/>
  <c r="W1007" i="20"/>
  <c r="V1007" i="20"/>
  <c r="L1007" i="20"/>
  <c r="M1007" i="20" s="1"/>
  <c r="J1007" i="20"/>
  <c r="K1007" i="20" s="1"/>
  <c r="I1007" i="20"/>
  <c r="E1007" i="20"/>
  <c r="G1007" i="20" s="1"/>
  <c r="D1007" i="20"/>
  <c r="F1007" i="20" s="1"/>
  <c r="W1006" i="20"/>
  <c r="V1006" i="20"/>
  <c r="L1006" i="20"/>
  <c r="M1006" i="20" s="1"/>
  <c r="J1006" i="20"/>
  <c r="K1006" i="20" s="1"/>
  <c r="I1006" i="20"/>
  <c r="E1006" i="20"/>
  <c r="G1006" i="20" s="1"/>
  <c r="D1006" i="20"/>
  <c r="F1006" i="20" s="1"/>
  <c r="W1005" i="20"/>
  <c r="V1005" i="20"/>
  <c r="L1005" i="20"/>
  <c r="M1005" i="20" s="1"/>
  <c r="J1005" i="20"/>
  <c r="K1005" i="20" s="1"/>
  <c r="I1005" i="20"/>
  <c r="E1005" i="20"/>
  <c r="G1005" i="20" s="1"/>
  <c r="D1005" i="20"/>
  <c r="F1005" i="20" s="1"/>
  <c r="W1004" i="20"/>
  <c r="V1004" i="20"/>
  <c r="L1004" i="20"/>
  <c r="M1004" i="20" s="1"/>
  <c r="J1004" i="20"/>
  <c r="K1004" i="20" s="1"/>
  <c r="I1004" i="20"/>
  <c r="E1004" i="20"/>
  <c r="G1004" i="20" s="1"/>
  <c r="D1004" i="20"/>
  <c r="F1004" i="20" s="1"/>
  <c r="W1003" i="20"/>
  <c r="V1003" i="20"/>
  <c r="L1003" i="20"/>
  <c r="M1003" i="20" s="1"/>
  <c r="J1003" i="20"/>
  <c r="K1003" i="20" s="1"/>
  <c r="I1003" i="20"/>
  <c r="E1003" i="20"/>
  <c r="G1003" i="20" s="1"/>
  <c r="D1003" i="20"/>
  <c r="F1003" i="20" s="1"/>
  <c r="W1002" i="20"/>
  <c r="V1002" i="20"/>
  <c r="L1002" i="20"/>
  <c r="M1002" i="20" s="1"/>
  <c r="J1002" i="20"/>
  <c r="K1002" i="20" s="1"/>
  <c r="I1002" i="20"/>
  <c r="E1002" i="20"/>
  <c r="G1002" i="20" s="1"/>
  <c r="D1002" i="20"/>
  <c r="F1002" i="20" s="1"/>
  <c r="W1001" i="20"/>
  <c r="V1001" i="20"/>
  <c r="L1001" i="20"/>
  <c r="M1001" i="20" s="1"/>
  <c r="J1001" i="20"/>
  <c r="K1001" i="20" s="1"/>
  <c r="I1001" i="20"/>
  <c r="E1001" i="20"/>
  <c r="G1001" i="20" s="1"/>
  <c r="D1001" i="20"/>
  <c r="F1001" i="20" s="1"/>
  <c r="W1000" i="20"/>
  <c r="V1000" i="20"/>
  <c r="L1000" i="20"/>
  <c r="M1000" i="20" s="1"/>
  <c r="J1000" i="20"/>
  <c r="K1000" i="20" s="1"/>
  <c r="I1000" i="20"/>
  <c r="E1000" i="20"/>
  <c r="G1000" i="20" s="1"/>
  <c r="D1000" i="20"/>
  <c r="F1000" i="20" s="1"/>
  <c r="W999" i="20"/>
  <c r="V999" i="20"/>
  <c r="L999" i="20"/>
  <c r="M999" i="20" s="1"/>
  <c r="J999" i="20"/>
  <c r="K999" i="20" s="1"/>
  <c r="I999" i="20"/>
  <c r="E999" i="20"/>
  <c r="G999" i="20" s="1"/>
  <c r="D999" i="20"/>
  <c r="F999" i="20" s="1"/>
  <c r="W998" i="20"/>
  <c r="V998" i="20"/>
  <c r="L998" i="20"/>
  <c r="M998" i="20" s="1"/>
  <c r="J998" i="20"/>
  <c r="K998" i="20" s="1"/>
  <c r="I998" i="20"/>
  <c r="E998" i="20"/>
  <c r="G998" i="20" s="1"/>
  <c r="D998" i="20"/>
  <c r="F998" i="20" s="1"/>
  <c r="W997" i="20"/>
  <c r="V997" i="20"/>
  <c r="L997" i="20"/>
  <c r="M997" i="20" s="1"/>
  <c r="J997" i="20"/>
  <c r="K997" i="20" s="1"/>
  <c r="I997" i="20"/>
  <c r="E997" i="20"/>
  <c r="G997" i="20" s="1"/>
  <c r="D997" i="20"/>
  <c r="F997" i="20" s="1"/>
  <c r="W996" i="20"/>
  <c r="V996" i="20"/>
  <c r="L996" i="20"/>
  <c r="M996" i="20" s="1"/>
  <c r="J996" i="20"/>
  <c r="K996" i="20" s="1"/>
  <c r="I996" i="20"/>
  <c r="E996" i="20"/>
  <c r="G996" i="20" s="1"/>
  <c r="D996" i="20"/>
  <c r="F996" i="20" s="1"/>
  <c r="W995" i="20"/>
  <c r="V995" i="20"/>
  <c r="L995" i="20"/>
  <c r="M995" i="20" s="1"/>
  <c r="J995" i="20"/>
  <c r="K995" i="20" s="1"/>
  <c r="I995" i="20"/>
  <c r="E995" i="20"/>
  <c r="G995" i="20" s="1"/>
  <c r="D995" i="20"/>
  <c r="F995" i="20" s="1"/>
  <c r="W994" i="20"/>
  <c r="V994" i="20"/>
  <c r="L994" i="20"/>
  <c r="M994" i="20" s="1"/>
  <c r="J994" i="20"/>
  <c r="K994" i="20" s="1"/>
  <c r="I994" i="20"/>
  <c r="E994" i="20"/>
  <c r="G994" i="20" s="1"/>
  <c r="D994" i="20"/>
  <c r="F994" i="20" s="1"/>
  <c r="W993" i="20"/>
  <c r="V993" i="20"/>
  <c r="L993" i="20"/>
  <c r="M993" i="20" s="1"/>
  <c r="J993" i="20"/>
  <c r="K993" i="20" s="1"/>
  <c r="I993" i="20"/>
  <c r="E993" i="20"/>
  <c r="G993" i="20" s="1"/>
  <c r="D993" i="20"/>
  <c r="F993" i="20" s="1"/>
  <c r="W992" i="20"/>
  <c r="V992" i="20"/>
  <c r="L992" i="20"/>
  <c r="M992" i="20" s="1"/>
  <c r="J992" i="20"/>
  <c r="K992" i="20" s="1"/>
  <c r="I992" i="20"/>
  <c r="E992" i="20"/>
  <c r="G992" i="20" s="1"/>
  <c r="D992" i="20"/>
  <c r="F992" i="20" s="1"/>
  <c r="W991" i="20"/>
  <c r="V991" i="20"/>
  <c r="L991" i="20"/>
  <c r="M991" i="20" s="1"/>
  <c r="J991" i="20"/>
  <c r="K991" i="20" s="1"/>
  <c r="I991" i="20"/>
  <c r="E991" i="20"/>
  <c r="G991" i="20" s="1"/>
  <c r="D991" i="20"/>
  <c r="F991" i="20" s="1"/>
  <c r="W990" i="20"/>
  <c r="V990" i="20"/>
  <c r="L990" i="20"/>
  <c r="M990" i="20" s="1"/>
  <c r="J990" i="20"/>
  <c r="K990" i="20" s="1"/>
  <c r="I990" i="20"/>
  <c r="E990" i="20"/>
  <c r="G990" i="20" s="1"/>
  <c r="D990" i="20"/>
  <c r="F990" i="20" s="1"/>
  <c r="W989" i="20"/>
  <c r="V989" i="20"/>
  <c r="L989" i="20"/>
  <c r="M989" i="20" s="1"/>
  <c r="J989" i="20"/>
  <c r="K989" i="20" s="1"/>
  <c r="I989" i="20"/>
  <c r="E989" i="20"/>
  <c r="G989" i="20" s="1"/>
  <c r="D989" i="20"/>
  <c r="F989" i="20" s="1"/>
  <c r="W988" i="20"/>
  <c r="V988" i="20"/>
  <c r="L988" i="20"/>
  <c r="M988" i="20" s="1"/>
  <c r="J988" i="20"/>
  <c r="K988" i="20" s="1"/>
  <c r="I988" i="20"/>
  <c r="E988" i="20"/>
  <c r="G988" i="20" s="1"/>
  <c r="D988" i="20"/>
  <c r="F988" i="20" s="1"/>
  <c r="W987" i="20"/>
  <c r="V987" i="20"/>
  <c r="L987" i="20"/>
  <c r="M987" i="20" s="1"/>
  <c r="J987" i="20"/>
  <c r="K987" i="20" s="1"/>
  <c r="I987" i="20"/>
  <c r="E987" i="20"/>
  <c r="G987" i="20" s="1"/>
  <c r="D987" i="20"/>
  <c r="F987" i="20" s="1"/>
  <c r="W986" i="20"/>
  <c r="V986" i="20"/>
  <c r="L986" i="20"/>
  <c r="M986" i="20" s="1"/>
  <c r="J986" i="20"/>
  <c r="K986" i="20" s="1"/>
  <c r="I986" i="20"/>
  <c r="E986" i="20"/>
  <c r="G986" i="20" s="1"/>
  <c r="D986" i="20"/>
  <c r="F986" i="20" s="1"/>
  <c r="W985" i="20"/>
  <c r="V985" i="20"/>
  <c r="L985" i="20"/>
  <c r="M985" i="20" s="1"/>
  <c r="J985" i="20"/>
  <c r="K985" i="20" s="1"/>
  <c r="I985" i="20"/>
  <c r="E985" i="20"/>
  <c r="G985" i="20" s="1"/>
  <c r="D985" i="20"/>
  <c r="F985" i="20" s="1"/>
  <c r="W984" i="20"/>
  <c r="V984" i="20"/>
  <c r="L984" i="20"/>
  <c r="M984" i="20" s="1"/>
  <c r="J984" i="20"/>
  <c r="K984" i="20" s="1"/>
  <c r="I984" i="20"/>
  <c r="E984" i="20"/>
  <c r="G984" i="20" s="1"/>
  <c r="D984" i="20"/>
  <c r="F984" i="20" s="1"/>
  <c r="W983" i="20"/>
  <c r="V983" i="20"/>
  <c r="L983" i="20"/>
  <c r="M983" i="20" s="1"/>
  <c r="J983" i="20"/>
  <c r="K983" i="20" s="1"/>
  <c r="I983" i="20"/>
  <c r="E983" i="20"/>
  <c r="G983" i="20" s="1"/>
  <c r="D983" i="20"/>
  <c r="F983" i="20" s="1"/>
  <c r="W982" i="20"/>
  <c r="V982" i="20"/>
  <c r="L982" i="20"/>
  <c r="M982" i="20" s="1"/>
  <c r="J982" i="20"/>
  <c r="K982" i="20" s="1"/>
  <c r="I982" i="20"/>
  <c r="E982" i="20"/>
  <c r="G982" i="20" s="1"/>
  <c r="D982" i="20"/>
  <c r="F982" i="20" s="1"/>
  <c r="W981" i="20"/>
  <c r="V981" i="20"/>
  <c r="L981" i="20"/>
  <c r="M981" i="20" s="1"/>
  <c r="J981" i="20"/>
  <c r="K981" i="20" s="1"/>
  <c r="I981" i="20"/>
  <c r="E981" i="20"/>
  <c r="G981" i="20" s="1"/>
  <c r="D981" i="20"/>
  <c r="F981" i="20" s="1"/>
  <c r="W980" i="20"/>
  <c r="V980" i="20"/>
  <c r="L980" i="20"/>
  <c r="M980" i="20" s="1"/>
  <c r="J980" i="20"/>
  <c r="K980" i="20" s="1"/>
  <c r="I980" i="20"/>
  <c r="E980" i="20"/>
  <c r="G980" i="20" s="1"/>
  <c r="D980" i="20"/>
  <c r="F980" i="20" s="1"/>
  <c r="W979" i="20"/>
  <c r="V979" i="20"/>
  <c r="L979" i="20"/>
  <c r="M979" i="20" s="1"/>
  <c r="J979" i="20"/>
  <c r="K979" i="20" s="1"/>
  <c r="I979" i="20"/>
  <c r="E979" i="20"/>
  <c r="G979" i="20" s="1"/>
  <c r="D979" i="20"/>
  <c r="F979" i="20" s="1"/>
  <c r="W978" i="20"/>
  <c r="V978" i="20"/>
  <c r="L978" i="20"/>
  <c r="J978" i="20"/>
  <c r="I978" i="20"/>
  <c r="E978" i="20"/>
  <c r="G978" i="20" s="1"/>
  <c r="D978" i="20"/>
  <c r="F978" i="20" s="1"/>
  <c r="W977" i="20"/>
  <c r="V977" i="20"/>
  <c r="L977" i="20"/>
  <c r="M977" i="20" s="1"/>
  <c r="J977" i="20"/>
  <c r="K977" i="20" s="1"/>
  <c r="I977" i="20"/>
  <c r="E977" i="20"/>
  <c r="G977" i="20" s="1"/>
  <c r="D977" i="20"/>
  <c r="F977" i="20" s="1"/>
  <c r="W976" i="20"/>
  <c r="V976" i="20"/>
  <c r="L976" i="20"/>
  <c r="M976" i="20" s="1"/>
  <c r="J976" i="20"/>
  <c r="K976" i="20" s="1"/>
  <c r="I976" i="20"/>
  <c r="E976" i="20"/>
  <c r="G976" i="20" s="1"/>
  <c r="D976" i="20"/>
  <c r="F976" i="20" s="1"/>
  <c r="W975" i="20"/>
  <c r="V975" i="20"/>
  <c r="L975" i="20"/>
  <c r="M975" i="20" s="1"/>
  <c r="J975" i="20"/>
  <c r="K975" i="20" s="1"/>
  <c r="I975" i="20"/>
  <c r="E975" i="20"/>
  <c r="G975" i="20" s="1"/>
  <c r="D975" i="20"/>
  <c r="F975" i="20" s="1"/>
  <c r="W974" i="20"/>
  <c r="V974" i="20"/>
  <c r="L974" i="20"/>
  <c r="M974" i="20" s="1"/>
  <c r="J974" i="20"/>
  <c r="K974" i="20" s="1"/>
  <c r="I974" i="20"/>
  <c r="E974" i="20"/>
  <c r="G974" i="20" s="1"/>
  <c r="D974" i="20"/>
  <c r="F974" i="20" s="1"/>
  <c r="W973" i="20"/>
  <c r="V973" i="20"/>
  <c r="L973" i="20"/>
  <c r="M973" i="20" s="1"/>
  <c r="J973" i="20"/>
  <c r="K973" i="20" s="1"/>
  <c r="I973" i="20"/>
  <c r="E973" i="20"/>
  <c r="G973" i="20" s="1"/>
  <c r="D973" i="20"/>
  <c r="F973" i="20" s="1"/>
  <c r="W972" i="20"/>
  <c r="V972" i="20"/>
  <c r="L972" i="20"/>
  <c r="M972" i="20" s="1"/>
  <c r="J972" i="20"/>
  <c r="K972" i="20" s="1"/>
  <c r="I972" i="20"/>
  <c r="E972" i="20"/>
  <c r="G972" i="20" s="1"/>
  <c r="D972" i="20"/>
  <c r="F972" i="20" s="1"/>
  <c r="W971" i="20"/>
  <c r="V971" i="20"/>
  <c r="L971" i="20"/>
  <c r="M971" i="20" s="1"/>
  <c r="J971" i="20"/>
  <c r="K971" i="20" s="1"/>
  <c r="I971" i="20"/>
  <c r="E971" i="20"/>
  <c r="G971" i="20" s="1"/>
  <c r="D971" i="20"/>
  <c r="F971" i="20" s="1"/>
  <c r="W970" i="20"/>
  <c r="V970" i="20"/>
  <c r="L970" i="20"/>
  <c r="M970" i="20" s="1"/>
  <c r="J970" i="20"/>
  <c r="K970" i="20" s="1"/>
  <c r="I970" i="20"/>
  <c r="E970" i="20"/>
  <c r="G970" i="20" s="1"/>
  <c r="D970" i="20"/>
  <c r="F970" i="20" s="1"/>
  <c r="W969" i="20"/>
  <c r="V969" i="20"/>
  <c r="L969" i="20"/>
  <c r="M969" i="20" s="1"/>
  <c r="J969" i="20"/>
  <c r="K969" i="20" s="1"/>
  <c r="I969" i="20"/>
  <c r="E969" i="20"/>
  <c r="G969" i="20" s="1"/>
  <c r="D969" i="20"/>
  <c r="F969" i="20" s="1"/>
  <c r="W968" i="20"/>
  <c r="V968" i="20"/>
  <c r="L968" i="20"/>
  <c r="M968" i="20" s="1"/>
  <c r="J968" i="20"/>
  <c r="K968" i="20" s="1"/>
  <c r="I968" i="20"/>
  <c r="E968" i="20"/>
  <c r="G968" i="20" s="1"/>
  <c r="D968" i="20"/>
  <c r="F968" i="20" s="1"/>
  <c r="W967" i="20"/>
  <c r="V967" i="20"/>
  <c r="L967" i="20"/>
  <c r="M967" i="20" s="1"/>
  <c r="J967" i="20"/>
  <c r="K967" i="20" s="1"/>
  <c r="I967" i="20"/>
  <c r="E967" i="20"/>
  <c r="G967" i="20" s="1"/>
  <c r="D967" i="20"/>
  <c r="F967" i="20" s="1"/>
  <c r="W966" i="20"/>
  <c r="V966" i="20"/>
  <c r="L966" i="20"/>
  <c r="M966" i="20" s="1"/>
  <c r="J966" i="20"/>
  <c r="K966" i="20" s="1"/>
  <c r="I966" i="20"/>
  <c r="E966" i="20"/>
  <c r="G966" i="20" s="1"/>
  <c r="D966" i="20"/>
  <c r="F966" i="20" s="1"/>
  <c r="W965" i="20"/>
  <c r="V965" i="20"/>
  <c r="L965" i="20"/>
  <c r="M965" i="20" s="1"/>
  <c r="J965" i="20"/>
  <c r="K965" i="20" s="1"/>
  <c r="I965" i="20"/>
  <c r="E965" i="20"/>
  <c r="G965" i="20" s="1"/>
  <c r="D965" i="20"/>
  <c r="F965" i="20" s="1"/>
  <c r="W964" i="20"/>
  <c r="V964" i="20"/>
  <c r="L964" i="20"/>
  <c r="M964" i="20" s="1"/>
  <c r="J964" i="20"/>
  <c r="K964" i="20" s="1"/>
  <c r="I964" i="20"/>
  <c r="E964" i="20"/>
  <c r="G964" i="20" s="1"/>
  <c r="D964" i="20"/>
  <c r="F964" i="20" s="1"/>
  <c r="W963" i="20"/>
  <c r="V963" i="20"/>
  <c r="L963" i="20"/>
  <c r="M963" i="20" s="1"/>
  <c r="J963" i="20"/>
  <c r="K963" i="20" s="1"/>
  <c r="I963" i="20"/>
  <c r="E963" i="20"/>
  <c r="G963" i="20" s="1"/>
  <c r="D963" i="20"/>
  <c r="F963" i="20" s="1"/>
  <c r="W962" i="20"/>
  <c r="V962" i="20"/>
  <c r="L962" i="20"/>
  <c r="M962" i="20" s="1"/>
  <c r="J962" i="20"/>
  <c r="K962" i="20" s="1"/>
  <c r="I962" i="20"/>
  <c r="E962" i="20"/>
  <c r="G962" i="20" s="1"/>
  <c r="D962" i="20"/>
  <c r="F962" i="20" s="1"/>
  <c r="W961" i="20"/>
  <c r="V961" i="20"/>
  <c r="L961" i="20"/>
  <c r="M961" i="20" s="1"/>
  <c r="J961" i="20"/>
  <c r="K961" i="20" s="1"/>
  <c r="I961" i="20"/>
  <c r="E961" i="20"/>
  <c r="G961" i="20" s="1"/>
  <c r="D961" i="20"/>
  <c r="F961" i="20" s="1"/>
  <c r="W960" i="20"/>
  <c r="V960" i="20"/>
  <c r="L960" i="20"/>
  <c r="M960" i="20" s="1"/>
  <c r="J960" i="20"/>
  <c r="K960" i="20" s="1"/>
  <c r="I960" i="20"/>
  <c r="E960" i="20"/>
  <c r="G960" i="20" s="1"/>
  <c r="D960" i="20"/>
  <c r="F960" i="20" s="1"/>
  <c r="W959" i="20"/>
  <c r="V959" i="20"/>
  <c r="L959" i="20"/>
  <c r="M959" i="20" s="1"/>
  <c r="J959" i="20"/>
  <c r="K959" i="20" s="1"/>
  <c r="I959" i="20"/>
  <c r="E959" i="20"/>
  <c r="G959" i="20" s="1"/>
  <c r="D959" i="20"/>
  <c r="F959" i="20" s="1"/>
  <c r="W958" i="20"/>
  <c r="V958" i="20"/>
  <c r="L958" i="20"/>
  <c r="M958" i="20" s="1"/>
  <c r="J958" i="20"/>
  <c r="K958" i="20" s="1"/>
  <c r="I958" i="20"/>
  <c r="E958" i="20"/>
  <c r="G958" i="20" s="1"/>
  <c r="D958" i="20"/>
  <c r="F958" i="20" s="1"/>
  <c r="W957" i="20"/>
  <c r="V957" i="20"/>
  <c r="L957" i="20"/>
  <c r="M957" i="20" s="1"/>
  <c r="J957" i="20"/>
  <c r="K957" i="20" s="1"/>
  <c r="I957" i="20"/>
  <c r="E957" i="20"/>
  <c r="G957" i="20" s="1"/>
  <c r="D957" i="20"/>
  <c r="F957" i="20" s="1"/>
  <c r="W956" i="20"/>
  <c r="V956" i="20"/>
  <c r="L956" i="20"/>
  <c r="M956" i="20" s="1"/>
  <c r="J956" i="20"/>
  <c r="K956" i="20" s="1"/>
  <c r="I956" i="20"/>
  <c r="E956" i="20"/>
  <c r="G956" i="20" s="1"/>
  <c r="D956" i="20"/>
  <c r="F956" i="20" s="1"/>
  <c r="W955" i="20"/>
  <c r="V955" i="20"/>
  <c r="L955" i="20"/>
  <c r="M955" i="20" s="1"/>
  <c r="J955" i="20"/>
  <c r="K955" i="20" s="1"/>
  <c r="I955" i="20"/>
  <c r="E955" i="20"/>
  <c r="G955" i="20" s="1"/>
  <c r="D955" i="20"/>
  <c r="F955" i="20" s="1"/>
  <c r="W954" i="20"/>
  <c r="V954" i="20"/>
  <c r="L954" i="20"/>
  <c r="M954" i="20" s="1"/>
  <c r="J954" i="20"/>
  <c r="K954" i="20" s="1"/>
  <c r="I954" i="20"/>
  <c r="E954" i="20"/>
  <c r="G954" i="20" s="1"/>
  <c r="D954" i="20"/>
  <c r="F954" i="20" s="1"/>
  <c r="W953" i="20"/>
  <c r="V953" i="20"/>
  <c r="L953" i="20"/>
  <c r="M953" i="20" s="1"/>
  <c r="J953" i="20"/>
  <c r="K953" i="20" s="1"/>
  <c r="I953" i="20"/>
  <c r="E953" i="20"/>
  <c r="G953" i="20" s="1"/>
  <c r="D953" i="20"/>
  <c r="F953" i="20" s="1"/>
  <c r="W952" i="20"/>
  <c r="V952" i="20"/>
  <c r="L952" i="20"/>
  <c r="M952" i="20" s="1"/>
  <c r="J952" i="20"/>
  <c r="K952" i="20" s="1"/>
  <c r="I952" i="20"/>
  <c r="E952" i="20"/>
  <c r="G952" i="20" s="1"/>
  <c r="D952" i="20"/>
  <c r="F952" i="20" s="1"/>
  <c r="W951" i="20"/>
  <c r="V951" i="20"/>
  <c r="L951" i="20"/>
  <c r="M951" i="20" s="1"/>
  <c r="J951" i="20"/>
  <c r="K951" i="20" s="1"/>
  <c r="I951" i="20"/>
  <c r="E951" i="20"/>
  <c r="G951" i="20" s="1"/>
  <c r="D951" i="20"/>
  <c r="F951" i="20" s="1"/>
  <c r="W950" i="20"/>
  <c r="V950" i="20"/>
  <c r="L950" i="20"/>
  <c r="M950" i="20" s="1"/>
  <c r="J950" i="20"/>
  <c r="K950" i="20" s="1"/>
  <c r="I950" i="20"/>
  <c r="E950" i="20"/>
  <c r="G950" i="20" s="1"/>
  <c r="D950" i="20"/>
  <c r="F950" i="20" s="1"/>
  <c r="W949" i="20"/>
  <c r="V949" i="20"/>
  <c r="L949" i="20"/>
  <c r="M949" i="20" s="1"/>
  <c r="J949" i="20"/>
  <c r="K949" i="20" s="1"/>
  <c r="I949" i="20"/>
  <c r="E949" i="20"/>
  <c r="G949" i="20" s="1"/>
  <c r="D949" i="20"/>
  <c r="F949" i="20" s="1"/>
  <c r="W948" i="20"/>
  <c r="V948" i="20"/>
  <c r="L948" i="20"/>
  <c r="M948" i="20" s="1"/>
  <c r="J948" i="20"/>
  <c r="K948" i="20" s="1"/>
  <c r="I948" i="20"/>
  <c r="E948" i="20"/>
  <c r="G948" i="20" s="1"/>
  <c r="D948" i="20"/>
  <c r="F948" i="20" s="1"/>
  <c r="W947" i="20"/>
  <c r="V947" i="20"/>
  <c r="L947" i="20"/>
  <c r="J947" i="20"/>
  <c r="I947" i="20"/>
  <c r="E947" i="20"/>
  <c r="G947" i="20" s="1"/>
  <c r="D947" i="20"/>
  <c r="F947" i="20" s="1"/>
  <c r="W946" i="20"/>
  <c r="V946" i="20"/>
  <c r="L946" i="20"/>
  <c r="M946" i="20" s="1"/>
  <c r="J946" i="20"/>
  <c r="K946" i="20" s="1"/>
  <c r="I946" i="20"/>
  <c r="E946" i="20"/>
  <c r="G946" i="20" s="1"/>
  <c r="D946" i="20"/>
  <c r="F946" i="20" s="1"/>
  <c r="W945" i="20"/>
  <c r="V945" i="20"/>
  <c r="L945" i="20"/>
  <c r="M945" i="20" s="1"/>
  <c r="J945" i="20"/>
  <c r="K945" i="20" s="1"/>
  <c r="I945" i="20"/>
  <c r="E945" i="20"/>
  <c r="G945" i="20" s="1"/>
  <c r="D945" i="20"/>
  <c r="F945" i="20" s="1"/>
  <c r="W944" i="20"/>
  <c r="V944" i="20"/>
  <c r="L944" i="20"/>
  <c r="M944" i="20" s="1"/>
  <c r="J944" i="20"/>
  <c r="K944" i="20" s="1"/>
  <c r="I944" i="20"/>
  <c r="E944" i="20"/>
  <c r="G944" i="20" s="1"/>
  <c r="D944" i="20"/>
  <c r="F944" i="20" s="1"/>
  <c r="W943" i="20"/>
  <c r="V943" i="20"/>
  <c r="L943" i="20"/>
  <c r="M943" i="20" s="1"/>
  <c r="J943" i="20"/>
  <c r="K943" i="20" s="1"/>
  <c r="I943" i="20"/>
  <c r="E943" i="20"/>
  <c r="G943" i="20" s="1"/>
  <c r="D943" i="20"/>
  <c r="F943" i="20" s="1"/>
  <c r="W942" i="20"/>
  <c r="V942" i="20"/>
  <c r="L942" i="20"/>
  <c r="M942" i="20" s="1"/>
  <c r="J942" i="20"/>
  <c r="K942" i="20" s="1"/>
  <c r="I942" i="20"/>
  <c r="E942" i="20"/>
  <c r="G942" i="20" s="1"/>
  <c r="D942" i="20"/>
  <c r="F942" i="20" s="1"/>
  <c r="W941" i="20"/>
  <c r="V941" i="20"/>
  <c r="L941" i="20"/>
  <c r="M941" i="20" s="1"/>
  <c r="J941" i="20"/>
  <c r="K941" i="20" s="1"/>
  <c r="I941" i="20"/>
  <c r="E941" i="20"/>
  <c r="G941" i="20" s="1"/>
  <c r="D941" i="20"/>
  <c r="F941" i="20" s="1"/>
  <c r="W940" i="20"/>
  <c r="V940" i="20"/>
  <c r="L940" i="20"/>
  <c r="M940" i="20" s="1"/>
  <c r="J940" i="20"/>
  <c r="K940" i="20" s="1"/>
  <c r="I940" i="20"/>
  <c r="E940" i="20"/>
  <c r="G940" i="20" s="1"/>
  <c r="D940" i="20"/>
  <c r="F940" i="20" s="1"/>
  <c r="W939" i="20"/>
  <c r="V939" i="20"/>
  <c r="L939" i="20"/>
  <c r="M939" i="20" s="1"/>
  <c r="J939" i="20"/>
  <c r="K939" i="20" s="1"/>
  <c r="I939" i="20"/>
  <c r="E939" i="20"/>
  <c r="G939" i="20" s="1"/>
  <c r="D939" i="20"/>
  <c r="F939" i="20" s="1"/>
  <c r="W938" i="20"/>
  <c r="V938" i="20"/>
  <c r="L938" i="20"/>
  <c r="M938" i="20" s="1"/>
  <c r="J938" i="20"/>
  <c r="K938" i="20" s="1"/>
  <c r="I938" i="20"/>
  <c r="E938" i="20"/>
  <c r="G938" i="20" s="1"/>
  <c r="D938" i="20"/>
  <c r="F938" i="20" s="1"/>
  <c r="W937" i="20"/>
  <c r="V937" i="20"/>
  <c r="L937" i="20"/>
  <c r="M937" i="20" s="1"/>
  <c r="J937" i="20"/>
  <c r="K937" i="20" s="1"/>
  <c r="I937" i="20"/>
  <c r="E937" i="20"/>
  <c r="G937" i="20" s="1"/>
  <c r="D937" i="20"/>
  <c r="F937" i="20" s="1"/>
  <c r="W936" i="20"/>
  <c r="V936" i="20"/>
  <c r="L936" i="20"/>
  <c r="M936" i="20" s="1"/>
  <c r="J936" i="20"/>
  <c r="K936" i="20" s="1"/>
  <c r="I936" i="20"/>
  <c r="E936" i="20"/>
  <c r="G936" i="20" s="1"/>
  <c r="D936" i="20"/>
  <c r="F936" i="20" s="1"/>
  <c r="W935" i="20"/>
  <c r="V935" i="20"/>
  <c r="L935" i="20"/>
  <c r="M935" i="20" s="1"/>
  <c r="J935" i="20"/>
  <c r="K935" i="20" s="1"/>
  <c r="I935" i="20"/>
  <c r="E935" i="20"/>
  <c r="G935" i="20" s="1"/>
  <c r="D935" i="20"/>
  <c r="F935" i="20" s="1"/>
  <c r="W934" i="20"/>
  <c r="V934" i="20"/>
  <c r="L934" i="20"/>
  <c r="M934" i="20" s="1"/>
  <c r="J934" i="20"/>
  <c r="K934" i="20" s="1"/>
  <c r="I934" i="20"/>
  <c r="E934" i="20"/>
  <c r="G934" i="20" s="1"/>
  <c r="D934" i="20"/>
  <c r="F934" i="20" s="1"/>
  <c r="W933" i="20"/>
  <c r="V933" i="20"/>
  <c r="L933" i="20"/>
  <c r="M933" i="20" s="1"/>
  <c r="J933" i="20"/>
  <c r="K933" i="20" s="1"/>
  <c r="I933" i="20"/>
  <c r="E933" i="20"/>
  <c r="G933" i="20" s="1"/>
  <c r="D933" i="20"/>
  <c r="F933" i="20" s="1"/>
  <c r="W932" i="20"/>
  <c r="V932" i="20"/>
  <c r="L932" i="20"/>
  <c r="M932" i="20" s="1"/>
  <c r="J932" i="20"/>
  <c r="K932" i="20" s="1"/>
  <c r="I932" i="20"/>
  <c r="E932" i="20"/>
  <c r="G932" i="20" s="1"/>
  <c r="D932" i="20"/>
  <c r="F932" i="20" s="1"/>
  <c r="W931" i="20"/>
  <c r="V931" i="20"/>
  <c r="L931" i="20"/>
  <c r="M931" i="20" s="1"/>
  <c r="J931" i="20"/>
  <c r="K931" i="20" s="1"/>
  <c r="I931" i="20"/>
  <c r="E931" i="20"/>
  <c r="G931" i="20" s="1"/>
  <c r="D931" i="20"/>
  <c r="F931" i="20" s="1"/>
  <c r="W930" i="20"/>
  <c r="V930" i="20"/>
  <c r="L930" i="20"/>
  <c r="M930" i="20" s="1"/>
  <c r="J930" i="20"/>
  <c r="K930" i="20" s="1"/>
  <c r="I930" i="20"/>
  <c r="E930" i="20"/>
  <c r="G930" i="20" s="1"/>
  <c r="D930" i="20"/>
  <c r="F930" i="20" s="1"/>
  <c r="W929" i="20"/>
  <c r="V929" i="20"/>
  <c r="L929" i="20"/>
  <c r="M929" i="20" s="1"/>
  <c r="J929" i="20"/>
  <c r="K929" i="20" s="1"/>
  <c r="I929" i="20"/>
  <c r="E929" i="20"/>
  <c r="G929" i="20" s="1"/>
  <c r="D929" i="20"/>
  <c r="F929" i="20" s="1"/>
  <c r="W928" i="20"/>
  <c r="V928" i="20"/>
  <c r="L928" i="20"/>
  <c r="M928" i="20" s="1"/>
  <c r="J928" i="20"/>
  <c r="K928" i="20" s="1"/>
  <c r="I928" i="20"/>
  <c r="E928" i="20"/>
  <c r="G928" i="20" s="1"/>
  <c r="D928" i="20"/>
  <c r="F928" i="20" s="1"/>
  <c r="W927" i="20"/>
  <c r="V927" i="20"/>
  <c r="L927" i="20"/>
  <c r="M927" i="20" s="1"/>
  <c r="J927" i="20"/>
  <c r="K927" i="20" s="1"/>
  <c r="I927" i="20"/>
  <c r="E927" i="20"/>
  <c r="G927" i="20" s="1"/>
  <c r="D927" i="20"/>
  <c r="F927" i="20" s="1"/>
  <c r="W926" i="20"/>
  <c r="V926" i="20"/>
  <c r="L926" i="20"/>
  <c r="M926" i="20" s="1"/>
  <c r="J926" i="20"/>
  <c r="K926" i="20" s="1"/>
  <c r="I926" i="20"/>
  <c r="E926" i="20"/>
  <c r="G926" i="20" s="1"/>
  <c r="D926" i="20"/>
  <c r="F926" i="20" s="1"/>
  <c r="W925" i="20"/>
  <c r="V925" i="20"/>
  <c r="L925" i="20"/>
  <c r="M925" i="20" s="1"/>
  <c r="J925" i="20"/>
  <c r="K925" i="20" s="1"/>
  <c r="I925" i="20"/>
  <c r="E925" i="20"/>
  <c r="G925" i="20" s="1"/>
  <c r="D925" i="20"/>
  <c r="F925" i="20" s="1"/>
  <c r="W924" i="20"/>
  <c r="V924" i="20"/>
  <c r="L924" i="20"/>
  <c r="M924" i="20" s="1"/>
  <c r="J924" i="20"/>
  <c r="K924" i="20" s="1"/>
  <c r="I924" i="20"/>
  <c r="E924" i="20"/>
  <c r="G924" i="20" s="1"/>
  <c r="D924" i="20"/>
  <c r="F924" i="20" s="1"/>
  <c r="W923" i="20"/>
  <c r="V923" i="20"/>
  <c r="L923" i="20"/>
  <c r="M923" i="20" s="1"/>
  <c r="J923" i="20"/>
  <c r="K923" i="20" s="1"/>
  <c r="I923" i="20"/>
  <c r="E923" i="20"/>
  <c r="G923" i="20" s="1"/>
  <c r="D923" i="20"/>
  <c r="F923" i="20" s="1"/>
  <c r="W922" i="20"/>
  <c r="V922" i="20"/>
  <c r="L922" i="20"/>
  <c r="M922" i="20" s="1"/>
  <c r="J922" i="20"/>
  <c r="K922" i="20" s="1"/>
  <c r="I922" i="20"/>
  <c r="E922" i="20"/>
  <c r="G922" i="20" s="1"/>
  <c r="D922" i="20"/>
  <c r="F922" i="20" s="1"/>
  <c r="W921" i="20"/>
  <c r="V921" i="20"/>
  <c r="L921" i="20"/>
  <c r="M921" i="20" s="1"/>
  <c r="J921" i="20"/>
  <c r="K921" i="20" s="1"/>
  <c r="I921" i="20"/>
  <c r="E921" i="20"/>
  <c r="G921" i="20" s="1"/>
  <c r="D921" i="20"/>
  <c r="F921" i="20" s="1"/>
  <c r="W920" i="20"/>
  <c r="V920" i="20"/>
  <c r="L920" i="20"/>
  <c r="M920" i="20" s="1"/>
  <c r="J920" i="20"/>
  <c r="K920" i="20" s="1"/>
  <c r="I920" i="20"/>
  <c r="E920" i="20"/>
  <c r="G920" i="20" s="1"/>
  <c r="D920" i="20"/>
  <c r="F920" i="20" s="1"/>
  <c r="W919" i="20"/>
  <c r="V919" i="20"/>
  <c r="L919" i="20"/>
  <c r="M919" i="20" s="1"/>
  <c r="J919" i="20"/>
  <c r="K919" i="20" s="1"/>
  <c r="I919" i="20"/>
  <c r="E919" i="20"/>
  <c r="G919" i="20" s="1"/>
  <c r="D919" i="20"/>
  <c r="F919" i="20" s="1"/>
  <c r="W918" i="20"/>
  <c r="V918" i="20"/>
  <c r="L918" i="20"/>
  <c r="M918" i="20" s="1"/>
  <c r="J918" i="20"/>
  <c r="K918" i="20" s="1"/>
  <c r="I918" i="20"/>
  <c r="E918" i="20"/>
  <c r="G918" i="20" s="1"/>
  <c r="D918" i="20"/>
  <c r="F918" i="20" s="1"/>
  <c r="W917" i="20"/>
  <c r="V917" i="20"/>
  <c r="L917" i="20"/>
  <c r="M917" i="20" s="1"/>
  <c r="J917" i="20"/>
  <c r="K917" i="20" s="1"/>
  <c r="I917" i="20"/>
  <c r="E917" i="20"/>
  <c r="G917" i="20" s="1"/>
  <c r="D917" i="20"/>
  <c r="F917" i="20" s="1"/>
  <c r="W916" i="20"/>
  <c r="V916" i="20"/>
  <c r="L916" i="20"/>
  <c r="J916" i="20"/>
  <c r="I916" i="20"/>
  <c r="E916" i="20"/>
  <c r="G916" i="20" s="1"/>
  <c r="D916" i="20"/>
  <c r="F916" i="20" s="1"/>
  <c r="W915" i="20"/>
  <c r="V915" i="20"/>
  <c r="L915" i="20"/>
  <c r="M915" i="20" s="1"/>
  <c r="J915" i="20"/>
  <c r="K915" i="20" s="1"/>
  <c r="I915" i="20"/>
  <c r="E915" i="20"/>
  <c r="G915" i="20" s="1"/>
  <c r="D915" i="20"/>
  <c r="F915" i="20" s="1"/>
  <c r="W914" i="20"/>
  <c r="V914" i="20"/>
  <c r="L914" i="20"/>
  <c r="M914" i="20" s="1"/>
  <c r="J914" i="20"/>
  <c r="K914" i="20" s="1"/>
  <c r="I914" i="20"/>
  <c r="E914" i="20"/>
  <c r="G914" i="20" s="1"/>
  <c r="D914" i="20"/>
  <c r="F914" i="20" s="1"/>
  <c r="W913" i="20"/>
  <c r="V913" i="20"/>
  <c r="L913" i="20"/>
  <c r="M913" i="20" s="1"/>
  <c r="J913" i="20"/>
  <c r="K913" i="20" s="1"/>
  <c r="I913" i="20"/>
  <c r="E913" i="20"/>
  <c r="G913" i="20" s="1"/>
  <c r="D913" i="20"/>
  <c r="F913" i="20" s="1"/>
  <c r="W912" i="20"/>
  <c r="V912" i="20"/>
  <c r="L912" i="20"/>
  <c r="M912" i="20" s="1"/>
  <c r="J912" i="20"/>
  <c r="K912" i="20" s="1"/>
  <c r="I912" i="20"/>
  <c r="E912" i="20"/>
  <c r="G912" i="20" s="1"/>
  <c r="D912" i="20"/>
  <c r="F912" i="20" s="1"/>
  <c r="W911" i="20"/>
  <c r="V911" i="20"/>
  <c r="L911" i="20"/>
  <c r="M911" i="20" s="1"/>
  <c r="J911" i="20"/>
  <c r="K911" i="20" s="1"/>
  <c r="I911" i="20"/>
  <c r="E911" i="20"/>
  <c r="G911" i="20" s="1"/>
  <c r="D911" i="20"/>
  <c r="F911" i="20" s="1"/>
  <c r="W910" i="20"/>
  <c r="V910" i="20"/>
  <c r="L910" i="20"/>
  <c r="M910" i="20" s="1"/>
  <c r="J910" i="20"/>
  <c r="K910" i="20" s="1"/>
  <c r="I910" i="20"/>
  <c r="E910" i="20"/>
  <c r="G910" i="20" s="1"/>
  <c r="D910" i="20"/>
  <c r="F910" i="20" s="1"/>
  <c r="W909" i="20"/>
  <c r="V909" i="20"/>
  <c r="L909" i="20"/>
  <c r="M909" i="20" s="1"/>
  <c r="J909" i="20"/>
  <c r="K909" i="20" s="1"/>
  <c r="I909" i="20"/>
  <c r="E909" i="20"/>
  <c r="G909" i="20" s="1"/>
  <c r="D909" i="20"/>
  <c r="F909" i="20" s="1"/>
  <c r="W908" i="20"/>
  <c r="V908" i="20"/>
  <c r="L908" i="20"/>
  <c r="M908" i="20" s="1"/>
  <c r="J908" i="20"/>
  <c r="K908" i="20" s="1"/>
  <c r="I908" i="20"/>
  <c r="E908" i="20"/>
  <c r="G908" i="20" s="1"/>
  <c r="D908" i="20"/>
  <c r="F908" i="20" s="1"/>
  <c r="W907" i="20"/>
  <c r="V907" i="20"/>
  <c r="L907" i="20"/>
  <c r="M907" i="20" s="1"/>
  <c r="J907" i="20"/>
  <c r="K907" i="20" s="1"/>
  <c r="I907" i="20"/>
  <c r="E907" i="20"/>
  <c r="G907" i="20" s="1"/>
  <c r="D907" i="20"/>
  <c r="F907" i="20" s="1"/>
  <c r="W906" i="20"/>
  <c r="V906" i="20"/>
  <c r="L906" i="20"/>
  <c r="M906" i="20" s="1"/>
  <c r="J906" i="20"/>
  <c r="K906" i="20" s="1"/>
  <c r="I906" i="20"/>
  <c r="E906" i="20"/>
  <c r="G906" i="20" s="1"/>
  <c r="D906" i="20"/>
  <c r="F906" i="20" s="1"/>
  <c r="W905" i="20"/>
  <c r="V905" i="20"/>
  <c r="L905" i="20"/>
  <c r="M905" i="20" s="1"/>
  <c r="J905" i="20"/>
  <c r="K905" i="20" s="1"/>
  <c r="I905" i="20"/>
  <c r="E905" i="20"/>
  <c r="G905" i="20" s="1"/>
  <c r="D905" i="20"/>
  <c r="F905" i="20" s="1"/>
  <c r="W904" i="20"/>
  <c r="V904" i="20"/>
  <c r="L904" i="20"/>
  <c r="M904" i="20" s="1"/>
  <c r="J904" i="20"/>
  <c r="K904" i="20" s="1"/>
  <c r="I904" i="20"/>
  <c r="E904" i="20"/>
  <c r="G904" i="20" s="1"/>
  <c r="D904" i="20"/>
  <c r="F904" i="20" s="1"/>
  <c r="W903" i="20"/>
  <c r="V903" i="20"/>
  <c r="L903" i="20"/>
  <c r="M903" i="20" s="1"/>
  <c r="J903" i="20"/>
  <c r="K903" i="20" s="1"/>
  <c r="I903" i="20"/>
  <c r="E903" i="20"/>
  <c r="G903" i="20" s="1"/>
  <c r="D903" i="20"/>
  <c r="F903" i="20" s="1"/>
  <c r="W902" i="20"/>
  <c r="V902" i="20"/>
  <c r="L902" i="20"/>
  <c r="M902" i="20" s="1"/>
  <c r="J902" i="20"/>
  <c r="K902" i="20" s="1"/>
  <c r="I902" i="20"/>
  <c r="E902" i="20"/>
  <c r="G902" i="20" s="1"/>
  <c r="D902" i="20"/>
  <c r="F902" i="20" s="1"/>
  <c r="W901" i="20"/>
  <c r="V901" i="20"/>
  <c r="L901" i="20"/>
  <c r="M901" i="20" s="1"/>
  <c r="J901" i="20"/>
  <c r="K901" i="20" s="1"/>
  <c r="I901" i="20"/>
  <c r="E901" i="20"/>
  <c r="G901" i="20" s="1"/>
  <c r="D901" i="20"/>
  <c r="F901" i="20" s="1"/>
  <c r="W900" i="20"/>
  <c r="V900" i="20"/>
  <c r="L900" i="20"/>
  <c r="M900" i="20" s="1"/>
  <c r="J900" i="20"/>
  <c r="K900" i="20" s="1"/>
  <c r="I900" i="20"/>
  <c r="E900" i="20"/>
  <c r="G900" i="20" s="1"/>
  <c r="D900" i="20"/>
  <c r="F900" i="20" s="1"/>
  <c r="W899" i="20"/>
  <c r="V899" i="20"/>
  <c r="L899" i="20"/>
  <c r="M899" i="20" s="1"/>
  <c r="J899" i="20"/>
  <c r="K899" i="20" s="1"/>
  <c r="I899" i="20"/>
  <c r="E899" i="20"/>
  <c r="G899" i="20" s="1"/>
  <c r="D899" i="20"/>
  <c r="F899" i="20" s="1"/>
  <c r="W898" i="20"/>
  <c r="V898" i="20"/>
  <c r="L898" i="20"/>
  <c r="M898" i="20" s="1"/>
  <c r="J898" i="20"/>
  <c r="K898" i="20" s="1"/>
  <c r="I898" i="20"/>
  <c r="E898" i="20"/>
  <c r="G898" i="20" s="1"/>
  <c r="D898" i="20"/>
  <c r="F898" i="20" s="1"/>
  <c r="W897" i="20"/>
  <c r="V897" i="20"/>
  <c r="L897" i="20"/>
  <c r="M897" i="20" s="1"/>
  <c r="J897" i="20"/>
  <c r="K897" i="20" s="1"/>
  <c r="I897" i="20"/>
  <c r="E897" i="20"/>
  <c r="G897" i="20" s="1"/>
  <c r="D897" i="20"/>
  <c r="F897" i="20" s="1"/>
  <c r="W896" i="20"/>
  <c r="V896" i="20"/>
  <c r="L896" i="20"/>
  <c r="M896" i="20" s="1"/>
  <c r="J896" i="20"/>
  <c r="K896" i="20" s="1"/>
  <c r="I896" i="20"/>
  <c r="E896" i="20"/>
  <c r="G896" i="20" s="1"/>
  <c r="D896" i="20"/>
  <c r="F896" i="20" s="1"/>
  <c r="W895" i="20"/>
  <c r="V895" i="20"/>
  <c r="L895" i="20"/>
  <c r="M895" i="20" s="1"/>
  <c r="J895" i="20"/>
  <c r="K895" i="20" s="1"/>
  <c r="I895" i="20"/>
  <c r="E895" i="20"/>
  <c r="G895" i="20" s="1"/>
  <c r="D895" i="20"/>
  <c r="F895" i="20" s="1"/>
  <c r="W894" i="20"/>
  <c r="V894" i="20"/>
  <c r="L894" i="20"/>
  <c r="M894" i="20" s="1"/>
  <c r="J894" i="20"/>
  <c r="K894" i="20" s="1"/>
  <c r="I894" i="20"/>
  <c r="E894" i="20"/>
  <c r="G894" i="20" s="1"/>
  <c r="D894" i="20"/>
  <c r="F894" i="20" s="1"/>
  <c r="W893" i="20"/>
  <c r="V893" i="20"/>
  <c r="L893" i="20"/>
  <c r="M893" i="20" s="1"/>
  <c r="J893" i="20"/>
  <c r="K893" i="20" s="1"/>
  <c r="I893" i="20"/>
  <c r="E893" i="20"/>
  <c r="G893" i="20" s="1"/>
  <c r="D893" i="20"/>
  <c r="F893" i="20" s="1"/>
  <c r="W892" i="20"/>
  <c r="V892" i="20"/>
  <c r="L892" i="20"/>
  <c r="M892" i="20" s="1"/>
  <c r="J892" i="20"/>
  <c r="K892" i="20" s="1"/>
  <c r="I892" i="20"/>
  <c r="E892" i="20"/>
  <c r="G892" i="20" s="1"/>
  <c r="D892" i="20"/>
  <c r="F892" i="20" s="1"/>
  <c r="W891" i="20"/>
  <c r="V891" i="20"/>
  <c r="L891" i="20"/>
  <c r="M891" i="20" s="1"/>
  <c r="J891" i="20"/>
  <c r="K891" i="20" s="1"/>
  <c r="I891" i="20"/>
  <c r="E891" i="20"/>
  <c r="G891" i="20" s="1"/>
  <c r="D891" i="20"/>
  <c r="F891" i="20" s="1"/>
  <c r="W890" i="20"/>
  <c r="V890" i="20"/>
  <c r="L890" i="20"/>
  <c r="M890" i="20" s="1"/>
  <c r="J890" i="20"/>
  <c r="K890" i="20" s="1"/>
  <c r="I890" i="20"/>
  <c r="E890" i="20"/>
  <c r="G890" i="20" s="1"/>
  <c r="D890" i="20"/>
  <c r="F890" i="20" s="1"/>
  <c r="W889" i="20"/>
  <c r="V889" i="20"/>
  <c r="L889" i="20"/>
  <c r="M889" i="20" s="1"/>
  <c r="J889" i="20"/>
  <c r="K889" i="20" s="1"/>
  <c r="I889" i="20"/>
  <c r="E889" i="20"/>
  <c r="G889" i="20" s="1"/>
  <c r="D889" i="20"/>
  <c r="F889" i="20" s="1"/>
  <c r="W888" i="20"/>
  <c r="V888" i="20"/>
  <c r="L888" i="20"/>
  <c r="M888" i="20" s="1"/>
  <c r="J888" i="20"/>
  <c r="K888" i="20" s="1"/>
  <c r="I888" i="20"/>
  <c r="E888" i="20"/>
  <c r="G888" i="20" s="1"/>
  <c r="D888" i="20"/>
  <c r="F888" i="20" s="1"/>
  <c r="W887" i="20"/>
  <c r="V887" i="20"/>
  <c r="L887" i="20"/>
  <c r="M887" i="20" s="1"/>
  <c r="J887" i="20"/>
  <c r="K887" i="20" s="1"/>
  <c r="I887" i="20"/>
  <c r="E887" i="20"/>
  <c r="G887" i="20" s="1"/>
  <c r="D887" i="20"/>
  <c r="F887" i="20" s="1"/>
  <c r="W886" i="20"/>
  <c r="V886" i="20"/>
  <c r="L886" i="20"/>
  <c r="J886" i="20"/>
  <c r="I886" i="20"/>
  <c r="E886" i="20"/>
  <c r="G886" i="20" s="1"/>
  <c r="D886" i="20"/>
  <c r="F886" i="20" s="1"/>
  <c r="W885" i="20"/>
  <c r="V885" i="20"/>
  <c r="L885" i="20"/>
  <c r="M885" i="20" s="1"/>
  <c r="J885" i="20"/>
  <c r="K885" i="20" s="1"/>
  <c r="I885" i="20"/>
  <c r="E885" i="20"/>
  <c r="G885" i="20" s="1"/>
  <c r="D885" i="20"/>
  <c r="F885" i="20" s="1"/>
  <c r="W884" i="20"/>
  <c r="V884" i="20"/>
  <c r="L884" i="20"/>
  <c r="M884" i="20" s="1"/>
  <c r="J884" i="20"/>
  <c r="K884" i="20" s="1"/>
  <c r="I884" i="20"/>
  <c r="E884" i="20"/>
  <c r="G884" i="20" s="1"/>
  <c r="D884" i="20"/>
  <c r="F884" i="20" s="1"/>
  <c r="W883" i="20"/>
  <c r="V883" i="20"/>
  <c r="L883" i="20"/>
  <c r="M883" i="20" s="1"/>
  <c r="J883" i="20"/>
  <c r="K883" i="20" s="1"/>
  <c r="I883" i="20"/>
  <c r="E883" i="20"/>
  <c r="G883" i="20" s="1"/>
  <c r="D883" i="20"/>
  <c r="F883" i="20" s="1"/>
  <c r="W882" i="20"/>
  <c r="V882" i="20"/>
  <c r="L882" i="20"/>
  <c r="M882" i="20" s="1"/>
  <c r="J882" i="20"/>
  <c r="K882" i="20" s="1"/>
  <c r="I882" i="20"/>
  <c r="E882" i="20"/>
  <c r="G882" i="20" s="1"/>
  <c r="D882" i="20"/>
  <c r="F882" i="20" s="1"/>
  <c r="W881" i="20"/>
  <c r="V881" i="20"/>
  <c r="L881" i="20"/>
  <c r="M881" i="20" s="1"/>
  <c r="J881" i="20"/>
  <c r="K881" i="20" s="1"/>
  <c r="I881" i="20"/>
  <c r="E881" i="20"/>
  <c r="G881" i="20" s="1"/>
  <c r="D881" i="20"/>
  <c r="F881" i="20" s="1"/>
  <c r="W880" i="20"/>
  <c r="V880" i="20"/>
  <c r="L880" i="20"/>
  <c r="M880" i="20" s="1"/>
  <c r="J880" i="20"/>
  <c r="K880" i="20" s="1"/>
  <c r="I880" i="20"/>
  <c r="E880" i="20"/>
  <c r="G880" i="20" s="1"/>
  <c r="D880" i="20"/>
  <c r="F880" i="20" s="1"/>
  <c r="W879" i="20"/>
  <c r="V879" i="20"/>
  <c r="L879" i="20"/>
  <c r="M879" i="20" s="1"/>
  <c r="J879" i="20"/>
  <c r="K879" i="20" s="1"/>
  <c r="I879" i="20"/>
  <c r="E879" i="20"/>
  <c r="G879" i="20" s="1"/>
  <c r="D879" i="20"/>
  <c r="F879" i="20" s="1"/>
  <c r="W878" i="20"/>
  <c r="V878" i="20"/>
  <c r="L878" i="20"/>
  <c r="M878" i="20" s="1"/>
  <c r="J878" i="20"/>
  <c r="K878" i="20" s="1"/>
  <c r="I878" i="20"/>
  <c r="E878" i="20"/>
  <c r="G878" i="20" s="1"/>
  <c r="D878" i="20"/>
  <c r="F878" i="20" s="1"/>
  <c r="W877" i="20"/>
  <c r="V877" i="20"/>
  <c r="L877" i="20"/>
  <c r="M877" i="20" s="1"/>
  <c r="J877" i="20"/>
  <c r="K877" i="20" s="1"/>
  <c r="I877" i="20"/>
  <c r="E877" i="20"/>
  <c r="G877" i="20" s="1"/>
  <c r="D877" i="20"/>
  <c r="F877" i="20" s="1"/>
  <c r="W876" i="20"/>
  <c r="V876" i="20"/>
  <c r="L876" i="20"/>
  <c r="M876" i="20" s="1"/>
  <c r="J876" i="20"/>
  <c r="K876" i="20" s="1"/>
  <c r="I876" i="20"/>
  <c r="E876" i="20"/>
  <c r="G876" i="20" s="1"/>
  <c r="D876" i="20"/>
  <c r="F876" i="20" s="1"/>
  <c r="W875" i="20"/>
  <c r="V875" i="20"/>
  <c r="L875" i="20"/>
  <c r="M875" i="20" s="1"/>
  <c r="J875" i="20"/>
  <c r="K875" i="20" s="1"/>
  <c r="I875" i="20"/>
  <c r="E875" i="20"/>
  <c r="G875" i="20" s="1"/>
  <c r="D875" i="20"/>
  <c r="F875" i="20" s="1"/>
  <c r="W874" i="20"/>
  <c r="V874" i="20"/>
  <c r="L874" i="20"/>
  <c r="M874" i="20" s="1"/>
  <c r="J874" i="20"/>
  <c r="K874" i="20" s="1"/>
  <c r="I874" i="20"/>
  <c r="E874" i="20"/>
  <c r="G874" i="20" s="1"/>
  <c r="D874" i="20"/>
  <c r="F874" i="20" s="1"/>
  <c r="W873" i="20"/>
  <c r="V873" i="20"/>
  <c r="L873" i="20"/>
  <c r="M873" i="20" s="1"/>
  <c r="J873" i="20"/>
  <c r="K873" i="20" s="1"/>
  <c r="I873" i="20"/>
  <c r="E873" i="20"/>
  <c r="G873" i="20" s="1"/>
  <c r="D873" i="20"/>
  <c r="F873" i="20" s="1"/>
  <c r="W872" i="20"/>
  <c r="V872" i="20"/>
  <c r="L872" i="20"/>
  <c r="M872" i="20" s="1"/>
  <c r="J872" i="20"/>
  <c r="K872" i="20" s="1"/>
  <c r="I872" i="20"/>
  <c r="E872" i="20"/>
  <c r="G872" i="20" s="1"/>
  <c r="D872" i="20"/>
  <c r="F872" i="20" s="1"/>
  <c r="W871" i="20"/>
  <c r="V871" i="20"/>
  <c r="L871" i="20"/>
  <c r="M871" i="20" s="1"/>
  <c r="J871" i="20"/>
  <c r="K871" i="20" s="1"/>
  <c r="I871" i="20"/>
  <c r="E871" i="20"/>
  <c r="G871" i="20" s="1"/>
  <c r="D871" i="20"/>
  <c r="F871" i="20" s="1"/>
  <c r="W870" i="20"/>
  <c r="V870" i="20"/>
  <c r="L870" i="20"/>
  <c r="M870" i="20" s="1"/>
  <c r="J870" i="20"/>
  <c r="K870" i="20" s="1"/>
  <c r="I870" i="20"/>
  <c r="E870" i="20"/>
  <c r="G870" i="20" s="1"/>
  <c r="D870" i="20"/>
  <c r="F870" i="20" s="1"/>
  <c r="W869" i="20"/>
  <c r="V869" i="20"/>
  <c r="L869" i="20"/>
  <c r="M869" i="20" s="1"/>
  <c r="J869" i="20"/>
  <c r="K869" i="20" s="1"/>
  <c r="I869" i="20"/>
  <c r="E869" i="20"/>
  <c r="G869" i="20" s="1"/>
  <c r="D869" i="20"/>
  <c r="F869" i="20" s="1"/>
  <c r="W868" i="20"/>
  <c r="V868" i="20"/>
  <c r="L868" i="20"/>
  <c r="M868" i="20" s="1"/>
  <c r="J868" i="20"/>
  <c r="K868" i="20" s="1"/>
  <c r="I868" i="20"/>
  <c r="E868" i="20"/>
  <c r="G868" i="20" s="1"/>
  <c r="D868" i="20"/>
  <c r="F868" i="20" s="1"/>
  <c r="W867" i="20"/>
  <c r="V867" i="20"/>
  <c r="L867" i="20"/>
  <c r="M867" i="20" s="1"/>
  <c r="J867" i="20"/>
  <c r="K867" i="20" s="1"/>
  <c r="I867" i="20"/>
  <c r="E867" i="20"/>
  <c r="G867" i="20" s="1"/>
  <c r="D867" i="20"/>
  <c r="F867" i="20" s="1"/>
  <c r="W866" i="20"/>
  <c r="V866" i="20"/>
  <c r="L866" i="20"/>
  <c r="M866" i="20" s="1"/>
  <c r="J866" i="20"/>
  <c r="K866" i="20" s="1"/>
  <c r="I866" i="20"/>
  <c r="E866" i="20"/>
  <c r="G866" i="20" s="1"/>
  <c r="D866" i="20"/>
  <c r="F866" i="20" s="1"/>
  <c r="W865" i="20"/>
  <c r="V865" i="20"/>
  <c r="L865" i="20"/>
  <c r="M865" i="20" s="1"/>
  <c r="J865" i="20"/>
  <c r="K865" i="20" s="1"/>
  <c r="I865" i="20"/>
  <c r="E865" i="20"/>
  <c r="G865" i="20" s="1"/>
  <c r="D865" i="20"/>
  <c r="F865" i="20" s="1"/>
  <c r="W864" i="20"/>
  <c r="V864" i="20"/>
  <c r="L864" i="20"/>
  <c r="M864" i="20" s="1"/>
  <c r="J864" i="20"/>
  <c r="K864" i="20" s="1"/>
  <c r="I864" i="20"/>
  <c r="E864" i="20"/>
  <c r="G864" i="20" s="1"/>
  <c r="D864" i="20"/>
  <c r="F864" i="20" s="1"/>
  <c r="W863" i="20"/>
  <c r="V863" i="20"/>
  <c r="L863" i="20"/>
  <c r="M863" i="20" s="1"/>
  <c r="J863" i="20"/>
  <c r="K863" i="20" s="1"/>
  <c r="I863" i="20"/>
  <c r="E863" i="20"/>
  <c r="G863" i="20" s="1"/>
  <c r="D863" i="20"/>
  <c r="F863" i="20" s="1"/>
  <c r="W862" i="20"/>
  <c r="V862" i="20"/>
  <c r="L862" i="20"/>
  <c r="M862" i="20" s="1"/>
  <c r="J862" i="20"/>
  <c r="K862" i="20" s="1"/>
  <c r="I862" i="20"/>
  <c r="E862" i="20"/>
  <c r="G862" i="20" s="1"/>
  <c r="D862" i="20"/>
  <c r="F862" i="20" s="1"/>
  <c r="W861" i="20"/>
  <c r="V861" i="20"/>
  <c r="L861" i="20"/>
  <c r="M861" i="20" s="1"/>
  <c r="J861" i="20"/>
  <c r="K861" i="20" s="1"/>
  <c r="I861" i="20"/>
  <c r="E861" i="20"/>
  <c r="G861" i="20" s="1"/>
  <c r="D861" i="20"/>
  <c r="F861" i="20" s="1"/>
  <c r="W860" i="20"/>
  <c r="V860" i="20"/>
  <c r="L860" i="20"/>
  <c r="M860" i="20" s="1"/>
  <c r="J860" i="20"/>
  <c r="K860" i="20" s="1"/>
  <c r="E860" i="20"/>
  <c r="G860" i="20" s="1"/>
  <c r="D860" i="20"/>
  <c r="F860" i="20" s="1"/>
  <c r="W859" i="20"/>
  <c r="V859" i="20"/>
  <c r="L859" i="20"/>
  <c r="M859" i="20" s="1"/>
  <c r="J859" i="20"/>
  <c r="K859" i="20" s="1"/>
  <c r="I859" i="20"/>
  <c r="E859" i="20"/>
  <c r="G859" i="20" s="1"/>
  <c r="D859" i="20"/>
  <c r="F859" i="20" s="1"/>
  <c r="W858" i="20"/>
  <c r="V858" i="20"/>
  <c r="L858" i="20"/>
  <c r="M858" i="20" s="1"/>
  <c r="J858" i="20"/>
  <c r="K858" i="20" s="1"/>
  <c r="I858" i="20"/>
  <c r="E858" i="20"/>
  <c r="G858" i="20" s="1"/>
  <c r="D858" i="20"/>
  <c r="F858" i="20" s="1"/>
  <c r="W857" i="20"/>
  <c r="V857" i="20"/>
  <c r="L857" i="20"/>
  <c r="M857" i="20" s="1"/>
  <c r="J857" i="20"/>
  <c r="K857" i="20" s="1"/>
  <c r="I857" i="20"/>
  <c r="E857" i="20"/>
  <c r="G857" i="20" s="1"/>
  <c r="D857" i="20"/>
  <c r="F857" i="20" s="1"/>
  <c r="W856" i="20"/>
  <c r="V856" i="20"/>
  <c r="L856" i="20"/>
  <c r="M856" i="20" s="1"/>
  <c r="J856" i="20"/>
  <c r="K856" i="20" s="1"/>
  <c r="I856" i="20"/>
  <c r="E856" i="20"/>
  <c r="G856" i="20" s="1"/>
  <c r="D856" i="20"/>
  <c r="F856" i="20" s="1"/>
  <c r="W855" i="20"/>
  <c r="V855" i="20"/>
  <c r="L855" i="20"/>
  <c r="J855" i="20"/>
  <c r="I855" i="20"/>
  <c r="E855" i="20"/>
  <c r="G855" i="20" s="1"/>
  <c r="D855" i="20"/>
  <c r="F855" i="20" s="1"/>
  <c r="W854" i="20"/>
  <c r="V854" i="20"/>
  <c r="L854" i="20"/>
  <c r="M854" i="20" s="1"/>
  <c r="J854" i="20"/>
  <c r="K854" i="20" s="1"/>
  <c r="I854" i="20"/>
  <c r="E854" i="20"/>
  <c r="G854" i="20" s="1"/>
  <c r="D854" i="20"/>
  <c r="F854" i="20" s="1"/>
  <c r="W853" i="20"/>
  <c r="V853" i="20"/>
  <c r="L853" i="20"/>
  <c r="M853" i="20" s="1"/>
  <c r="J853" i="20"/>
  <c r="K853" i="20" s="1"/>
  <c r="I853" i="20"/>
  <c r="E853" i="20"/>
  <c r="G853" i="20" s="1"/>
  <c r="D853" i="20"/>
  <c r="F853" i="20" s="1"/>
  <c r="W852" i="20"/>
  <c r="V852" i="20"/>
  <c r="L852" i="20"/>
  <c r="M852" i="20" s="1"/>
  <c r="J852" i="20"/>
  <c r="K852" i="20" s="1"/>
  <c r="I852" i="20"/>
  <c r="E852" i="20"/>
  <c r="G852" i="20" s="1"/>
  <c r="D852" i="20"/>
  <c r="F852" i="20" s="1"/>
  <c r="W851" i="20"/>
  <c r="V851" i="20"/>
  <c r="L851" i="20"/>
  <c r="M851" i="20" s="1"/>
  <c r="J851" i="20"/>
  <c r="K851" i="20" s="1"/>
  <c r="I851" i="20"/>
  <c r="E851" i="20"/>
  <c r="G851" i="20" s="1"/>
  <c r="D851" i="20"/>
  <c r="F851" i="20" s="1"/>
  <c r="W850" i="20"/>
  <c r="V850" i="20"/>
  <c r="L850" i="20"/>
  <c r="M850" i="20" s="1"/>
  <c r="J850" i="20"/>
  <c r="K850" i="20" s="1"/>
  <c r="I850" i="20"/>
  <c r="E850" i="20"/>
  <c r="G850" i="20" s="1"/>
  <c r="D850" i="20"/>
  <c r="F850" i="20" s="1"/>
  <c r="W849" i="20"/>
  <c r="V849" i="20"/>
  <c r="L849" i="20"/>
  <c r="M849" i="20" s="1"/>
  <c r="J849" i="20"/>
  <c r="K849" i="20" s="1"/>
  <c r="I849" i="20"/>
  <c r="E849" i="20"/>
  <c r="G849" i="20" s="1"/>
  <c r="D849" i="20"/>
  <c r="F849" i="20" s="1"/>
  <c r="W848" i="20"/>
  <c r="V848" i="20"/>
  <c r="L848" i="20"/>
  <c r="M848" i="20" s="1"/>
  <c r="J848" i="20"/>
  <c r="K848" i="20" s="1"/>
  <c r="I848" i="20"/>
  <c r="E848" i="20"/>
  <c r="G848" i="20" s="1"/>
  <c r="D848" i="20"/>
  <c r="F848" i="20" s="1"/>
  <c r="W847" i="20"/>
  <c r="V847" i="20"/>
  <c r="L847" i="20"/>
  <c r="M847" i="20" s="1"/>
  <c r="J847" i="20"/>
  <c r="K847" i="20" s="1"/>
  <c r="I847" i="20"/>
  <c r="E847" i="20"/>
  <c r="G847" i="20" s="1"/>
  <c r="D847" i="20"/>
  <c r="F847" i="20" s="1"/>
  <c r="W846" i="20"/>
  <c r="V846" i="20"/>
  <c r="L846" i="20"/>
  <c r="M846" i="20" s="1"/>
  <c r="J846" i="20"/>
  <c r="K846" i="20" s="1"/>
  <c r="I846" i="20"/>
  <c r="E846" i="20"/>
  <c r="G846" i="20" s="1"/>
  <c r="D846" i="20"/>
  <c r="F846" i="20" s="1"/>
  <c r="W845" i="20"/>
  <c r="V845" i="20"/>
  <c r="L845" i="20"/>
  <c r="M845" i="20" s="1"/>
  <c r="J845" i="20"/>
  <c r="K845" i="20" s="1"/>
  <c r="I845" i="20"/>
  <c r="E845" i="20"/>
  <c r="G845" i="20" s="1"/>
  <c r="D845" i="20"/>
  <c r="F845" i="20" s="1"/>
  <c r="W844" i="20"/>
  <c r="V844" i="20"/>
  <c r="L844" i="20"/>
  <c r="M844" i="20" s="1"/>
  <c r="J844" i="20"/>
  <c r="K844" i="20" s="1"/>
  <c r="I844" i="20"/>
  <c r="E844" i="20"/>
  <c r="G844" i="20" s="1"/>
  <c r="D844" i="20"/>
  <c r="F844" i="20" s="1"/>
  <c r="W843" i="20"/>
  <c r="V843" i="20"/>
  <c r="L843" i="20"/>
  <c r="M843" i="20" s="1"/>
  <c r="J843" i="20"/>
  <c r="K843" i="20" s="1"/>
  <c r="I843" i="20"/>
  <c r="E843" i="20"/>
  <c r="G843" i="20" s="1"/>
  <c r="D843" i="20"/>
  <c r="F843" i="20" s="1"/>
  <c r="W842" i="20"/>
  <c r="V842" i="20"/>
  <c r="L842" i="20"/>
  <c r="M842" i="20" s="1"/>
  <c r="J842" i="20"/>
  <c r="K842" i="20" s="1"/>
  <c r="I842" i="20"/>
  <c r="E842" i="20"/>
  <c r="G842" i="20" s="1"/>
  <c r="D842" i="20"/>
  <c r="F842" i="20" s="1"/>
  <c r="W841" i="20"/>
  <c r="V841" i="20"/>
  <c r="L841" i="20"/>
  <c r="M841" i="20" s="1"/>
  <c r="J841" i="20"/>
  <c r="K841" i="20" s="1"/>
  <c r="I841" i="20"/>
  <c r="E841" i="20"/>
  <c r="G841" i="20" s="1"/>
  <c r="D841" i="20"/>
  <c r="F841" i="20" s="1"/>
  <c r="W840" i="20"/>
  <c r="V840" i="20"/>
  <c r="L840" i="20"/>
  <c r="M840" i="20" s="1"/>
  <c r="J840" i="20"/>
  <c r="K840" i="20" s="1"/>
  <c r="I840" i="20"/>
  <c r="E840" i="20"/>
  <c r="G840" i="20" s="1"/>
  <c r="D840" i="20"/>
  <c r="F840" i="20" s="1"/>
  <c r="W839" i="20"/>
  <c r="V839" i="20"/>
  <c r="L839" i="20"/>
  <c r="M839" i="20" s="1"/>
  <c r="J839" i="20"/>
  <c r="K839" i="20" s="1"/>
  <c r="I839" i="20"/>
  <c r="E839" i="20"/>
  <c r="G839" i="20" s="1"/>
  <c r="D839" i="20"/>
  <c r="F839" i="20" s="1"/>
  <c r="W838" i="20"/>
  <c r="V838" i="20"/>
  <c r="L838" i="20"/>
  <c r="M838" i="20" s="1"/>
  <c r="J838" i="20"/>
  <c r="K838" i="20" s="1"/>
  <c r="I838" i="20"/>
  <c r="E838" i="20"/>
  <c r="G838" i="20" s="1"/>
  <c r="D838" i="20"/>
  <c r="F838" i="20" s="1"/>
  <c r="W837" i="20"/>
  <c r="V837" i="20"/>
  <c r="L837" i="20"/>
  <c r="M837" i="20" s="1"/>
  <c r="J837" i="20"/>
  <c r="K837" i="20" s="1"/>
  <c r="I837" i="20"/>
  <c r="E837" i="20"/>
  <c r="G837" i="20" s="1"/>
  <c r="D837" i="20"/>
  <c r="F837" i="20" s="1"/>
  <c r="W836" i="20"/>
  <c r="V836" i="20"/>
  <c r="L836" i="20"/>
  <c r="M836" i="20" s="1"/>
  <c r="J836" i="20"/>
  <c r="K836" i="20" s="1"/>
  <c r="I836" i="20"/>
  <c r="E836" i="20"/>
  <c r="G836" i="20" s="1"/>
  <c r="D836" i="20"/>
  <c r="F836" i="20" s="1"/>
  <c r="W835" i="20"/>
  <c r="V835" i="20"/>
  <c r="L835" i="20"/>
  <c r="M835" i="20" s="1"/>
  <c r="J835" i="20"/>
  <c r="K835" i="20" s="1"/>
  <c r="I835" i="20"/>
  <c r="E835" i="20"/>
  <c r="G835" i="20" s="1"/>
  <c r="D835" i="20"/>
  <c r="F835" i="20" s="1"/>
  <c r="W834" i="20"/>
  <c r="V834" i="20"/>
  <c r="L834" i="20"/>
  <c r="M834" i="20" s="1"/>
  <c r="J834" i="20"/>
  <c r="K834" i="20" s="1"/>
  <c r="I834" i="20"/>
  <c r="E834" i="20"/>
  <c r="G834" i="20" s="1"/>
  <c r="D834" i="20"/>
  <c r="F834" i="20" s="1"/>
  <c r="W833" i="20"/>
  <c r="V833" i="20"/>
  <c r="L833" i="20"/>
  <c r="M833" i="20" s="1"/>
  <c r="J833" i="20"/>
  <c r="K833" i="20" s="1"/>
  <c r="I833" i="20"/>
  <c r="E833" i="20"/>
  <c r="G833" i="20" s="1"/>
  <c r="D833" i="20"/>
  <c r="F833" i="20" s="1"/>
  <c r="W832" i="20"/>
  <c r="V832" i="20"/>
  <c r="L832" i="20"/>
  <c r="M832" i="20" s="1"/>
  <c r="J832" i="20"/>
  <c r="K832" i="20" s="1"/>
  <c r="I832" i="20"/>
  <c r="E832" i="20"/>
  <c r="G832" i="20" s="1"/>
  <c r="D832" i="20"/>
  <c r="F832" i="20" s="1"/>
  <c r="W831" i="20"/>
  <c r="V831" i="20"/>
  <c r="L831" i="20"/>
  <c r="M831" i="20" s="1"/>
  <c r="J831" i="20"/>
  <c r="K831" i="20" s="1"/>
  <c r="I831" i="20"/>
  <c r="E831" i="20"/>
  <c r="G831" i="20" s="1"/>
  <c r="D831" i="20"/>
  <c r="F831" i="20" s="1"/>
  <c r="W830" i="20"/>
  <c r="V830" i="20"/>
  <c r="L830" i="20"/>
  <c r="M830" i="20" s="1"/>
  <c r="J830" i="20"/>
  <c r="K830" i="20" s="1"/>
  <c r="I830" i="20"/>
  <c r="E830" i="20"/>
  <c r="G830" i="20" s="1"/>
  <c r="D830" i="20"/>
  <c r="F830" i="20" s="1"/>
  <c r="W829" i="20"/>
  <c r="V829" i="20"/>
  <c r="L829" i="20"/>
  <c r="M829" i="20" s="1"/>
  <c r="J829" i="20"/>
  <c r="K829" i="20" s="1"/>
  <c r="I829" i="20"/>
  <c r="E829" i="20"/>
  <c r="G829" i="20" s="1"/>
  <c r="D829" i="20"/>
  <c r="F829" i="20" s="1"/>
  <c r="W828" i="20"/>
  <c r="V828" i="20"/>
  <c r="L828" i="20"/>
  <c r="M828" i="20" s="1"/>
  <c r="J828" i="20"/>
  <c r="K828" i="20" s="1"/>
  <c r="I828" i="20"/>
  <c r="E828" i="20"/>
  <c r="G828" i="20" s="1"/>
  <c r="D828" i="20"/>
  <c r="F828" i="20" s="1"/>
  <c r="W827" i="20"/>
  <c r="V827" i="20"/>
  <c r="L827" i="20"/>
  <c r="M827" i="20" s="1"/>
  <c r="J827" i="20"/>
  <c r="K827" i="20" s="1"/>
  <c r="I827" i="20"/>
  <c r="E827" i="20"/>
  <c r="G827" i="20" s="1"/>
  <c r="D827" i="20"/>
  <c r="F827" i="20" s="1"/>
  <c r="W826" i="20"/>
  <c r="V826" i="20"/>
  <c r="L826" i="20"/>
  <c r="M826" i="20" s="1"/>
  <c r="J826" i="20"/>
  <c r="K826" i="20" s="1"/>
  <c r="I826" i="20"/>
  <c r="E826" i="20"/>
  <c r="G826" i="20" s="1"/>
  <c r="D826" i="20"/>
  <c r="F826" i="20" s="1"/>
  <c r="W825" i="20"/>
  <c r="V825" i="20"/>
  <c r="L825" i="20"/>
  <c r="J825" i="20"/>
  <c r="I825" i="20"/>
  <c r="E825" i="20"/>
  <c r="G825" i="20" s="1"/>
  <c r="D825" i="20"/>
  <c r="F825" i="20" s="1"/>
  <c r="W824" i="20"/>
  <c r="V824" i="20"/>
  <c r="L824" i="20"/>
  <c r="M824" i="20" s="1"/>
  <c r="J824" i="20"/>
  <c r="K824" i="20" s="1"/>
  <c r="I824" i="20"/>
  <c r="E824" i="20"/>
  <c r="G824" i="20" s="1"/>
  <c r="D824" i="20"/>
  <c r="F824" i="20" s="1"/>
  <c r="W823" i="20"/>
  <c r="V823" i="20"/>
  <c r="L823" i="20"/>
  <c r="M823" i="20" s="1"/>
  <c r="J823" i="20"/>
  <c r="K823" i="20" s="1"/>
  <c r="I823" i="20"/>
  <c r="E823" i="20"/>
  <c r="G823" i="20" s="1"/>
  <c r="D823" i="20"/>
  <c r="F823" i="20" s="1"/>
  <c r="W822" i="20"/>
  <c r="V822" i="20"/>
  <c r="L822" i="20"/>
  <c r="M822" i="20" s="1"/>
  <c r="J822" i="20"/>
  <c r="K822" i="20" s="1"/>
  <c r="I822" i="20"/>
  <c r="E822" i="20"/>
  <c r="G822" i="20" s="1"/>
  <c r="D822" i="20"/>
  <c r="F822" i="20" s="1"/>
  <c r="W821" i="20"/>
  <c r="V821" i="20"/>
  <c r="L821" i="20"/>
  <c r="M821" i="20" s="1"/>
  <c r="J821" i="20"/>
  <c r="K821" i="20" s="1"/>
  <c r="I821" i="20"/>
  <c r="E821" i="20"/>
  <c r="G821" i="20" s="1"/>
  <c r="D821" i="20"/>
  <c r="F821" i="20" s="1"/>
  <c r="W820" i="20"/>
  <c r="V820" i="20"/>
  <c r="L820" i="20"/>
  <c r="M820" i="20" s="1"/>
  <c r="J820" i="20"/>
  <c r="K820" i="20" s="1"/>
  <c r="I820" i="20"/>
  <c r="E820" i="20"/>
  <c r="G820" i="20" s="1"/>
  <c r="D820" i="20"/>
  <c r="F820" i="20" s="1"/>
  <c r="W819" i="20"/>
  <c r="V819" i="20"/>
  <c r="L819" i="20"/>
  <c r="M819" i="20" s="1"/>
  <c r="J819" i="20"/>
  <c r="K819" i="20" s="1"/>
  <c r="I819" i="20"/>
  <c r="E819" i="20"/>
  <c r="G819" i="20" s="1"/>
  <c r="D819" i="20"/>
  <c r="F819" i="20" s="1"/>
  <c r="W818" i="20"/>
  <c r="V818" i="20"/>
  <c r="L818" i="20"/>
  <c r="M818" i="20" s="1"/>
  <c r="J818" i="20"/>
  <c r="K818" i="20" s="1"/>
  <c r="I818" i="20"/>
  <c r="E818" i="20"/>
  <c r="G818" i="20" s="1"/>
  <c r="D818" i="20"/>
  <c r="F818" i="20" s="1"/>
  <c r="W817" i="20"/>
  <c r="V817" i="20"/>
  <c r="L817" i="20"/>
  <c r="M817" i="20" s="1"/>
  <c r="J817" i="20"/>
  <c r="K817" i="20" s="1"/>
  <c r="I817" i="20"/>
  <c r="E817" i="20"/>
  <c r="G817" i="20" s="1"/>
  <c r="D817" i="20"/>
  <c r="F817" i="20" s="1"/>
  <c r="W816" i="20"/>
  <c r="V816" i="20"/>
  <c r="L816" i="20"/>
  <c r="M816" i="20" s="1"/>
  <c r="J816" i="20"/>
  <c r="K816" i="20" s="1"/>
  <c r="I816" i="20"/>
  <c r="E816" i="20"/>
  <c r="G816" i="20" s="1"/>
  <c r="D816" i="20"/>
  <c r="F816" i="20" s="1"/>
  <c r="W815" i="20"/>
  <c r="V815" i="20"/>
  <c r="L815" i="20"/>
  <c r="M815" i="20" s="1"/>
  <c r="J815" i="20"/>
  <c r="K815" i="20" s="1"/>
  <c r="I815" i="20"/>
  <c r="E815" i="20"/>
  <c r="G815" i="20" s="1"/>
  <c r="D815" i="20"/>
  <c r="F815" i="20" s="1"/>
  <c r="W814" i="20"/>
  <c r="V814" i="20"/>
  <c r="L814" i="20"/>
  <c r="M814" i="20" s="1"/>
  <c r="J814" i="20"/>
  <c r="K814" i="20" s="1"/>
  <c r="I814" i="20"/>
  <c r="E814" i="20"/>
  <c r="G814" i="20" s="1"/>
  <c r="D814" i="20"/>
  <c r="F814" i="20" s="1"/>
  <c r="W813" i="20"/>
  <c r="V813" i="20"/>
  <c r="L813" i="20"/>
  <c r="M813" i="20" s="1"/>
  <c r="J813" i="20"/>
  <c r="K813" i="20" s="1"/>
  <c r="I813" i="20"/>
  <c r="E813" i="20"/>
  <c r="G813" i="20" s="1"/>
  <c r="D813" i="20"/>
  <c r="F813" i="20" s="1"/>
  <c r="W812" i="20"/>
  <c r="V812" i="20"/>
  <c r="L812" i="20"/>
  <c r="M812" i="20" s="1"/>
  <c r="J812" i="20"/>
  <c r="K812" i="20" s="1"/>
  <c r="I812" i="20"/>
  <c r="E812" i="20"/>
  <c r="G812" i="20" s="1"/>
  <c r="D812" i="20"/>
  <c r="F812" i="20" s="1"/>
  <c r="W811" i="20"/>
  <c r="V811" i="20"/>
  <c r="L811" i="20"/>
  <c r="M811" i="20" s="1"/>
  <c r="J811" i="20"/>
  <c r="K811" i="20" s="1"/>
  <c r="I811" i="20"/>
  <c r="E811" i="20"/>
  <c r="G811" i="20" s="1"/>
  <c r="D811" i="20"/>
  <c r="F811" i="20" s="1"/>
  <c r="W810" i="20"/>
  <c r="V810" i="20"/>
  <c r="L810" i="20"/>
  <c r="M810" i="20" s="1"/>
  <c r="J810" i="20"/>
  <c r="K810" i="20" s="1"/>
  <c r="I810" i="20"/>
  <c r="E810" i="20"/>
  <c r="G810" i="20" s="1"/>
  <c r="D810" i="20"/>
  <c r="F810" i="20" s="1"/>
  <c r="W809" i="20"/>
  <c r="V809" i="20"/>
  <c r="L809" i="20"/>
  <c r="M809" i="20" s="1"/>
  <c r="J809" i="20"/>
  <c r="K809" i="20" s="1"/>
  <c r="I809" i="20"/>
  <c r="E809" i="20"/>
  <c r="G809" i="20" s="1"/>
  <c r="D809" i="20"/>
  <c r="F809" i="20" s="1"/>
  <c r="W808" i="20"/>
  <c r="V808" i="20"/>
  <c r="L808" i="20"/>
  <c r="M808" i="20" s="1"/>
  <c r="J808" i="20"/>
  <c r="K808" i="20" s="1"/>
  <c r="I808" i="20"/>
  <c r="E808" i="20"/>
  <c r="G808" i="20" s="1"/>
  <c r="D808" i="20"/>
  <c r="F808" i="20" s="1"/>
  <c r="W807" i="20"/>
  <c r="V807" i="20"/>
  <c r="L807" i="20"/>
  <c r="M807" i="20" s="1"/>
  <c r="J807" i="20"/>
  <c r="K807" i="20" s="1"/>
  <c r="I807" i="20"/>
  <c r="E807" i="20"/>
  <c r="G807" i="20" s="1"/>
  <c r="D807" i="20"/>
  <c r="F807" i="20" s="1"/>
  <c r="W806" i="20"/>
  <c r="V806" i="20"/>
  <c r="L806" i="20"/>
  <c r="M806" i="20" s="1"/>
  <c r="J806" i="20"/>
  <c r="K806" i="20" s="1"/>
  <c r="I806" i="20"/>
  <c r="E806" i="20"/>
  <c r="G806" i="20" s="1"/>
  <c r="D806" i="20"/>
  <c r="F806" i="20" s="1"/>
  <c r="W805" i="20"/>
  <c r="V805" i="20"/>
  <c r="L805" i="20"/>
  <c r="M805" i="20" s="1"/>
  <c r="J805" i="20"/>
  <c r="K805" i="20" s="1"/>
  <c r="I805" i="20"/>
  <c r="E805" i="20"/>
  <c r="G805" i="20" s="1"/>
  <c r="D805" i="20"/>
  <c r="F805" i="20" s="1"/>
  <c r="W804" i="20"/>
  <c r="V804" i="20"/>
  <c r="L804" i="20"/>
  <c r="M804" i="20" s="1"/>
  <c r="J804" i="20"/>
  <c r="K804" i="20" s="1"/>
  <c r="I804" i="20"/>
  <c r="E804" i="20"/>
  <c r="G804" i="20" s="1"/>
  <c r="D804" i="20"/>
  <c r="F804" i="20" s="1"/>
  <c r="W803" i="20"/>
  <c r="V803" i="20"/>
  <c r="L803" i="20"/>
  <c r="M803" i="20" s="1"/>
  <c r="J803" i="20"/>
  <c r="K803" i="20" s="1"/>
  <c r="I803" i="20"/>
  <c r="E803" i="20"/>
  <c r="G803" i="20" s="1"/>
  <c r="D803" i="20"/>
  <c r="F803" i="20" s="1"/>
  <c r="W802" i="20"/>
  <c r="V802" i="20"/>
  <c r="L802" i="20"/>
  <c r="M802" i="20" s="1"/>
  <c r="J802" i="20"/>
  <c r="K802" i="20" s="1"/>
  <c r="I802" i="20"/>
  <c r="E802" i="20"/>
  <c r="G802" i="20" s="1"/>
  <c r="D802" i="20"/>
  <c r="F802" i="20" s="1"/>
  <c r="W801" i="20"/>
  <c r="V801" i="20"/>
  <c r="L801" i="20"/>
  <c r="M801" i="20" s="1"/>
  <c r="J801" i="20"/>
  <c r="K801" i="20" s="1"/>
  <c r="I801" i="20"/>
  <c r="E801" i="20"/>
  <c r="G801" i="20" s="1"/>
  <c r="D801" i="20"/>
  <c r="F801" i="20" s="1"/>
  <c r="W800" i="20"/>
  <c r="V800" i="20"/>
  <c r="L800" i="20"/>
  <c r="M800" i="20" s="1"/>
  <c r="J800" i="20"/>
  <c r="K800" i="20" s="1"/>
  <c r="I800" i="20"/>
  <c r="E800" i="20"/>
  <c r="G800" i="20" s="1"/>
  <c r="D800" i="20"/>
  <c r="F800" i="20" s="1"/>
  <c r="W799" i="20"/>
  <c r="V799" i="20"/>
  <c r="L799" i="20"/>
  <c r="M799" i="20" s="1"/>
  <c r="J799" i="20"/>
  <c r="K799" i="20" s="1"/>
  <c r="I799" i="20"/>
  <c r="E799" i="20"/>
  <c r="G799" i="20" s="1"/>
  <c r="D799" i="20"/>
  <c r="F799" i="20" s="1"/>
  <c r="W798" i="20"/>
  <c r="V798" i="20"/>
  <c r="L798" i="20"/>
  <c r="M798" i="20" s="1"/>
  <c r="J798" i="20"/>
  <c r="K798" i="20" s="1"/>
  <c r="I798" i="20"/>
  <c r="E798" i="20"/>
  <c r="G798" i="20" s="1"/>
  <c r="D798" i="20"/>
  <c r="F798" i="20" s="1"/>
  <c r="W797" i="20"/>
  <c r="V797" i="20"/>
  <c r="L797" i="20"/>
  <c r="M797" i="20" s="1"/>
  <c r="J797" i="20"/>
  <c r="K797" i="20" s="1"/>
  <c r="I797" i="20"/>
  <c r="E797" i="20"/>
  <c r="G797" i="20" s="1"/>
  <c r="D797" i="20"/>
  <c r="F797" i="20" s="1"/>
  <c r="W796" i="20"/>
  <c r="V796" i="20"/>
  <c r="L796" i="20"/>
  <c r="M796" i="20" s="1"/>
  <c r="J796" i="20"/>
  <c r="K796" i="20" s="1"/>
  <c r="I796" i="20"/>
  <c r="E796" i="20"/>
  <c r="G796" i="20" s="1"/>
  <c r="D796" i="20"/>
  <c r="F796" i="20" s="1"/>
  <c r="W795" i="20"/>
  <c r="V795" i="20"/>
  <c r="L795" i="20"/>
  <c r="M795" i="20" s="1"/>
  <c r="J795" i="20"/>
  <c r="K795" i="20" s="1"/>
  <c r="I795" i="20"/>
  <c r="E795" i="20"/>
  <c r="G795" i="20" s="1"/>
  <c r="D795" i="20"/>
  <c r="F795" i="20" s="1"/>
  <c r="W794" i="20"/>
  <c r="V794" i="20"/>
  <c r="L794" i="20"/>
  <c r="J794" i="20"/>
  <c r="I794" i="20"/>
  <c r="E794" i="20"/>
  <c r="G794" i="20" s="1"/>
  <c r="D794" i="20"/>
  <c r="F794" i="20" s="1"/>
  <c r="W793" i="20"/>
  <c r="V793" i="20"/>
  <c r="L793" i="20"/>
  <c r="M793" i="20" s="1"/>
  <c r="J793" i="20"/>
  <c r="K793" i="20" s="1"/>
  <c r="I793" i="20"/>
  <c r="E793" i="20"/>
  <c r="G793" i="20" s="1"/>
  <c r="D793" i="20"/>
  <c r="F793" i="20" s="1"/>
  <c r="W792" i="20"/>
  <c r="V792" i="20"/>
  <c r="L792" i="20"/>
  <c r="M792" i="20" s="1"/>
  <c r="J792" i="20"/>
  <c r="K792" i="20" s="1"/>
  <c r="I792" i="20"/>
  <c r="E792" i="20"/>
  <c r="G792" i="20" s="1"/>
  <c r="D792" i="20"/>
  <c r="F792" i="20" s="1"/>
  <c r="W791" i="20"/>
  <c r="V791" i="20"/>
  <c r="L791" i="20"/>
  <c r="M791" i="20" s="1"/>
  <c r="J791" i="20"/>
  <c r="K791" i="20" s="1"/>
  <c r="I791" i="20"/>
  <c r="E791" i="20"/>
  <c r="G791" i="20" s="1"/>
  <c r="D791" i="20"/>
  <c r="F791" i="20" s="1"/>
  <c r="W790" i="20"/>
  <c r="V790" i="20"/>
  <c r="L790" i="20"/>
  <c r="M790" i="20" s="1"/>
  <c r="J790" i="20"/>
  <c r="K790" i="20" s="1"/>
  <c r="I790" i="20"/>
  <c r="E790" i="20"/>
  <c r="G790" i="20" s="1"/>
  <c r="D790" i="20"/>
  <c r="F790" i="20" s="1"/>
  <c r="W789" i="20"/>
  <c r="V789" i="20"/>
  <c r="L789" i="20"/>
  <c r="M789" i="20" s="1"/>
  <c r="J789" i="20"/>
  <c r="K789" i="20" s="1"/>
  <c r="I789" i="20"/>
  <c r="E789" i="20"/>
  <c r="G789" i="20" s="1"/>
  <c r="D789" i="20"/>
  <c r="F789" i="20" s="1"/>
  <c r="W788" i="20"/>
  <c r="V788" i="20"/>
  <c r="L788" i="20"/>
  <c r="M788" i="20" s="1"/>
  <c r="J788" i="20"/>
  <c r="K788" i="20" s="1"/>
  <c r="I788" i="20"/>
  <c r="E788" i="20"/>
  <c r="G788" i="20" s="1"/>
  <c r="D788" i="20"/>
  <c r="F788" i="20" s="1"/>
  <c r="W787" i="20"/>
  <c r="V787" i="20"/>
  <c r="L787" i="20"/>
  <c r="M787" i="20" s="1"/>
  <c r="J787" i="20"/>
  <c r="K787" i="20" s="1"/>
  <c r="I787" i="20"/>
  <c r="E787" i="20"/>
  <c r="G787" i="20" s="1"/>
  <c r="D787" i="20"/>
  <c r="F787" i="20" s="1"/>
  <c r="W786" i="20"/>
  <c r="V786" i="20"/>
  <c r="L786" i="20"/>
  <c r="M786" i="20" s="1"/>
  <c r="J786" i="20"/>
  <c r="K786" i="20" s="1"/>
  <c r="I786" i="20"/>
  <c r="E786" i="20"/>
  <c r="G786" i="20" s="1"/>
  <c r="D786" i="20"/>
  <c r="F786" i="20" s="1"/>
  <c r="W785" i="20"/>
  <c r="V785" i="20"/>
  <c r="L785" i="20"/>
  <c r="M785" i="20" s="1"/>
  <c r="J785" i="20"/>
  <c r="K785" i="20" s="1"/>
  <c r="I785" i="20"/>
  <c r="E785" i="20"/>
  <c r="G785" i="20" s="1"/>
  <c r="D785" i="20"/>
  <c r="F785" i="20" s="1"/>
  <c r="W784" i="20"/>
  <c r="V784" i="20"/>
  <c r="L784" i="20"/>
  <c r="M784" i="20" s="1"/>
  <c r="J784" i="20"/>
  <c r="K784" i="20" s="1"/>
  <c r="I784" i="20"/>
  <c r="E784" i="20"/>
  <c r="G784" i="20" s="1"/>
  <c r="D784" i="20"/>
  <c r="F784" i="20" s="1"/>
  <c r="W783" i="20"/>
  <c r="V783" i="20"/>
  <c r="L783" i="20"/>
  <c r="M783" i="20" s="1"/>
  <c r="J783" i="20"/>
  <c r="K783" i="20" s="1"/>
  <c r="I783" i="20"/>
  <c r="E783" i="20"/>
  <c r="G783" i="20" s="1"/>
  <c r="D783" i="20"/>
  <c r="F783" i="20" s="1"/>
  <c r="W782" i="20"/>
  <c r="V782" i="20"/>
  <c r="L782" i="20"/>
  <c r="M782" i="20" s="1"/>
  <c r="J782" i="20"/>
  <c r="K782" i="20" s="1"/>
  <c r="I782" i="20"/>
  <c r="E782" i="20"/>
  <c r="G782" i="20" s="1"/>
  <c r="D782" i="20"/>
  <c r="F782" i="20" s="1"/>
  <c r="W781" i="20"/>
  <c r="V781" i="20"/>
  <c r="L781" i="20"/>
  <c r="M781" i="20" s="1"/>
  <c r="J781" i="20"/>
  <c r="K781" i="20" s="1"/>
  <c r="I781" i="20"/>
  <c r="E781" i="20"/>
  <c r="G781" i="20" s="1"/>
  <c r="D781" i="20"/>
  <c r="F781" i="20" s="1"/>
  <c r="W780" i="20"/>
  <c r="V780" i="20"/>
  <c r="L780" i="20"/>
  <c r="M780" i="20" s="1"/>
  <c r="J780" i="20"/>
  <c r="K780" i="20" s="1"/>
  <c r="I780" i="20"/>
  <c r="E780" i="20"/>
  <c r="G780" i="20" s="1"/>
  <c r="D780" i="20"/>
  <c r="F780" i="20" s="1"/>
  <c r="W779" i="20"/>
  <c r="V779" i="20"/>
  <c r="L779" i="20"/>
  <c r="M779" i="20" s="1"/>
  <c r="J779" i="20"/>
  <c r="K779" i="20" s="1"/>
  <c r="I779" i="20"/>
  <c r="E779" i="20"/>
  <c r="G779" i="20" s="1"/>
  <c r="D779" i="20"/>
  <c r="F779" i="20" s="1"/>
  <c r="W778" i="20"/>
  <c r="V778" i="20"/>
  <c r="L778" i="20"/>
  <c r="M778" i="20" s="1"/>
  <c r="J778" i="20"/>
  <c r="K778" i="20" s="1"/>
  <c r="I778" i="20"/>
  <c r="E778" i="20"/>
  <c r="G778" i="20" s="1"/>
  <c r="D778" i="20"/>
  <c r="F778" i="20" s="1"/>
  <c r="W777" i="20"/>
  <c r="V777" i="20"/>
  <c r="L777" i="20"/>
  <c r="M777" i="20" s="1"/>
  <c r="J777" i="20"/>
  <c r="K777" i="20" s="1"/>
  <c r="I777" i="20"/>
  <c r="E777" i="20"/>
  <c r="G777" i="20" s="1"/>
  <c r="D777" i="20"/>
  <c r="F777" i="20" s="1"/>
  <c r="W776" i="20"/>
  <c r="V776" i="20"/>
  <c r="L776" i="20"/>
  <c r="M776" i="20" s="1"/>
  <c r="J776" i="20"/>
  <c r="K776" i="20" s="1"/>
  <c r="I776" i="20"/>
  <c r="E776" i="20"/>
  <c r="G776" i="20" s="1"/>
  <c r="D776" i="20"/>
  <c r="F776" i="20" s="1"/>
  <c r="W775" i="20"/>
  <c r="V775" i="20"/>
  <c r="L775" i="20"/>
  <c r="M775" i="20" s="1"/>
  <c r="J775" i="20"/>
  <c r="K775" i="20" s="1"/>
  <c r="I775" i="20"/>
  <c r="E775" i="20"/>
  <c r="G775" i="20" s="1"/>
  <c r="D775" i="20"/>
  <c r="F775" i="20" s="1"/>
  <c r="W774" i="20"/>
  <c r="V774" i="20"/>
  <c r="L774" i="20"/>
  <c r="M774" i="20" s="1"/>
  <c r="J774" i="20"/>
  <c r="K774" i="20" s="1"/>
  <c r="I774" i="20"/>
  <c r="E774" i="20"/>
  <c r="G774" i="20" s="1"/>
  <c r="D774" i="20"/>
  <c r="F774" i="20" s="1"/>
  <c r="W773" i="20"/>
  <c r="V773" i="20"/>
  <c r="L773" i="20"/>
  <c r="M773" i="20" s="1"/>
  <c r="J773" i="20"/>
  <c r="K773" i="20" s="1"/>
  <c r="I773" i="20"/>
  <c r="E773" i="20"/>
  <c r="G773" i="20" s="1"/>
  <c r="D773" i="20"/>
  <c r="F773" i="20" s="1"/>
  <c r="W772" i="20"/>
  <c r="V772" i="20"/>
  <c r="L772" i="20"/>
  <c r="M772" i="20" s="1"/>
  <c r="J772" i="20"/>
  <c r="K772" i="20" s="1"/>
  <c r="I772" i="20"/>
  <c r="E772" i="20"/>
  <c r="G772" i="20" s="1"/>
  <c r="D772" i="20"/>
  <c r="F772" i="20" s="1"/>
  <c r="W771" i="20"/>
  <c r="V771" i="20"/>
  <c r="L771" i="20"/>
  <c r="M771" i="20" s="1"/>
  <c r="J771" i="20"/>
  <c r="K771" i="20" s="1"/>
  <c r="I771" i="20"/>
  <c r="E771" i="20"/>
  <c r="G771" i="20" s="1"/>
  <c r="D771" i="20"/>
  <c r="F771" i="20" s="1"/>
  <c r="W770" i="20"/>
  <c r="V770" i="20"/>
  <c r="L770" i="20"/>
  <c r="M770" i="20" s="1"/>
  <c r="J770" i="20"/>
  <c r="K770" i="20" s="1"/>
  <c r="I770" i="20"/>
  <c r="E770" i="20"/>
  <c r="G770" i="20" s="1"/>
  <c r="D770" i="20"/>
  <c r="F770" i="20" s="1"/>
  <c r="W769" i="20"/>
  <c r="V769" i="20"/>
  <c r="L769" i="20"/>
  <c r="M769" i="20" s="1"/>
  <c r="J769" i="20"/>
  <c r="K769" i="20" s="1"/>
  <c r="I769" i="20"/>
  <c r="E769" i="20"/>
  <c r="G769" i="20" s="1"/>
  <c r="D769" i="20"/>
  <c r="F769" i="20" s="1"/>
  <c r="W768" i="20"/>
  <c r="V768" i="20"/>
  <c r="L768" i="20"/>
  <c r="M768" i="20" s="1"/>
  <c r="J768" i="20"/>
  <c r="K768" i="20" s="1"/>
  <c r="I768" i="20"/>
  <c r="E768" i="20"/>
  <c r="G768" i="20" s="1"/>
  <c r="D768" i="20"/>
  <c r="F768" i="20" s="1"/>
  <c r="W767" i="20"/>
  <c r="V767" i="20"/>
  <c r="L767" i="20"/>
  <c r="M767" i="20" s="1"/>
  <c r="J767" i="20"/>
  <c r="K767" i="20" s="1"/>
  <c r="I767" i="20"/>
  <c r="E767" i="20"/>
  <c r="G767" i="20" s="1"/>
  <c r="D767" i="20"/>
  <c r="F767" i="20" s="1"/>
  <c r="W766" i="20"/>
  <c r="V766" i="20"/>
  <c r="L766" i="20"/>
  <c r="M766" i="20" s="1"/>
  <c r="J766" i="20"/>
  <c r="K766" i="20" s="1"/>
  <c r="I766" i="20"/>
  <c r="E766" i="20"/>
  <c r="G766" i="20" s="1"/>
  <c r="D766" i="20"/>
  <c r="F766" i="20" s="1"/>
  <c r="W765" i="20"/>
  <c r="V765" i="20"/>
  <c r="L765" i="20"/>
  <c r="J765" i="20"/>
  <c r="I765" i="20"/>
  <c r="E765" i="20"/>
  <c r="G765" i="20" s="1"/>
  <c r="D765" i="20"/>
  <c r="F765" i="20" s="1"/>
  <c r="W764" i="20"/>
  <c r="V764" i="20"/>
  <c r="L764" i="20"/>
  <c r="M764" i="20" s="1"/>
  <c r="J764" i="20"/>
  <c r="K764" i="20" s="1"/>
  <c r="I764" i="20"/>
  <c r="E764" i="20"/>
  <c r="G764" i="20" s="1"/>
  <c r="D764" i="20"/>
  <c r="F764" i="20" s="1"/>
  <c r="W763" i="20"/>
  <c r="V763" i="20"/>
  <c r="L763" i="20"/>
  <c r="M763" i="20" s="1"/>
  <c r="J763" i="20"/>
  <c r="K763" i="20" s="1"/>
  <c r="I763" i="20"/>
  <c r="E763" i="20"/>
  <c r="G763" i="20" s="1"/>
  <c r="F763" i="20"/>
  <c r="W762" i="20"/>
  <c r="V762" i="20"/>
  <c r="L762" i="20"/>
  <c r="M762" i="20" s="1"/>
  <c r="J762" i="20"/>
  <c r="K762" i="20" s="1"/>
  <c r="I762" i="20"/>
  <c r="E762" i="20"/>
  <c r="G762" i="20" s="1"/>
  <c r="D762" i="20"/>
  <c r="F762" i="20" s="1"/>
  <c r="W761" i="20"/>
  <c r="V761" i="20"/>
  <c r="L761" i="20"/>
  <c r="M761" i="20" s="1"/>
  <c r="J761" i="20"/>
  <c r="K761" i="20" s="1"/>
  <c r="I761" i="20"/>
  <c r="E761" i="20"/>
  <c r="G761" i="20" s="1"/>
  <c r="D761" i="20"/>
  <c r="F761" i="20" s="1"/>
  <c r="W760" i="20"/>
  <c r="V760" i="20"/>
  <c r="L760" i="20"/>
  <c r="M760" i="20" s="1"/>
  <c r="J760" i="20"/>
  <c r="K760" i="20" s="1"/>
  <c r="I760" i="20"/>
  <c r="E760" i="20"/>
  <c r="G760" i="20" s="1"/>
  <c r="D760" i="20"/>
  <c r="F760" i="20" s="1"/>
  <c r="W759" i="20"/>
  <c r="V759" i="20"/>
  <c r="L759" i="20"/>
  <c r="M759" i="20" s="1"/>
  <c r="J759" i="20"/>
  <c r="K759" i="20" s="1"/>
  <c r="I759" i="20"/>
  <c r="E759" i="20"/>
  <c r="G759" i="20" s="1"/>
  <c r="D759" i="20"/>
  <c r="F759" i="20" s="1"/>
  <c r="W758" i="20"/>
  <c r="V758" i="20"/>
  <c r="L758" i="20"/>
  <c r="M758" i="20" s="1"/>
  <c r="J758" i="20"/>
  <c r="K758" i="20" s="1"/>
  <c r="I758" i="20"/>
  <c r="E758" i="20"/>
  <c r="G758" i="20" s="1"/>
  <c r="D758" i="20"/>
  <c r="F758" i="20" s="1"/>
  <c r="W757" i="20"/>
  <c r="V757" i="20"/>
  <c r="L757" i="20"/>
  <c r="M757" i="20" s="1"/>
  <c r="J757" i="20"/>
  <c r="K757" i="20" s="1"/>
  <c r="I757" i="20"/>
  <c r="E757" i="20"/>
  <c r="G757" i="20" s="1"/>
  <c r="D757" i="20"/>
  <c r="F757" i="20" s="1"/>
  <c r="W756" i="20"/>
  <c r="V756" i="20"/>
  <c r="L756" i="20"/>
  <c r="M756" i="20" s="1"/>
  <c r="J756" i="20"/>
  <c r="K756" i="20" s="1"/>
  <c r="I756" i="20"/>
  <c r="E756" i="20"/>
  <c r="G756" i="20" s="1"/>
  <c r="D756" i="20"/>
  <c r="F756" i="20" s="1"/>
  <c r="W755" i="20"/>
  <c r="V755" i="20"/>
  <c r="L755" i="20"/>
  <c r="M755" i="20" s="1"/>
  <c r="J755" i="20"/>
  <c r="K755" i="20" s="1"/>
  <c r="I755" i="20"/>
  <c r="E755" i="20"/>
  <c r="G755" i="20" s="1"/>
  <c r="D755" i="20"/>
  <c r="F755" i="20" s="1"/>
  <c r="W754" i="20"/>
  <c r="V754" i="20"/>
  <c r="L754" i="20"/>
  <c r="M754" i="20" s="1"/>
  <c r="J754" i="20"/>
  <c r="K754" i="20" s="1"/>
  <c r="I754" i="20"/>
  <c r="E754" i="20"/>
  <c r="G754" i="20" s="1"/>
  <c r="D754" i="20"/>
  <c r="F754" i="20" s="1"/>
  <c r="W753" i="20"/>
  <c r="V753" i="20"/>
  <c r="L753" i="20"/>
  <c r="M753" i="20" s="1"/>
  <c r="J753" i="20"/>
  <c r="K753" i="20" s="1"/>
  <c r="I753" i="20"/>
  <c r="E753" i="20"/>
  <c r="G753" i="20" s="1"/>
  <c r="D753" i="20"/>
  <c r="F753" i="20" s="1"/>
  <c r="W752" i="20"/>
  <c r="V752" i="20"/>
  <c r="L752" i="20"/>
  <c r="M752" i="20" s="1"/>
  <c r="J752" i="20"/>
  <c r="K752" i="20" s="1"/>
  <c r="I752" i="20"/>
  <c r="E752" i="20"/>
  <c r="G752" i="20" s="1"/>
  <c r="D752" i="20"/>
  <c r="F752" i="20" s="1"/>
  <c r="W751" i="20"/>
  <c r="V751" i="20"/>
  <c r="T751" i="20"/>
  <c r="L751" i="20"/>
  <c r="M751" i="20" s="1"/>
  <c r="J751" i="20"/>
  <c r="K751" i="20" s="1"/>
  <c r="I751" i="20"/>
  <c r="E751" i="20"/>
  <c r="G751" i="20" s="1"/>
  <c r="D751" i="20"/>
  <c r="F751" i="20" s="1"/>
  <c r="W750" i="20"/>
  <c r="V750" i="20"/>
  <c r="T750" i="20"/>
  <c r="L750" i="20"/>
  <c r="M750" i="20" s="1"/>
  <c r="J750" i="20"/>
  <c r="K750" i="20" s="1"/>
  <c r="I750" i="20"/>
  <c r="E750" i="20"/>
  <c r="G750" i="20" s="1"/>
  <c r="D750" i="20"/>
  <c r="F750" i="20" s="1"/>
  <c r="W749" i="20"/>
  <c r="V749" i="20"/>
  <c r="T749" i="20"/>
  <c r="L749" i="20"/>
  <c r="M749" i="20" s="1"/>
  <c r="J749" i="20"/>
  <c r="K749" i="20" s="1"/>
  <c r="I749" i="20"/>
  <c r="E749" i="20"/>
  <c r="G749" i="20" s="1"/>
  <c r="D749" i="20"/>
  <c r="F749" i="20" s="1"/>
  <c r="W748" i="20"/>
  <c r="V748" i="20"/>
  <c r="T748" i="20"/>
  <c r="L748" i="20"/>
  <c r="M748" i="20" s="1"/>
  <c r="J748" i="20"/>
  <c r="K748" i="20" s="1"/>
  <c r="I748" i="20"/>
  <c r="E748" i="20"/>
  <c r="G748" i="20" s="1"/>
  <c r="D748" i="20"/>
  <c r="F748" i="20" s="1"/>
  <c r="W747" i="20"/>
  <c r="V747" i="20"/>
  <c r="L747" i="20"/>
  <c r="M747" i="20" s="1"/>
  <c r="J747" i="20"/>
  <c r="K747" i="20" s="1"/>
  <c r="I747" i="20"/>
  <c r="E747" i="20"/>
  <c r="G747" i="20" s="1"/>
  <c r="D747" i="20"/>
  <c r="F747" i="20" s="1"/>
  <c r="W746" i="20"/>
  <c r="V746" i="20"/>
  <c r="T746" i="20"/>
  <c r="L746" i="20"/>
  <c r="M746" i="20" s="1"/>
  <c r="J746" i="20"/>
  <c r="K746" i="20" s="1"/>
  <c r="I746" i="20"/>
  <c r="E746" i="20"/>
  <c r="G746" i="20" s="1"/>
  <c r="D746" i="20"/>
  <c r="F746" i="20" s="1"/>
  <c r="W745" i="20"/>
  <c r="V745" i="20"/>
  <c r="U745" i="20"/>
  <c r="T745" i="20"/>
  <c r="L745" i="20"/>
  <c r="M745" i="20" s="1"/>
  <c r="J745" i="20"/>
  <c r="K745" i="20" s="1"/>
  <c r="I745" i="20"/>
  <c r="E745" i="20"/>
  <c r="G745" i="20" s="1"/>
  <c r="D745" i="20"/>
  <c r="F745" i="20" s="1"/>
  <c r="W744" i="20"/>
  <c r="V744" i="20"/>
  <c r="U744" i="20"/>
  <c r="T744" i="20"/>
  <c r="T743" i="20" s="1"/>
  <c r="T742" i="20" s="1"/>
  <c r="T741" i="20" s="1"/>
  <c r="T740" i="20" s="1"/>
  <c r="L744" i="20"/>
  <c r="M744" i="20" s="1"/>
  <c r="J744" i="20"/>
  <c r="K744" i="20" s="1"/>
  <c r="I744" i="20"/>
  <c r="E744" i="20"/>
  <c r="G744" i="20" s="1"/>
  <c r="D744" i="20"/>
  <c r="F744" i="20" s="1"/>
  <c r="W743" i="20"/>
  <c r="V743" i="20"/>
  <c r="U743" i="20"/>
  <c r="L743" i="20"/>
  <c r="M743" i="20" s="1"/>
  <c r="J743" i="20"/>
  <c r="K743" i="20" s="1"/>
  <c r="I743" i="20"/>
  <c r="E743" i="20"/>
  <c r="G743" i="20" s="1"/>
  <c r="D743" i="20"/>
  <c r="F743" i="20" s="1"/>
  <c r="W742" i="20"/>
  <c r="V742" i="20"/>
  <c r="U742" i="20"/>
  <c r="L742" i="20"/>
  <c r="M742" i="20" s="1"/>
  <c r="J742" i="20"/>
  <c r="K742" i="20" s="1"/>
  <c r="I742" i="20"/>
  <c r="E742" i="20"/>
  <c r="G742" i="20" s="1"/>
  <c r="D742" i="20"/>
  <c r="F742" i="20" s="1"/>
  <c r="W741" i="20"/>
  <c r="V741" i="20"/>
  <c r="U741" i="20"/>
  <c r="L741" i="20"/>
  <c r="M741" i="20" s="1"/>
  <c r="J741" i="20"/>
  <c r="K741" i="20" s="1"/>
  <c r="I741" i="20"/>
  <c r="E741" i="20"/>
  <c r="G741" i="20" s="1"/>
  <c r="D741" i="20"/>
  <c r="F741" i="20" s="1"/>
  <c r="W740" i="20"/>
  <c r="V740" i="20"/>
  <c r="U740" i="20"/>
  <c r="L740" i="20"/>
  <c r="M740" i="20" s="1"/>
  <c r="J740" i="20"/>
  <c r="K740" i="20" s="1"/>
  <c r="I740" i="20"/>
  <c r="E740" i="20"/>
  <c r="G740" i="20" s="1"/>
  <c r="D740" i="20"/>
  <c r="F740" i="20" s="1"/>
  <c r="W739" i="20"/>
  <c r="V739" i="20"/>
  <c r="L739" i="20"/>
  <c r="M739" i="20" s="1"/>
  <c r="J739" i="20"/>
  <c r="K739" i="20" s="1"/>
  <c r="I739" i="20"/>
  <c r="E739" i="20"/>
  <c r="G739" i="20" s="1"/>
  <c r="D739" i="20"/>
  <c r="F739" i="20" s="1"/>
  <c r="W738" i="20"/>
  <c r="V738" i="20"/>
  <c r="L738" i="20"/>
  <c r="M738" i="20" s="1"/>
  <c r="J738" i="20"/>
  <c r="K738" i="20" s="1"/>
  <c r="I738" i="20"/>
  <c r="E738" i="20"/>
  <c r="G738" i="20" s="1"/>
  <c r="D738" i="20"/>
  <c r="F738" i="20" s="1"/>
  <c r="W737" i="20"/>
  <c r="V737" i="20"/>
  <c r="L737" i="20"/>
  <c r="M737" i="20" s="1"/>
  <c r="J737" i="20"/>
  <c r="K737" i="20" s="1"/>
  <c r="I737" i="20"/>
  <c r="E737" i="20"/>
  <c r="G737" i="20" s="1"/>
  <c r="D737" i="20"/>
  <c r="F737" i="20" s="1"/>
  <c r="W736" i="20"/>
  <c r="V736" i="20"/>
  <c r="L736" i="20"/>
  <c r="M736" i="20" s="1"/>
  <c r="J736" i="20"/>
  <c r="K736" i="20" s="1"/>
  <c r="I736" i="20"/>
  <c r="E736" i="20"/>
  <c r="G736" i="20" s="1"/>
  <c r="D736" i="20"/>
  <c r="F736" i="20" s="1"/>
  <c r="W735" i="20"/>
  <c r="V735" i="20"/>
  <c r="L735" i="20"/>
  <c r="M735" i="20" s="1"/>
  <c r="J735" i="20"/>
  <c r="K735" i="20" s="1"/>
  <c r="I735" i="20"/>
  <c r="E735" i="20"/>
  <c r="G735" i="20" s="1"/>
  <c r="D735" i="20"/>
  <c r="F735" i="20" s="1"/>
  <c r="W734" i="20"/>
  <c r="V734" i="20"/>
  <c r="L734" i="20"/>
  <c r="J734" i="20"/>
  <c r="I734" i="20"/>
  <c r="Q2" i="20"/>
  <c r="R2" i="20" s="1"/>
  <c r="J3" i="22" s="1"/>
  <c r="L766" i="21"/>
  <c r="L767" i="21"/>
  <c r="L768" i="21"/>
  <c r="L769" i="21"/>
  <c r="L770" i="21"/>
  <c r="L771" i="21"/>
  <c r="L772" i="21"/>
  <c r="L773" i="21"/>
  <c r="L774" i="21"/>
  <c r="L775" i="21"/>
  <c r="L776" i="21"/>
  <c r="L777" i="21"/>
  <c r="L778" i="21"/>
  <c r="L779" i="21"/>
  <c r="L780" i="21"/>
  <c r="L781" i="21"/>
  <c r="L782" i="21"/>
  <c r="L783" i="21"/>
  <c r="L784" i="21"/>
  <c r="L785" i="21"/>
  <c r="L786" i="21"/>
  <c r="L787" i="21"/>
  <c r="L788" i="21"/>
  <c r="L789" i="21"/>
  <c r="L790" i="21"/>
  <c r="L791" i="21"/>
  <c r="L792" i="21"/>
  <c r="L793" i="21"/>
  <c r="L794" i="21"/>
  <c r="L795" i="21"/>
  <c r="L796" i="21"/>
  <c r="L797" i="21"/>
  <c r="L798" i="21"/>
  <c r="L799" i="21"/>
  <c r="L800" i="21"/>
  <c r="L801" i="21"/>
  <c r="L802" i="21"/>
  <c r="L803" i="21"/>
  <c r="L804" i="21"/>
  <c r="L805" i="21"/>
  <c r="L806" i="21"/>
  <c r="L807" i="21"/>
  <c r="L808" i="21"/>
  <c r="L809" i="21"/>
  <c r="L810" i="21"/>
  <c r="L811" i="21"/>
  <c r="L812" i="21"/>
  <c r="L813" i="21"/>
  <c r="L814" i="21"/>
  <c r="L815" i="21"/>
  <c r="L816" i="21"/>
  <c r="L817" i="21"/>
  <c r="L818" i="21"/>
  <c r="L819" i="21"/>
  <c r="L820" i="21"/>
  <c r="L821" i="21"/>
  <c r="L822" i="21"/>
  <c r="L823" i="21"/>
  <c r="M823" i="21" s="1"/>
  <c r="L824" i="21"/>
  <c r="L825" i="21"/>
  <c r="L826" i="21"/>
  <c r="L827" i="21"/>
  <c r="L828" i="21"/>
  <c r="L829" i="21"/>
  <c r="L830" i="21"/>
  <c r="L831" i="21"/>
  <c r="L832" i="21"/>
  <c r="L833" i="21"/>
  <c r="L834" i="21"/>
  <c r="L835" i="21"/>
  <c r="L836" i="21"/>
  <c r="L837" i="21"/>
  <c r="L838" i="21"/>
  <c r="L839" i="21"/>
  <c r="L840" i="21"/>
  <c r="L841" i="21"/>
  <c r="L842" i="21"/>
  <c r="L843" i="21"/>
  <c r="L844" i="21"/>
  <c r="L845" i="21"/>
  <c r="L846" i="21"/>
  <c r="L847" i="21"/>
  <c r="L848" i="21"/>
  <c r="L849" i="21"/>
  <c r="L850" i="21"/>
  <c r="L851" i="21"/>
  <c r="L852" i="21"/>
  <c r="L853" i="21"/>
  <c r="L854" i="21"/>
  <c r="L855" i="21"/>
  <c r="L856" i="21"/>
  <c r="L857" i="21"/>
  <c r="L858" i="21"/>
  <c r="L859" i="21"/>
  <c r="L860" i="21"/>
  <c r="L861" i="21"/>
  <c r="L862" i="21"/>
  <c r="L863" i="21"/>
  <c r="L864" i="21"/>
  <c r="L865" i="21"/>
  <c r="L866" i="21"/>
  <c r="L867" i="21"/>
  <c r="L868" i="21"/>
  <c r="L869" i="21"/>
  <c r="L870" i="21"/>
  <c r="L871" i="21"/>
  <c r="L872" i="21"/>
  <c r="L873" i="21"/>
  <c r="L874" i="21"/>
  <c r="L875" i="21"/>
  <c r="L876" i="21"/>
  <c r="L877" i="21"/>
  <c r="L878" i="21"/>
  <c r="L879" i="21"/>
  <c r="L880" i="21"/>
  <c r="L881" i="21"/>
  <c r="L882" i="21"/>
  <c r="L883" i="21"/>
  <c r="L884" i="21"/>
  <c r="L885" i="21"/>
  <c r="L886" i="21"/>
  <c r="L887" i="21"/>
  <c r="P910" i="21" s="1"/>
  <c r="L888" i="21"/>
  <c r="L889" i="21"/>
  <c r="L890" i="21"/>
  <c r="L891" i="21"/>
  <c r="L892" i="21"/>
  <c r="L893" i="21"/>
  <c r="L894" i="21"/>
  <c r="L895" i="21"/>
  <c r="L896" i="21"/>
  <c r="L897" i="21"/>
  <c r="L898" i="21"/>
  <c r="L899" i="21"/>
  <c r="L900" i="21"/>
  <c r="L901" i="21"/>
  <c r="L902" i="21"/>
  <c r="L903" i="21"/>
  <c r="L904" i="21"/>
  <c r="L905" i="21"/>
  <c r="L906" i="21"/>
  <c r="L907" i="21"/>
  <c r="L908" i="21"/>
  <c r="L909" i="21"/>
  <c r="L910" i="21"/>
  <c r="L911" i="21"/>
  <c r="L912" i="21"/>
  <c r="L913" i="21"/>
  <c r="L914" i="21"/>
  <c r="L915" i="21"/>
  <c r="L916" i="21"/>
  <c r="L917" i="21"/>
  <c r="P942" i="21" s="1"/>
  <c r="L918" i="21"/>
  <c r="L919" i="21"/>
  <c r="L920" i="21"/>
  <c r="L921" i="21"/>
  <c r="L922" i="21"/>
  <c r="L923" i="21"/>
  <c r="L924" i="21"/>
  <c r="L925" i="21"/>
  <c r="L926" i="21"/>
  <c r="L927" i="21"/>
  <c r="L928" i="21"/>
  <c r="L929" i="21"/>
  <c r="L930" i="21"/>
  <c r="L931" i="21"/>
  <c r="L932" i="21"/>
  <c r="L933" i="21"/>
  <c r="L934" i="21"/>
  <c r="L935" i="21"/>
  <c r="L936" i="21"/>
  <c r="L937" i="21"/>
  <c r="L938" i="21"/>
  <c r="L939" i="21"/>
  <c r="L940" i="21"/>
  <c r="L941" i="21"/>
  <c r="L942" i="21"/>
  <c r="L943" i="21"/>
  <c r="L944" i="21"/>
  <c r="L945" i="21"/>
  <c r="L946" i="21"/>
  <c r="L947" i="21"/>
  <c r="P973" i="21" s="1"/>
  <c r="L948" i="21"/>
  <c r="L949" i="21"/>
  <c r="L950" i="21"/>
  <c r="L951" i="21"/>
  <c r="L952" i="21"/>
  <c r="L953" i="21"/>
  <c r="L954" i="21"/>
  <c r="L955" i="21"/>
  <c r="L956" i="21"/>
  <c r="L957" i="21"/>
  <c r="L958" i="21"/>
  <c r="L959" i="21"/>
  <c r="L960" i="21"/>
  <c r="L961" i="21"/>
  <c r="L962" i="21"/>
  <c r="L963" i="21"/>
  <c r="L964" i="21"/>
  <c r="L965" i="21"/>
  <c r="L966" i="21"/>
  <c r="L967" i="21"/>
  <c r="L968" i="21"/>
  <c r="L969" i="21"/>
  <c r="L970" i="21"/>
  <c r="L971" i="21"/>
  <c r="L972" i="21"/>
  <c r="L973" i="21"/>
  <c r="L974" i="21"/>
  <c r="L975" i="21"/>
  <c r="L976" i="21"/>
  <c r="L977" i="21"/>
  <c r="L978" i="21"/>
  <c r="L979" i="21"/>
  <c r="P1001" i="21" s="1"/>
  <c r="L980" i="21"/>
  <c r="L981" i="21"/>
  <c r="L982" i="21"/>
  <c r="L983" i="21"/>
  <c r="L984" i="21"/>
  <c r="L985" i="21"/>
  <c r="L986" i="21"/>
  <c r="L987" i="21"/>
  <c r="L988" i="21"/>
  <c r="L989" i="21"/>
  <c r="L990" i="21"/>
  <c r="L991" i="21"/>
  <c r="L992" i="21"/>
  <c r="L993" i="21"/>
  <c r="L994" i="21"/>
  <c r="L995" i="21"/>
  <c r="L996" i="21"/>
  <c r="L997" i="21"/>
  <c r="L998" i="21"/>
  <c r="L999" i="21"/>
  <c r="L1000" i="21"/>
  <c r="L1001" i="21"/>
  <c r="L1002" i="21"/>
  <c r="L1003" i="21"/>
  <c r="L1004" i="21"/>
  <c r="L1005" i="21"/>
  <c r="L1006" i="21"/>
  <c r="L1007" i="21"/>
  <c r="L1008" i="21"/>
  <c r="L1009" i="21"/>
  <c r="P1034" i="21" s="1"/>
  <c r="L1010" i="21"/>
  <c r="L1011" i="21"/>
  <c r="L1012" i="21"/>
  <c r="L1013" i="21"/>
  <c r="L1014" i="21"/>
  <c r="L1015" i="21"/>
  <c r="L1016" i="21"/>
  <c r="L1017" i="21"/>
  <c r="L1018" i="21"/>
  <c r="L1019" i="21"/>
  <c r="L1020" i="21"/>
  <c r="L1021" i="21"/>
  <c r="L1022" i="21"/>
  <c r="L1023" i="21"/>
  <c r="L1024" i="21"/>
  <c r="L1025" i="21"/>
  <c r="L1026" i="21"/>
  <c r="L1027" i="21"/>
  <c r="L1028" i="21"/>
  <c r="L1029" i="21"/>
  <c r="L1030" i="21"/>
  <c r="L1031" i="21"/>
  <c r="L1032" i="21"/>
  <c r="L1033" i="21"/>
  <c r="L1034" i="21"/>
  <c r="L1035" i="21"/>
  <c r="L1036" i="21"/>
  <c r="L1037" i="21"/>
  <c r="L1038" i="21"/>
  <c r="L1039" i="21"/>
  <c r="P1064" i="21" s="1"/>
  <c r="L1040" i="21"/>
  <c r="L1041" i="21"/>
  <c r="L1042" i="21"/>
  <c r="L1043" i="21"/>
  <c r="L1044" i="21"/>
  <c r="L1045" i="21"/>
  <c r="L1046" i="21"/>
  <c r="L1047" i="21"/>
  <c r="L1048" i="21"/>
  <c r="L1049" i="21"/>
  <c r="L1050" i="21"/>
  <c r="L1051" i="21"/>
  <c r="L1052" i="21"/>
  <c r="L1053" i="21"/>
  <c r="L1054" i="21"/>
  <c r="L1055" i="21"/>
  <c r="L1056" i="21"/>
  <c r="L1057" i="21"/>
  <c r="L1058" i="21"/>
  <c r="L1059" i="21"/>
  <c r="L1060" i="21"/>
  <c r="L1061" i="21"/>
  <c r="L1062" i="21"/>
  <c r="L1063" i="21"/>
  <c r="L1064" i="21"/>
  <c r="L1065" i="21"/>
  <c r="L1066" i="21"/>
  <c r="L1067" i="21"/>
  <c r="L1068" i="21"/>
  <c r="L1069" i="21"/>
  <c r="P1093" i="21" s="1"/>
  <c r="L1070" i="21"/>
  <c r="L1071" i="21"/>
  <c r="L1072" i="21"/>
  <c r="L1073" i="21"/>
  <c r="L1074" i="21"/>
  <c r="L1075" i="21"/>
  <c r="L1076" i="21"/>
  <c r="L1077" i="21"/>
  <c r="L1078" i="21"/>
  <c r="L1079" i="21"/>
  <c r="L1080" i="21"/>
  <c r="L1081" i="21"/>
  <c r="L1082" i="21"/>
  <c r="L1083" i="21"/>
  <c r="L1084" i="21"/>
  <c r="L1085" i="21"/>
  <c r="L1086" i="21"/>
  <c r="L1087" i="21"/>
  <c r="L1088" i="21"/>
  <c r="L1089" i="21"/>
  <c r="L1090" i="21"/>
  <c r="L1091" i="21"/>
  <c r="L1092" i="21"/>
  <c r="L1093" i="21"/>
  <c r="L1094" i="21"/>
  <c r="L1095" i="21"/>
  <c r="L1096" i="21"/>
  <c r="L1097" i="21"/>
  <c r="L1098" i="21"/>
  <c r="L1099" i="21"/>
  <c r="L1100" i="21"/>
  <c r="L765" i="21"/>
  <c r="J785" i="21"/>
  <c r="J786" i="21"/>
  <c r="J787" i="21"/>
  <c r="J788" i="21"/>
  <c r="J789" i="21"/>
  <c r="J790" i="21"/>
  <c r="J791" i="21"/>
  <c r="J792" i="21"/>
  <c r="J793" i="21"/>
  <c r="J794" i="21"/>
  <c r="J795" i="21"/>
  <c r="J796" i="21"/>
  <c r="J797" i="21"/>
  <c r="J798" i="21"/>
  <c r="J799" i="21"/>
  <c r="J800" i="21"/>
  <c r="J801" i="21"/>
  <c r="J802" i="21"/>
  <c r="J803" i="21"/>
  <c r="J804" i="21"/>
  <c r="J805" i="21"/>
  <c r="J806" i="21"/>
  <c r="J807" i="21"/>
  <c r="J808" i="21"/>
  <c r="J809" i="21"/>
  <c r="J810" i="21"/>
  <c r="J811" i="21"/>
  <c r="J812" i="21"/>
  <c r="J813" i="21"/>
  <c r="J814" i="21"/>
  <c r="J815" i="21"/>
  <c r="J816" i="21"/>
  <c r="J817" i="21"/>
  <c r="J818" i="21"/>
  <c r="J819" i="21"/>
  <c r="J820" i="21"/>
  <c r="J821" i="21"/>
  <c r="J822" i="21"/>
  <c r="J823" i="21"/>
  <c r="J824" i="21"/>
  <c r="J825" i="21"/>
  <c r="J826" i="21"/>
  <c r="J827" i="21"/>
  <c r="J828" i="21"/>
  <c r="J829" i="21"/>
  <c r="J830" i="21"/>
  <c r="J831" i="21"/>
  <c r="J832" i="21"/>
  <c r="J833" i="21"/>
  <c r="J834" i="21"/>
  <c r="J835" i="21"/>
  <c r="J836" i="21"/>
  <c r="J837" i="21"/>
  <c r="J838" i="21"/>
  <c r="J839" i="21"/>
  <c r="J840" i="21"/>
  <c r="J841" i="21"/>
  <c r="J842" i="21"/>
  <c r="J843" i="21"/>
  <c r="J844" i="21"/>
  <c r="J845" i="21"/>
  <c r="J846" i="21"/>
  <c r="J847" i="21"/>
  <c r="J848" i="21"/>
  <c r="J849" i="21"/>
  <c r="J850" i="21"/>
  <c r="J851" i="21"/>
  <c r="J852" i="21"/>
  <c r="J853" i="21"/>
  <c r="J854" i="21"/>
  <c r="J855" i="21"/>
  <c r="J856" i="21"/>
  <c r="J857" i="21"/>
  <c r="J858" i="21"/>
  <c r="J859" i="21"/>
  <c r="J860" i="21"/>
  <c r="J861" i="21"/>
  <c r="J862" i="21"/>
  <c r="J863" i="21"/>
  <c r="J864" i="21"/>
  <c r="J865" i="21"/>
  <c r="J866" i="21"/>
  <c r="J867" i="21"/>
  <c r="J868" i="21"/>
  <c r="J869" i="21"/>
  <c r="J870" i="21"/>
  <c r="J871" i="21"/>
  <c r="J872" i="21"/>
  <c r="J873" i="21"/>
  <c r="J874" i="21"/>
  <c r="J875" i="21"/>
  <c r="J876" i="21"/>
  <c r="J877" i="21"/>
  <c r="J878" i="21"/>
  <c r="J879" i="21"/>
  <c r="J880" i="21"/>
  <c r="J881" i="21"/>
  <c r="J882" i="21"/>
  <c r="J883" i="21"/>
  <c r="J884" i="21"/>
  <c r="J885" i="21"/>
  <c r="J886" i="21"/>
  <c r="J887" i="21"/>
  <c r="J888" i="21"/>
  <c r="J889" i="21"/>
  <c r="J890" i="21"/>
  <c r="J891" i="21"/>
  <c r="J892" i="21"/>
  <c r="J893" i="21"/>
  <c r="J894" i="21"/>
  <c r="J895" i="21"/>
  <c r="J896" i="21"/>
  <c r="J897" i="21"/>
  <c r="J898" i="21"/>
  <c r="J899" i="21"/>
  <c r="J900" i="21"/>
  <c r="J901" i="21"/>
  <c r="J902" i="21"/>
  <c r="J903" i="21"/>
  <c r="J904" i="21"/>
  <c r="J905" i="21"/>
  <c r="J906" i="21"/>
  <c r="J907" i="21"/>
  <c r="J908" i="21"/>
  <c r="J909" i="21"/>
  <c r="J910" i="21"/>
  <c r="J911" i="21"/>
  <c r="J912" i="21"/>
  <c r="J913" i="21"/>
  <c r="J914" i="21"/>
  <c r="J915" i="21"/>
  <c r="J916" i="21"/>
  <c r="J917" i="21"/>
  <c r="J918" i="21"/>
  <c r="J919" i="21"/>
  <c r="J920" i="21"/>
  <c r="J921" i="21"/>
  <c r="J922" i="21"/>
  <c r="J923" i="21"/>
  <c r="J924" i="21"/>
  <c r="J925" i="21"/>
  <c r="J926" i="21"/>
  <c r="J927" i="21"/>
  <c r="J928" i="21"/>
  <c r="J929" i="21"/>
  <c r="J930" i="21"/>
  <c r="J931" i="21"/>
  <c r="J932" i="21"/>
  <c r="J933" i="21"/>
  <c r="J934" i="21"/>
  <c r="J935" i="21"/>
  <c r="J936" i="21"/>
  <c r="J937" i="21"/>
  <c r="J938" i="21"/>
  <c r="J939" i="21"/>
  <c r="J940" i="21"/>
  <c r="J941" i="21"/>
  <c r="J942" i="21"/>
  <c r="J943" i="21"/>
  <c r="J944" i="21"/>
  <c r="J945" i="21"/>
  <c r="J946" i="21"/>
  <c r="J947" i="21"/>
  <c r="J948" i="21"/>
  <c r="J949" i="21"/>
  <c r="J950" i="21"/>
  <c r="J951" i="21"/>
  <c r="J952" i="21"/>
  <c r="J953" i="21"/>
  <c r="J954" i="21"/>
  <c r="J955" i="21"/>
  <c r="J956" i="21"/>
  <c r="J957" i="21"/>
  <c r="J958" i="21"/>
  <c r="J959" i="21"/>
  <c r="J960" i="21"/>
  <c r="J961" i="21"/>
  <c r="J962" i="21"/>
  <c r="J963" i="21"/>
  <c r="J964" i="21"/>
  <c r="J965" i="21"/>
  <c r="J966" i="21"/>
  <c r="J967" i="21"/>
  <c r="J968" i="21"/>
  <c r="J969" i="21"/>
  <c r="J970" i="21"/>
  <c r="J971" i="21"/>
  <c r="J972" i="21"/>
  <c r="J973" i="21"/>
  <c r="J974" i="21"/>
  <c r="J975" i="21"/>
  <c r="J976" i="21"/>
  <c r="J977" i="21"/>
  <c r="J978" i="21"/>
  <c r="J979" i="21"/>
  <c r="J980" i="21"/>
  <c r="J981" i="21"/>
  <c r="J982" i="21"/>
  <c r="J983" i="21"/>
  <c r="J984" i="21"/>
  <c r="J985" i="21"/>
  <c r="J986" i="21"/>
  <c r="J987" i="21"/>
  <c r="J988" i="21"/>
  <c r="J989" i="21"/>
  <c r="J990" i="21"/>
  <c r="J991" i="21"/>
  <c r="J992" i="21"/>
  <c r="J993" i="21"/>
  <c r="J994" i="21"/>
  <c r="J995" i="21"/>
  <c r="J996" i="21"/>
  <c r="J997" i="21"/>
  <c r="J998" i="21"/>
  <c r="J999" i="21"/>
  <c r="J1000" i="21"/>
  <c r="J1001" i="21"/>
  <c r="J1002" i="21"/>
  <c r="J1003" i="21"/>
  <c r="J1004" i="21"/>
  <c r="J1005" i="21"/>
  <c r="J1006" i="21"/>
  <c r="J1007" i="21"/>
  <c r="J1008" i="21"/>
  <c r="J1009" i="21"/>
  <c r="J1010" i="21"/>
  <c r="J1011" i="21"/>
  <c r="J1012" i="21"/>
  <c r="J1013" i="21"/>
  <c r="J1014" i="21"/>
  <c r="O1034" i="21" s="1"/>
  <c r="J1015" i="21"/>
  <c r="J1016" i="21"/>
  <c r="J1017" i="21"/>
  <c r="J1018" i="21"/>
  <c r="J1019" i="21"/>
  <c r="J1020" i="21"/>
  <c r="J1021" i="21"/>
  <c r="J1022" i="21"/>
  <c r="J1023" i="21"/>
  <c r="J1024" i="21"/>
  <c r="J1025" i="21"/>
  <c r="J1026" i="21"/>
  <c r="J1027" i="21"/>
  <c r="J1028" i="21"/>
  <c r="J1029" i="21"/>
  <c r="J1030" i="21"/>
  <c r="J1031" i="21"/>
  <c r="J1032" i="21"/>
  <c r="J1033" i="21"/>
  <c r="J1034" i="21"/>
  <c r="J1035" i="21"/>
  <c r="J1036" i="21"/>
  <c r="J1037" i="21"/>
  <c r="J1038" i="21"/>
  <c r="J1039" i="21"/>
  <c r="J1040" i="21"/>
  <c r="J1041" i="21"/>
  <c r="J1042" i="21"/>
  <c r="J1043" i="21"/>
  <c r="J1044" i="21"/>
  <c r="J1045" i="21"/>
  <c r="J1046" i="21"/>
  <c r="J1047" i="21"/>
  <c r="J1048" i="21"/>
  <c r="J1049" i="21"/>
  <c r="J1050" i="21"/>
  <c r="J1051" i="21"/>
  <c r="J1052" i="21"/>
  <c r="J1053" i="21"/>
  <c r="J1054" i="21"/>
  <c r="J1055" i="21"/>
  <c r="J1056" i="21"/>
  <c r="J1057" i="21"/>
  <c r="J1058" i="21"/>
  <c r="J1059" i="21"/>
  <c r="J1060" i="21"/>
  <c r="J1061" i="21"/>
  <c r="J1062" i="21"/>
  <c r="J1063" i="21"/>
  <c r="J1064" i="21"/>
  <c r="J1065" i="21"/>
  <c r="J1066" i="21"/>
  <c r="J1067" i="21"/>
  <c r="J1068" i="21"/>
  <c r="J1069" i="21"/>
  <c r="J1070" i="21"/>
  <c r="J1071" i="21"/>
  <c r="J1072" i="21"/>
  <c r="J1073" i="21"/>
  <c r="J1074" i="21"/>
  <c r="J1075" i="21"/>
  <c r="J1076" i="21"/>
  <c r="J1077" i="21"/>
  <c r="J1078" i="21"/>
  <c r="J1079" i="21"/>
  <c r="J1080" i="21"/>
  <c r="J1081" i="21"/>
  <c r="J1082" i="21"/>
  <c r="J1083" i="21"/>
  <c r="J1084" i="21"/>
  <c r="J1085" i="21"/>
  <c r="J1086" i="21"/>
  <c r="J1087" i="21"/>
  <c r="J1088" i="21"/>
  <c r="J1089" i="21"/>
  <c r="J1090" i="21"/>
  <c r="J1091" i="21"/>
  <c r="J1092" i="21"/>
  <c r="J1093" i="21"/>
  <c r="J1094" i="21"/>
  <c r="J1095" i="21"/>
  <c r="J1096" i="21"/>
  <c r="J1097" i="21"/>
  <c r="J1098" i="21"/>
  <c r="J1099" i="21"/>
  <c r="J1100" i="21"/>
  <c r="J784" i="21"/>
  <c r="J783" i="21"/>
  <c r="J782" i="21"/>
  <c r="J781" i="21"/>
  <c r="J780" i="21"/>
  <c r="J779" i="21"/>
  <c r="J778" i="21"/>
  <c r="J777" i="21"/>
  <c r="J776" i="21"/>
  <c r="J775" i="21"/>
  <c r="J774" i="21"/>
  <c r="J773" i="21"/>
  <c r="J772" i="21"/>
  <c r="J771" i="21"/>
  <c r="J770" i="21"/>
  <c r="J769" i="21"/>
  <c r="J768" i="21"/>
  <c r="J767" i="21"/>
  <c r="J766" i="21"/>
  <c r="J765" i="21"/>
  <c r="L764" i="21"/>
  <c r="J764" i="21"/>
  <c r="L763" i="21"/>
  <c r="J763" i="21"/>
  <c r="L762" i="21"/>
  <c r="L761" i="21"/>
  <c r="J762" i="21"/>
  <c r="J761" i="21"/>
  <c r="L757" i="21"/>
  <c r="L758" i="21"/>
  <c r="L759" i="21"/>
  <c r="L760" i="21"/>
  <c r="L756" i="21"/>
  <c r="J757" i="21"/>
  <c r="J758" i="21"/>
  <c r="J759" i="21"/>
  <c r="J760" i="21"/>
  <c r="J756" i="21"/>
  <c r="L755" i="21"/>
  <c r="L754" i="21"/>
  <c r="J755" i="21"/>
  <c r="J754" i="21"/>
  <c r="L750" i="21"/>
  <c r="L751" i="21"/>
  <c r="L752" i="21"/>
  <c r="L753" i="21"/>
  <c r="L749" i="21"/>
  <c r="J750" i="21"/>
  <c r="J751" i="21"/>
  <c r="J752" i="21"/>
  <c r="J753" i="21"/>
  <c r="J749" i="21"/>
  <c r="L748" i="21"/>
  <c r="L747" i="21"/>
  <c r="J748" i="21"/>
  <c r="J747" i="21"/>
  <c r="L744" i="21"/>
  <c r="L745" i="21"/>
  <c r="L746" i="21"/>
  <c r="L743" i="21"/>
  <c r="J744" i="21"/>
  <c r="J745" i="21"/>
  <c r="J746" i="21"/>
  <c r="J743" i="21"/>
  <c r="L735" i="21"/>
  <c r="L736" i="21"/>
  <c r="L737" i="21"/>
  <c r="L738" i="21"/>
  <c r="L739" i="21"/>
  <c r="L740" i="21"/>
  <c r="L741" i="21"/>
  <c r="L742" i="21"/>
  <c r="L734" i="21"/>
  <c r="J735" i="21"/>
  <c r="J736" i="21"/>
  <c r="J737" i="21"/>
  <c r="J738" i="21"/>
  <c r="J739" i="21"/>
  <c r="J740" i="21"/>
  <c r="J741" i="21"/>
  <c r="J742" i="21"/>
  <c r="J734" i="21"/>
  <c r="O1093" i="21"/>
  <c r="O1097" i="21"/>
  <c r="O1098" i="21" s="1"/>
  <c r="E28" i="22" s="1"/>
  <c r="O1064" i="21"/>
  <c r="O1068" i="21"/>
  <c r="O1069" i="21" s="1"/>
  <c r="E27" i="22" s="1"/>
  <c r="O1001" i="21"/>
  <c r="O1005" i="21"/>
  <c r="O1006" i="21" s="1"/>
  <c r="E25" i="22" s="1"/>
  <c r="O973" i="21"/>
  <c r="O977" i="21"/>
  <c r="O978" i="21" s="1"/>
  <c r="E24" i="22" s="1"/>
  <c r="O942" i="21"/>
  <c r="O946" i="21"/>
  <c r="O947" i="21" s="1"/>
  <c r="E23" i="22" s="1"/>
  <c r="O910" i="21"/>
  <c r="O914" i="21"/>
  <c r="O915" i="21" s="1"/>
  <c r="E22" i="22" s="1"/>
  <c r="O885" i="21"/>
  <c r="O886" i="21" s="1"/>
  <c r="E21" i="22" s="1"/>
  <c r="O823" i="21"/>
  <c r="O824" i="21" s="1"/>
  <c r="E19" i="22" s="1"/>
  <c r="O789" i="21"/>
  <c r="K1039" i="21"/>
  <c r="K1008" i="21"/>
  <c r="M1008" i="21"/>
  <c r="K947" i="21"/>
  <c r="K886" i="21"/>
  <c r="M886" i="21"/>
  <c r="K823" i="21"/>
  <c r="K794" i="21"/>
  <c r="M794" i="21"/>
  <c r="K765" i="21"/>
  <c r="O881" i="21" l="1"/>
  <c r="O914" i="20"/>
  <c r="O915" i="20" s="1"/>
  <c r="E8" i="22" s="1"/>
  <c r="N946" i="20"/>
  <c r="O946" i="20"/>
  <c r="O947" i="20" s="1"/>
  <c r="E9" i="22" s="1"/>
  <c r="N977" i="20"/>
  <c r="O1005" i="20"/>
  <c r="O1006" i="20" s="1"/>
  <c r="E11" i="22" s="1"/>
  <c r="O852" i="21"/>
  <c r="O853" i="21" s="1"/>
  <c r="E20" i="22" s="1"/>
  <c r="O848" i="21"/>
  <c r="O819" i="21"/>
  <c r="P793" i="21"/>
  <c r="P794" i="21" s="1"/>
  <c r="G18" i="22" s="1"/>
  <c r="O793" i="20"/>
  <c r="O794" i="20" s="1"/>
  <c r="E4" i="22" s="1"/>
  <c r="O728" i="20"/>
  <c r="O732" i="20"/>
  <c r="P728" i="20"/>
  <c r="P732" i="20"/>
  <c r="O793" i="21"/>
  <c r="O794" i="21" s="1"/>
  <c r="E18" i="22" s="1"/>
  <c r="O760" i="21"/>
  <c r="O764" i="21"/>
  <c r="O765" i="21" s="1"/>
  <c r="E17" i="22" s="1"/>
  <c r="P760" i="21"/>
  <c r="O764" i="20"/>
  <c r="O765" i="20" s="1"/>
  <c r="E3" i="22" s="1"/>
  <c r="P881" i="21"/>
  <c r="P848" i="21"/>
  <c r="P819" i="21"/>
  <c r="N823" i="20"/>
  <c r="N824" i="20" s="1"/>
  <c r="C5" i="22" s="1"/>
  <c r="N852" i="20"/>
  <c r="N853" i="20" s="1"/>
  <c r="C6" i="22" s="1"/>
  <c r="B6" i="22" s="1"/>
  <c r="O852" i="20"/>
  <c r="O853" i="20" s="1"/>
  <c r="E6" i="22" s="1"/>
  <c r="O885" i="20"/>
  <c r="O886" i="20" s="1"/>
  <c r="E7" i="22" s="1"/>
  <c r="P764" i="21"/>
  <c r="P765" i="21" s="1"/>
  <c r="G17" i="22" s="1"/>
  <c r="M765" i="21"/>
  <c r="M947" i="21"/>
  <c r="M1039" i="21"/>
  <c r="P789" i="21"/>
  <c r="P823" i="21"/>
  <c r="P824" i="21" s="1"/>
  <c r="G19" i="22" s="1"/>
  <c r="P852" i="21"/>
  <c r="P853" i="21" s="1"/>
  <c r="G20" i="22" s="1"/>
  <c r="P885" i="21"/>
  <c r="P886" i="21" s="1"/>
  <c r="G21" i="22" s="1"/>
  <c r="P914" i="21"/>
  <c r="P915" i="21" s="1"/>
  <c r="G22" i="22" s="1"/>
  <c r="P946" i="21"/>
  <c r="P947" i="21" s="1"/>
  <c r="G23" i="22" s="1"/>
  <c r="P977" i="21"/>
  <c r="P978" i="21" s="1"/>
  <c r="G24" i="22" s="1"/>
  <c r="P1005" i="21"/>
  <c r="P1006" i="21" s="1"/>
  <c r="G25" i="22" s="1"/>
  <c r="P1038" i="21"/>
  <c r="P1039" i="21" s="1"/>
  <c r="G26" i="22" s="1"/>
  <c r="P1068" i="21"/>
  <c r="P1069" i="21" s="1"/>
  <c r="G27" i="22" s="1"/>
  <c r="P1097" i="21"/>
  <c r="P1098" i="21" s="1"/>
  <c r="G28" i="22" s="1"/>
  <c r="N764" i="20"/>
  <c r="P764" i="20"/>
  <c r="N793" i="20"/>
  <c r="P793" i="20"/>
  <c r="P852" i="20"/>
  <c r="P853" i="20" s="1"/>
  <c r="G6" i="22" s="1"/>
  <c r="N914" i="20"/>
  <c r="P914" i="20"/>
  <c r="P915" i="20" s="1"/>
  <c r="G8" i="22" s="1"/>
  <c r="P946" i="20"/>
  <c r="P947" i="20" s="1"/>
  <c r="G9" i="22" s="1"/>
  <c r="N1005" i="20"/>
  <c r="P1005" i="20"/>
  <c r="P1006" i="20" s="1"/>
  <c r="G11" i="22" s="1"/>
  <c r="N1038" i="20"/>
  <c r="N1039" i="20" s="1"/>
  <c r="C12" i="22" s="1"/>
  <c r="B12" i="22" s="1"/>
  <c r="P1038" i="20"/>
  <c r="P1039" i="20" s="1"/>
  <c r="G12" i="22" s="1"/>
  <c r="D4" i="22"/>
  <c r="O1038" i="21"/>
  <c r="O1039" i="21" s="1"/>
  <c r="E26" i="22" s="1"/>
  <c r="N1068" i="20"/>
  <c r="N885" i="20"/>
  <c r="N886" i="20" s="1"/>
  <c r="C7" i="22" s="1"/>
  <c r="B7" i="22" s="1"/>
  <c r="P885" i="20"/>
  <c r="P886" i="20" s="1"/>
  <c r="G7" i="22" s="1"/>
  <c r="D17" i="22"/>
  <c r="D19" i="22"/>
  <c r="F18" i="22"/>
  <c r="F19" i="22"/>
  <c r="N915" i="20"/>
  <c r="C8" i="22" s="1"/>
  <c r="B8" i="22" s="1"/>
  <c r="N947" i="20"/>
  <c r="C9" i="22" s="1"/>
  <c r="B9" i="22" s="1"/>
  <c r="N978" i="20"/>
  <c r="C10" i="22" s="1"/>
  <c r="B10" i="22" s="1"/>
  <c r="N1006" i="20"/>
  <c r="C11" i="22" s="1"/>
  <c r="B11" i="22" s="1"/>
  <c r="N1069" i="20"/>
  <c r="C13" i="22" s="1"/>
  <c r="B13" i="22" s="1"/>
  <c r="N1098" i="20"/>
  <c r="C14" i="22" s="1"/>
  <c r="B14" i="22" s="1"/>
  <c r="D6" i="22"/>
  <c r="D7" i="22"/>
  <c r="D8" i="22"/>
  <c r="F8" i="22"/>
  <c r="D9" i="22"/>
  <c r="F9" i="22"/>
  <c r="D11" i="22"/>
  <c r="F11" i="22"/>
  <c r="D12" i="22"/>
  <c r="F12" i="22"/>
  <c r="D21" i="22"/>
  <c r="D22" i="22"/>
  <c r="D23" i="22"/>
  <c r="D24" i="22"/>
  <c r="D25" i="22"/>
  <c r="D26" i="22"/>
  <c r="D27" i="22"/>
  <c r="D28" i="22"/>
  <c r="F22" i="22"/>
  <c r="F24" i="22"/>
  <c r="F26" i="22"/>
  <c r="F28" i="22"/>
  <c r="D20" i="22"/>
  <c r="K734" i="20"/>
  <c r="M734" i="20"/>
  <c r="O760" i="20"/>
  <c r="P760" i="20"/>
  <c r="K765" i="20"/>
  <c r="O790" i="20" s="1"/>
  <c r="M765" i="20"/>
  <c r="P790" i="20" s="1"/>
  <c r="O789" i="20"/>
  <c r="P789" i="20"/>
  <c r="O823" i="20"/>
  <c r="O819" i="20"/>
  <c r="K794" i="20"/>
  <c r="O820" i="20" s="1"/>
  <c r="P823" i="20"/>
  <c r="P819" i="20"/>
  <c r="M794" i="20"/>
  <c r="P820" i="20" s="1"/>
  <c r="K825" i="20"/>
  <c r="O849" i="20" s="1"/>
  <c r="M825" i="20"/>
  <c r="P849" i="20" s="1"/>
  <c r="O848" i="20"/>
  <c r="P848" i="20"/>
  <c r="K855" i="20"/>
  <c r="O882" i="20" s="1"/>
  <c r="M855" i="20"/>
  <c r="P882" i="20" s="1"/>
  <c r="O881" i="20"/>
  <c r="P881" i="20"/>
  <c r="K886" i="20"/>
  <c r="O911" i="20" s="1"/>
  <c r="M886" i="20"/>
  <c r="P911" i="20" s="1"/>
  <c r="O910" i="20"/>
  <c r="P910" i="20"/>
  <c r="K916" i="20"/>
  <c r="O943" i="20" s="1"/>
  <c r="M916" i="20"/>
  <c r="P943" i="20" s="1"/>
  <c r="O942" i="20"/>
  <c r="P942" i="20"/>
  <c r="O977" i="20"/>
  <c r="O973" i="20"/>
  <c r="K947" i="20"/>
  <c r="O974" i="20" s="1"/>
  <c r="P977" i="20"/>
  <c r="P973" i="20"/>
  <c r="M947" i="20"/>
  <c r="P974" i="20" s="1"/>
  <c r="K978" i="20"/>
  <c r="O1002" i="20" s="1"/>
  <c r="M978" i="20"/>
  <c r="P1002" i="20" s="1"/>
  <c r="O1001" i="20"/>
  <c r="P1001" i="20"/>
  <c r="K1008" i="20"/>
  <c r="O1035" i="20" s="1"/>
  <c r="M1008" i="20"/>
  <c r="P1035" i="20" s="1"/>
  <c r="O1034" i="20"/>
  <c r="P1034" i="20"/>
  <c r="O1068" i="20"/>
  <c r="O1064" i="20"/>
  <c r="K1039" i="20"/>
  <c r="O1065" i="20" s="1"/>
  <c r="P1068" i="20"/>
  <c r="P1064" i="20"/>
  <c r="M1039" i="20"/>
  <c r="P1065" i="20" s="1"/>
  <c r="O1097" i="20"/>
  <c r="O1093" i="20"/>
  <c r="K1069" i="20"/>
  <c r="O1094" i="20" s="1"/>
  <c r="P1097" i="20"/>
  <c r="P1093" i="20"/>
  <c r="M1069" i="20"/>
  <c r="P1094" i="20" s="1"/>
  <c r="P761" i="20" l="1"/>
  <c r="P729" i="20"/>
  <c r="O761" i="20"/>
  <c r="O729" i="20"/>
  <c r="D18" i="22"/>
  <c r="F17" i="22"/>
  <c r="D3" i="22"/>
  <c r="F20" i="22"/>
  <c r="B5" i="22"/>
  <c r="P824" i="20"/>
  <c r="G5" i="22" s="1"/>
  <c r="F5" i="22"/>
  <c r="N794" i="20"/>
  <c r="C4" i="22" s="1"/>
  <c r="B4" i="22" s="1"/>
  <c r="N765" i="20"/>
  <c r="C3" i="22" s="1"/>
  <c r="B3" i="22" s="1"/>
  <c r="O824" i="20"/>
  <c r="E5" i="22" s="1"/>
  <c r="D5" i="22"/>
  <c r="F27" i="22"/>
  <c r="F25" i="22"/>
  <c r="F23" i="22"/>
  <c r="F21" i="22"/>
  <c r="F6" i="22"/>
  <c r="P794" i="20"/>
  <c r="G4" i="22" s="1"/>
  <c r="F4" i="22"/>
  <c r="P765" i="20"/>
  <c r="G3" i="22" s="1"/>
  <c r="F3" i="22"/>
  <c r="F7" i="22"/>
  <c r="P1098" i="20"/>
  <c r="G14" i="22" s="1"/>
  <c r="F14" i="22"/>
  <c r="O1098" i="20"/>
  <c r="E14" i="22" s="1"/>
  <c r="D14" i="22"/>
  <c r="P1069" i="20"/>
  <c r="G13" i="22" s="1"/>
  <c r="F13" i="22"/>
  <c r="O1069" i="20"/>
  <c r="E13" i="22" s="1"/>
  <c r="D13" i="22"/>
  <c r="P978" i="20"/>
  <c r="G10" i="22" s="1"/>
  <c r="F10" i="22"/>
  <c r="O978" i="20"/>
  <c r="E10" i="22" s="1"/>
  <c r="D10" i="22"/>
  <c r="G4" i="7"/>
  <c r="M4" i="22" l="1"/>
  <c r="J4" i="22"/>
  <c r="J5" i="22" s="1"/>
  <c r="J2" i="22"/>
  <c r="G6" i="7"/>
  <c r="G5" i="7"/>
  <c r="D1100" i="21"/>
  <c r="E1100" i="21"/>
  <c r="F1100" i="21"/>
  <c r="G1100" i="21"/>
  <c r="I1100" i="21"/>
  <c r="K1100" i="21"/>
  <c r="M1100" i="21"/>
  <c r="K1068" i="21"/>
  <c r="M1068" i="21"/>
  <c r="K1038" i="21"/>
  <c r="M1038" i="21"/>
  <c r="K977" i="21"/>
  <c r="M977" i="21"/>
  <c r="K946" i="21"/>
  <c r="M946" i="21"/>
  <c r="K885" i="21"/>
  <c r="M885" i="21"/>
  <c r="J6" i="22" l="1"/>
  <c r="K793" i="21"/>
  <c r="M793" i="21"/>
  <c r="I765" i="21"/>
  <c r="I764" i="21"/>
  <c r="K764" i="21"/>
  <c r="M764" i="21"/>
  <c r="W808" i="21" l="1"/>
  <c r="W809" i="21"/>
  <c r="W810" i="21"/>
  <c r="W811" i="21"/>
  <c r="W812" i="21"/>
  <c r="W813" i="21"/>
  <c r="W814" i="21"/>
  <c r="W815" i="21"/>
  <c r="W816" i="21"/>
  <c r="W817" i="21"/>
  <c r="W818" i="21"/>
  <c r="W819" i="21"/>
  <c r="W820" i="21"/>
  <c r="W821" i="21"/>
  <c r="W822" i="21"/>
  <c r="W823" i="21"/>
  <c r="W824" i="21"/>
  <c r="W825" i="21"/>
  <c r="W826" i="21"/>
  <c r="W827" i="21"/>
  <c r="W828" i="21"/>
  <c r="W829" i="21"/>
  <c r="W830" i="21"/>
  <c r="W831" i="21"/>
  <c r="W832" i="21"/>
  <c r="W833" i="21"/>
  <c r="W834" i="21"/>
  <c r="W835" i="21"/>
  <c r="W836" i="21"/>
  <c r="W837" i="21"/>
  <c r="W838" i="21"/>
  <c r="W839" i="21"/>
  <c r="W840" i="21"/>
  <c r="W841" i="21"/>
  <c r="W842" i="21"/>
  <c r="W843" i="21"/>
  <c r="W844" i="21"/>
  <c r="W845" i="21"/>
  <c r="W846" i="21"/>
  <c r="W847" i="21"/>
  <c r="W848" i="21"/>
  <c r="W849" i="21"/>
  <c r="W850" i="21"/>
  <c r="W851" i="21"/>
  <c r="W852" i="21"/>
  <c r="W853" i="21"/>
  <c r="W854" i="21"/>
  <c r="W855" i="21"/>
  <c r="W856" i="21"/>
  <c r="W857" i="21"/>
  <c r="W858" i="21"/>
  <c r="W859" i="21"/>
  <c r="W860" i="21"/>
  <c r="W861" i="21"/>
  <c r="W862" i="21"/>
  <c r="W863" i="21"/>
  <c r="W864" i="21"/>
  <c r="W865" i="21"/>
  <c r="W866" i="21"/>
  <c r="W867" i="21"/>
  <c r="W868" i="21"/>
  <c r="W869" i="21"/>
  <c r="W870" i="21"/>
  <c r="W871" i="21"/>
  <c r="W872" i="21"/>
  <c r="W873" i="21"/>
  <c r="W874" i="21"/>
  <c r="W875" i="21"/>
  <c r="W876" i="21"/>
  <c r="W877" i="21"/>
  <c r="W878" i="21"/>
  <c r="W879" i="21"/>
  <c r="W880" i="21"/>
  <c r="W881" i="21"/>
  <c r="W882" i="21"/>
  <c r="W883" i="21"/>
  <c r="W884" i="21"/>
  <c r="W885" i="21"/>
  <c r="W886" i="21"/>
  <c r="W887" i="21"/>
  <c r="W888" i="21"/>
  <c r="W889" i="21"/>
  <c r="W890" i="21"/>
  <c r="W891" i="21"/>
  <c r="W892" i="21"/>
  <c r="W893" i="21"/>
  <c r="W894" i="21"/>
  <c r="W895" i="21"/>
  <c r="W896" i="21"/>
  <c r="W897" i="21"/>
  <c r="W898" i="21"/>
  <c r="W899" i="21"/>
  <c r="W900" i="21"/>
  <c r="W901" i="21"/>
  <c r="W902" i="21"/>
  <c r="W903" i="21"/>
  <c r="W904" i="21"/>
  <c r="W905" i="21"/>
  <c r="W906" i="21"/>
  <c r="W907" i="21"/>
  <c r="W908" i="21"/>
  <c r="W909" i="21"/>
  <c r="W910" i="21"/>
  <c r="W911" i="21"/>
  <c r="W912" i="21"/>
  <c r="W913" i="21"/>
  <c r="W914" i="21"/>
  <c r="W915" i="21"/>
  <c r="W916" i="21"/>
  <c r="W917" i="21"/>
  <c r="W918" i="21"/>
  <c r="W919" i="21"/>
  <c r="W920" i="21"/>
  <c r="W921" i="21"/>
  <c r="W922" i="21"/>
  <c r="W923" i="21"/>
  <c r="W924" i="21"/>
  <c r="W925" i="21"/>
  <c r="W926" i="21"/>
  <c r="W927" i="21"/>
  <c r="W928" i="21"/>
  <c r="W929" i="21"/>
  <c r="W930" i="21"/>
  <c r="W931" i="21"/>
  <c r="W932" i="21"/>
  <c r="W933" i="21"/>
  <c r="W934" i="21"/>
  <c r="W935" i="21"/>
  <c r="W936" i="21"/>
  <c r="W937" i="21"/>
  <c r="W938" i="21"/>
  <c r="W939" i="21"/>
  <c r="W940" i="21"/>
  <c r="W941" i="21"/>
  <c r="W942" i="21"/>
  <c r="W943" i="21"/>
  <c r="W944" i="21"/>
  <c r="W945" i="21"/>
  <c r="W946" i="21"/>
  <c r="W947" i="21"/>
  <c r="W948" i="21"/>
  <c r="W949" i="21"/>
  <c r="W950" i="21"/>
  <c r="W951" i="21"/>
  <c r="W952" i="21"/>
  <c r="W953" i="21"/>
  <c r="W954" i="21"/>
  <c r="W955" i="21"/>
  <c r="W956" i="21"/>
  <c r="W957" i="21"/>
  <c r="W958" i="21"/>
  <c r="W959" i="21"/>
  <c r="W960" i="21"/>
  <c r="W961" i="21"/>
  <c r="W962" i="21"/>
  <c r="W963" i="21"/>
  <c r="W964" i="21"/>
  <c r="W965" i="21"/>
  <c r="W966" i="21"/>
  <c r="W967" i="21"/>
  <c r="W968" i="21"/>
  <c r="W969" i="21"/>
  <c r="W970" i="21"/>
  <c r="W971" i="21"/>
  <c r="W972" i="21"/>
  <c r="W973" i="21"/>
  <c r="W974" i="21"/>
  <c r="W975" i="21"/>
  <c r="W976" i="21"/>
  <c r="W977" i="21"/>
  <c r="W978" i="21"/>
  <c r="W979" i="21"/>
  <c r="W980" i="21"/>
  <c r="W981" i="21"/>
  <c r="W982" i="21"/>
  <c r="W983" i="21"/>
  <c r="W984" i="21"/>
  <c r="W985" i="21"/>
  <c r="W986" i="21"/>
  <c r="W987" i="21"/>
  <c r="W988" i="21"/>
  <c r="W989" i="21"/>
  <c r="W990" i="21"/>
  <c r="W991" i="21"/>
  <c r="W992" i="21"/>
  <c r="W993" i="21"/>
  <c r="W994" i="21"/>
  <c r="W995" i="21"/>
  <c r="W996" i="21"/>
  <c r="W997" i="21"/>
  <c r="W998" i="21"/>
  <c r="W999" i="21"/>
  <c r="W1000" i="21"/>
  <c r="W1001" i="21"/>
  <c r="W1002" i="21"/>
  <c r="W1003" i="21"/>
  <c r="W1004" i="21"/>
  <c r="W1005" i="21"/>
  <c r="W1006" i="21"/>
  <c r="W1007" i="21"/>
  <c r="W1008" i="21"/>
  <c r="W1009" i="21"/>
  <c r="W1010" i="21"/>
  <c r="W1011" i="21"/>
  <c r="W1012" i="21"/>
  <c r="W1013" i="21"/>
  <c r="W1014" i="21"/>
  <c r="W1015" i="21"/>
  <c r="W1016" i="21"/>
  <c r="W1017" i="21"/>
  <c r="W1018" i="21"/>
  <c r="W1019" i="21"/>
  <c r="W1020" i="21"/>
  <c r="W1021" i="21"/>
  <c r="W1022" i="21"/>
  <c r="W1023" i="21"/>
  <c r="W1024" i="21"/>
  <c r="W1025" i="21"/>
  <c r="W1026" i="21"/>
  <c r="W1027" i="21"/>
  <c r="W1028" i="21"/>
  <c r="W1029" i="21"/>
  <c r="W1030" i="21"/>
  <c r="W1031" i="21"/>
  <c r="W1032" i="21"/>
  <c r="W1033" i="21"/>
  <c r="W1034" i="21"/>
  <c r="W1035" i="21"/>
  <c r="W1036" i="21"/>
  <c r="W1037" i="21"/>
  <c r="W1038" i="21"/>
  <c r="W1039" i="21"/>
  <c r="W1040" i="21"/>
  <c r="W1041" i="21"/>
  <c r="W1042" i="21"/>
  <c r="W1043" i="21"/>
  <c r="W1044" i="21"/>
  <c r="W1045" i="21"/>
  <c r="W1046" i="21"/>
  <c r="W1047" i="21"/>
  <c r="W1048" i="21"/>
  <c r="W1049" i="21"/>
  <c r="W1050" i="21"/>
  <c r="W1051" i="21"/>
  <c r="W1052" i="21"/>
  <c r="W1053" i="21"/>
  <c r="W1054" i="21"/>
  <c r="W1055" i="21"/>
  <c r="W1056" i="21"/>
  <c r="W1057" i="21"/>
  <c r="W1058" i="21"/>
  <c r="W1059" i="21"/>
  <c r="W1060" i="21"/>
  <c r="W1061" i="21"/>
  <c r="W1062" i="21"/>
  <c r="W1063" i="21"/>
  <c r="W1064" i="21"/>
  <c r="W1065" i="21"/>
  <c r="W1066" i="21"/>
  <c r="W1067" i="21"/>
  <c r="W1068" i="21"/>
  <c r="W1069" i="21"/>
  <c r="W1070" i="21"/>
  <c r="W1071" i="21"/>
  <c r="W1072" i="21"/>
  <c r="W1073" i="21"/>
  <c r="W1074" i="21"/>
  <c r="W1075" i="21"/>
  <c r="W1076" i="21"/>
  <c r="W1077" i="21"/>
  <c r="W1078" i="21"/>
  <c r="W1079" i="21"/>
  <c r="W1080" i="21"/>
  <c r="W1081" i="21"/>
  <c r="W1082" i="21"/>
  <c r="W1083" i="21"/>
  <c r="W1084" i="21"/>
  <c r="W1085" i="21"/>
  <c r="W1086" i="21"/>
  <c r="W1087" i="21"/>
  <c r="W1088" i="21"/>
  <c r="W1089" i="21"/>
  <c r="W1090" i="21"/>
  <c r="W1091" i="21"/>
  <c r="W1092" i="21"/>
  <c r="W1093" i="21"/>
  <c r="W1094" i="21"/>
  <c r="W1095" i="21"/>
  <c r="W1096" i="21"/>
  <c r="W1097" i="21"/>
  <c r="W1098" i="21"/>
  <c r="W1099" i="21"/>
  <c r="W734" i="21"/>
  <c r="W735" i="21"/>
  <c r="W736" i="21"/>
  <c r="W737" i="21"/>
  <c r="W738" i="21"/>
  <c r="W739" i="21"/>
  <c r="W740" i="21"/>
  <c r="W741" i="21"/>
  <c r="W742" i="21"/>
  <c r="W743" i="21"/>
  <c r="W744" i="21"/>
  <c r="W745" i="21"/>
  <c r="W746" i="21"/>
  <c r="W747" i="21"/>
  <c r="W748" i="21"/>
  <c r="W749" i="21"/>
  <c r="W750" i="21"/>
  <c r="W751" i="21"/>
  <c r="W752" i="21"/>
  <c r="W753" i="21"/>
  <c r="W754" i="21"/>
  <c r="W755" i="21"/>
  <c r="W756" i="21"/>
  <c r="W757" i="21"/>
  <c r="W758" i="21"/>
  <c r="W759" i="21"/>
  <c r="W760" i="21"/>
  <c r="W761" i="21"/>
  <c r="W762" i="21"/>
  <c r="W763" i="21"/>
  <c r="W764" i="21"/>
  <c r="W765" i="21"/>
  <c r="W766" i="21"/>
  <c r="W767" i="21"/>
  <c r="W768" i="21"/>
  <c r="W769" i="21"/>
  <c r="W770" i="21"/>
  <c r="W771" i="21"/>
  <c r="W772" i="21"/>
  <c r="W773" i="21"/>
  <c r="W774" i="21"/>
  <c r="W775" i="21"/>
  <c r="W776" i="21"/>
  <c r="W777" i="21"/>
  <c r="W778" i="21"/>
  <c r="W779" i="21"/>
  <c r="W780" i="21"/>
  <c r="W781" i="21"/>
  <c r="W782" i="21"/>
  <c r="W783" i="21"/>
  <c r="W784" i="21"/>
  <c r="W785" i="21"/>
  <c r="W786" i="21"/>
  <c r="W787" i="21"/>
  <c r="W788" i="21"/>
  <c r="W789" i="21"/>
  <c r="W790" i="21"/>
  <c r="W791" i="21"/>
  <c r="W792" i="21"/>
  <c r="W793" i="21"/>
  <c r="W794" i="21"/>
  <c r="W795" i="21"/>
  <c r="W796" i="21"/>
  <c r="W797" i="21"/>
  <c r="W798" i="21"/>
  <c r="W799" i="21"/>
  <c r="W800" i="21"/>
  <c r="W801" i="21"/>
  <c r="W802" i="21"/>
  <c r="W803" i="21"/>
  <c r="W804" i="21"/>
  <c r="W805" i="21"/>
  <c r="W806" i="21"/>
  <c r="W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V1002" i="21"/>
  <c r="V1003" i="21"/>
  <c r="V1004" i="21"/>
  <c r="V1005" i="21"/>
  <c r="V1006" i="21"/>
  <c r="V1007" i="21"/>
  <c r="V1008" i="21"/>
  <c r="V1009" i="21"/>
  <c r="V1010" i="21"/>
  <c r="V1011" i="21"/>
  <c r="V1012" i="21"/>
  <c r="V1013" i="21"/>
  <c r="V1014" i="21"/>
  <c r="V1015" i="21"/>
  <c r="V1016" i="21"/>
  <c r="V1017" i="21"/>
  <c r="V1018" i="21"/>
  <c r="V1019" i="21"/>
  <c r="V1020" i="21"/>
  <c r="V1021" i="21"/>
  <c r="V1022" i="21"/>
  <c r="V1023" i="21"/>
  <c r="V1024" i="21"/>
  <c r="V1025" i="21"/>
  <c r="V1026" i="21"/>
  <c r="V1027" i="21"/>
  <c r="V1028" i="21"/>
  <c r="V1029" i="21"/>
  <c r="V1030" i="21"/>
  <c r="V1031" i="21"/>
  <c r="V1032" i="21"/>
  <c r="V1033" i="21"/>
  <c r="V1034" i="21"/>
  <c r="V1035" i="21"/>
  <c r="V1036" i="21"/>
  <c r="V1037" i="21"/>
  <c r="V1038" i="21"/>
  <c r="V1039" i="21"/>
  <c r="V1040" i="21"/>
  <c r="V1041" i="21"/>
  <c r="V1042" i="21"/>
  <c r="V1043" i="21"/>
  <c r="V1044" i="21"/>
  <c r="V1045" i="21"/>
  <c r="V1046" i="21"/>
  <c r="V1047" i="21"/>
  <c r="V1048" i="21"/>
  <c r="V1049" i="21"/>
  <c r="V1050" i="21"/>
  <c r="V1051" i="21"/>
  <c r="V1052" i="21"/>
  <c r="V1053" i="21"/>
  <c r="V1054" i="21"/>
  <c r="V1055" i="21"/>
  <c r="V1056" i="21"/>
  <c r="V1057" i="21"/>
  <c r="V1058" i="21"/>
  <c r="V1059" i="21"/>
  <c r="V1060" i="21"/>
  <c r="V1061" i="21"/>
  <c r="V1062" i="21"/>
  <c r="V1063" i="21"/>
  <c r="V1064" i="21"/>
  <c r="V1065" i="21"/>
  <c r="V1066" i="21"/>
  <c r="V1067" i="21"/>
  <c r="V1068" i="21"/>
  <c r="V1069" i="21"/>
  <c r="V1070" i="21"/>
  <c r="V1071" i="21"/>
  <c r="V1072" i="21"/>
  <c r="V1073" i="21"/>
  <c r="V1074" i="21"/>
  <c r="V1075" i="21"/>
  <c r="V1076" i="21"/>
  <c r="V1077" i="21"/>
  <c r="V1078" i="21"/>
  <c r="V1079" i="21"/>
  <c r="V1080" i="21"/>
  <c r="V1081" i="21"/>
  <c r="V1082" i="21"/>
  <c r="V1083" i="21"/>
  <c r="V1084" i="21"/>
  <c r="V1085" i="21"/>
  <c r="V1086" i="21"/>
  <c r="V1087" i="21"/>
  <c r="V1088" i="21"/>
  <c r="V1089" i="21"/>
  <c r="V1090" i="21"/>
  <c r="V1091" i="21"/>
  <c r="V1092" i="21"/>
  <c r="V1093" i="21"/>
  <c r="V1094" i="21"/>
  <c r="V1095" i="21"/>
  <c r="V1096" i="21"/>
  <c r="V1097" i="21"/>
  <c r="V1098" i="21"/>
  <c r="V1099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D4" i="7" l="1"/>
  <c r="P3" i="22"/>
  <c r="P5" i="22" s="1"/>
  <c r="M1099" i="21"/>
  <c r="K1099" i="21"/>
  <c r="I1099" i="21"/>
  <c r="E1099" i="21"/>
  <c r="G1099" i="21" s="1"/>
  <c r="D1099" i="21"/>
  <c r="F1099" i="21" s="1"/>
  <c r="M1098" i="21"/>
  <c r="K1098" i="21"/>
  <c r="I1098" i="21"/>
  <c r="E1098" i="21"/>
  <c r="G1098" i="21" s="1"/>
  <c r="D1098" i="21"/>
  <c r="F1098" i="21" s="1"/>
  <c r="M1097" i="21"/>
  <c r="K1097" i="21"/>
  <c r="I1097" i="21"/>
  <c r="E1097" i="21"/>
  <c r="G1097" i="21" s="1"/>
  <c r="D1097" i="21"/>
  <c r="F1097" i="21" s="1"/>
  <c r="M1096" i="21"/>
  <c r="K1096" i="21"/>
  <c r="I1096" i="21"/>
  <c r="E1096" i="21"/>
  <c r="G1096" i="21" s="1"/>
  <c r="D1096" i="21"/>
  <c r="F1096" i="21" s="1"/>
  <c r="M1095" i="21"/>
  <c r="K1095" i="21"/>
  <c r="I1095" i="21"/>
  <c r="E1095" i="21"/>
  <c r="G1095" i="21" s="1"/>
  <c r="D1095" i="21"/>
  <c r="F1095" i="21" s="1"/>
  <c r="M1094" i="21"/>
  <c r="K1094" i="21"/>
  <c r="I1094" i="21"/>
  <c r="E1094" i="21"/>
  <c r="G1094" i="21" s="1"/>
  <c r="D1094" i="21"/>
  <c r="F1094" i="21" s="1"/>
  <c r="M1093" i="21"/>
  <c r="K1093" i="21"/>
  <c r="I1093" i="21"/>
  <c r="E1093" i="21"/>
  <c r="G1093" i="21" s="1"/>
  <c r="D1093" i="21"/>
  <c r="F1093" i="21" s="1"/>
  <c r="M1092" i="21"/>
  <c r="K1092" i="21"/>
  <c r="I1092" i="21"/>
  <c r="E1092" i="21"/>
  <c r="G1092" i="21" s="1"/>
  <c r="D1092" i="21"/>
  <c r="F1092" i="21" s="1"/>
  <c r="M1091" i="21"/>
  <c r="K1091" i="21"/>
  <c r="I1091" i="21"/>
  <c r="E1091" i="21"/>
  <c r="G1091" i="21" s="1"/>
  <c r="D1091" i="21"/>
  <c r="F1091" i="21" s="1"/>
  <c r="M1090" i="21"/>
  <c r="K1090" i="21"/>
  <c r="I1090" i="21"/>
  <c r="E1090" i="21"/>
  <c r="G1090" i="21" s="1"/>
  <c r="D1090" i="21"/>
  <c r="F1090" i="21" s="1"/>
  <c r="M1089" i="21"/>
  <c r="K1089" i="21"/>
  <c r="I1089" i="21"/>
  <c r="E1089" i="21"/>
  <c r="G1089" i="21" s="1"/>
  <c r="D1089" i="21"/>
  <c r="F1089" i="21" s="1"/>
  <c r="M1088" i="21"/>
  <c r="K1088" i="21"/>
  <c r="I1088" i="21"/>
  <c r="E1088" i="21"/>
  <c r="G1088" i="21" s="1"/>
  <c r="D1088" i="21"/>
  <c r="F1088" i="21" s="1"/>
  <c r="M1087" i="21"/>
  <c r="K1087" i="21"/>
  <c r="I1087" i="21"/>
  <c r="E1087" i="21"/>
  <c r="G1087" i="21" s="1"/>
  <c r="D1087" i="21"/>
  <c r="F1087" i="21" s="1"/>
  <c r="M1086" i="21"/>
  <c r="K1086" i="21"/>
  <c r="I1086" i="21"/>
  <c r="E1086" i="21"/>
  <c r="G1086" i="21" s="1"/>
  <c r="D1086" i="21"/>
  <c r="F1086" i="21" s="1"/>
  <c r="M1085" i="21"/>
  <c r="K1085" i="21"/>
  <c r="I1085" i="21"/>
  <c r="E1085" i="21"/>
  <c r="G1085" i="21" s="1"/>
  <c r="D1085" i="21"/>
  <c r="F1085" i="21" s="1"/>
  <c r="M1084" i="21"/>
  <c r="K1084" i="21"/>
  <c r="I1084" i="21"/>
  <c r="E1084" i="21"/>
  <c r="G1084" i="21" s="1"/>
  <c r="D1084" i="21"/>
  <c r="F1084" i="21" s="1"/>
  <c r="M1083" i="21"/>
  <c r="K1083" i="21"/>
  <c r="I1083" i="21"/>
  <c r="E1083" i="21"/>
  <c r="G1083" i="21" s="1"/>
  <c r="D1083" i="21"/>
  <c r="F1083" i="21" s="1"/>
  <c r="M1082" i="21"/>
  <c r="K1082" i="21"/>
  <c r="I1082" i="21"/>
  <c r="E1082" i="21"/>
  <c r="G1082" i="21" s="1"/>
  <c r="D1082" i="21"/>
  <c r="F1082" i="21" s="1"/>
  <c r="M1081" i="21"/>
  <c r="K1081" i="21"/>
  <c r="I1081" i="21"/>
  <c r="E1081" i="21"/>
  <c r="G1081" i="21" s="1"/>
  <c r="D1081" i="21"/>
  <c r="F1081" i="21" s="1"/>
  <c r="M1080" i="21"/>
  <c r="K1080" i="21"/>
  <c r="I1080" i="21"/>
  <c r="E1080" i="21"/>
  <c r="G1080" i="21" s="1"/>
  <c r="D1080" i="21"/>
  <c r="F1080" i="21" s="1"/>
  <c r="M1079" i="21"/>
  <c r="K1079" i="21"/>
  <c r="I1079" i="21"/>
  <c r="E1079" i="21"/>
  <c r="G1079" i="21" s="1"/>
  <c r="D1079" i="21"/>
  <c r="F1079" i="21" s="1"/>
  <c r="M1078" i="21"/>
  <c r="K1078" i="21"/>
  <c r="I1078" i="21"/>
  <c r="E1078" i="21"/>
  <c r="G1078" i="21" s="1"/>
  <c r="D1078" i="21"/>
  <c r="F1078" i="21" s="1"/>
  <c r="M1077" i="21"/>
  <c r="K1077" i="21"/>
  <c r="I1077" i="21"/>
  <c r="E1077" i="21"/>
  <c r="G1077" i="21" s="1"/>
  <c r="D1077" i="21"/>
  <c r="F1077" i="21" s="1"/>
  <c r="M1076" i="21"/>
  <c r="K1076" i="21"/>
  <c r="I1076" i="21"/>
  <c r="E1076" i="21"/>
  <c r="G1076" i="21" s="1"/>
  <c r="D1076" i="21"/>
  <c r="F1076" i="21" s="1"/>
  <c r="M1075" i="21"/>
  <c r="K1075" i="21"/>
  <c r="I1075" i="21"/>
  <c r="E1075" i="21"/>
  <c r="G1075" i="21" s="1"/>
  <c r="D1075" i="21"/>
  <c r="F1075" i="21" s="1"/>
  <c r="M1074" i="21"/>
  <c r="K1074" i="21"/>
  <c r="I1074" i="21"/>
  <c r="E1074" i="21"/>
  <c r="G1074" i="21" s="1"/>
  <c r="D1074" i="21"/>
  <c r="F1074" i="21" s="1"/>
  <c r="M1073" i="21"/>
  <c r="K1073" i="21"/>
  <c r="I1073" i="21"/>
  <c r="E1073" i="21"/>
  <c r="G1073" i="21" s="1"/>
  <c r="D1073" i="21"/>
  <c r="F1073" i="21" s="1"/>
  <c r="M1072" i="21"/>
  <c r="K1072" i="21"/>
  <c r="I1072" i="21"/>
  <c r="E1072" i="21"/>
  <c r="G1072" i="21" s="1"/>
  <c r="D1072" i="21"/>
  <c r="F1072" i="21" s="1"/>
  <c r="M1071" i="21"/>
  <c r="K1071" i="21"/>
  <c r="I1071" i="21"/>
  <c r="E1071" i="21"/>
  <c r="G1071" i="21" s="1"/>
  <c r="D1071" i="21"/>
  <c r="F1071" i="21" s="1"/>
  <c r="M1070" i="21"/>
  <c r="K1070" i="21"/>
  <c r="I1070" i="21"/>
  <c r="E1070" i="21"/>
  <c r="G1070" i="21" s="1"/>
  <c r="D1070" i="21"/>
  <c r="F1070" i="21" s="1"/>
  <c r="I1069" i="21"/>
  <c r="N1097" i="21" s="1"/>
  <c r="E1069" i="21"/>
  <c r="G1069" i="21" s="1"/>
  <c r="D1069" i="21"/>
  <c r="F1069" i="21" s="1"/>
  <c r="I1068" i="21"/>
  <c r="E1068" i="21"/>
  <c r="G1068" i="21" s="1"/>
  <c r="D1068" i="21"/>
  <c r="F1068" i="21" s="1"/>
  <c r="M1067" i="21"/>
  <c r="K1067" i="21"/>
  <c r="I1067" i="21"/>
  <c r="E1067" i="21"/>
  <c r="G1067" i="21" s="1"/>
  <c r="D1067" i="21"/>
  <c r="F1067" i="21" s="1"/>
  <c r="M1066" i="21"/>
  <c r="K1066" i="21"/>
  <c r="I1066" i="21"/>
  <c r="E1066" i="21"/>
  <c r="G1066" i="21" s="1"/>
  <c r="D1066" i="21"/>
  <c r="F1066" i="21" s="1"/>
  <c r="M1065" i="21"/>
  <c r="K1065" i="21"/>
  <c r="I1065" i="21"/>
  <c r="E1065" i="21"/>
  <c r="G1065" i="21" s="1"/>
  <c r="D1065" i="21"/>
  <c r="F1065" i="21" s="1"/>
  <c r="M1064" i="21"/>
  <c r="K1064" i="21"/>
  <c r="I1064" i="21"/>
  <c r="E1064" i="21"/>
  <c r="G1064" i="21" s="1"/>
  <c r="D1064" i="21"/>
  <c r="F1064" i="21" s="1"/>
  <c r="M1063" i="21"/>
  <c r="K1063" i="21"/>
  <c r="I1063" i="21"/>
  <c r="E1063" i="21"/>
  <c r="G1063" i="21" s="1"/>
  <c r="D1063" i="21"/>
  <c r="F1063" i="21" s="1"/>
  <c r="M1062" i="21"/>
  <c r="K1062" i="21"/>
  <c r="I1062" i="21"/>
  <c r="E1062" i="21"/>
  <c r="G1062" i="21" s="1"/>
  <c r="D1062" i="21"/>
  <c r="F1062" i="21" s="1"/>
  <c r="M1061" i="21"/>
  <c r="K1061" i="21"/>
  <c r="I1061" i="21"/>
  <c r="E1061" i="21"/>
  <c r="G1061" i="21" s="1"/>
  <c r="D1061" i="21"/>
  <c r="F1061" i="21" s="1"/>
  <c r="M1060" i="21"/>
  <c r="K1060" i="21"/>
  <c r="I1060" i="21"/>
  <c r="E1060" i="21"/>
  <c r="G1060" i="21" s="1"/>
  <c r="D1060" i="21"/>
  <c r="F1060" i="21" s="1"/>
  <c r="M1059" i="21"/>
  <c r="K1059" i="21"/>
  <c r="I1059" i="21"/>
  <c r="E1059" i="21"/>
  <c r="G1059" i="21" s="1"/>
  <c r="D1059" i="21"/>
  <c r="F1059" i="21" s="1"/>
  <c r="M1058" i="21"/>
  <c r="K1058" i="21"/>
  <c r="I1058" i="21"/>
  <c r="E1058" i="21"/>
  <c r="G1058" i="21" s="1"/>
  <c r="D1058" i="21"/>
  <c r="F1058" i="21" s="1"/>
  <c r="M1057" i="21"/>
  <c r="K1057" i="21"/>
  <c r="I1057" i="21"/>
  <c r="E1057" i="21"/>
  <c r="G1057" i="21" s="1"/>
  <c r="D1057" i="21"/>
  <c r="F1057" i="21" s="1"/>
  <c r="M1056" i="21"/>
  <c r="K1056" i="21"/>
  <c r="I1056" i="21"/>
  <c r="E1056" i="21"/>
  <c r="G1056" i="21" s="1"/>
  <c r="D1056" i="21"/>
  <c r="F1056" i="21" s="1"/>
  <c r="M1055" i="21"/>
  <c r="K1055" i="21"/>
  <c r="I1055" i="21"/>
  <c r="E1055" i="21"/>
  <c r="G1055" i="21" s="1"/>
  <c r="D1055" i="21"/>
  <c r="F1055" i="21" s="1"/>
  <c r="M1054" i="21"/>
  <c r="K1054" i="21"/>
  <c r="I1054" i="21"/>
  <c r="E1054" i="21"/>
  <c r="G1054" i="21" s="1"/>
  <c r="D1054" i="21"/>
  <c r="F1054" i="21" s="1"/>
  <c r="M1053" i="21"/>
  <c r="K1053" i="21"/>
  <c r="I1053" i="21"/>
  <c r="E1053" i="21"/>
  <c r="G1053" i="21" s="1"/>
  <c r="D1053" i="21"/>
  <c r="F1053" i="21" s="1"/>
  <c r="M1052" i="21"/>
  <c r="K1052" i="21"/>
  <c r="I1052" i="21"/>
  <c r="E1052" i="21"/>
  <c r="G1052" i="21" s="1"/>
  <c r="D1052" i="21"/>
  <c r="F1052" i="21" s="1"/>
  <c r="M1051" i="21"/>
  <c r="K1051" i="21"/>
  <c r="I1051" i="21"/>
  <c r="E1051" i="21"/>
  <c r="G1051" i="21" s="1"/>
  <c r="D1051" i="21"/>
  <c r="F1051" i="21" s="1"/>
  <c r="M1050" i="21"/>
  <c r="K1050" i="21"/>
  <c r="I1050" i="21"/>
  <c r="E1050" i="21"/>
  <c r="G1050" i="21" s="1"/>
  <c r="D1050" i="21"/>
  <c r="F1050" i="21" s="1"/>
  <c r="M1049" i="21"/>
  <c r="K1049" i="21"/>
  <c r="I1049" i="21"/>
  <c r="E1049" i="21"/>
  <c r="G1049" i="21" s="1"/>
  <c r="D1049" i="21"/>
  <c r="F1049" i="21" s="1"/>
  <c r="M1048" i="21"/>
  <c r="K1048" i="21"/>
  <c r="I1048" i="21"/>
  <c r="E1048" i="21"/>
  <c r="G1048" i="21" s="1"/>
  <c r="D1048" i="21"/>
  <c r="F1048" i="21" s="1"/>
  <c r="M1047" i="21"/>
  <c r="K1047" i="21"/>
  <c r="I1047" i="21"/>
  <c r="E1047" i="21"/>
  <c r="G1047" i="21" s="1"/>
  <c r="D1047" i="21"/>
  <c r="F1047" i="21" s="1"/>
  <c r="M1046" i="21"/>
  <c r="K1046" i="21"/>
  <c r="I1046" i="21"/>
  <c r="E1046" i="21"/>
  <c r="G1046" i="21" s="1"/>
  <c r="D1046" i="21"/>
  <c r="F1046" i="21" s="1"/>
  <c r="M1045" i="21"/>
  <c r="K1045" i="21"/>
  <c r="I1045" i="21"/>
  <c r="E1045" i="21"/>
  <c r="G1045" i="21" s="1"/>
  <c r="D1045" i="21"/>
  <c r="F1045" i="21" s="1"/>
  <c r="M1044" i="21"/>
  <c r="K1044" i="21"/>
  <c r="I1044" i="21"/>
  <c r="E1044" i="21"/>
  <c r="G1044" i="21" s="1"/>
  <c r="D1044" i="21"/>
  <c r="F1044" i="21" s="1"/>
  <c r="M1043" i="21"/>
  <c r="K1043" i="21"/>
  <c r="I1043" i="21"/>
  <c r="E1043" i="21"/>
  <c r="G1043" i="21" s="1"/>
  <c r="D1043" i="21"/>
  <c r="F1043" i="21" s="1"/>
  <c r="M1042" i="21"/>
  <c r="K1042" i="21"/>
  <c r="I1042" i="21"/>
  <c r="E1042" i="21"/>
  <c r="G1042" i="21" s="1"/>
  <c r="D1042" i="21"/>
  <c r="F1042" i="21" s="1"/>
  <c r="M1041" i="21"/>
  <c r="K1041" i="21"/>
  <c r="I1041" i="21"/>
  <c r="E1041" i="21"/>
  <c r="G1041" i="21" s="1"/>
  <c r="D1041" i="21"/>
  <c r="F1041" i="21" s="1"/>
  <c r="M1040" i="21"/>
  <c r="K1040" i="21"/>
  <c r="O1065" i="21" s="1"/>
  <c r="I1040" i="21"/>
  <c r="E1040" i="21"/>
  <c r="G1040" i="21" s="1"/>
  <c r="D1040" i="21"/>
  <c r="F1040" i="21" s="1"/>
  <c r="I1039" i="21"/>
  <c r="N1068" i="21" s="1"/>
  <c r="E1039" i="21"/>
  <c r="G1039" i="21" s="1"/>
  <c r="D1039" i="21"/>
  <c r="F1039" i="21" s="1"/>
  <c r="I1038" i="21"/>
  <c r="E1038" i="21"/>
  <c r="G1038" i="21" s="1"/>
  <c r="D1038" i="21"/>
  <c r="F1038" i="21" s="1"/>
  <c r="M1037" i="21"/>
  <c r="K1037" i="21"/>
  <c r="I1037" i="21"/>
  <c r="E1037" i="21"/>
  <c r="G1037" i="21" s="1"/>
  <c r="D1037" i="21"/>
  <c r="F1037" i="21" s="1"/>
  <c r="M1036" i="21"/>
  <c r="K1036" i="21"/>
  <c r="I1036" i="21"/>
  <c r="E1036" i="21"/>
  <c r="G1036" i="21" s="1"/>
  <c r="D1036" i="21"/>
  <c r="F1036" i="21" s="1"/>
  <c r="M1035" i="21"/>
  <c r="K1035" i="21"/>
  <c r="I1035" i="21"/>
  <c r="E1035" i="21"/>
  <c r="G1035" i="21" s="1"/>
  <c r="D1035" i="21"/>
  <c r="F1035" i="21" s="1"/>
  <c r="M1034" i="21"/>
  <c r="K1034" i="21"/>
  <c r="I1034" i="21"/>
  <c r="E1034" i="21"/>
  <c r="G1034" i="21" s="1"/>
  <c r="D1034" i="21"/>
  <c r="F1034" i="21" s="1"/>
  <c r="M1033" i="21"/>
  <c r="K1033" i="21"/>
  <c r="I1033" i="21"/>
  <c r="E1033" i="21"/>
  <c r="G1033" i="21" s="1"/>
  <c r="D1033" i="21"/>
  <c r="F1033" i="21" s="1"/>
  <c r="M1032" i="21"/>
  <c r="K1032" i="21"/>
  <c r="I1032" i="21"/>
  <c r="E1032" i="21"/>
  <c r="G1032" i="21" s="1"/>
  <c r="D1032" i="21"/>
  <c r="F1032" i="21" s="1"/>
  <c r="M1031" i="21"/>
  <c r="K1031" i="21"/>
  <c r="I1031" i="21"/>
  <c r="E1031" i="21"/>
  <c r="G1031" i="21" s="1"/>
  <c r="D1031" i="21"/>
  <c r="F1031" i="21" s="1"/>
  <c r="M1030" i="21"/>
  <c r="K1030" i="21"/>
  <c r="I1030" i="21"/>
  <c r="E1030" i="21"/>
  <c r="G1030" i="21" s="1"/>
  <c r="D1030" i="21"/>
  <c r="F1030" i="21" s="1"/>
  <c r="M1029" i="21"/>
  <c r="K1029" i="21"/>
  <c r="I1029" i="21"/>
  <c r="E1029" i="21"/>
  <c r="G1029" i="21" s="1"/>
  <c r="D1029" i="21"/>
  <c r="F1029" i="21" s="1"/>
  <c r="M1028" i="21"/>
  <c r="K1028" i="21"/>
  <c r="I1028" i="21"/>
  <c r="E1028" i="21"/>
  <c r="G1028" i="21" s="1"/>
  <c r="D1028" i="21"/>
  <c r="F1028" i="21" s="1"/>
  <c r="M1027" i="21"/>
  <c r="K1027" i="21"/>
  <c r="I1027" i="21"/>
  <c r="E1027" i="21"/>
  <c r="G1027" i="21" s="1"/>
  <c r="D1027" i="21"/>
  <c r="F1027" i="21" s="1"/>
  <c r="M1026" i="21"/>
  <c r="K1026" i="21"/>
  <c r="I1026" i="21"/>
  <c r="E1026" i="21"/>
  <c r="G1026" i="21" s="1"/>
  <c r="D1026" i="21"/>
  <c r="F1026" i="21" s="1"/>
  <c r="M1025" i="21"/>
  <c r="K1025" i="21"/>
  <c r="I1025" i="21"/>
  <c r="E1025" i="21"/>
  <c r="G1025" i="21" s="1"/>
  <c r="D1025" i="21"/>
  <c r="F1025" i="21" s="1"/>
  <c r="M1024" i="21"/>
  <c r="K1024" i="21"/>
  <c r="I1024" i="21"/>
  <c r="E1024" i="21"/>
  <c r="G1024" i="21" s="1"/>
  <c r="D1024" i="21"/>
  <c r="F1024" i="21" s="1"/>
  <c r="M1023" i="21"/>
  <c r="K1023" i="21"/>
  <c r="I1023" i="21"/>
  <c r="E1023" i="21"/>
  <c r="G1023" i="21" s="1"/>
  <c r="D1023" i="21"/>
  <c r="F1023" i="21" s="1"/>
  <c r="M1022" i="21"/>
  <c r="K1022" i="21"/>
  <c r="I1022" i="21"/>
  <c r="E1022" i="21"/>
  <c r="G1022" i="21" s="1"/>
  <c r="D1022" i="21"/>
  <c r="F1022" i="21" s="1"/>
  <c r="M1021" i="21"/>
  <c r="K1021" i="21"/>
  <c r="I1021" i="21"/>
  <c r="E1021" i="21"/>
  <c r="G1021" i="21" s="1"/>
  <c r="D1021" i="21"/>
  <c r="F1021" i="21" s="1"/>
  <c r="M1020" i="21"/>
  <c r="K1020" i="21"/>
  <c r="I1020" i="21"/>
  <c r="E1020" i="21"/>
  <c r="G1020" i="21" s="1"/>
  <c r="D1020" i="21"/>
  <c r="F1020" i="21" s="1"/>
  <c r="M1019" i="21"/>
  <c r="K1019" i="21"/>
  <c r="I1019" i="21"/>
  <c r="E1019" i="21"/>
  <c r="G1019" i="21" s="1"/>
  <c r="D1019" i="21"/>
  <c r="F1019" i="21" s="1"/>
  <c r="M1018" i="21"/>
  <c r="K1018" i="21"/>
  <c r="I1018" i="21"/>
  <c r="E1018" i="21"/>
  <c r="G1018" i="21" s="1"/>
  <c r="D1018" i="21"/>
  <c r="F1018" i="21" s="1"/>
  <c r="M1017" i="21"/>
  <c r="K1017" i="21"/>
  <c r="I1017" i="21"/>
  <c r="E1017" i="21"/>
  <c r="G1017" i="21" s="1"/>
  <c r="D1017" i="21"/>
  <c r="F1017" i="21" s="1"/>
  <c r="M1016" i="21"/>
  <c r="K1016" i="21"/>
  <c r="I1016" i="21"/>
  <c r="E1016" i="21"/>
  <c r="G1016" i="21" s="1"/>
  <c r="D1016" i="21"/>
  <c r="F1016" i="21" s="1"/>
  <c r="M1015" i="21"/>
  <c r="K1015" i="21"/>
  <c r="I1015" i="21"/>
  <c r="E1015" i="21"/>
  <c r="G1015" i="21" s="1"/>
  <c r="D1015" i="21"/>
  <c r="F1015" i="21" s="1"/>
  <c r="M1014" i="21"/>
  <c r="K1014" i="21"/>
  <c r="I1014" i="21"/>
  <c r="E1014" i="21"/>
  <c r="G1014" i="21" s="1"/>
  <c r="D1014" i="21"/>
  <c r="F1014" i="21" s="1"/>
  <c r="M1013" i="21"/>
  <c r="K1013" i="21"/>
  <c r="I1013" i="21"/>
  <c r="E1013" i="21"/>
  <c r="G1013" i="21" s="1"/>
  <c r="D1013" i="21"/>
  <c r="F1013" i="21" s="1"/>
  <c r="M1012" i="21"/>
  <c r="K1012" i="21"/>
  <c r="I1012" i="21"/>
  <c r="E1012" i="21"/>
  <c r="G1012" i="21" s="1"/>
  <c r="D1012" i="21"/>
  <c r="F1012" i="21" s="1"/>
  <c r="M1011" i="21"/>
  <c r="K1011" i="21"/>
  <c r="I1011" i="21"/>
  <c r="E1011" i="21"/>
  <c r="G1011" i="21" s="1"/>
  <c r="D1011" i="21"/>
  <c r="F1011" i="21" s="1"/>
  <c r="M1010" i="21"/>
  <c r="K1010" i="21"/>
  <c r="I1010" i="21"/>
  <c r="E1010" i="21"/>
  <c r="G1010" i="21" s="1"/>
  <c r="D1010" i="21"/>
  <c r="F1010" i="21" s="1"/>
  <c r="M1009" i="21"/>
  <c r="P1035" i="21" s="1"/>
  <c r="K1009" i="21"/>
  <c r="I1009" i="21"/>
  <c r="E1009" i="21"/>
  <c r="G1009" i="21" s="1"/>
  <c r="D1009" i="21"/>
  <c r="F1009" i="21" s="1"/>
  <c r="I1008" i="21"/>
  <c r="E1008" i="21"/>
  <c r="G1008" i="21" s="1"/>
  <c r="D1008" i="21"/>
  <c r="F1008" i="21" s="1"/>
  <c r="M1007" i="21"/>
  <c r="K1007" i="21"/>
  <c r="I1007" i="21"/>
  <c r="E1007" i="21"/>
  <c r="G1007" i="21" s="1"/>
  <c r="D1007" i="21"/>
  <c r="F1007" i="21" s="1"/>
  <c r="M1006" i="21"/>
  <c r="K1006" i="21"/>
  <c r="I1006" i="21"/>
  <c r="E1006" i="21"/>
  <c r="G1006" i="21" s="1"/>
  <c r="D1006" i="21"/>
  <c r="F1006" i="21" s="1"/>
  <c r="M1005" i="21"/>
  <c r="K1005" i="21"/>
  <c r="I1005" i="21"/>
  <c r="E1005" i="21"/>
  <c r="G1005" i="21" s="1"/>
  <c r="D1005" i="21"/>
  <c r="F1005" i="21" s="1"/>
  <c r="M1004" i="21"/>
  <c r="K1004" i="21"/>
  <c r="I1004" i="21"/>
  <c r="E1004" i="21"/>
  <c r="G1004" i="21" s="1"/>
  <c r="D1004" i="21"/>
  <c r="F1004" i="21" s="1"/>
  <c r="M1003" i="21"/>
  <c r="K1003" i="21"/>
  <c r="I1003" i="21"/>
  <c r="E1003" i="21"/>
  <c r="G1003" i="21" s="1"/>
  <c r="D1003" i="21"/>
  <c r="F1003" i="21" s="1"/>
  <c r="M1002" i="21"/>
  <c r="K1002" i="21"/>
  <c r="I1002" i="21"/>
  <c r="E1002" i="21"/>
  <c r="G1002" i="21" s="1"/>
  <c r="D1002" i="21"/>
  <c r="F1002" i="21" s="1"/>
  <c r="M1001" i="21"/>
  <c r="K1001" i="21"/>
  <c r="I1001" i="21"/>
  <c r="E1001" i="21"/>
  <c r="G1001" i="21" s="1"/>
  <c r="D1001" i="21"/>
  <c r="F1001" i="21" s="1"/>
  <c r="M1000" i="21"/>
  <c r="K1000" i="21"/>
  <c r="I1000" i="21"/>
  <c r="E1000" i="21"/>
  <c r="G1000" i="21" s="1"/>
  <c r="D1000" i="21"/>
  <c r="F1000" i="21" s="1"/>
  <c r="M999" i="21"/>
  <c r="K999" i="21"/>
  <c r="I999" i="21"/>
  <c r="E999" i="21"/>
  <c r="G999" i="21" s="1"/>
  <c r="D999" i="21"/>
  <c r="F999" i="21" s="1"/>
  <c r="M998" i="21"/>
  <c r="K998" i="21"/>
  <c r="I998" i="21"/>
  <c r="E998" i="21"/>
  <c r="G998" i="21" s="1"/>
  <c r="D998" i="21"/>
  <c r="F998" i="21" s="1"/>
  <c r="M997" i="21"/>
  <c r="K997" i="21"/>
  <c r="I997" i="21"/>
  <c r="E997" i="21"/>
  <c r="G997" i="21" s="1"/>
  <c r="D997" i="21"/>
  <c r="F997" i="21" s="1"/>
  <c r="M996" i="21"/>
  <c r="K996" i="21"/>
  <c r="I996" i="21"/>
  <c r="E996" i="21"/>
  <c r="G996" i="21" s="1"/>
  <c r="D996" i="21"/>
  <c r="F996" i="21" s="1"/>
  <c r="M995" i="21"/>
  <c r="K995" i="21"/>
  <c r="I995" i="21"/>
  <c r="E995" i="21"/>
  <c r="G995" i="21" s="1"/>
  <c r="D995" i="21"/>
  <c r="F995" i="21" s="1"/>
  <c r="M994" i="21"/>
  <c r="K994" i="21"/>
  <c r="I994" i="21"/>
  <c r="E994" i="21"/>
  <c r="G994" i="21" s="1"/>
  <c r="D994" i="21"/>
  <c r="F994" i="21" s="1"/>
  <c r="M993" i="21"/>
  <c r="K993" i="21"/>
  <c r="I993" i="21"/>
  <c r="E993" i="21"/>
  <c r="G993" i="21" s="1"/>
  <c r="D993" i="21"/>
  <c r="F993" i="21" s="1"/>
  <c r="M992" i="21"/>
  <c r="K992" i="21"/>
  <c r="I992" i="21"/>
  <c r="E992" i="21"/>
  <c r="G992" i="21" s="1"/>
  <c r="D992" i="21"/>
  <c r="F992" i="21" s="1"/>
  <c r="M991" i="21"/>
  <c r="K991" i="21"/>
  <c r="I991" i="21"/>
  <c r="E991" i="21"/>
  <c r="G991" i="21" s="1"/>
  <c r="D991" i="21"/>
  <c r="F991" i="21" s="1"/>
  <c r="M990" i="21"/>
  <c r="K990" i="21"/>
  <c r="I990" i="21"/>
  <c r="E990" i="21"/>
  <c r="G990" i="21" s="1"/>
  <c r="D990" i="21"/>
  <c r="F990" i="21" s="1"/>
  <c r="M989" i="21"/>
  <c r="K989" i="21"/>
  <c r="I989" i="21"/>
  <c r="E989" i="21"/>
  <c r="G989" i="21" s="1"/>
  <c r="D989" i="21"/>
  <c r="F989" i="21" s="1"/>
  <c r="M988" i="21"/>
  <c r="K988" i="21"/>
  <c r="I988" i="21"/>
  <c r="E988" i="21"/>
  <c r="G988" i="21" s="1"/>
  <c r="D988" i="21"/>
  <c r="F988" i="21" s="1"/>
  <c r="M987" i="21"/>
  <c r="K987" i="21"/>
  <c r="I987" i="21"/>
  <c r="E987" i="21"/>
  <c r="G987" i="21" s="1"/>
  <c r="D987" i="21"/>
  <c r="F987" i="21" s="1"/>
  <c r="M986" i="21"/>
  <c r="K986" i="21"/>
  <c r="I986" i="21"/>
  <c r="E986" i="21"/>
  <c r="G986" i="21" s="1"/>
  <c r="D986" i="21"/>
  <c r="F986" i="21" s="1"/>
  <c r="M985" i="21"/>
  <c r="K985" i="21"/>
  <c r="I985" i="21"/>
  <c r="E985" i="21"/>
  <c r="G985" i="21" s="1"/>
  <c r="D985" i="21"/>
  <c r="F985" i="21" s="1"/>
  <c r="M984" i="21"/>
  <c r="K984" i="21"/>
  <c r="I984" i="21"/>
  <c r="E984" i="21"/>
  <c r="G984" i="21" s="1"/>
  <c r="D984" i="21"/>
  <c r="F984" i="21" s="1"/>
  <c r="M983" i="21"/>
  <c r="K983" i="21"/>
  <c r="I983" i="21"/>
  <c r="E983" i="21"/>
  <c r="G983" i="21" s="1"/>
  <c r="D983" i="21"/>
  <c r="F983" i="21" s="1"/>
  <c r="M982" i="21"/>
  <c r="K982" i="21"/>
  <c r="I982" i="21"/>
  <c r="E982" i="21"/>
  <c r="G982" i="21" s="1"/>
  <c r="D982" i="21"/>
  <c r="F982" i="21" s="1"/>
  <c r="M981" i="21"/>
  <c r="K981" i="21"/>
  <c r="I981" i="21"/>
  <c r="E981" i="21"/>
  <c r="G981" i="21" s="1"/>
  <c r="D981" i="21"/>
  <c r="F981" i="21" s="1"/>
  <c r="M980" i="21"/>
  <c r="K980" i="21"/>
  <c r="I980" i="21"/>
  <c r="E980" i="21"/>
  <c r="G980" i="21" s="1"/>
  <c r="D980" i="21"/>
  <c r="F980" i="21" s="1"/>
  <c r="M979" i="21"/>
  <c r="K979" i="21"/>
  <c r="I979" i="21"/>
  <c r="E979" i="21"/>
  <c r="G979" i="21" s="1"/>
  <c r="D979" i="21"/>
  <c r="F979" i="21" s="1"/>
  <c r="I978" i="21"/>
  <c r="E978" i="21"/>
  <c r="G978" i="21" s="1"/>
  <c r="D978" i="21"/>
  <c r="F978" i="21" s="1"/>
  <c r="I977" i="21"/>
  <c r="E977" i="21"/>
  <c r="G977" i="21" s="1"/>
  <c r="D977" i="21"/>
  <c r="F977" i="21" s="1"/>
  <c r="M976" i="21"/>
  <c r="K976" i="21"/>
  <c r="I976" i="21"/>
  <c r="E976" i="21"/>
  <c r="G976" i="21" s="1"/>
  <c r="D976" i="21"/>
  <c r="F976" i="21" s="1"/>
  <c r="M975" i="21"/>
  <c r="K975" i="21"/>
  <c r="I975" i="21"/>
  <c r="E975" i="21"/>
  <c r="G975" i="21" s="1"/>
  <c r="D975" i="21"/>
  <c r="F975" i="21" s="1"/>
  <c r="M974" i="21"/>
  <c r="K974" i="21"/>
  <c r="I974" i="21"/>
  <c r="E974" i="21"/>
  <c r="G974" i="21" s="1"/>
  <c r="D974" i="21"/>
  <c r="F974" i="21" s="1"/>
  <c r="M973" i="21"/>
  <c r="K973" i="21"/>
  <c r="I973" i="21"/>
  <c r="E973" i="21"/>
  <c r="G973" i="21" s="1"/>
  <c r="D973" i="21"/>
  <c r="F973" i="21" s="1"/>
  <c r="M972" i="21"/>
  <c r="K972" i="21"/>
  <c r="I972" i="21"/>
  <c r="E972" i="21"/>
  <c r="G972" i="21" s="1"/>
  <c r="D972" i="21"/>
  <c r="F972" i="21" s="1"/>
  <c r="M971" i="21"/>
  <c r="K971" i="21"/>
  <c r="I971" i="21"/>
  <c r="E971" i="21"/>
  <c r="G971" i="21" s="1"/>
  <c r="D971" i="21"/>
  <c r="F971" i="21" s="1"/>
  <c r="M970" i="21"/>
  <c r="K970" i="21"/>
  <c r="I970" i="21"/>
  <c r="E970" i="21"/>
  <c r="G970" i="21" s="1"/>
  <c r="D970" i="21"/>
  <c r="F970" i="21" s="1"/>
  <c r="M969" i="21"/>
  <c r="K969" i="21"/>
  <c r="I969" i="21"/>
  <c r="E969" i="21"/>
  <c r="G969" i="21" s="1"/>
  <c r="D969" i="21"/>
  <c r="F969" i="21" s="1"/>
  <c r="M968" i="21"/>
  <c r="K968" i="21"/>
  <c r="I968" i="21"/>
  <c r="E968" i="21"/>
  <c r="G968" i="21" s="1"/>
  <c r="D968" i="21"/>
  <c r="F968" i="21" s="1"/>
  <c r="M967" i="21"/>
  <c r="K967" i="21"/>
  <c r="I967" i="21"/>
  <c r="E967" i="21"/>
  <c r="G967" i="21" s="1"/>
  <c r="D967" i="21"/>
  <c r="F967" i="21" s="1"/>
  <c r="M966" i="21"/>
  <c r="K966" i="21"/>
  <c r="I966" i="21"/>
  <c r="E966" i="21"/>
  <c r="G966" i="21" s="1"/>
  <c r="D966" i="21"/>
  <c r="F966" i="21" s="1"/>
  <c r="M965" i="21"/>
  <c r="K965" i="21"/>
  <c r="I965" i="21"/>
  <c r="E965" i="21"/>
  <c r="G965" i="21" s="1"/>
  <c r="D965" i="21"/>
  <c r="F965" i="21" s="1"/>
  <c r="M964" i="21"/>
  <c r="K964" i="21"/>
  <c r="I964" i="21"/>
  <c r="E964" i="21"/>
  <c r="G964" i="21" s="1"/>
  <c r="D964" i="21"/>
  <c r="F964" i="21" s="1"/>
  <c r="M963" i="21"/>
  <c r="K963" i="21"/>
  <c r="I963" i="21"/>
  <c r="E963" i="21"/>
  <c r="G963" i="21" s="1"/>
  <c r="D963" i="21"/>
  <c r="F963" i="21" s="1"/>
  <c r="M962" i="21"/>
  <c r="K962" i="21"/>
  <c r="I962" i="21"/>
  <c r="E962" i="21"/>
  <c r="G962" i="21" s="1"/>
  <c r="D962" i="21"/>
  <c r="F962" i="21" s="1"/>
  <c r="M961" i="21"/>
  <c r="K961" i="21"/>
  <c r="I961" i="21"/>
  <c r="E961" i="21"/>
  <c r="G961" i="21" s="1"/>
  <c r="D961" i="21"/>
  <c r="F961" i="21" s="1"/>
  <c r="M960" i="21"/>
  <c r="K960" i="21"/>
  <c r="I960" i="21"/>
  <c r="E960" i="21"/>
  <c r="G960" i="21" s="1"/>
  <c r="D960" i="21"/>
  <c r="F960" i="21" s="1"/>
  <c r="M959" i="21"/>
  <c r="K959" i="21"/>
  <c r="I959" i="21"/>
  <c r="E959" i="21"/>
  <c r="G959" i="21" s="1"/>
  <c r="D959" i="21"/>
  <c r="F959" i="21" s="1"/>
  <c r="M958" i="21"/>
  <c r="K958" i="21"/>
  <c r="I958" i="21"/>
  <c r="E958" i="21"/>
  <c r="G958" i="21" s="1"/>
  <c r="D958" i="21"/>
  <c r="F958" i="21" s="1"/>
  <c r="M957" i="21"/>
  <c r="K957" i="21"/>
  <c r="I957" i="21"/>
  <c r="E957" i="21"/>
  <c r="G957" i="21" s="1"/>
  <c r="D957" i="21"/>
  <c r="F957" i="21" s="1"/>
  <c r="M956" i="21"/>
  <c r="K956" i="21"/>
  <c r="I956" i="21"/>
  <c r="E956" i="21"/>
  <c r="G956" i="21" s="1"/>
  <c r="D956" i="21"/>
  <c r="F956" i="21" s="1"/>
  <c r="M955" i="21"/>
  <c r="K955" i="21"/>
  <c r="I955" i="21"/>
  <c r="E955" i="21"/>
  <c r="G955" i="21" s="1"/>
  <c r="D955" i="21"/>
  <c r="F955" i="21" s="1"/>
  <c r="M954" i="21"/>
  <c r="K954" i="21"/>
  <c r="I954" i="21"/>
  <c r="E954" i="21"/>
  <c r="G954" i="21" s="1"/>
  <c r="D954" i="21"/>
  <c r="F954" i="21" s="1"/>
  <c r="M953" i="21"/>
  <c r="K953" i="21"/>
  <c r="I953" i="21"/>
  <c r="E953" i="21"/>
  <c r="G953" i="21" s="1"/>
  <c r="D953" i="21"/>
  <c r="F953" i="21" s="1"/>
  <c r="M952" i="21"/>
  <c r="K952" i="21"/>
  <c r="I952" i="21"/>
  <c r="E952" i="21"/>
  <c r="G952" i="21" s="1"/>
  <c r="D952" i="21"/>
  <c r="F952" i="21" s="1"/>
  <c r="M951" i="21"/>
  <c r="K951" i="21"/>
  <c r="I951" i="21"/>
  <c r="E951" i="21"/>
  <c r="G951" i="21" s="1"/>
  <c r="D951" i="21"/>
  <c r="F951" i="21" s="1"/>
  <c r="M950" i="21"/>
  <c r="K950" i="21"/>
  <c r="I950" i="21"/>
  <c r="E950" i="21"/>
  <c r="G950" i="21" s="1"/>
  <c r="D950" i="21"/>
  <c r="F950" i="21" s="1"/>
  <c r="M949" i="21"/>
  <c r="K949" i="21"/>
  <c r="I949" i="21"/>
  <c r="E949" i="21"/>
  <c r="G949" i="21" s="1"/>
  <c r="D949" i="21"/>
  <c r="F949" i="21" s="1"/>
  <c r="M948" i="21"/>
  <c r="K948" i="21"/>
  <c r="O974" i="21" s="1"/>
  <c r="I948" i="21"/>
  <c r="E948" i="21"/>
  <c r="G948" i="21" s="1"/>
  <c r="D948" i="21"/>
  <c r="F948" i="21" s="1"/>
  <c r="I947" i="21"/>
  <c r="N977" i="21" s="1"/>
  <c r="E947" i="21"/>
  <c r="G947" i="21" s="1"/>
  <c r="D947" i="21"/>
  <c r="F947" i="21" s="1"/>
  <c r="I946" i="21"/>
  <c r="E946" i="21"/>
  <c r="G946" i="21" s="1"/>
  <c r="D946" i="21"/>
  <c r="F946" i="21" s="1"/>
  <c r="M945" i="21"/>
  <c r="K945" i="21"/>
  <c r="I945" i="21"/>
  <c r="E945" i="21"/>
  <c r="G945" i="21" s="1"/>
  <c r="D945" i="21"/>
  <c r="F945" i="21" s="1"/>
  <c r="M944" i="21"/>
  <c r="K944" i="21"/>
  <c r="I944" i="21"/>
  <c r="E944" i="21"/>
  <c r="G944" i="21" s="1"/>
  <c r="D944" i="21"/>
  <c r="F944" i="21" s="1"/>
  <c r="M943" i="21"/>
  <c r="K943" i="21"/>
  <c r="I943" i="21"/>
  <c r="E943" i="21"/>
  <c r="G943" i="21" s="1"/>
  <c r="D943" i="21"/>
  <c r="F943" i="21" s="1"/>
  <c r="M942" i="21"/>
  <c r="K942" i="21"/>
  <c r="I942" i="21"/>
  <c r="E942" i="21"/>
  <c r="G942" i="21" s="1"/>
  <c r="D942" i="21"/>
  <c r="F942" i="21" s="1"/>
  <c r="M941" i="21"/>
  <c r="K941" i="21"/>
  <c r="I941" i="21"/>
  <c r="E941" i="21"/>
  <c r="G941" i="21" s="1"/>
  <c r="D941" i="21"/>
  <c r="F941" i="21" s="1"/>
  <c r="M940" i="21"/>
  <c r="K940" i="21"/>
  <c r="I940" i="21"/>
  <c r="E940" i="21"/>
  <c r="G940" i="21" s="1"/>
  <c r="D940" i="21"/>
  <c r="F940" i="21" s="1"/>
  <c r="M939" i="21"/>
  <c r="K939" i="21"/>
  <c r="I939" i="21"/>
  <c r="E939" i="21"/>
  <c r="G939" i="21" s="1"/>
  <c r="D939" i="21"/>
  <c r="F939" i="21" s="1"/>
  <c r="M938" i="21"/>
  <c r="K938" i="21"/>
  <c r="I938" i="21"/>
  <c r="E938" i="21"/>
  <c r="G938" i="21" s="1"/>
  <c r="D938" i="21"/>
  <c r="F938" i="21" s="1"/>
  <c r="M937" i="21"/>
  <c r="K937" i="21"/>
  <c r="I937" i="21"/>
  <c r="E937" i="21"/>
  <c r="G937" i="21" s="1"/>
  <c r="D937" i="21"/>
  <c r="F937" i="21" s="1"/>
  <c r="M936" i="21"/>
  <c r="K936" i="21"/>
  <c r="I936" i="21"/>
  <c r="E936" i="21"/>
  <c r="G936" i="21" s="1"/>
  <c r="D936" i="21"/>
  <c r="F936" i="21" s="1"/>
  <c r="M935" i="21"/>
  <c r="K935" i="21"/>
  <c r="I935" i="21"/>
  <c r="E935" i="21"/>
  <c r="G935" i="21" s="1"/>
  <c r="D935" i="21"/>
  <c r="F935" i="21" s="1"/>
  <c r="M934" i="21"/>
  <c r="K934" i="21"/>
  <c r="I934" i="21"/>
  <c r="E934" i="21"/>
  <c r="G934" i="21" s="1"/>
  <c r="D934" i="21"/>
  <c r="F934" i="21" s="1"/>
  <c r="M933" i="21"/>
  <c r="K933" i="21"/>
  <c r="I933" i="21"/>
  <c r="E933" i="21"/>
  <c r="G933" i="21" s="1"/>
  <c r="D933" i="21"/>
  <c r="F933" i="21" s="1"/>
  <c r="M932" i="21"/>
  <c r="K932" i="21"/>
  <c r="I932" i="21"/>
  <c r="E932" i="21"/>
  <c r="G932" i="21" s="1"/>
  <c r="D932" i="21"/>
  <c r="F932" i="21" s="1"/>
  <c r="M931" i="21"/>
  <c r="K931" i="21"/>
  <c r="I931" i="21"/>
  <c r="E931" i="21"/>
  <c r="G931" i="21" s="1"/>
  <c r="D931" i="21"/>
  <c r="F931" i="21" s="1"/>
  <c r="M930" i="21"/>
  <c r="K930" i="21"/>
  <c r="I930" i="21"/>
  <c r="E930" i="21"/>
  <c r="G930" i="21" s="1"/>
  <c r="D930" i="21"/>
  <c r="F930" i="21" s="1"/>
  <c r="M929" i="21"/>
  <c r="K929" i="21"/>
  <c r="I929" i="21"/>
  <c r="E929" i="21"/>
  <c r="G929" i="21" s="1"/>
  <c r="D929" i="21"/>
  <c r="F929" i="21" s="1"/>
  <c r="M928" i="21"/>
  <c r="K928" i="21"/>
  <c r="I928" i="21"/>
  <c r="E928" i="21"/>
  <c r="G928" i="21" s="1"/>
  <c r="D928" i="21"/>
  <c r="F928" i="21" s="1"/>
  <c r="M927" i="21"/>
  <c r="K927" i="21"/>
  <c r="I927" i="21"/>
  <c r="E927" i="21"/>
  <c r="G927" i="21" s="1"/>
  <c r="D927" i="21"/>
  <c r="F927" i="21" s="1"/>
  <c r="M926" i="21"/>
  <c r="K926" i="21"/>
  <c r="I926" i="21"/>
  <c r="E926" i="21"/>
  <c r="G926" i="21" s="1"/>
  <c r="D926" i="21"/>
  <c r="F926" i="21" s="1"/>
  <c r="M925" i="21"/>
  <c r="K925" i="21"/>
  <c r="I925" i="21"/>
  <c r="E925" i="21"/>
  <c r="G925" i="21" s="1"/>
  <c r="D925" i="21"/>
  <c r="F925" i="21" s="1"/>
  <c r="M924" i="21"/>
  <c r="K924" i="21"/>
  <c r="I924" i="21"/>
  <c r="E924" i="21"/>
  <c r="G924" i="21" s="1"/>
  <c r="D924" i="21"/>
  <c r="F924" i="21" s="1"/>
  <c r="M923" i="21"/>
  <c r="K923" i="21"/>
  <c r="I923" i="21"/>
  <c r="E923" i="21"/>
  <c r="G923" i="21" s="1"/>
  <c r="D923" i="21"/>
  <c r="F923" i="21" s="1"/>
  <c r="M922" i="21"/>
  <c r="K922" i="21"/>
  <c r="I922" i="21"/>
  <c r="E922" i="21"/>
  <c r="G922" i="21" s="1"/>
  <c r="D922" i="21"/>
  <c r="F922" i="21" s="1"/>
  <c r="M921" i="21"/>
  <c r="K921" i="21"/>
  <c r="I921" i="21"/>
  <c r="E921" i="21"/>
  <c r="G921" i="21" s="1"/>
  <c r="D921" i="21"/>
  <c r="F921" i="21" s="1"/>
  <c r="M920" i="21"/>
  <c r="K920" i="21"/>
  <c r="I920" i="21"/>
  <c r="E920" i="21"/>
  <c r="G920" i="21" s="1"/>
  <c r="D920" i="21"/>
  <c r="F920" i="21" s="1"/>
  <c r="M919" i="21"/>
  <c r="K919" i="21"/>
  <c r="I919" i="21"/>
  <c r="E919" i="21"/>
  <c r="G919" i="21" s="1"/>
  <c r="D919" i="21"/>
  <c r="F919" i="21" s="1"/>
  <c r="M918" i="21"/>
  <c r="K918" i="21"/>
  <c r="I918" i="21"/>
  <c r="E918" i="21"/>
  <c r="G918" i="21" s="1"/>
  <c r="D918" i="21"/>
  <c r="F918" i="21" s="1"/>
  <c r="M917" i="21"/>
  <c r="K917" i="21"/>
  <c r="I917" i="21"/>
  <c r="E917" i="21"/>
  <c r="G917" i="21" s="1"/>
  <c r="D917" i="21"/>
  <c r="F917" i="21" s="1"/>
  <c r="I916" i="21"/>
  <c r="E916" i="21"/>
  <c r="G916" i="21" s="1"/>
  <c r="D916" i="21"/>
  <c r="F916" i="21" s="1"/>
  <c r="M915" i="21"/>
  <c r="K915" i="21"/>
  <c r="I915" i="21"/>
  <c r="N946" i="21" s="1"/>
  <c r="E915" i="21"/>
  <c r="G915" i="21" s="1"/>
  <c r="D915" i="21"/>
  <c r="F915" i="21" s="1"/>
  <c r="M914" i="21"/>
  <c r="K914" i="21"/>
  <c r="I914" i="21"/>
  <c r="E914" i="21"/>
  <c r="G914" i="21" s="1"/>
  <c r="D914" i="21"/>
  <c r="F914" i="21" s="1"/>
  <c r="M913" i="21"/>
  <c r="K913" i="21"/>
  <c r="I913" i="21"/>
  <c r="E913" i="21"/>
  <c r="G913" i="21" s="1"/>
  <c r="D913" i="21"/>
  <c r="F913" i="21" s="1"/>
  <c r="M912" i="21"/>
  <c r="K912" i="21"/>
  <c r="I912" i="21"/>
  <c r="E912" i="21"/>
  <c r="G912" i="21" s="1"/>
  <c r="D912" i="21"/>
  <c r="F912" i="21" s="1"/>
  <c r="M911" i="21"/>
  <c r="K911" i="21"/>
  <c r="I911" i="21"/>
  <c r="E911" i="21"/>
  <c r="G911" i="21" s="1"/>
  <c r="D911" i="21"/>
  <c r="F911" i="21" s="1"/>
  <c r="M910" i="21"/>
  <c r="K910" i="21"/>
  <c r="I910" i="21"/>
  <c r="E910" i="21"/>
  <c r="G910" i="21" s="1"/>
  <c r="D910" i="21"/>
  <c r="F910" i="21" s="1"/>
  <c r="M909" i="21"/>
  <c r="K909" i="21"/>
  <c r="I909" i="21"/>
  <c r="E909" i="21"/>
  <c r="G909" i="21" s="1"/>
  <c r="D909" i="21"/>
  <c r="F909" i="21" s="1"/>
  <c r="M908" i="21"/>
  <c r="K908" i="21"/>
  <c r="I908" i="21"/>
  <c r="E908" i="21"/>
  <c r="G908" i="21" s="1"/>
  <c r="D908" i="21"/>
  <c r="F908" i="21" s="1"/>
  <c r="M907" i="21"/>
  <c r="K907" i="21"/>
  <c r="I907" i="21"/>
  <c r="E907" i="21"/>
  <c r="G907" i="21" s="1"/>
  <c r="D907" i="21"/>
  <c r="F907" i="21" s="1"/>
  <c r="M906" i="21"/>
  <c r="K906" i="21"/>
  <c r="I906" i="21"/>
  <c r="E906" i="21"/>
  <c r="G906" i="21" s="1"/>
  <c r="D906" i="21"/>
  <c r="F906" i="21" s="1"/>
  <c r="M905" i="21"/>
  <c r="K905" i="21"/>
  <c r="I905" i="21"/>
  <c r="E905" i="21"/>
  <c r="G905" i="21" s="1"/>
  <c r="D905" i="21"/>
  <c r="F905" i="21" s="1"/>
  <c r="M904" i="21"/>
  <c r="K904" i="21"/>
  <c r="I904" i="21"/>
  <c r="E904" i="21"/>
  <c r="G904" i="21" s="1"/>
  <c r="D904" i="21"/>
  <c r="F904" i="21" s="1"/>
  <c r="M903" i="21"/>
  <c r="K903" i="21"/>
  <c r="I903" i="21"/>
  <c r="E903" i="21"/>
  <c r="G903" i="21" s="1"/>
  <c r="D903" i="21"/>
  <c r="F903" i="21" s="1"/>
  <c r="M902" i="21"/>
  <c r="K902" i="21"/>
  <c r="I902" i="21"/>
  <c r="E902" i="21"/>
  <c r="G902" i="21" s="1"/>
  <c r="D902" i="21"/>
  <c r="F902" i="21" s="1"/>
  <c r="M901" i="21"/>
  <c r="K901" i="21"/>
  <c r="I901" i="21"/>
  <c r="E901" i="21"/>
  <c r="G901" i="21" s="1"/>
  <c r="D901" i="21"/>
  <c r="F901" i="21" s="1"/>
  <c r="M900" i="21"/>
  <c r="K900" i="21"/>
  <c r="I900" i="21"/>
  <c r="E900" i="21"/>
  <c r="G900" i="21" s="1"/>
  <c r="D900" i="21"/>
  <c r="F900" i="21" s="1"/>
  <c r="M899" i="21"/>
  <c r="K899" i="21"/>
  <c r="I899" i="21"/>
  <c r="E899" i="21"/>
  <c r="G899" i="21" s="1"/>
  <c r="D899" i="21"/>
  <c r="F899" i="21" s="1"/>
  <c r="M898" i="21"/>
  <c r="K898" i="21"/>
  <c r="I898" i="21"/>
  <c r="E898" i="21"/>
  <c r="G898" i="21" s="1"/>
  <c r="D898" i="21"/>
  <c r="F898" i="21" s="1"/>
  <c r="M897" i="21"/>
  <c r="K897" i="21"/>
  <c r="I897" i="21"/>
  <c r="E897" i="21"/>
  <c r="G897" i="21" s="1"/>
  <c r="D897" i="21"/>
  <c r="F897" i="21" s="1"/>
  <c r="M896" i="21"/>
  <c r="K896" i="21"/>
  <c r="I896" i="21"/>
  <c r="E896" i="21"/>
  <c r="G896" i="21" s="1"/>
  <c r="D896" i="21"/>
  <c r="F896" i="21" s="1"/>
  <c r="M895" i="21"/>
  <c r="K895" i="21"/>
  <c r="I895" i="21"/>
  <c r="E895" i="21"/>
  <c r="G895" i="21" s="1"/>
  <c r="D895" i="21"/>
  <c r="F895" i="21" s="1"/>
  <c r="M894" i="21"/>
  <c r="K894" i="21"/>
  <c r="I894" i="21"/>
  <c r="E894" i="21"/>
  <c r="G894" i="21" s="1"/>
  <c r="D894" i="21"/>
  <c r="F894" i="21" s="1"/>
  <c r="M893" i="21"/>
  <c r="K893" i="21"/>
  <c r="I893" i="21"/>
  <c r="E893" i="21"/>
  <c r="G893" i="21" s="1"/>
  <c r="D893" i="21"/>
  <c r="F893" i="21" s="1"/>
  <c r="M892" i="21"/>
  <c r="K892" i="21"/>
  <c r="I892" i="21"/>
  <c r="E892" i="21"/>
  <c r="G892" i="21" s="1"/>
  <c r="D892" i="21"/>
  <c r="F892" i="21" s="1"/>
  <c r="M891" i="21"/>
  <c r="K891" i="21"/>
  <c r="I891" i="21"/>
  <c r="E891" i="21"/>
  <c r="G891" i="21" s="1"/>
  <c r="D891" i="21"/>
  <c r="F891" i="21" s="1"/>
  <c r="M890" i="21"/>
  <c r="K890" i="21"/>
  <c r="I890" i="21"/>
  <c r="E890" i="21"/>
  <c r="G890" i="21" s="1"/>
  <c r="D890" i="21"/>
  <c r="F890" i="21" s="1"/>
  <c r="M889" i="21"/>
  <c r="K889" i="21"/>
  <c r="I889" i="21"/>
  <c r="E889" i="21"/>
  <c r="G889" i="21" s="1"/>
  <c r="D889" i="21"/>
  <c r="F889" i="21" s="1"/>
  <c r="M888" i="21"/>
  <c r="K888" i="21"/>
  <c r="I888" i="21"/>
  <c r="E888" i="21"/>
  <c r="G888" i="21" s="1"/>
  <c r="D888" i="21"/>
  <c r="F888" i="21" s="1"/>
  <c r="M887" i="21"/>
  <c r="P911" i="21" s="1"/>
  <c r="K887" i="21"/>
  <c r="I887" i="21"/>
  <c r="E887" i="21"/>
  <c r="G887" i="21" s="1"/>
  <c r="D887" i="21"/>
  <c r="F887" i="21" s="1"/>
  <c r="I886" i="21"/>
  <c r="E886" i="21"/>
  <c r="G886" i="21" s="1"/>
  <c r="D886" i="21"/>
  <c r="F886" i="21" s="1"/>
  <c r="I885" i="21"/>
  <c r="E885" i="21"/>
  <c r="G885" i="21" s="1"/>
  <c r="D885" i="21"/>
  <c r="F885" i="21" s="1"/>
  <c r="M884" i="21"/>
  <c r="K884" i="21"/>
  <c r="I884" i="21"/>
  <c r="E884" i="21"/>
  <c r="G884" i="21" s="1"/>
  <c r="D884" i="21"/>
  <c r="F884" i="21" s="1"/>
  <c r="M883" i="21"/>
  <c r="K883" i="21"/>
  <c r="I883" i="21"/>
  <c r="E883" i="21"/>
  <c r="G883" i="21" s="1"/>
  <c r="D883" i="21"/>
  <c r="F883" i="21" s="1"/>
  <c r="M882" i="21"/>
  <c r="K882" i="21"/>
  <c r="I882" i="21"/>
  <c r="E882" i="21"/>
  <c r="G882" i="21" s="1"/>
  <c r="D882" i="21"/>
  <c r="F882" i="21" s="1"/>
  <c r="M881" i="21"/>
  <c r="K881" i="21"/>
  <c r="I881" i="21"/>
  <c r="E881" i="21"/>
  <c r="G881" i="21" s="1"/>
  <c r="D881" i="21"/>
  <c r="F881" i="21" s="1"/>
  <c r="M880" i="21"/>
  <c r="K880" i="21"/>
  <c r="I880" i="21"/>
  <c r="E880" i="21"/>
  <c r="G880" i="21" s="1"/>
  <c r="D880" i="21"/>
  <c r="F880" i="21" s="1"/>
  <c r="M879" i="21"/>
  <c r="K879" i="21"/>
  <c r="I879" i="21"/>
  <c r="E879" i="21"/>
  <c r="G879" i="21" s="1"/>
  <c r="D879" i="21"/>
  <c r="F879" i="21" s="1"/>
  <c r="M878" i="21"/>
  <c r="K878" i="21"/>
  <c r="I878" i="21"/>
  <c r="E878" i="21"/>
  <c r="G878" i="21" s="1"/>
  <c r="D878" i="21"/>
  <c r="F878" i="21" s="1"/>
  <c r="M877" i="21"/>
  <c r="K877" i="21"/>
  <c r="I877" i="21"/>
  <c r="E877" i="21"/>
  <c r="G877" i="21" s="1"/>
  <c r="D877" i="21"/>
  <c r="F877" i="21" s="1"/>
  <c r="M876" i="21"/>
  <c r="K876" i="21"/>
  <c r="I876" i="21"/>
  <c r="E876" i="21"/>
  <c r="G876" i="21" s="1"/>
  <c r="D876" i="21"/>
  <c r="F876" i="21" s="1"/>
  <c r="M875" i="21"/>
  <c r="K875" i="21"/>
  <c r="I875" i="21"/>
  <c r="E875" i="21"/>
  <c r="G875" i="21" s="1"/>
  <c r="D875" i="21"/>
  <c r="F875" i="21" s="1"/>
  <c r="M874" i="21"/>
  <c r="K874" i="21"/>
  <c r="I874" i="21"/>
  <c r="E874" i="21"/>
  <c r="G874" i="21" s="1"/>
  <c r="D874" i="21"/>
  <c r="F874" i="21" s="1"/>
  <c r="M873" i="21"/>
  <c r="K873" i="21"/>
  <c r="I873" i="21"/>
  <c r="E873" i="21"/>
  <c r="G873" i="21" s="1"/>
  <c r="D873" i="21"/>
  <c r="F873" i="21" s="1"/>
  <c r="M872" i="21"/>
  <c r="K872" i="21"/>
  <c r="I872" i="21"/>
  <c r="E872" i="21"/>
  <c r="G872" i="21" s="1"/>
  <c r="D872" i="21"/>
  <c r="F872" i="21" s="1"/>
  <c r="M871" i="21"/>
  <c r="K871" i="21"/>
  <c r="I871" i="21"/>
  <c r="E871" i="21"/>
  <c r="G871" i="21" s="1"/>
  <c r="D871" i="21"/>
  <c r="F871" i="21" s="1"/>
  <c r="M870" i="21"/>
  <c r="K870" i="21"/>
  <c r="I870" i="21"/>
  <c r="E870" i="21"/>
  <c r="G870" i="21" s="1"/>
  <c r="D870" i="21"/>
  <c r="F870" i="21" s="1"/>
  <c r="M869" i="21"/>
  <c r="K869" i="21"/>
  <c r="I869" i="21"/>
  <c r="E869" i="21"/>
  <c r="G869" i="21" s="1"/>
  <c r="D869" i="21"/>
  <c r="F869" i="21" s="1"/>
  <c r="M868" i="21"/>
  <c r="K868" i="21"/>
  <c r="I868" i="21"/>
  <c r="E868" i="21"/>
  <c r="G868" i="21" s="1"/>
  <c r="D868" i="21"/>
  <c r="F868" i="21" s="1"/>
  <c r="M867" i="21"/>
  <c r="K867" i="21"/>
  <c r="I867" i="21"/>
  <c r="E867" i="21"/>
  <c r="G867" i="21" s="1"/>
  <c r="D867" i="21"/>
  <c r="F867" i="21" s="1"/>
  <c r="M866" i="21"/>
  <c r="K866" i="21"/>
  <c r="I866" i="21"/>
  <c r="E866" i="21"/>
  <c r="G866" i="21" s="1"/>
  <c r="D866" i="21"/>
  <c r="F866" i="21" s="1"/>
  <c r="M865" i="21"/>
  <c r="K865" i="21"/>
  <c r="I865" i="21"/>
  <c r="E865" i="21"/>
  <c r="G865" i="21" s="1"/>
  <c r="D865" i="21"/>
  <c r="F865" i="21" s="1"/>
  <c r="M864" i="21"/>
  <c r="K864" i="21"/>
  <c r="I864" i="21"/>
  <c r="E864" i="21"/>
  <c r="G864" i="21" s="1"/>
  <c r="D864" i="21"/>
  <c r="F864" i="21" s="1"/>
  <c r="M863" i="21"/>
  <c r="K863" i="21"/>
  <c r="I863" i="21"/>
  <c r="E863" i="21"/>
  <c r="G863" i="21" s="1"/>
  <c r="D863" i="21"/>
  <c r="F863" i="21" s="1"/>
  <c r="M862" i="21"/>
  <c r="K862" i="21"/>
  <c r="I862" i="21"/>
  <c r="E862" i="21"/>
  <c r="G862" i="21" s="1"/>
  <c r="D862" i="21"/>
  <c r="F862" i="21" s="1"/>
  <c r="M861" i="21"/>
  <c r="K861" i="21"/>
  <c r="I861" i="21"/>
  <c r="E861" i="21"/>
  <c r="G861" i="21" s="1"/>
  <c r="D861" i="21"/>
  <c r="F861" i="21" s="1"/>
  <c r="M860" i="21"/>
  <c r="K860" i="21"/>
  <c r="I860" i="21"/>
  <c r="E860" i="21"/>
  <c r="G860" i="21" s="1"/>
  <c r="D860" i="21"/>
  <c r="F860" i="21" s="1"/>
  <c r="M859" i="21"/>
  <c r="K859" i="21"/>
  <c r="I859" i="21"/>
  <c r="E859" i="21"/>
  <c r="G859" i="21" s="1"/>
  <c r="D859" i="21"/>
  <c r="F859" i="21" s="1"/>
  <c r="M858" i="21"/>
  <c r="K858" i="21"/>
  <c r="I858" i="21"/>
  <c r="E858" i="21"/>
  <c r="G858" i="21" s="1"/>
  <c r="D858" i="21"/>
  <c r="F858" i="21" s="1"/>
  <c r="M857" i="21"/>
  <c r="K857" i="21"/>
  <c r="I857" i="21"/>
  <c r="E857" i="21"/>
  <c r="G857" i="21" s="1"/>
  <c r="D857" i="21"/>
  <c r="F857" i="21" s="1"/>
  <c r="M856" i="21"/>
  <c r="K856" i="21"/>
  <c r="I856" i="21"/>
  <c r="E856" i="21"/>
  <c r="G856" i="21" s="1"/>
  <c r="D856" i="21"/>
  <c r="F856" i="21" s="1"/>
  <c r="I855" i="21"/>
  <c r="E855" i="21"/>
  <c r="G855" i="21" s="1"/>
  <c r="D855" i="21"/>
  <c r="F855" i="21" s="1"/>
  <c r="M854" i="21"/>
  <c r="K854" i="21"/>
  <c r="I854" i="21"/>
  <c r="E854" i="21"/>
  <c r="G854" i="21" s="1"/>
  <c r="D854" i="21"/>
  <c r="F854" i="21" s="1"/>
  <c r="M853" i="21"/>
  <c r="K853" i="21"/>
  <c r="I853" i="21"/>
  <c r="E853" i="21"/>
  <c r="G853" i="21" s="1"/>
  <c r="D853" i="21"/>
  <c r="F853" i="21" s="1"/>
  <c r="M852" i="21"/>
  <c r="K852" i="21"/>
  <c r="I852" i="21"/>
  <c r="E852" i="21"/>
  <c r="G852" i="21" s="1"/>
  <c r="D852" i="21"/>
  <c r="F852" i="21" s="1"/>
  <c r="M851" i="21"/>
  <c r="K851" i="21"/>
  <c r="I851" i="21"/>
  <c r="E851" i="21"/>
  <c r="G851" i="21" s="1"/>
  <c r="D851" i="21"/>
  <c r="F851" i="21" s="1"/>
  <c r="M850" i="21"/>
  <c r="K850" i="21"/>
  <c r="I850" i="21"/>
  <c r="E850" i="21"/>
  <c r="G850" i="21" s="1"/>
  <c r="D850" i="21"/>
  <c r="F850" i="21" s="1"/>
  <c r="M849" i="21"/>
  <c r="K849" i="21"/>
  <c r="I849" i="21"/>
  <c r="E849" i="21"/>
  <c r="G849" i="21" s="1"/>
  <c r="D849" i="21"/>
  <c r="F849" i="21" s="1"/>
  <c r="M848" i="21"/>
  <c r="K848" i="21"/>
  <c r="I848" i="21"/>
  <c r="E848" i="21"/>
  <c r="G848" i="21" s="1"/>
  <c r="D848" i="21"/>
  <c r="F848" i="21" s="1"/>
  <c r="M847" i="21"/>
  <c r="K847" i="21"/>
  <c r="I847" i="21"/>
  <c r="E847" i="21"/>
  <c r="G847" i="21" s="1"/>
  <c r="D847" i="21"/>
  <c r="F847" i="21" s="1"/>
  <c r="M846" i="21"/>
  <c r="K846" i="21"/>
  <c r="I846" i="21"/>
  <c r="E846" i="21"/>
  <c r="G846" i="21" s="1"/>
  <c r="D846" i="21"/>
  <c r="F846" i="21" s="1"/>
  <c r="M845" i="21"/>
  <c r="K845" i="21"/>
  <c r="I845" i="21"/>
  <c r="E845" i="21"/>
  <c r="G845" i="21" s="1"/>
  <c r="D845" i="21"/>
  <c r="F845" i="21" s="1"/>
  <c r="M844" i="21"/>
  <c r="K844" i="21"/>
  <c r="I844" i="21"/>
  <c r="E844" i="21"/>
  <c r="G844" i="21" s="1"/>
  <c r="D844" i="21"/>
  <c r="F844" i="21" s="1"/>
  <c r="M843" i="21"/>
  <c r="K843" i="21"/>
  <c r="I843" i="21"/>
  <c r="E843" i="21"/>
  <c r="G843" i="21" s="1"/>
  <c r="D843" i="21"/>
  <c r="F843" i="21" s="1"/>
  <c r="M842" i="21"/>
  <c r="K842" i="21"/>
  <c r="I842" i="21"/>
  <c r="E842" i="21"/>
  <c r="G842" i="21" s="1"/>
  <c r="D842" i="21"/>
  <c r="F842" i="21" s="1"/>
  <c r="M841" i="21"/>
  <c r="K841" i="21"/>
  <c r="I841" i="21"/>
  <c r="E841" i="21"/>
  <c r="G841" i="21" s="1"/>
  <c r="D841" i="21"/>
  <c r="F841" i="21" s="1"/>
  <c r="M840" i="21"/>
  <c r="K840" i="21"/>
  <c r="I840" i="21"/>
  <c r="E840" i="21"/>
  <c r="G840" i="21" s="1"/>
  <c r="D840" i="21"/>
  <c r="F840" i="21" s="1"/>
  <c r="M839" i="21"/>
  <c r="K839" i="21"/>
  <c r="I839" i="21"/>
  <c r="E839" i="21"/>
  <c r="G839" i="21" s="1"/>
  <c r="D839" i="21"/>
  <c r="F839" i="21" s="1"/>
  <c r="M838" i="21"/>
  <c r="K838" i="21"/>
  <c r="I838" i="21"/>
  <c r="E838" i="21"/>
  <c r="G838" i="21" s="1"/>
  <c r="D838" i="21"/>
  <c r="F838" i="21" s="1"/>
  <c r="M837" i="21"/>
  <c r="K837" i="21"/>
  <c r="I837" i="21"/>
  <c r="E837" i="21"/>
  <c r="G837" i="21" s="1"/>
  <c r="D837" i="21"/>
  <c r="F837" i="21" s="1"/>
  <c r="M836" i="21"/>
  <c r="K836" i="21"/>
  <c r="I836" i="21"/>
  <c r="E836" i="21"/>
  <c r="G836" i="21" s="1"/>
  <c r="D836" i="21"/>
  <c r="F836" i="21" s="1"/>
  <c r="M835" i="21"/>
  <c r="K835" i="21"/>
  <c r="I835" i="21"/>
  <c r="E835" i="21"/>
  <c r="G835" i="21" s="1"/>
  <c r="D835" i="21"/>
  <c r="F835" i="21" s="1"/>
  <c r="M834" i="21"/>
  <c r="K834" i="21"/>
  <c r="I834" i="21"/>
  <c r="E834" i="21"/>
  <c r="G834" i="21" s="1"/>
  <c r="D834" i="21"/>
  <c r="F834" i="21" s="1"/>
  <c r="M833" i="21"/>
  <c r="K833" i="21"/>
  <c r="I833" i="21"/>
  <c r="E833" i="21"/>
  <c r="G833" i="21" s="1"/>
  <c r="D833" i="21"/>
  <c r="F833" i="21" s="1"/>
  <c r="M832" i="21"/>
  <c r="K832" i="21"/>
  <c r="I832" i="21"/>
  <c r="E832" i="21"/>
  <c r="G832" i="21" s="1"/>
  <c r="D832" i="21"/>
  <c r="F832" i="21" s="1"/>
  <c r="M831" i="21"/>
  <c r="K831" i="21"/>
  <c r="I831" i="21"/>
  <c r="E831" i="21"/>
  <c r="G831" i="21" s="1"/>
  <c r="D831" i="21"/>
  <c r="F831" i="21" s="1"/>
  <c r="M830" i="21"/>
  <c r="K830" i="21"/>
  <c r="I830" i="21"/>
  <c r="E830" i="21"/>
  <c r="G830" i="21" s="1"/>
  <c r="D830" i="21"/>
  <c r="F830" i="21" s="1"/>
  <c r="M829" i="21"/>
  <c r="K829" i="21"/>
  <c r="I829" i="21"/>
  <c r="E829" i="21"/>
  <c r="G829" i="21" s="1"/>
  <c r="D829" i="21"/>
  <c r="F829" i="21" s="1"/>
  <c r="M828" i="21"/>
  <c r="K828" i="21"/>
  <c r="I828" i="21"/>
  <c r="E828" i="21"/>
  <c r="G828" i="21" s="1"/>
  <c r="D828" i="21"/>
  <c r="M827" i="21"/>
  <c r="K827" i="21"/>
  <c r="I827" i="21"/>
  <c r="E827" i="21"/>
  <c r="G827" i="21" s="1"/>
  <c r="D827" i="21"/>
  <c r="F827" i="21" s="1"/>
  <c r="I826" i="21"/>
  <c r="E826" i="21"/>
  <c r="G826" i="21" s="1"/>
  <c r="D826" i="21"/>
  <c r="F826" i="21" s="1"/>
  <c r="I825" i="21"/>
  <c r="E825" i="21"/>
  <c r="G825" i="21" s="1"/>
  <c r="D825" i="21"/>
  <c r="F825" i="21" s="1"/>
  <c r="I824" i="21"/>
  <c r="E824" i="21"/>
  <c r="G824" i="21" s="1"/>
  <c r="D824" i="21"/>
  <c r="F824" i="21" s="1"/>
  <c r="I823" i="21"/>
  <c r="E823" i="21"/>
  <c r="G823" i="21" s="1"/>
  <c r="D823" i="21"/>
  <c r="F823" i="21" s="1"/>
  <c r="M822" i="21"/>
  <c r="K822" i="21"/>
  <c r="I822" i="21"/>
  <c r="E822" i="21"/>
  <c r="G822" i="21" s="1"/>
  <c r="D822" i="21"/>
  <c r="F822" i="21" s="1"/>
  <c r="M821" i="21"/>
  <c r="K821" i="21"/>
  <c r="I821" i="21"/>
  <c r="E821" i="21"/>
  <c r="G821" i="21" s="1"/>
  <c r="D821" i="21"/>
  <c r="F821" i="21" s="1"/>
  <c r="M820" i="21"/>
  <c r="K820" i="21"/>
  <c r="I820" i="21"/>
  <c r="E820" i="21"/>
  <c r="G820" i="21" s="1"/>
  <c r="D820" i="21"/>
  <c r="F820" i="21" s="1"/>
  <c r="M819" i="21"/>
  <c r="K819" i="21"/>
  <c r="I819" i="21"/>
  <c r="E819" i="21"/>
  <c r="G819" i="21" s="1"/>
  <c r="D819" i="21"/>
  <c r="F819" i="21" s="1"/>
  <c r="M818" i="21"/>
  <c r="K818" i="21"/>
  <c r="I818" i="21"/>
  <c r="E818" i="21"/>
  <c r="G818" i="21" s="1"/>
  <c r="D818" i="21"/>
  <c r="F818" i="21" s="1"/>
  <c r="M817" i="21"/>
  <c r="K817" i="21"/>
  <c r="I817" i="21"/>
  <c r="E817" i="21"/>
  <c r="G817" i="21" s="1"/>
  <c r="D817" i="21"/>
  <c r="F817" i="21" s="1"/>
  <c r="M816" i="21"/>
  <c r="K816" i="21"/>
  <c r="I816" i="21"/>
  <c r="E816" i="21"/>
  <c r="G816" i="21" s="1"/>
  <c r="D816" i="21"/>
  <c r="F816" i="21" s="1"/>
  <c r="M815" i="21"/>
  <c r="K815" i="21"/>
  <c r="I815" i="21"/>
  <c r="E815" i="21"/>
  <c r="G815" i="21" s="1"/>
  <c r="D815" i="21"/>
  <c r="F815" i="21" s="1"/>
  <c r="M814" i="21"/>
  <c r="K814" i="21"/>
  <c r="I814" i="21"/>
  <c r="E814" i="21"/>
  <c r="G814" i="21" s="1"/>
  <c r="D814" i="21"/>
  <c r="F814" i="21" s="1"/>
  <c r="M813" i="21"/>
  <c r="K813" i="21"/>
  <c r="I813" i="21"/>
  <c r="E813" i="21"/>
  <c r="G813" i="21" s="1"/>
  <c r="D813" i="21"/>
  <c r="F813" i="21" s="1"/>
  <c r="M812" i="21"/>
  <c r="K812" i="21"/>
  <c r="I812" i="21"/>
  <c r="E812" i="21"/>
  <c r="G812" i="21" s="1"/>
  <c r="D812" i="21"/>
  <c r="F812" i="21" s="1"/>
  <c r="M811" i="21"/>
  <c r="K811" i="21"/>
  <c r="I811" i="21"/>
  <c r="E811" i="21"/>
  <c r="G811" i="21" s="1"/>
  <c r="D811" i="21"/>
  <c r="F811" i="21" s="1"/>
  <c r="M810" i="21"/>
  <c r="K810" i="21"/>
  <c r="I810" i="21"/>
  <c r="E810" i="21"/>
  <c r="G810" i="21" s="1"/>
  <c r="D810" i="21"/>
  <c r="F810" i="21" s="1"/>
  <c r="M809" i="21"/>
  <c r="K809" i="21"/>
  <c r="I809" i="21"/>
  <c r="E809" i="21"/>
  <c r="G809" i="21" s="1"/>
  <c r="D809" i="21"/>
  <c r="F809" i="21" s="1"/>
  <c r="M808" i="21"/>
  <c r="K808" i="21"/>
  <c r="I808" i="21"/>
  <c r="E808" i="21"/>
  <c r="G808" i="21" s="1"/>
  <c r="D808" i="21"/>
  <c r="F808" i="21" s="1"/>
  <c r="M807" i="21"/>
  <c r="K807" i="21"/>
  <c r="I807" i="21"/>
  <c r="E807" i="21"/>
  <c r="G807" i="21" s="1"/>
  <c r="D807" i="21"/>
  <c r="F807" i="21" s="1"/>
  <c r="M806" i="21"/>
  <c r="K806" i="21"/>
  <c r="I806" i="21"/>
  <c r="E806" i="21"/>
  <c r="G806" i="21" s="1"/>
  <c r="D806" i="21"/>
  <c r="F806" i="21" s="1"/>
  <c r="M805" i="21"/>
  <c r="K805" i="21"/>
  <c r="I805" i="21"/>
  <c r="E805" i="21"/>
  <c r="G805" i="21" s="1"/>
  <c r="D805" i="21"/>
  <c r="F805" i="21" s="1"/>
  <c r="M804" i="21"/>
  <c r="K804" i="21"/>
  <c r="I804" i="21"/>
  <c r="E804" i="21"/>
  <c r="G804" i="21" s="1"/>
  <c r="D804" i="21"/>
  <c r="F804" i="21" s="1"/>
  <c r="M803" i="21"/>
  <c r="K803" i="21"/>
  <c r="I803" i="21"/>
  <c r="E803" i="21"/>
  <c r="G803" i="21" s="1"/>
  <c r="D803" i="21"/>
  <c r="F803" i="21" s="1"/>
  <c r="M802" i="21"/>
  <c r="K802" i="21"/>
  <c r="I802" i="21"/>
  <c r="E802" i="21"/>
  <c r="G802" i="21" s="1"/>
  <c r="D802" i="21"/>
  <c r="F802" i="21" s="1"/>
  <c r="M801" i="21"/>
  <c r="K801" i="21"/>
  <c r="I801" i="21"/>
  <c r="E801" i="21"/>
  <c r="G801" i="21" s="1"/>
  <c r="D801" i="21"/>
  <c r="F801" i="21" s="1"/>
  <c r="M800" i="21"/>
  <c r="K800" i="21"/>
  <c r="I800" i="21"/>
  <c r="E800" i="21"/>
  <c r="G800" i="21" s="1"/>
  <c r="D800" i="21"/>
  <c r="F800" i="21" s="1"/>
  <c r="M799" i="21"/>
  <c r="K799" i="21"/>
  <c r="I799" i="21"/>
  <c r="E799" i="21"/>
  <c r="G799" i="21" s="1"/>
  <c r="D799" i="21"/>
  <c r="F799" i="21" s="1"/>
  <c r="M798" i="21"/>
  <c r="K798" i="21"/>
  <c r="I798" i="21"/>
  <c r="E798" i="21"/>
  <c r="G798" i="21" s="1"/>
  <c r="D798" i="21"/>
  <c r="F798" i="21" s="1"/>
  <c r="M797" i="21"/>
  <c r="K797" i="21"/>
  <c r="I797" i="21"/>
  <c r="E797" i="21"/>
  <c r="G797" i="21" s="1"/>
  <c r="D797" i="21"/>
  <c r="F797" i="21" s="1"/>
  <c r="M796" i="21"/>
  <c r="K796" i="21"/>
  <c r="I796" i="21"/>
  <c r="E796" i="21"/>
  <c r="G796" i="21" s="1"/>
  <c r="D796" i="21"/>
  <c r="F796" i="21" s="1"/>
  <c r="M795" i="21"/>
  <c r="K795" i="21"/>
  <c r="I795" i="21"/>
  <c r="E795" i="21"/>
  <c r="G795" i="21" s="1"/>
  <c r="D795" i="21"/>
  <c r="F795" i="21" s="1"/>
  <c r="I794" i="21"/>
  <c r="E794" i="21"/>
  <c r="G794" i="21" s="1"/>
  <c r="D794" i="21"/>
  <c r="F794" i="21" s="1"/>
  <c r="I793" i="21"/>
  <c r="E793" i="21"/>
  <c r="G793" i="21" s="1"/>
  <c r="D793" i="21"/>
  <c r="F793" i="21" s="1"/>
  <c r="M792" i="21"/>
  <c r="K792" i="21"/>
  <c r="I792" i="21"/>
  <c r="E792" i="21"/>
  <c r="G792" i="21" s="1"/>
  <c r="D792" i="21"/>
  <c r="F792" i="21" s="1"/>
  <c r="M791" i="21"/>
  <c r="K791" i="21"/>
  <c r="I791" i="21"/>
  <c r="E791" i="21"/>
  <c r="G791" i="21" s="1"/>
  <c r="D791" i="21"/>
  <c r="F791" i="21" s="1"/>
  <c r="M790" i="21"/>
  <c r="K790" i="21"/>
  <c r="I790" i="21"/>
  <c r="E790" i="21"/>
  <c r="G790" i="21" s="1"/>
  <c r="D790" i="21"/>
  <c r="F790" i="21" s="1"/>
  <c r="M789" i="21"/>
  <c r="K789" i="21"/>
  <c r="I789" i="21"/>
  <c r="E789" i="21"/>
  <c r="G789" i="21" s="1"/>
  <c r="D789" i="21"/>
  <c r="F789" i="21" s="1"/>
  <c r="M788" i="21"/>
  <c r="K788" i="21"/>
  <c r="I788" i="21"/>
  <c r="E788" i="21"/>
  <c r="G788" i="21" s="1"/>
  <c r="D788" i="21"/>
  <c r="F788" i="21" s="1"/>
  <c r="M787" i="21"/>
  <c r="K787" i="21"/>
  <c r="I787" i="21"/>
  <c r="E787" i="21"/>
  <c r="G787" i="21" s="1"/>
  <c r="D787" i="21"/>
  <c r="F787" i="21" s="1"/>
  <c r="M786" i="21"/>
  <c r="K786" i="21"/>
  <c r="I786" i="21"/>
  <c r="E786" i="21"/>
  <c r="G786" i="21" s="1"/>
  <c r="D786" i="21"/>
  <c r="F786" i="21" s="1"/>
  <c r="M785" i="21"/>
  <c r="K785" i="21"/>
  <c r="I785" i="21"/>
  <c r="E785" i="21"/>
  <c r="G785" i="21" s="1"/>
  <c r="D785" i="21"/>
  <c r="F785" i="21" s="1"/>
  <c r="M784" i="21"/>
  <c r="K784" i="21"/>
  <c r="I784" i="21"/>
  <c r="E784" i="21"/>
  <c r="G784" i="21" s="1"/>
  <c r="D784" i="21"/>
  <c r="F784" i="21" s="1"/>
  <c r="M783" i="21"/>
  <c r="K783" i="21"/>
  <c r="I783" i="21"/>
  <c r="E783" i="21"/>
  <c r="G783" i="21" s="1"/>
  <c r="D783" i="21"/>
  <c r="F783" i="21" s="1"/>
  <c r="M782" i="21"/>
  <c r="K782" i="21"/>
  <c r="I782" i="21"/>
  <c r="E782" i="21"/>
  <c r="G782" i="21" s="1"/>
  <c r="D782" i="21"/>
  <c r="F782" i="21" s="1"/>
  <c r="M781" i="21"/>
  <c r="K781" i="21"/>
  <c r="I781" i="21"/>
  <c r="E781" i="21"/>
  <c r="G781" i="21" s="1"/>
  <c r="D781" i="21"/>
  <c r="F781" i="21" s="1"/>
  <c r="M780" i="21"/>
  <c r="K780" i="21"/>
  <c r="I780" i="21"/>
  <c r="E780" i="21"/>
  <c r="G780" i="21" s="1"/>
  <c r="D780" i="21"/>
  <c r="F780" i="21" s="1"/>
  <c r="M779" i="21"/>
  <c r="K779" i="21"/>
  <c r="I779" i="21"/>
  <c r="E779" i="21"/>
  <c r="G779" i="21" s="1"/>
  <c r="D779" i="21"/>
  <c r="F779" i="21" s="1"/>
  <c r="M778" i="21"/>
  <c r="K778" i="21"/>
  <c r="I778" i="21"/>
  <c r="E778" i="21"/>
  <c r="G778" i="21" s="1"/>
  <c r="D778" i="21"/>
  <c r="F778" i="21" s="1"/>
  <c r="M777" i="21"/>
  <c r="K777" i="21"/>
  <c r="I777" i="21"/>
  <c r="E777" i="21"/>
  <c r="G777" i="21" s="1"/>
  <c r="D777" i="21"/>
  <c r="F777" i="21" s="1"/>
  <c r="M776" i="21"/>
  <c r="K776" i="21"/>
  <c r="I776" i="21"/>
  <c r="E776" i="21"/>
  <c r="G776" i="21" s="1"/>
  <c r="D776" i="21"/>
  <c r="F776" i="21" s="1"/>
  <c r="M775" i="21"/>
  <c r="K775" i="21"/>
  <c r="I775" i="21"/>
  <c r="E775" i="21"/>
  <c r="G775" i="21" s="1"/>
  <c r="D775" i="21"/>
  <c r="F775" i="21" s="1"/>
  <c r="M774" i="21"/>
  <c r="K774" i="21"/>
  <c r="I774" i="21"/>
  <c r="E774" i="21"/>
  <c r="G774" i="21" s="1"/>
  <c r="D774" i="21"/>
  <c r="F774" i="21" s="1"/>
  <c r="M773" i="21"/>
  <c r="K773" i="21"/>
  <c r="I773" i="21"/>
  <c r="E773" i="21"/>
  <c r="G773" i="21" s="1"/>
  <c r="D773" i="21"/>
  <c r="F773" i="21" s="1"/>
  <c r="M772" i="21"/>
  <c r="K772" i="21"/>
  <c r="I772" i="21"/>
  <c r="E772" i="21"/>
  <c r="G772" i="21" s="1"/>
  <c r="D772" i="21"/>
  <c r="F772" i="21" s="1"/>
  <c r="M771" i="21"/>
  <c r="K771" i="21"/>
  <c r="I771" i="21"/>
  <c r="E771" i="21"/>
  <c r="G771" i="21" s="1"/>
  <c r="D771" i="21"/>
  <c r="F771" i="21" s="1"/>
  <c r="M770" i="21"/>
  <c r="K770" i="21"/>
  <c r="I770" i="21"/>
  <c r="E770" i="21"/>
  <c r="G770" i="21" s="1"/>
  <c r="D770" i="21"/>
  <c r="F770" i="21" s="1"/>
  <c r="M769" i="21"/>
  <c r="K769" i="21"/>
  <c r="I769" i="21"/>
  <c r="E769" i="21"/>
  <c r="G769" i="21" s="1"/>
  <c r="D769" i="21"/>
  <c r="F769" i="21" s="1"/>
  <c r="M768" i="21"/>
  <c r="K768" i="21"/>
  <c r="I768" i="21"/>
  <c r="E768" i="21"/>
  <c r="G768" i="21" s="1"/>
  <c r="D768" i="21"/>
  <c r="F768" i="21" s="1"/>
  <c r="M767" i="21"/>
  <c r="K767" i="21"/>
  <c r="I767" i="21"/>
  <c r="E767" i="21"/>
  <c r="G767" i="21" s="1"/>
  <c r="D767" i="21"/>
  <c r="F767" i="21" s="1"/>
  <c r="M766" i="21"/>
  <c r="K766" i="21"/>
  <c r="I766" i="21"/>
  <c r="E766" i="21"/>
  <c r="G766" i="21" s="1"/>
  <c r="D766" i="21"/>
  <c r="F766" i="21" s="1"/>
  <c r="E765" i="21"/>
  <c r="G765" i="21" s="1"/>
  <c r="D765" i="21"/>
  <c r="F765" i="21" s="1"/>
  <c r="E764" i="21"/>
  <c r="G764" i="21" s="1"/>
  <c r="D764" i="21"/>
  <c r="F764" i="21" s="1"/>
  <c r="M763" i="21"/>
  <c r="K763" i="21"/>
  <c r="I763" i="21"/>
  <c r="E763" i="21"/>
  <c r="G763" i="21" s="1"/>
  <c r="D763" i="21"/>
  <c r="F763" i="21" s="1"/>
  <c r="M762" i="21"/>
  <c r="K762" i="21"/>
  <c r="I762" i="21"/>
  <c r="E762" i="21"/>
  <c r="G762" i="21" s="1"/>
  <c r="D762" i="21"/>
  <c r="F762" i="21" s="1"/>
  <c r="M761" i="21"/>
  <c r="K761" i="21"/>
  <c r="I761" i="21"/>
  <c r="E761" i="21"/>
  <c r="G761" i="21" s="1"/>
  <c r="D761" i="21"/>
  <c r="F761" i="21" s="1"/>
  <c r="M760" i="21"/>
  <c r="K760" i="21"/>
  <c r="I760" i="21"/>
  <c r="E760" i="21"/>
  <c r="G760" i="21" s="1"/>
  <c r="D760" i="21"/>
  <c r="F760" i="21" s="1"/>
  <c r="M759" i="21"/>
  <c r="K759" i="21"/>
  <c r="I759" i="21"/>
  <c r="E759" i="21"/>
  <c r="G759" i="21" s="1"/>
  <c r="D759" i="21"/>
  <c r="F759" i="21" s="1"/>
  <c r="M758" i="21"/>
  <c r="K758" i="21"/>
  <c r="I758" i="21"/>
  <c r="E758" i="21"/>
  <c r="G758" i="21" s="1"/>
  <c r="D758" i="21"/>
  <c r="F758" i="21" s="1"/>
  <c r="M757" i="21"/>
  <c r="K757" i="21"/>
  <c r="I757" i="21"/>
  <c r="E757" i="21"/>
  <c r="G757" i="21" s="1"/>
  <c r="D757" i="21"/>
  <c r="F757" i="21" s="1"/>
  <c r="M756" i="21"/>
  <c r="K756" i="21"/>
  <c r="I756" i="21"/>
  <c r="E756" i="21"/>
  <c r="G756" i="21" s="1"/>
  <c r="D756" i="21"/>
  <c r="F756" i="21" s="1"/>
  <c r="M755" i="21"/>
  <c r="K755" i="21"/>
  <c r="I755" i="21"/>
  <c r="E755" i="21"/>
  <c r="G755" i="21" s="1"/>
  <c r="D755" i="21"/>
  <c r="F755" i="21" s="1"/>
  <c r="M754" i="21"/>
  <c r="K754" i="21"/>
  <c r="I754" i="21"/>
  <c r="E754" i="21"/>
  <c r="G754" i="21" s="1"/>
  <c r="D754" i="21"/>
  <c r="F754" i="21" s="1"/>
  <c r="M753" i="21"/>
  <c r="K753" i="21"/>
  <c r="I753" i="21"/>
  <c r="E753" i="21"/>
  <c r="G753" i="21" s="1"/>
  <c r="D753" i="21"/>
  <c r="F753" i="21" s="1"/>
  <c r="M752" i="21"/>
  <c r="K752" i="21"/>
  <c r="I752" i="21"/>
  <c r="E752" i="21"/>
  <c r="G752" i="21" s="1"/>
  <c r="D752" i="21"/>
  <c r="F752" i="21" s="1"/>
  <c r="T751" i="21"/>
  <c r="M751" i="21"/>
  <c r="K751" i="21"/>
  <c r="I751" i="21"/>
  <c r="E751" i="21"/>
  <c r="G751" i="21" s="1"/>
  <c r="D751" i="21"/>
  <c r="F751" i="21" s="1"/>
  <c r="T750" i="21"/>
  <c r="M750" i="21"/>
  <c r="K750" i="21"/>
  <c r="I750" i="21"/>
  <c r="E750" i="21"/>
  <c r="G750" i="21" s="1"/>
  <c r="D750" i="21"/>
  <c r="F750" i="21" s="1"/>
  <c r="T749" i="21"/>
  <c r="M749" i="21"/>
  <c r="K749" i="21"/>
  <c r="I749" i="21"/>
  <c r="E749" i="21"/>
  <c r="G749" i="21" s="1"/>
  <c r="D749" i="21"/>
  <c r="F749" i="21" s="1"/>
  <c r="T748" i="21"/>
  <c r="M748" i="21"/>
  <c r="K748" i="21"/>
  <c r="I748" i="21"/>
  <c r="E748" i="21"/>
  <c r="G748" i="21" s="1"/>
  <c r="D748" i="21"/>
  <c r="F748" i="21" s="1"/>
  <c r="M747" i="21"/>
  <c r="K747" i="21"/>
  <c r="I747" i="21"/>
  <c r="E747" i="21"/>
  <c r="G747" i="21" s="1"/>
  <c r="D747" i="21"/>
  <c r="F747" i="21" s="1"/>
  <c r="T746" i="21"/>
  <c r="M746" i="21"/>
  <c r="K746" i="21"/>
  <c r="I746" i="21"/>
  <c r="E746" i="21"/>
  <c r="G746" i="21" s="1"/>
  <c r="D746" i="21"/>
  <c r="F746" i="21" s="1"/>
  <c r="U745" i="21"/>
  <c r="T745" i="21"/>
  <c r="M745" i="21"/>
  <c r="K745" i="21"/>
  <c r="I745" i="21"/>
  <c r="E745" i="21"/>
  <c r="G745" i="21" s="1"/>
  <c r="D745" i="21"/>
  <c r="F745" i="21" s="1"/>
  <c r="U744" i="21"/>
  <c r="T744" i="21"/>
  <c r="M744" i="21"/>
  <c r="K744" i="21"/>
  <c r="I744" i="21"/>
  <c r="E744" i="21"/>
  <c r="G744" i="21" s="1"/>
  <c r="D744" i="21"/>
  <c r="F744" i="21" s="1"/>
  <c r="U743" i="21"/>
  <c r="T743" i="21"/>
  <c r="T742" i="21" s="1"/>
  <c r="T741" i="21" s="1"/>
  <c r="T740" i="21" s="1"/>
  <c r="M743" i="21"/>
  <c r="K743" i="21"/>
  <c r="I743" i="21"/>
  <c r="E743" i="21"/>
  <c r="G743" i="21" s="1"/>
  <c r="D743" i="21"/>
  <c r="F743" i="21" s="1"/>
  <c r="U742" i="21"/>
  <c r="M742" i="21"/>
  <c r="K742" i="21"/>
  <c r="I742" i="21"/>
  <c r="E742" i="21"/>
  <c r="G742" i="21" s="1"/>
  <c r="D742" i="21"/>
  <c r="F742" i="21" s="1"/>
  <c r="U741" i="21"/>
  <c r="M741" i="21"/>
  <c r="K741" i="21"/>
  <c r="I741" i="21"/>
  <c r="U740" i="21"/>
  <c r="M740" i="21"/>
  <c r="K740" i="21"/>
  <c r="I740" i="21"/>
  <c r="M739" i="21"/>
  <c r="K739" i="21"/>
  <c r="I739" i="21"/>
  <c r="M738" i="21"/>
  <c r="K738" i="21"/>
  <c r="I738" i="21"/>
  <c r="M737" i="21"/>
  <c r="K737" i="21"/>
  <c r="I737" i="21"/>
  <c r="M736" i="21"/>
  <c r="K736" i="21"/>
  <c r="I736" i="21"/>
  <c r="M735" i="21"/>
  <c r="K735" i="21"/>
  <c r="I735" i="21"/>
  <c r="I734" i="21"/>
  <c r="Q2" i="21"/>
  <c r="R2" i="21" s="1"/>
  <c r="M3" i="22" s="1"/>
  <c r="M5" i="22" s="1"/>
  <c r="N793" i="21" l="1"/>
  <c r="N794" i="21" s="1"/>
  <c r="C18" i="22" s="1"/>
  <c r="B18" i="22" s="1"/>
  <c r="O790" i="21"/>
  <c r="N764" i="21"/>
  <c r="N765" i="21" s="1"/>
  <c r="C17" i="22" s="1"/>
  <c r="B17" i="22" s="1"/>
  <c r="P790" i="21"/>
  <c r="N823" i="21"/>
  <c r="N824" i="21" s="1"/>
  <c r="C19" i="22" s="1"/>
  <c r="B19" i="22" s="1"/>
  <c r="N852" i="21"/>
  <c r="N853" i="21" s="1"/>
  <c r="C20" i="22" s="1"/>
  <c r="B20" i="22" s="1"/>
  <c r="N914" i="21"/>
  <c r="O911" i="21"/>
  <c r="P974" i="21"/>
  <c r="N1005" i="21"/>
  <c r="N1006" i="21" s="1"/>
  <c r="C25" i="22" s="1"/>
  <c r="B25" i="22" s="1"/>
  <c r="N1038" i="21"/>
  <c r="O1035" i="21"/>
  <c r="P1065" i="21"/>
  <c r="H6" i="7"/>
  <c r="N885" i="21"/>
  <c r="N886" i="21" s="1"/>
  <c r="C21" i="22" s="1"/>
  <c r="B21" i="22" s="1"/>
  <c r="C4" i="7"/>
  <c r="C6" i="7" s="1"/>
  <c r="F4" i="7"/>
  <c r="N915" i="21"/>
  <c r="C22" i="22" s="1"/>
  <c r="B22" i="22" s="1"/>
  <c r="N947" i="21"/>
  <c r="C23" i="22" s="1"/>
  <c r="B23" i="22" s="1"/>
  <c r="N978" i="21"/>
  <c r="C24" i="22" s="1"/>
  <c r="B24" i="22" s="1"/>
  <c r="N1039" i="21"/>
  <c r="C26" i="22" s="1"/>
  <c r="B26" i="22" s="1"/>
  <c r="N1069" i="21"/>
  <c r="C27" i="22" s="1"/>
  <c r="B27" i="22" s="1"/>
  <c r="N1098" i="21"/>
  <c r="C28" i="22" s="1"/>
  <c r="B28" i="22" s="1"/>
  <c r="H5" i="7"/>
  <c r="J5" i="7"/>
  <c r="F828" i="21"/>
  <c r="E6" i="7" s="1"/>
  <c r="J6" i="7"/>
  <c r="D6" i="7"/>
  <c r="D5" i="7"/>
  <c r="K826" i="21"/>
  <c r="M826" i="21"/>
  <c r="K824" i="21"/>
  <c r="O820" i="21" s="1"/>
  <c r="M824" i="21"/>
  <c r="P820" i="21" s="1"/>
  <c r="K734" i="21"/>
  <c r="O761" i="21" s="1"/>
  <c r="M734" i="21"/>
  <c r="P761" i="21" s="1"/>
  <c r="K825" i="21"/>
  <c r="M825" i="21"/>
  <c r="P849" i="21" s="1"/>
  <c r="K855" i="21"/>
  <c r="O882" i="21" s="1"/>
  <c r="M855" i="21"/>
  <c r="P882" i="21" s="1"/>
  <c r="K916" i="21"/>
  <c r="O943" i="21" s="1"/>
  <c r="M916" i="21"/>
  <c r="P943" i="21" s="1"/>
  <c r="K978" i="21"/>
  <c r="O1002" i="21" s="1"/>
  <c r="M978" i="21"/>
  <c r="P1002" i="21" s="1"/>
  <c r="K1069" i="21"/>
  <c r="O1094" i="21" s="1"/>
  <c r="M1069" i="21"/>
  <c r="P1094" i="21" s="1"/>
  <c r="O849" i="21" l="1"/>
  <c r="C5" i="7"/>
  <c r="M2" i="22"/>
  <c r="M6" i="22" s="1"/>
  <c r="M8" i="22" s="1"/>
  <c r="F6" i="7"/>
  <c r="F5" i="7"/>
  <c r="E5" i="7" l="1"/>
  <c r="K5" i="7"/>
  <c r="K6" i="7"/>
</calcChain>
</file>

<file path=xl/sharedStrings.xml><?xml version="1.0" encoding="utf-8"?>
<sst xmlns="http://schemas.openxmlformats.org/spreadsheetml/2006/main" count="1596" uniqueCount="89">
  <si>
    <t>изм. СЧА</t>
  </si>
  <si>
    <t>СЧА</t>
  </si>
  <si>
    <t>Стоимость пая</t>
  </si>
  <si>
    <t>дата</t>
  </si>
  <si>
    <t>Проценты вознаграждений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</si>
  <si>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</si>
  <si>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</si>
  <si>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</si>
  <si>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</si>
  <si>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</si>
  <si>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</si>
  <si>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</si>
  <si>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</si>
  <si>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</si>
  <si>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</si>
  <si>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</si>
  <si>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</si>
  <si>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Сумма СЧА</t>
  </si>
  <si>
    <t>Дата</t>
  </si>
  <si>
    <t>количеcтво дней в году 2012</t>
  </si>
  <si>
    <t>Фонд</t>
  </si>
  <si>
    <t>ПАЙ</t>
  </si>
  <si>
    <t>изм. пая</t>
  </si>
  <si>
    <t>изм. СЧА %</t>
  </si>
  <si>
    <t>изм. ПАЯ %</t>
  </si>
  <si>
    <t>Изм. СЧА %</t>
  </si>
  <si>
    <t>Изм. стоим. Пая %</t>
  </si>
  <si>
    <t>Резерв УК</t>
  </si>
  <si>
    <t>Резерв СДРАО</t>
  </si>
  <si>
    <t>Среднегодовая СЧА</t>
  </si>
  <si>
    <t>Возн-ие УК</t>
  </si>
  <si>
    <t>Возн-ие СД</t>
  </si>
  <si>
    <t>Возн-ие СР</t>
  </si>
  <si>
    <t>Возн-ие УК за месяц</t>
  </si>
  <si>
    <t>Возн-ие СД за месяц</t>
  </si>
  <si>
    <t>Возн-ие СР за месяц</t>
  </si>
  <si>
    <t>Шкала</t>
  </si>
  <si>
    <t>%</t>
  </si>
  <si>
    <t>Минимум</t>
  </si>
  <si>
    <t>СД</t>
  </si>
  <si>
    <t>СР</t>
  </si>
  <si>
    <t>свыше</t>
  </si>
  <si>
    <t>не удалять это для проверки</t>
  </si>
  <si>
    <t>УК</t>
  </si>
  <si>
    <t>количеcтво дней в году 2013</t>
  </si>
  <si>
    <t>СД НДС</t>
  </si>
  <si>
    <t>СР НДС</t>
  </si>
  <si>
    <t>НДС</t>
  </si>
  <si>
    <t>Изм. СЧА руб.</t>
  </si>
  <si>
    <t>Изм. стоим. Пая руб.</t>
  </si>
  <si>
    <t>ПАЙ с надбавкой</t>
  </si>
  <si>
    <t>ПАЙ с скидкой</t>
  </si>
  <si>
    <t>сумма</t>
  </si>
  <si>
    <t>ндс</t>
  </si>
  <si>
    <t>для проверки возн. СД, СР</t>
  </si>
  <si>
    <t>облигаций</t>
  </si>
  <si>
    <t>акций</t>
  </si>
  <si>
    <t>НДС УК</t>
  </si>
  <si>
    <t>НДС СД</t>
  </si>
  <si>
    <t>НДС СР</t>
  </si>
  <si>
    <t>месяц</t>
  </si>
  <si>
    <t>Закрытый паевой инвестиционный фонд недвижимости "Херитедж инвестмент фанд"</t>
  </si>
  <si>
    <t>фев нов</t>
  </si>
  <si>
    <t>фев стр</t>
  </si>
  <si>
    <t>Возн УК</t>
  </si>
  <si>
    <t>Резерв</t>
  </si>
  <si>
    <t>Возн Росбанка</t>
  </si>
  <si>
    <t>превышение рез</t>
  </si>
  <si>
    <t>доход УК</t>
  </si>
  <si>
    <t>зпиф</t>
  </si>
  <si>
    <t>итого доход УК</t>
  </si>
  <si>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</si>
  <si>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</si>
  <si>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</si>
  <si>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</si>
  <si>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</si>
  <si>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</si>
  <si>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</si>
  <si>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</si>
  <si>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MICEXINDEXCF</t>
  </si>
  <si>
    <t>D</t>
  </si>
  <si>
    <t>ЗПИФ рентный "Капитальные инвестиции"</t>
  </si>
  <si>
    <t>ЗПИФ рентный "Стратегические инвестиции"</t>
  </si>
  <si>
    <t>Возн СД</t>
  </si>
  <si>
    <t>Возн СР</t>
  </si>
  <si>
    <t>но не менее</t>
  </si>
  <si>
    <t>в день</t>
  </si>
  <si>
    <t>гфт</t>
  </si>
  <si>
    <t>КЭМ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</si>
</sst>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р_._-;\-* #,##0.00_р_._-;_-* &quot;-&quot;??_р_._-;_-@_-"/>
    <numFmt numFmtId="164" formatCode="_(* #,##0.00_);_(* \(#,##0.00\);_(* &quot;-&quot;??_);_(@_)"/>
    <numFmt numFmtId="165" formatCode="#,##0.00#####;\-#,##0.00#####;\-"/>
    <numFmt numFmtId="166" formatCode="#,##0.00_р_."/>
    <numFmt numFmtId="167" formatCode="\+\ #,##0.00#####;\-\ #,##0.00#####;\-"/>
    <numFmt numFmtId="168" formatCode="0.0%"/>
    <numFmt numFmtId="169" formatCode="#,##0.0000"/>
    <numFmt numFmtId="170" formatCode="#,##0.0000_р_."/>
    <numFmt numFmtId="171" formatCode="\+\ #,##0.00#######;\-\ #,##0.00#######;\-"/>
  </numFmts>
  <fonts count="14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name val="Arial Cyr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1" fillId="0" borderId="0"/>
    <xf numFmtId="0" fontId="1" fillId="0" borderId="0"/>
  </cellStyleXfs>
  <cellXfs count="204">
    <xf numFmtId="0" fontId="0" fillId="0" borderId="0" xfId="0"/>
    <xf numFmtId="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 wrapText="1"/>
    </xf>
    <xf numFmtId="166" fontId="7" fillId="5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7" fillId="5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4" fontId="7" fillId="5" borderId="3" xfId="0" applyNumberFormat="1" applyFont="1" applyFill="1" applyBorder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  <xf numFmtId="17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66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4" fontId="4" fillId="3" borderId="1" xfId="0" applyNumberFormat="1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10" fontId="8" fillId="7" borderId="1" xfId="0" applyNumberFormat="1" applyFont="1" applyFill="1" applyBorder="1" applyAlignment="1">
      <alignment horizontal="center" vertical="center"/>
    </xf>
    <xf numFmtId="10" fontId="8" fillId="7" borderId="2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5" fillId="9" borderId="4" xfId="0" applyNumberFormat="1" applyFont="1" applyFill="1" applyBorder="1" applyAlignment="1">
      <alignment horizontal="center" vertical="center" wrapText="1"/>
    </xf>
    <xf numFmtId="4" fontId="3" fillId="9" borderId="1" xfId="0" applyNumberFormat="1" applyFont="1" applyFill="1" applyBorder="1" applyAlignment="1">
      <alignment horizontal="center" vertical="center"/>
    </xf>
    <xf numFmtId="4" fontId="3" fillId="10" borderId="1" xfId="0" applyNumberFormat="1" applyFont="1" applyFill="1" applyBorder="1" applyAlignment="1">
      <alignment horizontal="center" vertical="center"/>
    </xf>
    <xf numFmtId="4" fontId="3" fillId="11" borderId="1" xfId="0" applyNumberFormat="1" applyFont="1" applyFill="1" applyBorder="1" applyAlignment="1">
      <alignment horizontal="center" vertical="center"/>
    </xf>
    <xf numFmtId="165" fontId="3" fillId="9" borderId="1" xfId="0" applyNumberFormat="1" applyFont="1" applyFill="1" applyBorder="1" applyAlignment="1">
      <alignment horizontal="center" vertical="center"/>
    </xf>
    <xf numFmtId="0" fontId="3" fillId="0" borderId="0" xfId="0" applyFont="1" applyBorder="1"/>
    <xf numFmtId="4" fontId="7" fillId="5" borderId="1" xfId="0" applyNumberFormat="1" applyFont="1" applyFill="1" applyBorder="1" applyAlignment="1">
      <alignment horizontal="center" vertical="center"/>
    </xf>
    <xf numFmtId="164" fontId="3" fillId="0" borderId="0" xfId="1" applyFont="1"/>
    <xf numFmtId="14" fontId="3" fillId="0" borderId="0" xfId="0" applyNumberFormat="1" applyFont="1" applyAlignment="1">
      <alignment horizontal="center"/>
    </xf>
    <xf numFmtId="4" fontId="9" fillId="13" borderId="1" xfId="1" applyNumberFormat="1" applyFont="1" applyFill="1" applyBorder="1" applyAlignment="1">
      <alignment horizontal="center" vertical="center"/>
    </xf>
    <xf numFmtId="0" fontId="3" fillId="0" borderId="0" xfId="0" applyFont="1" applyFill="1"/>
    <xf numFmtId="4" fontId="4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0" fontId="3" fillId="9" borderId="1" xfId="0" applyNumberFormat="1" applyFont="1" applyFill="1" applyBorder="1" applyAlignment="1">
      <alignment horizontal="center" vertical="center"/>
    </xf>
    <xf numFmtId="4" fontId="4" fillId="10" borderId="1" xfId="0" applyNumberFormat="1" applyFont="1" applyFill="1" applyBorder="1" applyAlignment="1">
      <alignment horizontal="center" vertical="center"/>
    </xf>
    <xf numFmtId="10" fontId="9" fillId="13" borderId="1" xfId="1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0" fontId="3" fillId="0" borderId="1" xfId="0" applyNumberFormat="1" applyFont="1" applyBorder="1"/>
    <xf numFmtId="164" fontId="3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5" xfId="1" applyFont="1" applyBorder="1" applyAlignment="1"/>
    <xf numFmtId="164" fontId="3" fillId="0" borderId="1" xfId="1" applyFont="1" applyBorder="1" applyAlignment="1"/>
    <xf numFmtId="0" fontId="3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43" fontId="3" fillId="0" borderId="0" xfId="0" applyNumberFormat="1" applyFont="1"/>
    <xf numFmtId="43" fontId="3" fillId="0" borderId="0" xfId="0" applyNumberFormat="1" applyFont="1" applyFill="1" applyBorder="1"/>
    <xf numFmtId="10" fontId="3" fillId="0" borderId="0" xfId="0" applyNumberFormat="1" applyFont="1"/>
    <xf numFmtId="164" fontId="3" fillId="14" borderId="1" xfId="1" applyFont="1" applyFill="1" applyBorder="1" applyAlignment="1"/>
    <xf numFmtId="10" fontId="3" fillId="14" borderId="1" xfId="0" applyNumberFormat="1" applyFont="1" applyFill="1" applyBorder="1"/>
    <xf numFmtId="164" fontId="3" fillId="0" borderId="0" xfId="1" applyFont="1" applyFill="1" applyBorder="1"/>
    <xf numFmtId="0" fontId="3" fillId="10" borderId="0" xfId="0" applyFont="1" applyFill="1" applyBorder="1"/>
    <xf numFmtId="164" fontId="3" fillId="10" borderId="0" xfId="1" applyFont="1" applyFill="1" applyBorder="1"/>
    <xf numFmtId="2" fontId="3" fillId="10" borderId="0" xfId="0" applyNumberFormat="1" applyFont="1" applyFill="1" applyBorder="1"/>
    <xf numFmtId="0" fontId="7" fillId="3" borderId="1" xfId="0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 wrapText="1"/>
    </xf>
    <xf numFmtId="10" fontId="3" fillId="10" borderId="1" xfId="0" applyNumberFormat="1" applyFont="1" applyFill="1" applyBorder="1" applyAlignment="1">
      <alignment horizontal="center" vertical="center"/>
    </xf>
    <xf numFmtId="168" fontId="3" fillId="10" borderId="1" xfId="0" applyNumberFormat="1" applyFont="1" applyFill="1" applyBorder="1" applyAlignment="1">
      <alignment horizontal="center" vertical="center"/>
    </xf>
    <xf numFmtId="4" fontId="7" fillId="3" borderId="3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1" applyFont="1" applyBorder="1" applyAlignment="1"/>
    <xf numFmtId="10" fontId="5" fillId="0" borderId="0" xfId="0" applyNumberFormat="1" applyFont="1" applyFill="1" applyBorder="1"/>
    <xf numFmtId="10" fontId="3" fillId="0" borderId="1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164" fontId="5" fillId="0" borderId="1" xfId="1" applyFont="1" applyFill="1" applyBorder="1"/>
    <xf numFmtId="169" fontId="3" fillId="10" borderId="1" xfId="0" applyNumberFormat="1" applyFont="1" applyFill="1" applyBorder="1" applyAlignment="1">
      <alignment horizontal="center" vertical="center"/>
    </xf>
    <xf numFmtId="169" fontId="3" fillId="2" borderId="1" xfId="0" applyNumberFormat="1" applyFont="1" applyFill="1" applyBorder="1" applyAlignment="1">
      <alignment horizontal="center" vertical="center"/>
    </xf>
    <xf numFmtId="169" fontId="3" fillId="11" borderId="1" xfId="0" applyNumberFormat="1" applyFont="1" applyFill="1" applyBorder="1" applyAlignment="1">
      <alignment horizontal="center" vertical="center"/>
    </xf>
    <xf numFmtId="10" fontId="8" fillId="7" borderId="5" xfId="0" applyNumberFormat="1" applyFont="1" applyFill="1" applyBorder="1" applyAlignment="1">
      <alignment horizontal="center" vertical="center"/>
    </xf>
    <xf numFmtId="169" fontId="7" fillId="2" borderId="1" xfId="0" applyNumberFormat="1" applyFont="1" applyFill="1" applyBorder="1" applyAlignment="1">
      <alignment horizontal="center" vertical="center"/>
    </xf>
    <xf numFmtId="169" fontId="7" fillId="2" borderId="3" xfId="0" applyNumberFormat="1" applyFont="1" applyFill="1" applyBorder="1" applyAlignment="1">
      <alignment horizontal="center" vertical="center"/>
    </xf>
    <xf numFmtId="169" fontId="3" fillId="0" borderId="0" xfId="0" applyNumberFormat="1" applyFont="1"/>
    <xf numFmtId="169" fontId="5" fillId="0" borderId="0" xfId="0" applyNumberFormat="1" applyFont="1" applyFill="1" applyBorder="1" applyAlignment="1">
      <alignment horizontal="center" vertical="center"/>
    </xf>
    <xf numFmtId="169" fontId="7" fillId="6" borderId="0" xfId="0" applyNumberFormat="1" applyFont="1" applyFill="1" applyBorder="1" applyAlignment="1">
      <alignment horizontal="center" vertical="center"/>
    </xf>
    <xf numFmtId="169" fontId="7" fillId="6" borderId="1" xfId="0" applyNumberFormat="1" applyFont="1" applyFill="1" applyBorder="1" applyAlignment="1">
      <alignment horizontal="center" vertical="center"/>
    </xf>
    <xf numFmtId="169" fontId="3" fillId="6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4" fontId="8" fillId="2" borderId="1" xfId="0" applyNumberFormat="1" applyFont="1" applyFill="1" applyBorder="1" applyAlignment="1">
      <alignment horizontal="center"/>
    </xf>
    <xf numFmtId="4" fontId="8" fillId="2" borderId="2" xfId="0" applyNumberFormat="1" applyFont="1" applyFill="1" applyBorder="1" applyAlignment="1">
      <alignment horizontal="center"/>
    </xf>
    <xf numFmtId="4" fontId="8" fillId="6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 wrapText="1"/>
    </xf>
    <xf numFmtId="4" fontId="8" fillId="5" borderId="1" xfId="0" applyNumberFormat="1" applyFont="1" applyFill="1" applyBorder="1" applyAlignment="1">
      <alignment horizontal="center"/>
    </xf>
    <xf numFmtId="4" fontId="8" fillId="2" borderId="7" xfId="0" applyNumberFormat="1" applyFont="1" applyFill="1" applyBorder="1" applyAlignment="1">
      <alignment horizontal="center"/>
    </xf>
    <xf numFmtId="4" fontId="8" fillId="6" borderId="4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2" borderId="1" xfId="1" applyFont="1" applyFill="1" applyBorder="1" applyAlignment="1">
      <alignment horizontal="center"/>
    </xf>
    <xf numFmtId="164" fontId="8" fillId="6" borderId="1" xfId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 vertical="center"/>
    </xf>
    <xf numFmtId="4" fontId="9" fillId="0" borderId="0" xfId="1" applyNumberFormat="1" applyFont="1" applyFill="1" applyBorder="1" applyAlignment="1">
      <alignment horizontal="center" vertical="center"/>
    </xf>
    <xf numFmtId="167" fontId="9" fillId="0" borderId="0" xfId="1" applyNumberFormat="1" applyFont="1" applyFill="1" applyBorder="1" applyAlignment="1">
      <alignment horizontal="center" vertical="center"/>
    </xf>
    <xf numFmtId="10" fontId="9" fillId="0" borderId="0" xfId="1" applyNumberFormat="1" applyFont="1" applyFill="1" applyBorder="1" applyAlignment="1">
      <alignment horizontal="center" vertical="center"/>
    </xf>
    <xf numFmtId="0" fontId="3" fillId="0" borderId="0" xfId="0" applyNumberFormat="1" applyFont="1" applyBorder="1"/>
    <xf numFmtId="14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 vertical="center"/>
    </xf>
    <xf numFmtId="0" fontId="8" fillId="12" borderId="1" xfId="0" applyNumberFormat="1" applyFont="1" applyFill="1" applyBorder="1" applyAlignment="1">
      <alignment horizontal="center" vertical="center"/>
    </xf>
    <xf numFmtId="4" fontId="9" fillId="12" borderId="1" xfId="1" applyNumberFormat="1" applyFont="1" applyFill="1" applyBorder="1" applyAlignment="1">
      <alignment horizontal="center" vertical="center"/>
    </xf>
    <xf numFmtId="167" fontId="9" fillId="12" borderId="1" xfId="1" applyNumberFormat="1" applyFont="1" applyFill="1" applyBorder="1" applyAlignment="1">
      <alignment horizontal="center" vertical="center"/>
    </xf>
    <xf numFmtId="10" fontId="9" fillId="12" borderId="1" xfId="1" applyNumberFormat="1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Border="1"/>
    <xf numFmtId="10" fontId="9" fillId="13" borderId="2" xfId="1" applyNumberFormat="1" applyFont="1" applyFill="1" applyBorder="1" applyAlignment="1">
      <alignment horizontal="center" vertical="center"/>
    </xf>
    <xf numFmtId="167" fontId="9" fillId="13" borderId="5" xfId="1" applyNumberFormat="1" applyFont="1" applyFill="1" applyBorder="1" applyAlignment="1">
      <alignment horizontal="center" vertical="center"/>
    </xf>
    <xf numFmtId="4" fontId="3" fillId="0" borderId="0" xfId="0" applyNumberFormat="1" applyFont="1" applyFill="1" applyBorder="1"/>
    <xf numFmtId="0" fontId="3" fillId="10" borderId="1" xfId="0" applyFont="1" applyFill="1" applyBorder="1" applyAlignment="1">
      <alignment horizontal="center" vertical="center" wrapText="1"/>
    </xf>
    <xf numFmtId="4" fontId="3" fillId="0" borderId="0" xfId="0" applyNumberFormat="1" applyFont="1"/>
    <xf numFmtId="0" fontId="5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/>
    <xf numFmtId="169" fontId="5" fillId="0" borderId="0" xfId="0" applyNumberFormat="1" applyFont="1" applyFill="1" applyBorder="1"/>
    <xf numFmtId="14" fontId="3" fillId="0" borderId="0" xfId="0" applyNumberFormat="1" applyFont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14" fontId="10" fillId="1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170" fontId="7" fillId="2" borderId="1" xfId="0" applyNumberFormat="1" applyFont="1" applyFill="1" applyBorder="1" applyAlignment="1">
      <alignment horizontal="center" vertical="center"/>
    </xf>
    <xf numFmtId="170" fontId="7" fillId="2" borderId="3" xfId="0" applyNumberFormat="1" applyFont="1" applyFill="1" applyBorder="1" applyAlignment="1">
      <alignment horizontal="center" vertical="center"/>
    </xf>
    <xf numFmtId="170" fontId="3" fillId="10" borderId="1" xfId="0" applyNumberFormat="1" applyFont="1" applyFill="1" applyBorder="1" applyAlignment="1">
      <alignment horizontal="center" vertical="center"/>
    </xf>
    <xf numFmtId="170" fontId="3" fillId="2" borderId="1" xfId="0" applyNumberFormat="1" applyFont="1" applyFill="1" applyBorder="1" applyAlignment="1">
      <alignment horizontal="center" vertical="center"/>
    </xf>
    <xf numFmtId="170" fontId="3" fillId="11" borderId="1" xfId="0" applyNumberFormat="1" applyFont="1" applyFill="1" applyBorder="1" applyAlignment="1">
      <alignment horizontal="center" vertical="center"/>
    </xf>
    <xf numFmtId="170" fontId="3" fillId="0" borderId="0" xfId="0" applyNumberFormat="1" applyFont="1"/>
    <xf numFmtId="170" fontId="5" fillId="0" borderId="0" xfId="0" applyNumberFormat="1" applyFont="1" applyFill="1" applyBorder="1" applyAlignment="1">
      <alignment horizontal="center" vertical="center"/>
    </xf>
    <xf numFmtId="170" fontId="7" fillId="6" borderId="1" xfId="0" applyNumberFormat="1" applyFont="1" applyFill="1" applyBorder="1" applyAlignment="1">
      <alignment horizontal="center" vertical="center"/>
    </xf>
    <xf numFmtId="170" fontId="7" fillId="6" borderId="3" xfId="0" applyNumberFormat="1" applyFont="1" applyFill="1" applyBorder="1" applyAlignment="1">
      <alignment horizontal="center" vertical="center"/>
    </xf>
    <xf numFmtId="170" fontId="3" fillId="6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/>
    <xf numFmtId="164" fontId="0" fillId="0" borderId="1" xfId="1" applyFont="1" applyBorder="1"/>
    <xf numFmtId="14" fontId="0" fillId="0" borderId="1" xfId="0" applyNumberFormat="1" applyBorder="1"/>
    <xf numFmtId="0" fontId="13" fillId="15" borderId="1" xfId="0" applyFont="1" applyFill="1" applyBorder="1" applyAlignment="1">
      <alignment horizontal="center" vertical="center"/>
    </xf>
    <xf numFmtId="14" fontId="13" fillId="15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0" fillId="0" borderId="1" xfId="0" applyNumberFormat="1" applyBorder="1"/>
    <xf numFmtId="43" fontId="0" fillId="0" borderId="0" xfId="0" applyNumberFormat="1"/>
    <xf numFmtId="164" fontId="0" fillId="0" borderId="0" xfId="1" applyFont="1"/>
    <xf numFmtId="14" fontId="2" fillId="0" borderId="1" xfId="0" applyNumberFormat="1" applyFont="1" applyBorder="1"/>
    <xf numFmtId="164" fontId="2" fillId="0" borderId="1" xfId="1" applyFont="1" applyBorder="1"/>
    <xf numFmtId="14" fontId="2" fillId="0" borderId="1" xfId="0" applyNumberFormat="1" applyFont="1" applyFill="1" applyBorder="1"/>
    <xf numFmtId="4" fontId="0" fillId="0" borderId="1" xfId="1" applyNumberFormat="1" applyFont="1" applyBorder="1"/>
    <xf numFmtId="43" fontId="0" fillId="0" borderId="1" xfId="0" applyNumberFormat="1" applyBorder="1"/>
    <xf numFmtId="14" fontId="2" fillId="0" borderId="1" xfId="0" applyNumberFormat="1" applyFont="1" applyFill="1" applyBorder="1" applyAlignment="1">
      <alignment horizontal="center" vertical="center"/>
    </xf>
    <xf numFmtId="0" fontId="2" fillId="0" borderId="0" xfId="0" applyFont="1"/>
    <xf numFmtId="169" fontId="3" fillId="6" borderId="2" xfId="0" applyNumberFormat="1" applyFont="1" applyFill="1" applyBorder="1" applyAlignment="1">
      <alignment horizontal="center" vertical="center"/>
    </xf>
    <xf numFmtId="0" fontId="1" fillId="0" borderId="0" xfId="3"/>
    <xf numFmtId="169" fontId="3" fillId="0" borderId="1" xfId="0" applyNumberFormat="1" applyFont="1" applyFill="1" applyBorder="1" applyAlignment="1">
      <alignment horizontal="center" vertical="center"/>
    </xf>
    <xf numFmtId="171" fontId="9" fillId="13" borderId="1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10" fontId="3" fillId="10" borderId="0" xfId="0" applyNumberFormat="1" applyFont="1" applyFill="1" applyBorder="1" applyAlignment="1">
      <alignment horizontal="center" vertical="center"/>
    </xf>
    <xf numFmtId="10" fontId="8" fillId="7" borderId="0" xfId="0" applyNumberFormat="1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3" fillId="14" borderId="0" xfId="0" applyFont="1" applyFill="1"/>
    <xf numFmtId="164" fontId="3" fillId="14" borderId="0" xfId="1" applyFont="1" applyFill="1"/>
    <xf numFmtId="10" fontId="3" fillId="14" borderId="0" xfId="0" applyNumberFormat="1" applyFont="1" applyFill="1"/>
    <xf numFmtId="2" fontId="8" fillId="2" borderId="3" xfId="0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12" fillId="10" borderId="1" xfId="0" applyNumberFormat="1" applyFont="1" applyFill="1" applyBorder="1" applyAlignment="1">
      <alignment horizontal="center"/>
    </xf>
    <xf numFmtId="0" fontId="12" fillId="10" borderId="9" xfId="0" applyFont="1" applyFill="1" applyBorder="1" applyAlignment="1">
      <alignment horizontal="center" wrapText="1"/>
    </xf>
  </cellXfs>
  <cellStyles count="4">
    <cellStyle name="Обычный" xfId="0" builtinId="0"/>
    <cellStyle name="Обычный 2" xfId="2"/>
    <cellStyle name="Обычный 3" xfId="3"/>
    <cellStyle name="Финансовый" xfId="1" builtinId="3"/>
  </cellStyles>
  <dxfs count="0"/>
  <tableStyles count="0" defaultTableStyle="TableStyleMedium9" defaultPivotStyle="PivotStyleLight16"/>
  <colors>
    <mruColors>
      <color rgb="FF99CCFF"/>
      <color rgb="FFFF66FF"/>
      <color rgb="FFFFCCFF"/>
      <color rgb="FFFF99FF"/>
      <color rgb="FFCCFF99"/>
      <color rgb="FFFFFF99"/>
      <color rgb="FF92D050"/>
      <color rgb="FFFF99CC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Кап инв</c:v>
          </c:tx>
          <c:marker>
            <c:symbol val="none"/>
          </c:marker>
          <c:cat>
            <c:numRef>
              <c:f>'СТР инв'!$A$4:$A$791</c:f>
              <c:numCache>
                <c:formatCode>m/d/yyyy</c:formatCode>
                <c:ptCount val="788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41336</c:v>
                </c:pt>
                <c:pt idx="62">
                  <c:v>41337</c:v>
                </c:pt>
                <c:pt idx="63">
                  <c:v>41338</c:v>
                </c:pt>
                <c:pt idx="64">
                  <c:v>41339</c:v>
                </c:pt>
                <c:pt idx="65">
                  <c:v>41340</c:v>
                </c:pt>
                <c:pt idx="66">
                  <c:v>41341</c:v>
                </c:pt>
                <c:pt idx="67">
                  <c:v>41342</c:v>
                </c:pt>
                <c:pt idx="68">
                  <c:v>41343</c:v>
                </c:pt>
                <c:pt idx="69">
                  <c:v>41344</c:v>
                </c:pt>
                <c:pt idx="70">
                  <c:v>41345</c:v>
                </c:pt>
                <c:pt idx="71">
                  <c:v>41346</c:v>
                </c:pt>
                <c:pt idx="72">
                  <c:v>41347</c:v>
                </c:pt>
                <c:pt idx="73">
                  <c:v>41348</c:v>
                </c:pt>
                <c:pt idx="74">
                  <c:v>41349</c:v>
                </c:pt>
                <c:pt idx="75">
                  <c:v>41350</c:v>
                </c:pt>
                <c:pt idx="76">
                  <c:v>41351</c:v>
                </c:pt>
                <c:pt idx="77">
                  <c:v>41352</c:v>
                </c:pt>
                <c:pt idx="78">
                  <c:v>41353</c:v>
                </c:pt>
                <c:pt idx="79">
                  <c:v>41354</c:v>
                </c:pt>
                <c:pt idx="80">
                  <c:v>41355</c:v>
                </c:pt>
                <c:pt idx="81">
                  <c:v>41356</c:v>
                </c:pt>
                <c:pt idx="82">
                  <c:v>41357</c:v>
                </c:pt>
                <c:pt idx="83">
                  <c:v>41358</c:v>
                </c:pt>
                <c:pt idx="84">
                  <c:v>41359</c:v>
                </c:pt>
                <c:pt idx="85">
                  <c:v>41360</c:v>
                </c:pt>
                <c:pt idx="86">
                  <c:v>41361</c:v>
                </c:pt>
                <c:pt idx="87">
                  <c:v>41362</c:v>
                </c:pt>
                <c:pt idx="88">
                  <c:v>41363</c:v>
                </c:pt>
                <c:pt idx="89">
                  <c:v>41364</c:v>
                </c:pt>
                <c:pt idx="90">
                  <c:v>41365</c:v>
                </c:pt>
                <c:pt idx="91">
                  <c:v>41366</c:v>
                </c:pt>
                <c:pt idx="92">
                  <c:v>41367</c:v>
                </c:pt>
                <c:pt idx="93">
                  <c:v>41368</c:v>
                </c:pt>
                <c:pt idx="94">
                  <c:v>41369</c:v>
                </c:pt>
                <c:pt idx="95">
                  <c:v>41370</c:v>
                </c:pt>
                <c:pt idx="96">
                  <c:v>41371</c:v>
                </c:pt>
                <c:pt idx="97">
                  <c:v>41372</c:v>
                </c:pt>
                <c:pt idx="98">
                  <c:v>41373</c:v>
                </c:pt>
                <c:pt idx="99">
                  <c:v>41374</c:v>
                </c:pt>
                <c:pt idx="100">
                  <c:v>41375</c:v>
                </c:pt>
                <c:pt idx="101">
                  <c:v>41376</c:v>
                </c:pt>
                <c:pt idx="102">
                  <c:v>41377</c:v>
                </c:pt>
                <c:pt idx="103">
                  <c:v>41378</c:v>
                </c:pt>
                <c:pt idx="104">
                  <c:v>41379</c:v>
                </c:pt>
                <c:pt idx="105">
                  <c:v>41380</c:v>
                </c:pt>
                <c:pt idx="106">
                  <c:v>41381</c:v>
                </c:pt>
                <c:pt idx="107">
                  <c:v>41382</c:v>
                </c:pt>
                <c:pt idx="108">
                  <c:v>41383</c:v>
                </c:pt>
                <c:pt idx="109">
                  <c:v>41384</c:v>
                </c:pt>
                <c:pt idx="110">
                  <c:v>41385</c:v>
                </c:pt>
                <c:pt idx="111">
                  <c:v>41386</c:v>
                </c:pt>
                <c:pt idx="112">
                  <c:v>41387</c:v>
                </c:pt>
                <c:pt idx="113">
                  <c:v>41388</c:v>
                </c:pt>
                <c:pt idx="114">
                  <c:v>41389</c:v>
                </c:pt>
                <c:pt idx="115">
                  <c:v>41390</c:v>
                </c:pt>
                <c:pt idx="116">
                  <c:v>41391</c:v>
                </c:pt>
                <c:pt idx="117">
                  <c:v>41392</c:v>
                </c:pt>
                <c:pt idx="118">
                  <c:v>41393</c:v>
                </c:pt>
                <c:pt idx="119">
                  <c:v>41394</c:v>
                </c:pt>
                <c:pt idx="120">
                  <c:v>41395</c:v>
                </c:pt>
                <c:pt idx="121">
                  <c:v>41396</c:v>
                </c:pt>
                <c:pt idx="122">
                  <c:v>41397</c:v>
                </c:pt>
                <c:pt idx="123">
                  <c:v>41398</c:v>
                </c:pt>
                <c:pt idx="124">
                  <c:v>41399</c:v>
                </c:pt>
                <c:pt idx="125">
                  <c:v>41400</c:v>
                </c:pt>
                <c:pt idx="126">
                  <c:v>41401</c:v>
                </c:pt>
                <c:pt idx="127">
                  <c:v>41402</c:v>
                </c:pt>
                <c:pt idx="128">
                  <c:v>41403</c:v>
                </c:pt>
                <c:pt idx="129">
                  <c:v>41404</c:v>
                </c:pt>
                <c:pt idx="130">
                  <c:v>41405</c:v>
                </c:pt>
                <c:pt idx="131">
                  <c:v>41406</c:v>
                </c:pt>
                <c:pt idx="132">
                  <c:v>41407</c:v>
                </c:pt>
                <c:pt idx="133">
                  <c:v>41408</c:v>
                </c:pt>
                <c:pt idx="134">
                  <c:v>41409</c:v>
                </c:pt>
                <c:pt idx="135">
                  <c:v>41410</c:v>
                </c:pt>
                <c:pt idx="136">
                  <c:v>41411</c:v>
                </c:pt>
                <c:pt idx="137">
                  <c:v>41412</c:v>
                </c:pt>
                <c:pt idx="138">
                  <c:v>41413</c:v>
                </c:pt>
                <c:pt idx="139">
                  <c:v>41414</c:v>
                </c:pt>
                <c:pt idx="140">
                  <c:v>41415</c:v>
                </c:pt>
                <c:pt idx="141">
                  <c:v>41416</c:v>
                </c:pt>
                <c:pt idx="142">
                  <c:v>41417</c:v>
                </c:pt>
                <c:pt idx="143">
                  <c:v>41418</c:v>
                </c:pt>
                <c:pt idx="144">
                  <c:v>41419</c:v>
                </c:pt>
                <c:pt idx="145">
                  <c:v>41420</c:v>
                </c:pt>
                <c:pt idx="146">
                  <c:v>41421</c:v>
                </c:pt>
                <c:pt idx="147">
                  <c:v>41422</c:v>
                </c:pt>
                <c:pt idx="148">
                  <c:v>41423</c:v>
                </c:pt>
                <c:pt idx="149">
                  <c:v>41424</c:v>
                </c:pt>
                <c:pt idx="150">
                  <c:v>41425</c:v>
                </c:pt>
                <c:pt idx="151">
                  <c:v>41426</c:v>
                </c:pt>
                <c:pt idx="152">
                  <c:v>41427</c:v>
                </c:pt>
                <c:pt idx="153">
                  <c:v>41428</c:v>
                </c:pt>
                <c:pt idx="154">
                  <c:v>41429</c:v>
                </c:pt>
                <c:pt idx="155">
                  <c:v>41430</c:v>
                </c:pt>
                <c:pt idx="156">
                  <c:v>41431</c:v>
                </c:pt>
                <c:pt idx="157">
                  <c:v>41432</c:v>
                </c:pt>
                <c:pt idx="158">
                  <c:v>41433</c:v>
                </c:pt>
                <c:pt idx="159">
                  <c:v>41434</c:v>
                </c:pt>
                <c:pt idx="160">
                  <c:v>41435</c:v>
                </c:pt>
                <c:pt idx="161">
                  <c:v>41436</c:v>
                </c:pt>
                <c:pt idx="162">
                  <c:v>41437</c:v>
                </c:pt>
                <c:pt idx="163">
                  <c:v>41438</c:v>
                </c:pt>
                <c:pt idx="164">
                  <c:v>41439</c:v>
                </c:pt>
                <c:pt idx="165">
                  <c:v>41440</c:v>
                </c:pt>
                <c:pt idx="166">
                  <c:v>41441</c:v>
                </c:pt>
                <c:pt idx="167">
                  <c:v>41442</c:v>
                </c:pt>
                <c:pt idx="168">
                  <c:v>41443</c:v>
                </c:pt>
                <c:pt idx="169">
                  <c:v>41444</c:v>
                </c:pt>
                <c:pt idx="170">
                  <c:v>41445</c:v>
                </c:pt>
                <c:pt idx="171">
                  <c:v>41446</c:v>
                </c:pt>
                <c:pt idx="172">
                  <c:v>41447</c:v>
                </c:pt>
                <c:pt idx="173">
                  <c:v>41448</c:v>
                </c:pt>
                <c:pt idx="174">
                  <c:v>41449</c:v>
                </c:pt>
                <c:pt idx="175">
                  <c:v>41450</c:v>
                </c:pt>
                <c:pt idx="176">
                  <c:v>41451</c:v>
                </c:pt>
                <c:pt idx="177">
                  <c:v>41452</c:v>
                </c:pt>
                <c:pt idx="178">
                  <c:v>41453</c:v>
                </c:pt>
                <c:pt idx="179">
                  <c:v>41454</c:v>
                </c:pt>
                <c:pt idx="180">
                  <c:v>41455</c:v>
                </c:pt>
                <c:pt idx="181">
                  <c:v>41456</c:v>
                </c:pt>
                <c:pt idx="182">
                  <c:v>41457</c:v>
                </c:pt>
                <c:pt idx="183">
                  <c:v>41458</c:v>
                </c:pt>
                <c:pt idx="184">
                  <c:v>41459</c:v>
                </c:pt>
                <c:pt idx="185">
                  <c:v>41460</c:v>
                </c:pt>
                <c:pt idx="186">
                  <c:v>41461</c:v>
                </c:pt>
                <c:pt idx="187">
                  <c:v>41462</c:v>
                </c:pt>
                <c:pt idx="188">
                  <c:v>41463</c:v>
                </c:pt>
                <c:pt idx="189">
                  <c:v>41464</c:v>
                </c:pt>
                <c:pt idx="190">
                  <c:v>41465</c:v>
                </c:pt>
                <c:pt idx="191">
                  <c:v>41466</c:v>
                </c:pt>
                <c:pt idx="192">
                  <c:v>41467</c:v>
                </c:pt>
                <c:pt idx="193">
                  <c:v>41468</c:v>
                </c:pt>
                <c:pt idx="194">
                  <c:v>41469</c:v>
                </c:pt>
                <c:pt idx="195">
                  <c:v>41470</c:v>
                </c:pt>
                <c:pt idx="196">
                  <c:v>41471</c:v>
                </c:pt>
                <c:pt idx="197">
                  <c:v>41472</c:v>
                </c:pt>
                <c:pt idx="198">
                  <c:v>41473</c:v>
                </c:pt>
                <c:pt idx="199">
                  <c:v>41474</c:v>
                </c:pt>
                <c:pt idx="200">
                  <c:v>41475</c:v>
                </c:pt>
                <c:pt idx="201">
                  <c:v>41476</c:v>
                </c:pt>
                <c:pt idx="202">
                  <c:v>41477</c:v>
                </c:pt>
                <c:pt idx="203">
                  <c:v>41478</c:v>
                </c:pt>
                <c:pt idx="204">
                  <c:v>41479</c:v>
                </c:pt>
                <c:pt idx="205">
                  <c:v>41480</c:v>
                </c:pt>
                <c:pt idx="206">
                  <c:v>41481</c:v>
                </c:pt>
                <c:pt idx="207">
                  <c:v>41482</c:v>
                </c:pt>
                <c:pt idx="208">
                  <c:v>41483</c:v>
                </c:pt>
                <c:pt idx="209">
                  <c:v>41484</c:v>
                </c:pt>
                <c:pt idx="210">
                  <c:v>41485</c:v>
                </c:pt>
                <c:pt idx="211">
                  <c:v>41486</c:v>
                </c:pt>
                <c:pt idx="212">
                  <c:v>41487</c:v>
                </c:pt>
                <c:pt idx="213">
                  <c:v>41488</c:v>
                </c:pt>
                <c:pt idx="214">
                  <c:v>41489</c:v>
                </c:pt>
                <c:pt idx="215">
                  <c:v>41490</c:v>
                </c:pt>
                <c:pt idx="216">
                  <c:v>41491</c:v>
                </c:pt>
                <c:pt idx="217">
                  <c:v>41492</c:v>
                </c:pt>
                <c:pt idx="218">
                  <c:v>41493</c:v>
                </c:pt>
                <c:pt idx="219">
                  <c:v>41494</c:v>
                </c:pt>
                <c:pt idx="220">
                  <c:v>41495</c:v>
                </c:pt>
                <c:pt idx="221">
                  <c:v>41496</c:v>
                </c:pt>
                <c:pt idx="222">
                  <c:v>41497</c:v>
                </c:pt>
                <c:pt idx="223">
                  <c:v>41498</c:v>
                </c:pt>
                <c:pt idx="224">
                  <c:v>41499</c:v>
                </c:pt>
                <c:pt idx="225">
                  <c:v>41500</c:v>
                </c:pt>
                <c:pt idx="226">
                  <c:v>41501</c:v>
                </c:pt>
                <c:pt idx="227">
                  <c:v>41502</c:v>
                </c:pt>
                <c:pt idx="228">
                  <c:v>41503</c:v>
                </c:pt>
                <c:pt idx="229">
                  <c:v>41504</c:v>
                </c:pt>
                <c:pt idx="230">
                  <c:v>41505</c:v>
                </c:pt>
                <c:pt idx="231">
                  <c:v>41506</c:v>
                </c:pt>
                <c:pt idx="232">
                  <c:v>41507</c:v>
                </c:pt>
                <c:pt idx="233">
                  <c:v>41508</c:v>
                </c:pt>
                <c:pt idx="234">
                  <c:v>41509</c:v>
                </c:pt>
                <c:pt idx="235">
                  <c:v>41510</c:v>
                </c:pt>
                <c:pt idx="236">
                  <c:v>41511</c:v>
                </c:pt>
                <c:pt idx="237">
                  <c:v>41512</c:v>
                </c:pt>
                <c:pt idx="238">
                  <c:v>41513</c:v>
                </c:pt>
                <c:pt idx="239">
                  <c:v>41514</c:v>
                </c:pt>
                <c:pt idx="240">
                  <c:v>41515</c:v>
                </c:pt>
                <c:pt idx="241">
                  <c:v>41516</c:v>
                </c:pt>
                <c:pt idx="242">
                  <c:v>41517</c:v>
                </c:pt>
                <c:pt idx="243">
                  <c:v>41518</c:v>
                </c:pt>
                <c:pt idx="244">
                  <c:v>41519</c:v>
                </c:pt>
                <c:pt idx="245">
                  <c:v>41520</c:v>
                </c:pt>
                <c:pt idx="246">
                  <c:v>41521</c:v>
                </c:pt>
                <c:pt idx="247">
                  <c:v>41522</c:v>
                </c:pt>
                <c:pt idx="248">
                  <c:v>41523</c:v>
                </c:pt>
                <c:pt idx="249">
                  <c:v>41524</c:v>
                </c:pt>
                <c:pt idx="250">
                  <c:v>41525</c:v>
                </c:pt>
                <c:pt idx="251">
                  <c:v>41526</c:v>
                </c:pt>
                <c:pt idx="252">
                  <c:v>41527</c:v>
                </c:pt>
                <c:pt idx="253">
                  <c:v>41528</c:v>
                </c:pt>
                <c:pt idx="254">
                  <c:v>41529</c:v>
                </c:pt>
                <c:pt idx="255">
                  <c:v>41530</c:v>
                </c:pt>
                <c:pt idx="256">
                  <c:v>41531</c:v>
                </c:pt>
                <c:pt idx="257">
                  <c:v>41532</c:v>
                </c:pt>
                <c:pt idx="258">
                  <c:v>41533</c:v>
                </c:pt>
                <c:pt idx="259">
                  <c:v>41534</c:v>
                </c:pt>
                <c:pt idx="260">
                  <c:v>41535</c:v>
                </c:pt>
                <c:pt idx="261">
                  <c:v>41536</c:v>
                </c:pt>
                <c:pt idx="262">
                  <c:v>41537</c:v>
                </c:pt>
                <c:pt idx="263">
                  <c:v>41538</c:v>
                </c:pt>
                <c:pt idx="264">
                  <c:v>41539</c:v>
                </c:pt>
                <c:pt idx="265">
                  <c:v>41540</c:v>
                </c:pt>
                <c:pt idx="266">
                  <c:v>41541</c:v>
                </c:pt>
                <c:pt idx="267">
                  <c:v>41542</c:v>
                </c:pt>
                <c:pt idx="268">
                  <c:v>41543</c:v>
                </c:pt>
                <c:pt idx="269">
                  <c:v>41544</c:v>
                </c:pt>
                <c:pt idx="270">
                  <c:v>41545</c:v>
                </c:pt>
                <c:pt idx="271">
                  <c:v>41546</c:v>
                </c:pt>
                <c:pt idx="272">
                  <c:v>41547</c:v>
                </c:pt>
                <c:pt idx="273">
                  <c:v>41548</c:v>
                </c:pt>
                <c:pt idx="274">
                  <c:v>41549</c:v>
                </c:pt>
                <c:pt idx="275">
                  <c:v>41550</c:v>
                </c:pt>
                <c:pt idx="276">
                  <c:v>41551</c:v>
                </c:pt>
                <c:pt idx="277">
                  <c:v>41552</c:v>
                </c:pt>
                <c:pt idx="278">
                  <c:v>41553</c:v>
                </c:pt>
                <c:pt idx="279">
                  <c:v>41554</c:v>
                </c:pt>
                <c:pt idx="280">
                  <c:v>41555</c:v>
                </c:pt>
                <c:pt idx="281">
                  <c:v>41556</c:v>
                </c:pt>
                <c:pt idx="282">
                  <c:v>41557</c:v>
                </c:pt>
                <c:pt idx="283">
                  <c:v>41558</c:v>
                </c:pt>
                <c:pt idx="284">
                  <c:v>41559</c:v>
                </c:pt>
                <c:pt idx="285">
                  <c:v>41560</c:v>
                </c:pt>
                <c:pt idx="286">
                  <c:v>41561</c:v>
                </c:pt>
                <c:pt idx="287">
                  <c:v>41562</c:v>
                </c:pt>
                <c:pt idx="288">
                  <c:v>41563</c:v>
                </c:pt>
                <c:pt idx="289">
                  <c:v>41564</c:v>
                </c:pt>
                <c:pt idx="290">
                  <c:v>41565</c:v>
                </c:pt>
                <c:pt idx="291">
                  <c:v>41566</c:v>
                </c:pt>
                <c:pt idx="292">
                  <c:v>41567</c:v>
                </c:pt>
                <c:pt idx="293">
                  <c:v>41568</c:v>
                </c:pt>
                <c:pt idx="294">
                  <c:v>41569</c:v>
                </c:pt>
                <c:pt idx="295">
                  <c:v>41570</c:v>
                </c:pt>
                <c:pt idx="296">
                  <c:v>41571</c:v>
                </c:pt>
                <c:pt idx="297">
                  <c:v>41572</c:v>
                </c:pt>
                <c:pt idx="298">
                  <c:v>41573</c:v>
                </c:pt>
                <c:pt idx="299">
                  <c:v>41574</c:v>
                </c:pt>
                <c:pt idx="300">
                  <c:v>41575</c:v>
                </c:pt>
                <c:pt idx="301">
                  <c:v>41576</c:v>
                </c:pt>
                <c:pt idx="302">
                  <c:v>41577</c:v>
                </c:pt>
                <c:pt idx="303">
                  <c:v>41578</c:v>
                </c:pt>
                <c:pt idx="304">
                  <c:v>41579</c:v>
                </c:pt>
                <c:pt idx="305">
                  <c:v>41580</c:v>
                </c:pt>
                <c:pt idx="306">
                  <c:v>41581</c:v>
                </c:pt>
                <c:pt idx="307">
                  <c:v>41582</c:v>
                </c:pt>
                <c:pt idx="308">
                  <c:v>41583</c:v>
                </c:pt>
                <c:pt idx="309">
                  <c:v>41584</c:v>
                </c:pt>
                <c:pt idx="310">
                  <c:v>41585</c:v>
                </c:pt>
                <c:pt idx="311">
                  <c:v>41586</c:v>
                </c:pt>
                <c:pt idx="312">
                  <c:v>41587</c:v>
                </c:pt>
                <c:pt idx="313">
                  <c:v>41588</c:v>
                </c:pt>
                <c:pt idx="314">
                  <c:v>41589</c:v>
                </c:pt>
                <c:pt idx="315">
                  <c:v>41590</c:v>
                </c:pt>
                <c:pt idx="316">
                  <c:v>41591</c:v>
                </c:pt>
                <c:pt idx="317">
                  <c:v>41592</c:v>
                </c:pt>
                <c:pt idx="318">
                  <c:v>41593</c:v>
                </c:pt>
                <c:pt idx="319">
                  <c:v>41594</c:v>
                </c:pt>
                <c:pt idx="320">
                  <c:v>41595</c:v>
                </c:pt>
                <c:pt idx="321">
                  <c:v>41596</c:v>
                </c:pt>
                <c:pt idx="322">
                  <c:v>41597</c:v>
                </c:pt>
                <c:pt idx="323">
                  <c:v>41598</c:v>
                </c:pt>
                <c:pt idx="324">
                  <c:v>41599</c:v>
                </c:pt>
                <c:pt idx="325">
                  <c:v>41600</c:v>
                </c:pt>
                <c:pt idx="326">
                  <c:v>41601</c:v>
                </c:pt>
                <c:pt idx="327">
                  <c:v>41602</c:v>
                </c:pt>
                <c:pt idx="328">
                  <c:v>41603</c:v>
                </c:pt>
                <c:pt idx="329">
                  <c:v>41604</c:v>
                </c:pt>
                <c:pt idx="330">
                  <c:v>41605</c:v>
                </c:pt>
                <c:pt idx="331">
                  <c:v>41606</c:v>
                </c:pt>
                <c:pt idx="332">
                  <c:v>41607</c:v>
                </c:pt>
                <c:pt idx="333">
                  <c:v>41608</c:v>
                </c:pt>
                <c:pt idx="334">
                  <c:v>41609</c:v>
                </c:pt>
                <c:pt idx="335">
                  <c:v>41610</c:v>
                </c:pt>
                <c:pt idx="336">
                  <c:v>41611</c:v>
                </c:pt>
                <c:pt idx="337">
                  <c:v>41612</c:v>
                </c:pt>
                <c:pt idx="338">
                  <c:v>41613</c:v>
                </c:pt>
                <c:pt idx="339">
                  <c:v>41614</c:v>
                </c:pt>
                <c:pt idx="340">
                  <c:v>41615</c:v>
                </c:pt>
                <c:pt idx="341">
                  <c:v>41616</c:v>
                </c:pt>
                <c:pt idx="342">
                  <c:v>41617</c:v>
                </c:pt>
                <c:pt idx="343">
                  <c:v>41618</c:v>
                </c:pt>
                <c:pt idx="344">
                  <c:v>41619</c:v>
                </c:pt>
                <c:pt idx="345">
                  <c:v>41620</c:v>
                </c:pt>
                <c:pt idx="346">
                  <c:v>41621</c:v>
                </c:pt>
                <c:pt idx="347">
                  <c:v>41622</c:v>
                </c:pt>
                <c:pt idx="348">
                  <c:v>41623</c:v>
                </c:pt>
                <c:pt idx="349">
                  <c:v>41624</c:v>
                </c:pt>
                <c:pt idx="350">
                  <c:v>41625</c:v>
                </c:pt>
                <c:pt idx="351">
                  <c:v>41626</c:v>
                </c:pt>
                <c:pt idx="352">
                  <c:v>41627</c:v>
                </c:pt>
                <c:pt idx="353">
                  <c:v>41628</c:v>
                </c:pt>
                <c:pt idx="354">
                  <c:v>41629</c:v>
                </c:pt>
                <c:pt idx="355">
                  <c:v>41630</c:v>
                </c:pt>
                <c:pt idx="356">
                  <c:v>41631</c:v>
                </c:pt>
                <c:pt idx="357">
                  <c:v>41632</c:v>
                </c:pt>
                <c:pt idx="358">
                  <c:v>41633</c:v>
                </c:pt>
                <c:pt idx="359">
                  <c:v>41634</c:v>
                </c:pt>
                <c:pt idx="360">
                  <c:v>41635</c:v>
                </c:pt>
                <c:pt idx="361">
                  <c:v>41636</c:v>
                </c:pt>
                <c:pt idx="362">
                  <c:v>41637</c:v>
                </c:pt>
                <c:pt idx="363">
                  <c:v>41638</c:v>
                </c:pt>
                <c:pt idx="364">
                  <c:v>41639</c:v>
                </c:pt>
                <c:pt idx="365">
                  <c:v>41640</c:v>
                </c:pt>
                <c:pt idx="366">
                  <c:v>41641</c:v>
                </c:pt>
                <c:pt idx="367">
                  <c:v>41642</c:v>
                </c:pt>
                <c:pt idx="368">
                  <c:v>41643</c:v>
                </c:pt>
                <c:pt idx="369">
                  <c:v>41644</c:v>
                </c:pt>
                <c:pt idx="370">
                  <c:v>41645</c:v>
                </c:pt>
                <c:pt idx="371">
                  <c:v>41646</c:v>
                </c:pt>
                <c:pt idx="372">
                  <c:v>41647</c:v>
                </c:pt>
                <c:pt idx="373">
                  <c:v>41648</c:v>
                </c:pt>
                <c:pt idx="374">
                  <c:v>41649</c:v>
                </c:pt>
                <c:pt idx="375">
                  <c:v>41650</c:v>
                </c:pt>
                <c:pt idx="376">
                  <c:v>41651</c:v>
                </c:pt>
                <c:pt idx="377">
                  <c:v>41652</c:v>
                </c:pt>
                <c:pt idx="378">
                  <c:v>41653</c:v>
                </c:pt>
                <c:pt idx="379">
                  <c:v>41654</c:v>
                </c:pt>
                <c:pt idx="380">
                  <c:v>41655</c:v>
                </c:pt>
                <c:pt idx="381">
                  <c:v>41656</c:v>
                </c:pt>
                <c:pt idx="382">
                  <c:v>41657</c:v>
                </c:pt>
                <c:pt idx="383">
                  <c:v>41658</c:v>
                </c:pt>
                <c:pt idx="384">
                  <c:v>41659</c:v>
                </c:pt>
                <c:pt idx="385">
                  <c:v>41660</c:v>
                </c:pt>
                <c:pt idx="386">
                  <c:v>41661</c:v>
                </c:pt>
                <c:pt idx="387">
                  <c:v>41662</c:v>
                </c:pt>
                <c:pt idx="388">
                  <c:v>41663</c:v>
                </c:pt>
                <c:pt idx="389">
                  <c:v>41664</c:v>
                </c:pt>
                <c:pt idx="390">
                  <c:v>41665</c:v>
                </c:pt>
                <c:pt idx="391">
                  <c:v>41666</c:v>
                </c:pt>
                <c:pt idx="392">
                  <c:v>41667</c:v>
                </c:pt>
                <c:pt idx="393">
                  <c:v>41668</c:v>
                </c:pt>
                <c:pt idx="394">
                  <c:v>41669</c:v>
                </c:pt>
                <c:pt idx="395">
                  <c:v>41670</c:v>
                </c:pt>
                <c:pt idx="396">
                  <c:v>41671</c:v>
                </c:pt>
                <c:pt idx="397">
                  <c:v>41672</c:v>
                </c:pt>
                <c:pt idx="398">
                  <c:v>41673</c:v>
                </c:pt>
                <c:pt idx="399">
                  <c:v>41674</c:v>
                </c:pt>
                <c:pt idx="400">
                  <c:v>41675</c:v>
                </c:pt>
                <c:pt idx="401">
                  <c:v>41676</c:v>
                </c:pt>
                <c:pt idx="402">
                  <c:v>41677</c:v>
                </c:pt>
                <c:pt idx="403">
                  <c:v>41678</c:v>
                </c:pt>
                <c:pt idx="404">
                  <c:v>41679</c:v>
                </c:pt>
                <c:pt idx="405">
                  <c:v>41680</c:v>
                </c:pt>
                <c:pt idx="406">
                  <c:v>41681</c:v>
                </c:pt>
                <c:pt idx="407">
                  <c:v>41682</c:v>
                </c:pt>
                <c:pt idx="408">
                  <c:v>41683</c:v>
                </c:pt>
                <c:pt idx="409">
                  <c:v>41684</c:v>
                </c:pt>
                <c:pt idx="410">
                  <c:v>41685</c:v>
                </c:pt>
                <c:pt idx="411">
                  <c:v>41686</c:v>
                </c:pt>
                <c:pt idx="412">
                  <c:v>41687</c:v>
                </c:pt>
                <c:pt idx="413">
                  <c:v>41688</c:v>
                </c:pt>
                <c:pt idx="414">
                  <c:v>41689</c:v>
                </c:pt>
                <c:pt idx="415">
                  <c:v>41690</c:v>
                </c:pt>
                <c:pt idx="416">
                  <c:v>41691</c:v>
                </c:pt>
                <c:pt idx="417">
                  <c:v>41692</c:v>
                </c:pt>
                <c:pt idx="418">
                  <c:v>41693</c:v>
                </c:pt>
                <c:pt idx="419">
                  <c:v>41694</c:v>
                </c:pt>
                <c:pt idx="420">
                  <c:v>41695</c:v>
                </c:pt>
                <c:pt idx="421">
                  <c:v>41696</c:v>
                </c:pt>
                <c:pt idx="422">
                  <c:v>41697</c:v>
                </c:pt>
                <c:pt idx="423">
                  <c:v>41698</c:v>
                </c:pt>
                <c:pt idx="424">
                  <c:v>41699</c:v>
                </c:pt>
                <c:pt idx="425">
                  <c:v>41700</c:v>
                </c:pt>
                <c:pt idx="426">
                  <c:v>41701</c:v>
                </c:pt>
                <c:pt idx="427">
                  <c:v>41702</c:v>
                </c:pt>
                <c:pt idx="428">
                  <c:v>41703</c:v>
                </c:pt>
                <c:pt idx="429">
                  <c:v>41704</c:v>
                </c:pt>
                <c:pt idx="430">
                  <c:v>41705</c:v>
                </c:pt>
                <c:pt idx="431">
                  <c:v>41706</c:v>
                </c:pt>
                <c:pt idx="432">
                  <c:v>41707</c:v>
                </c:pt>
                <c:pt idx="433">
                  <c:v>41708</c:v>
                </c:pt>
                <c:pt idx="434">
                  <c:v>41709</c:v>
                </c:pt>
                <c:pt idx="435">
                  <c:v>41710</c:v>
                </c:pt>
                <c:pt idx="436">
                  <c:v>41711</c:v>
                </c:pt>
                <c:pt idx="437">
                  <c:v>41712</c:v>
                </c:pt>
                <c:pt idx="438">
                  <c:v>41713</c:v>
                </c:pt>
                <c:pt idx="439">
                  <c:v>41714</c:v>
                </c:pt>
                <c:pt idx="440">
                  <c:v>41715</c:v>
                </c:pt>
                <c:pt idx="441">
                  <c:v>41716</c:v>
                </c:pt>
                <c:pt idx="442">
                  <c:v>41717</c:v>
                </c:pt>
                <c:pt idx="443">
                  <c:v>41718</c:v>
                </c:pt>
                <c:pt idx="444">
                  <c:v>41719</c:v>
                </c:pt>
                <c:pt idx="445">
                  <c:v>41720</c:v>
                </c:pt>
                <c:pt idx="446">
                  <c:v>41721</c:v>
                </c:pt>
                <c:pt idx="447">
                  <c:v>41722</c:v>
                </c:pt>
                <c:pt idx="448">
                  <c:v>41723</c:v>
                </c:pt>
                <c:pt idx="449">
                  <c:v>41724</c:v>
                </c:pt>
                <c:pt idx="450">
                  <c:v>41725</c:v>
                </c:pt>
                <c:pt idx="451">
                  <c:v>41726</c:v>
                </c:pt>
                <c:pt idx="452">
                  <c:v>41727</c:v>
                </c:pt>
                <c:pt idx="453">
                  <c:v>41728</c:v>
                </c:pt>
                <c:pt idx="454">
                  <c:v>41729</c:v>
                </c:pt>
                <c:pt idx="455">
                  <c:v>41730</c:v>
                </c:pt>
                <c:pt idx="456">
                  <c:v>41731</c:v>
                </c:pt>
                <c:pt idx="457">
                  <c:v>41732</c:v>
                </c:pt>
                <c:pt idx="458">
                  <c:v>41733</c:v>
                </c:pt>
                <c:pt idx="459">
                  <c:v>41734</c:v>
                </c:pt>
                <c:pt idx="460">
                  <c:v>41735</c:v>
                </c:pt>
                <c:pt idx="461">
                  <c:v>41736</c:v>
                </c:pt>
                <c:pt idx="462">
                  <c:v>41737</c:v>
                </c:pt>
                <c:pt idx="463">
                  <c:v>41738</c:v>
                </c:pt>
                <c:pt idx="464">
                  <c:v>41739</c:v>
                </c:pt>
                <c:pt idx="465">
                  <c:v>41740</c:v>
                </c:pt>
                <c:pt idx="466">
                  <c:v>41741</c:v>
                </c:pt>
                <c:pt idx="467">
                  <c:v>41742</c:v>
                </c:pt>
                <c:pt idx="468">
                  <c:v>41743</c:v>
                </c:pt>
                <c:pt idx="469">
                  <c:v>41744</c:v>
                </c:pt>
                <c:pt idx="470">
                  <c:v>41745</c:v>
                </c:pt>
                <c:pt idx="471">
                  <c:v>41746</c:v>
                </c:pt>
                <c:pt idx="472">
                  <c:v>41747</c:v>
                </c:pt>
                <c:pt idx="473">
                  <c:v>41748</c:v>
                </c:pt>
                <c:pt idx="474">
                  <c:v>41749</c:v>
                </c:pt>
                <c:pt idx="475">
                  <c:v>41750</c:v>
                </c:pt>
                <c:pt idx="476">
                  <c:v>41751</c:v>
                </c:pt>
                <c:pt idx="477">
                  <c:v>41752</c:v>
                </c:pt>
                <c:pt idx="478">
                  <c:v>41753</c:v>
                </c:pt>
                <c:pt idx="479">
                  <c:v>41754</c:v>
                </c:pt>
                <c:pt idx="480">
                  <c:v>41755</c:v>
                </c:pt>
                <c:pt idx="481">
                  <c:v>41756</c:v>
                </c:pt>
                <c:pt idx="482">
                  <c:v>41757</c:v>
                </c:pt>
                <c:pt idx="483">
                  <c:v>41758</c:v>
                </c:pt>
                <c:pt idx="484">
                  <c:v>41759</c:v>
                </c:pt>
                <c:pt idx="485">
                  <c:v>41760</c:v>
                </c:pt>
                <c:pt idx="486">
                  <c:v>41761</c:v>
                </c:pt>
                <c:pt idx="487">
                  <c:v>41762</c:v>
                </c:pt>
                <c:pt idx="488">
                  <c:v>41763</c:v>
                </c:pt>
                <c:pt idx="489">
                  <c:v>41764</c:v>
                </c:pt>
                <c:pt idx="490">
                  <c:v>41765</c:v>
                </c:pt>
                <c:pt idx="491">
                  <c:v>41766</c:v>
                </c:pt>
                <c:pt idx="492">
                  <c:v>41767</c:v>
                </c:pt>
                <c:pt idx="493">
                  <c:v>41768</c:v>
                </c:pt>
                <c:pt idx="494">
                  <c:v>41769</c:v>
                </c:pt>
                <c:pt idx="495">
                  <c:v>41770</c:v>
                </c:pt>
                <c:pt idx="496">
                  <c:v>41771</c:v>
                </c:pt>
                <c:pt idx="497">
                  <c:v>41772</c:v>
                </c:pt>
                <c:pt idx="498">
                  <c:v>41773</c:v>
                </c:pt>
                <c:pt idx="499">
                  <c:v>41774</c:v>
                </c:pt>
                <c:pt idx="500">
                  <c:v>41775</c:v>
                </c:pt>
                <c:pt idx="501">
                  <c:v>41776</c:v>
                </c:pt>
                <c:pt idx="502">
                  <c:v>41777</c:v>
                </c:pt>
                <c:pt idx="503">
                  <c:v>41778</c:v>
                </c:pt>
                <c:pt idx="504">
                  <c:v>41779</c:v>
                </c:pt>
                <c:pt idx="505">
                  <c:v>41780</c:v>
                </c:pt>
                <c:pt idx="506">
                  <c:v>41781</c:v>
                </c:pt>
                <c:pt idx="507">
                  <c:v>41782</c:v>
                </c:pt>
                <c:pt idx="508">
                  <c:v>41783</c:v>
                </c:pt>
                <c:pt idx="509">
                  <c:v>41784</c:v>
                </c:pt>
                <c:pt idx="510">
                  <c:v>41785</c:v>
                </c:pt>
                <c:pt idx="511">
                  <c:v>41786</c:v>
                </c:pt>
                <c:pt idx="512">
                  <c:v>41787</c:v>
                </c:pt>
                <c:pt idx="513">
                  <c:v>41788</c:v>
                </c:pt>
                <c:pt idx="514">
                  <c:v>41789</c:v>
                </c:pt>
                <c:pt idx="515">
                  <c:v>41790</c:v>
                </c:pt>
                <c:pt idx="516">
                  <c:v>41791</c:v>
                </c:pt>
                <c:pt idx="517">
                  <c:v>41792</c:v>
                </c:pt>
                <c:pt idx="518">
                  <c:v>41793</c:v>
                </c:pt>
                <c:pt idx="519">
                  <c:v>41794</c:v>
                </c:pt>
                <c:pt idx="520">
                  <c:v>41795</c:v>
                </c:pt>
                <c:pt idx="521">
                  <c:v>41796</c:v>
                </c:pt>
                <c:pt idx="522">
                  <c:v>41797</c:v>
                </c:pt>
                <c:pt idx="523">
                  <c:v>41798</c:v>
                </c:pt>
                <c:pt idx="524">
                  <c:v>41799</c:v>
                </c:pt>
                <c:pt idx="525">
                  <c:v>41800</c:v>
                </c:pt>
                <c:pt idx="526">
                  <c:v>41801</c:v>
                </c:pt>
                <c:pt idx="527">
                  <c:v>41802</c:v>
                </c:pt>
                <c:pt idx="528">
                  <c:v>41803</c:v>
                </c:pt>
                <c:pt idx="529">
                  <c:v>41804</c:v>
                </c:pt>
                <c:pt idx="530">
                  <c:v>41805</c:v>
                </c:pt>
                <c:pt idx="531">
                  <c:v>41806</c:v>
                </c:pt>
                <c:pt idx="532">
                  <c:v>41807</c:v>
                </c:pt>
                <c:pt idx="533">
                  <c:v>41808</c:v>
                </c:pt>
                <c:pt idx="534">
                  <c:v>41809</c:v>
                </c:pt>
                <c:pt idx="535">
                  <c:v>41810</c:v>
                </c:pt>
                <c:pt idx="536">
                  <c:v>41811</c:v>
                </c:pt>
                <c:pt idx="537">
                  <c:v>41812</c:v>
                </c:pt>
                <c:pt idx="538">
                  <c:v>41813</c:v>
                </c:pt>
                <c:pt idx="539">
                  <c:v>41814</c:v>
                </c:pt>
                <c:pt idx="540">
                  <c:v>41815</c:v>
                </c:pt>
                <c:pt idx="541">
                  <c:v>41816</c:v>
                </c:pt>
                <c:pt idx="542">
                  <c:v>41817</c:v>
                </c:pt>
                <c:pt idx="543">
                  <c:v>41818</c:v>
                </c:pt>
                <c:pt idx="544">
                  <c:v>41819</c:v>
                </c:pt>
                <c:pt idx="545">
                  <c:v>41820</c:v>
                </c:pt>
                <c:pt idx="546">
                  <c:v>41821</c:v>
                </c:pt>
                <c:pt idx="547">
                  <c:v>41822</c:v>
                </c:pt>
                <c:pt idx="548">
                  <c:v>41823</c:v>
                </c:pt>
                <c:pt idx="549">
                  <c:v>41824</c:v>
                </c:pt>
                <c:pt idx="550">
                  <c:v>41825</c:v>
                </c:pt>
                <c:pt idx="551">
                  <c:v>41826</c:v>
                </c:pt>
                <c:pt idx="552">
                  <c:v>41827</c:v>
                </c:pt>
                <c:pt idx="553">
                  <c:v>41828</c:v>
                </c:pt>
                <c:pt idx="554">
                  <c:v>41829</c:v>
                </c:pt>
                <c:pt idx="555">
                  <c:v>41830</c:v>
                </c:pt>
                <c:pt idx="556">
                  <c:v>41831</c:v>
                </c:pt>
                <c:pt idx="557">
                  <c:v>41832</c:v>
                </c:pt>
                <c:pt idx="558">
                  <c:v>41833</c:v>
                </c:pt>
                <c:pt idx="559">
                  <c:v>41834</c:v>
                </c:pt>
                <c:pt idx="560">
                  <c:v>41835</c:v>
                </c:pt>
                <c:pt idx="561">
                  <c:v>41836</c:v>
                </c:pt>
                <c:pt idx="562">
                  <c:v>41837</c:v>
                </c:pt>
                <c:pt idx="563">
                  <c:v>41838</c:v>
                </c:pt>
                <c:pt idx="564">
                  <c:v>41839</c:v>
                </c:pt>
                <c:pt idx="565">
                  <c:v>41840</c:v>
                </c:pt>
                <c:pt idx="566">
                  <c:v>41841</c:v>
                </c:pt>
                <c:pt idx="567">
                  <c:v>41842</c:v>
                </c:pt>
                <c:pt idx="568">
                  <c:v>41843</c:v>
                </c:pt>
                <c:pt idx="569">
                  <c:v>41844</c:v>
                </c:pt>
                <c:pt idx="570">
                  <c:v>41845</c:v>
                </c:pt>
                <c:pt idx="571">
                  <c:v>41846</c:v>
                </c:pt>
                <c:pt idx="572">
                  <c:v>41847</c:v>
                </c:pt>
                <c:pt idx="573">
                  <c:v>41848</c:v>
                </c:pt>
                <c:pt idx="574">
                  <c:v>41849</c:v>
                </c:pt>
                <c:pt idx="575">
                  <c:v>41850</c:v>
                </c:pt>
                <c:pt idx="576">
                  <c:v>41851</c:v>
                </c:pt>
                <c:pt idx="577">
                  <c:v>41852</c:v>
                </c:pt>
                <c:pt idx="578">
                  <c:v>41853</c:v>
                </c:pt>
                <c:pt idx="579">
                  <c:v>41854</c:v>
                </c:pt>
                <c:pt idx="580">
                  <c:v>41855</c:v>
                </c:pt>
                <c:pt idx="581">
                  <c:v>41856</c:v>
                </c:pt>
                <c:pt idx="582">
                  <c:v>41857</c:v>
                </c:pt>
                <c:pt idx="583">
                  <c:v>41858</c:v>
                </c:pt>
                <c:pt idx="584">
                  <c:v>41859</c:v>
                </c:pt>
                <c:pt idx="585">
                  <c:v>41860</c:v>
                </c:pt>
                <c:pt idx="586">
                  <c:v>41861</c:v>
                </c:pt>
                <c:pt idx="587">
                  <c:v>41862</c:v>
                </c:pt>
                <c:pt idx="588">
                  <c:v>41863</c:v>
                </c:pt>
                <c:pt idx="589">
                  <c:v>41864</c:v>
                </c:pt>
                <c:pt idx="590">
                  <c:v>41865</c:v>
                </c:pt>
                <c:pt idx="591">
                  <c:v>41866</c:v>
                </c:pt>
                <c:pt idx="592">
                  <c:v>41867</c:v>
                </c:pt>
                <c:pt idx="593">
                  <c:v>41868</c:v>
                </c:pt>
                <c:pt idx="594">
                  <c:v>41869</c:v>
                </c:pt>
                <c:pt idx="595">
                  <c:v>41870</c:v>
                </c:pt>
                <c:pt idx="596">
                  <c:v>41871</c:v>
                </c:pt>
                <c:pt idx="597">
                  <c:v>41872</c:v>
                </c:pt>
                <c:pt idx="598">
                  <c:v>41873</c:v>
                </c:pt>
                <c:pt idx="599">
                  <c:v>41874</c:v>
                </c:pt>
                <c:pt idx="600">
                  <c:v>41875</c:v>
                </c:pt>
                <c:pt idx="601">
                  <c:v>41876</c:v>
                </c:pt>
                <c:pt idx="602">
                  <c:v>41877</c:v>
                </c:pt>
                <c:pt idx="603">
                  <c:v>41878</c:v>
                </c:pt>
                <c:pt idx="604">
                  <c:v>41879</c:v>
                </c:pt>
                <c:pt idx="605">
                  <c:v>41880</c:v>
                </c:pt>
                <c:pt idx="606">
                  <c:v>41881</c:v>
                </c:pt>
                <c:pt idx="607">
                  <c:v>41882</c:v>
                </c:pt>
                <c:pt idx="608">
                  <c:v>41883</c:v>
                </c:pt>
                <c:pt idx="609">
                  <c:v>41884</c:v>
                </c:pt>
                <c:pt idx="610">
                  <c:v>41885</c:v>
                </c:pt>
                <c:pt idx="611">
                  <c:v>41886</c:v>
                </c:pt>
                <c:pt idx="612">
                  <c:v>41887</c:v>
                </c:pt>
                <c:pt idx="613">
                  <c:v>41888</c:v>
                </c:pt>
                <c:pt idx="614">
                  <c:v>41889</c:v>
                </c:pt>
                <c:pt idx="615">
                  <c:v>41890</c:v>
                </c:pt>
                <c:pt idx="616">
                  <c:v>41891</c:v>
                </c:pt>
                <c:pt idx="617">
                  <c:v>41892</c:v>
                </c:pt>
                <c:pt idx="618">
                  <c:v>41893</c:v>
                </c:pt>
                <c:pt idx="619">
                  <c:v>41894</c:v>
                </c:pt>
                <c:pt idx="620">
                  <c:v>41895</c:v>
                </c:pt>
                <c:pt idx="621">
                  <c:v>41896</c:v>
                </c:pt>
                <c:pt idx="622">
                  <c:v>41897</c:v>
                </c:pt>
                <c:pt idx="623">
                  <c:v>41898</c:v>
                </c:pt>
                <c:pt idx="624">
                  <c:v>41899</c:v>
                </c:pt>
                <c:pt idx="625">
                  <c:v>41900</c:v>
                </c:pt>
                <c:pt idx="626">
                  <c:v>41901</c:v>
                </c:pt>
                <c:pt idx="627">
                  <c:v>41902</c:v>
                </c:pt>
                <c:pt idx="628">
                  <c:v>41903</c:v>
                </c:pt>
                <c:pt idx="629">
                  <c:v>41904</c:v>
                </c:pt>
                <c:pt idx="630">
                  <c:v>41905</c:v>
                </c:pt>
                <c:pt idx="631">
                  <c:v>41906</c:v>
                </c:pt>
                <c:pt idx="632">
                  <c:v>41907</c:v>
                </c:pt>
                <c:pt idx="633">
                  <c:v>41908</c:v>
                </c:pt>
                <c:pt idx="634">
                  <c:v>41909</c:v>
                </c:pt>
                <c:pt idx="635">
                  <c:v>41910</c:v>
                </c:pt>
                <c:pt idx="636">
                  <c:v>41911</c:v>
                </c:pt>
                <c:pt idx="637">
                  <c:v>41912</c:v>
                </c:pt>
                <c:pt idx="638">
                  <c:v>41913</c:v>
                </c:pt>
                <c:pt idx="639">
                  <c:v>41914</c:v>
                </c:pt>
                <c:pt idx="640">
                  <c:v>41915</c:v>
                </c:pt>
                <c:pt idx="641">
                  <c:v>41916</c:v>
                </c:pt>
                <c:pt idx="642">
                  <c:v>41917</c:v>
                </c:pt>
                <c:pt idx="643">
                  <c:v>41918</c:v>
                </c:pt>
                <c:pt idx="644">
                  <c:v>41919</c:v>
                </c:pt>
                <c:pt idx="645">
                  <c:v>41920</c:v>
                </c:pt>
                <c:pt idx="646">
                  <c:v>41921</c:v>
                </c:pt>
                <c:pt idx="647">
                  <c:v>41922</c:v>
                </c:pt>
                <c:pt idx="648">
                  <c:v>41923</c:v>
                </c:pt>
                <c:pt idx="649">
                  <c:v>41924</c:v>
                </c:pt>
                <c:pt idx="650">
                  <c:v>41925</c:v>
                </c:pt>
                <c:pt idx="651">
                  <c:v>41926</c:v>
                </c:pt>
                <c:pt idx="652">
                  <c:v>41927</c:v>
                </c:pt>
                <c:pt idx="653">
                  <c:v>41928</c:v>
                </c:pt>
                <c:pt idx="654">
                  <c:v>41929</c:v>
                </c:pt>
                <c:pt idx="655">
                  <c:v>41930</c:v>
                </c:pt>
                <c:pt idx="656">
                  <c:v>41931</c:v>
                </c:pt>
                <c:pt idx="657">
                  <c:v>41932</c:v>
                </c:pt>
                <c:pt idx="658">
                  <c:v>41933</c:v>
                </c:pt>
                <c:pt idx="659">
                  <c:v>41934</c:v>
                </c:pt>
                <c:pt idx="660">
                  <c:v>41935</c:v>
                </c:pt>
                <c:pt idx="661">
                  <c:v>41936</c:v>
                </c:pt>
                <c:pt idx="662">
                  <c:v>41937</c:v>
                </c:pt>
                <c:pt idx="663">
                  <c:v>41938</c:v>
                </c:pt>
                <c:pt idx="664">
                  <c:v>41939</c:v>
                </c:pt>
                <c:pt idx="665">
                  <c:v>41940</c:v>
                </c:pt>
                <c:pt idx="666">
                  <c:v>41941</c:v>
                </c:pt>
                <c:pt idx="667">
                  <c:v>41942</c:v>
                </c:pt>
                <c:pt idx="668">
                  <c:v>41943</c:v>
                </c:pt>
                <c:pt idx="669">
                  <c:v>41944</c:v>
                </c:pt>
                <c:pt idx="670">
                  <c:v>41945</c:v>
                </c:pt>
                <c:pt idx="671">
                  <c:v>41946</c:v>
                </c:pt>
                <c:pt idx="672">
                  <c:v>41947</c:v>
                </c:pt>
                <c:pt idx="673">
                  <c:v>41948</c:v>
                </c:pt>
                <c:pt idx="674">
                  <c:v>41949</c:v>
                </c:pt>
                <c:pt idx="675">
                  <c:v>41950</c:v>
                </c:pt>
                <c:pt idx="676">
                  <c:v>41951</c:v>
                </c:pt>
                <c:pt idx="677">
                  <c:v>41952</c:v>
                </c:pt>
                <c:pt idx="678">
                  <c:v>41953</c:v>
                </c:pt>
                <c:pt idx="679">
                  <c:v>41954</c:v>
                </c:pt>
                <c:pt idx="680">
                  <c:v>41955</c:v>
                </c:pt>
                <c:pt idx="681">
                  <c:v>41956</c:v>
                </c:pt>
                <c:pt idx="682">
                  <c:v>41957</c:v>
                </c:pt>
                <c:pt idx="683">
                  <c:v>41958</c:v>
                </c:pt>
                <c:pt idx="684">
                  <c:v>41959</c:v>
                </c:pt>
                <c:pt idx="685">
                  <c:v>41960</c:v>
                </c:pt>
                <c:pt idx="686">
                  <c:v>41961</c:v>
                </c:pt>
                <c:pt idx="687">
                  <c:v>41962</c:v>
                </c:pt>
                <c:pt idx="688">
                  <c:v>41963</c:v>
                </c:pt>
                <c:pt idx="689">
                  <c:v>41964</c:v>
                </c:pt>
                <c:pt idx="690">
                  <c:v>41965</c:v>
                </c:pt>
                <c:pt idx="691">
                  <c:v>41966</c:v>
                </c:pt>
                <c:pt idx="692">
                  <c:v>41967</c:v>
                </c:pt>
                <c:pt idx="693">
                  <c:v>41968</c:v>
                </c:pt>
                <c:pt idx="694">
                  <c:v>41969</c:v>
                </c:pt>
                <c:pt idx="695">
                  <c:v>41970</c:v>
                </c:pt>
                <c:pt idx="696">
                  <c:v>41971</c:v>
                </c:pt>
                <c:pt idx="697">
                  <c:v>41972</c:v>
                </c:pt>
                <c:pt idx="698">
                  <c:v>41973</c:v>
                </c:pt>
                <c:pt idx="699">
                  <c:v>41974</c:v>
                </c:pt>
                <c:pt idx="700">
                  <c:v>41975</c:v>
                </c:pt>
                <c:pt idx="701">
                  <c:v>41976</c:v>
                </c:pt>
                <c:pt idx="702">
                  <c:v>41977</c:v>
                </c:pt>
                <c:pt idx="703">
                  <c:v>41978</c:v>
                </c:pt>
                <c:pt idx="704">
                  <c:v>41979</c:v>
                </c:pt>
                <c:pt idx="705">
                  <c:v>41980</c:v>
                </c:pt>
                <c:pt idx="706">
                  <c:v>41981</c:v>
                </c:pt>
                <c:pt idx="707">
                  <c:v>41982</c:v>
                </c:pt>
                <c:pt idx="708">
                  <c:v>41983</c:v>
                </c:pt>
                <c:pt idx="709">
                  <c:v>41984</c:v>
                </c:pt>
                <c:pt idx="710">
                  <c:v>41985</c:v>
                </c:pt>
                <c:pt idx="711">
                  <c:v>41986</c:v>
                </c:pt>
                <c:pt idx="712">
                  <c:v>41987</c:v>
                </c:pt>
                <c:pt idx="713">
                  <c:v>41988</c:v>
                </c:pt>
                <c:pt idx="714">
                  <c:v>41989</c:v>
                </c:pt>
                <c:pt idx="715">
                  <c:v>41990</c:v>
                </c:pt>
                <c:pt idx="716">
                  <c:v>41991</c:v>
                </c:pt>
                <c:pt idx="717">
                  <c:v>41992</c:v>
                </c:pt>
                <c:pt idx="718">
                  <c:v>41993</c:v>
                </c:pt>
                <c:pt idx="719">
                  <c:v>41994</c:v>
                </c:pt>
                <c:pt idx="720">
                  <c:v>41995</c:v>
                </c:pt>
                <c:pt idx="721">
                  <c:v>41996</c:v>
                </c:pt>
                <c:pt idx="722">
                  <c:v>41997</c:v>
                </c:pt>
                <c:pt idx="723">
                  <c:v>41998</c:v>
                </c:pt>
                <c:pt idx="724">
                  <c:v>41999</c:v>
                </c:pt>
                <c:pt idx="725">
                  <c:v>42000</c:v>
                </c:pt>
                <c:pt idx="726">
                  <c:v>42001</c:v>
                </c:pt>
                <c:pt idx="727">
                  <c:v>42002</c:v>
                </c:pt>
                <c:pt idx="728">
                  <c:v>42003</c:v>
                </c:pt>
                <c:pt idx="729">
                  <c:v>42004</c:v>
                </c:pt>
                <c:pt idx="730">
                  <c:v>42005</c:v>
                </c:pt>
                <c:pt idx="731">
                  <c:v>42006</c:v>
                </c:pt>
                <c:pt idx="732">
                  <c:v>42007</c:v>
                </c:pt>
                <c:pt idx="733">
                  <c:v>42008</c:v>
                </c:pt>
                <c:pt idx="734">
                  <c:v>42009</c:v>
                </c:pt>
                <c:pt idx="735">
                  <c:v>42010</c:v>
                </c:pt>
                <c:pt idx="736">
                  <c:v>42011</c:v>
                </c:pt>
                <c:pt idx="737">
                  <c:v>42012</c:v>
                </c:pt>
                <c:pt idx="738">
                  <c:v>42013</c:v>
                </c:pt>
                <c:pt idx="739">
                  <c:v>42014</c:v>
                </c:pt>
                <c:pt idx="740">
                  <c:v>42015</c:v>
                </c:pt>
                <c:pt idx="741">
                  <c:v>42016</c:v>
                </c:pt>
                <c:pt idx="742">
                  <c:v>42017</c:v>
                </c:pt>
                <c:pt idx="743">
                  <c:v>42018</c:v>
                </c:pt>
                <c:pt idx="744">
                  <c:v>42019</c:v>
                </c:pt>
                <c:pt idx="745">
                  <c:v>42020</c:v>
                </c:pt>
                <c:pt idx="746">
                  <c:v>42021</c:v>
                </c:pt>
                <c:pt idx="747">
                  <c:v>42022</c:v>
                </c:pt>
                <c:pt idx="748">
                  <c:v>42023</c:v>
                </c:pt>
                <c:pt idx="749">
                  <c:v>42024</c:v>
                </c:pt>
                <c:pt idx="750">
                  <c:v>42025</c:v>
                </c:pt>
                <c:pt idx="751">
                  <c:v>42026</c:v>
                </c:pt>
                <c:pt idx="752">
                  <c:v>42027</c:v>
                </c:pt>
                <c:pt idx="753">
                  <c:v>42028</c:v>
                </c:pt>
                <c:pt idx="754">
                  <c:v>42029</c:v>
                </c:pt>
                <c:pt idx="755">
                  <c:v>42030</c:v>
                </c:pt>
                <c:pt idx="756">
                  <c:v>42031</c:v>
                </c:pt>
                <c:pt idx="757">
                  <c:v>42032</c:v>
                </c:pt>
                <c:pt idx="758">
                  <c:v>42033</c:v>
                </c:pt>
                <c:pt idx="759">
                  <c:v>42034</c:v>
                </c:pt>
                <c:pt idx="760">
                  <c:v>42035</c:v>
                </c:pt>
                <c:pt idx="761">
                  <c:v>42036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42042</c:v>
                </c:pt>
                <c:pt idx="768">
                  <c:v>42043</c:v>
                </c:pt>
                <c:pt idx="769">
                  <c:v>42044</c:v>
                </c:pt>
                <c:pt idx="770">
                  <c:v>42045</c:v>
                </c:pt>
                <c:pt idx="771">
                  <c:v>42046</c:v>
                </c:pt>
                <c:pt idx="772">
                  <c:v>42047</c:v>
                </c:pt>
                <c:pt idx="773">
                  <c:v>42048</c:v>
                </c:pt>
                <c:pt idx="774">
                  <c:v>42049</c:v>
                </c:pt>
                <c:pt idx="775">
                  <c:v>42050</c:v>
                </c:pt>
                <c:pt idx="776">
                  <c:v>42051</c:v>
                </c:pt>
                <c:pt idx="777">
                  <c:v>42052</c:v>
                </c:pt>
                <c:pt idx="778">
                  <c:v>42053</c:v>
                </c:pt>
                <c:pt idx="779">
                  <c:v>42054</c:v>
                </c:pt>
                <c:pt idx="780">
                  <c:v>42055</c:v>
                </c:pt>
                <c:pt idx="781">
                  <c:v>42056</c:v>
                </c:pt>
                <c:pt idx="782">
                  <c:v>42057</c:v>
                </c:pt>
                <c:pt idx="783">
                  <c:v>42058</c:v>
                </c:pt>
                <c:pt idx="784">
                  <c:v>42059</c:v>
                </c:pt>
                <c:pt idx="785">
                  <c:v>42060</c:v>
                </c:pt>
                <c:pt idx="786">
                  <c:v>42061</c:v>
                </c:pt>
                <c:pt idx="787">
                  <c:v>42062</c:v>
                </c:pt>
              </c:numCache>
            </c:numRef>
          </c:cat>
          <c:val>
            <c:numRef>
              <c:f>'КАП инв'!$B$18:$B$791</c:f>
              <c:numCache>
                <c:formatCode>#,##0.00</c:formatCode>
                <c:ptCount val="774"/>
                <c:pt idx="0">
                  <c:v>1000000000</c:v>
                </c:pt>
                <c:pt idx="1">
                  <c:v>1000000000</c:v>
                </c:pt>
                <c:pt idx="2">
                  <c:v>1000000000</c:v>
                </c:pt>
                <c:pt idx="3">
                  <c:v>1000000000</c:v>
                </c:pt>
                <c:pt idx="4">
                  <c:v>1000000000</c:v>
                </c:pt>
                <c:pt idx="5">
                  <c:v>1000000000</c:v>
                </c:pt>
                <c:pt idx="6">
                  <c:v>1000000000</c:v>
                </c:pt>
                <c:pt idx="7">
                  <c:v>1000000000</c:v>
                </c:pt>
                <c:pt idx="8">
                  <c:v>1000000000</c:v>
                </c:pt>
                <c:pt idx="9">
                  <c:v>1000000000</c:v>
                </c:pt>
                <c:pt idx="10">
                  <c:v>1000000000</c:v>
                </c:pt>
                <c:pt idx="11">
                  <c:v>1000000000</c:v>
                </c:pt>
                <c:pt idx="12">
                  <c:v>1000000000</c:v>
                </c:pt>
                <c:pt idx="13">
                  <c:v>1000000000</c:v>
                </c:pt>
                <c:pt idx="14">
                  <c:v>1000000000</c:v>
                </c:pt>
                <c:pt idx="15">
                  <c:v>1000000000</c:v>
                </c:pt>
                <c:pt idx="16" formatCode="#\ ##0.0000">
                  <c:v>999000000</c:v>
                </c:pt>
                <c:pt idx="17" formatCode="#\ ##0.0000">
                  <c:v>999000000</c:v>
                </c:pt>
                <c:pt idx="18" formatCode="#\ ##0.0000">
                  <c:v>999000000</c:v>
                </c:pt>
                <c:pt idx="19" formatCode="#\ ##0.0000">
                  <c:v>999000000</c:v>
                </c:pt>
                <c:pt idx="20" formatCode="#\ ##0.0000">
                  <c:v>999000000</c:v>
                </c:pt>
                <c:pt idx="21" formatCode="#\ ##0.0000">
                  <c:v>999000000</c:v>
                </c:pt>
                <c:pt idx="22" formatCode="#\ ##0.0000">
                  <c:v>999000000</c:v>
                </c:pt>
                <c:pt idx="23" formatCode="#\ ##0.0000">
                  <c:v>999000000</c:v>
                </c:pt>
                <c:pt idx="24" formatCode="#\ ##0.0000">
                  <c:v>999000000</c:v>
                </c:pt>
                <c:pt idx="25" formatCode="#\ ##0.0000">
                  <c:v>999000000</c:v>
                </c:pt>
                <c:pt idx="26" formatCode="#\ ##0.0000">
                  <c:v>999000000</c:v>
                </c:pt>
                <c:pt idx="27" formatCode="#\ ##0.0000">
                  <c:v>999000000</c:v>
                </c:pt>
                <c:pt idx="28" formatCode="#\ ##0.0000">
                  <c:v>999000000</c:v>
                </c:pt>
                <c:pt idx="29" formatCode="#\ ##0.0000">
                  <c:v>999000000</c:v>
                </c:pt>
                <c:pt idx="30" formatCode="#\ ##0.0000">
                  <c:v>999000000</c:v>
                </c:pt>
                <c:pt idx="31" formatCode="#\ ##0.0000">
                  <c:v>999000000</c:v>
                </c:pt>
                <c:pt idx="32" formatCode="#\ ##0.0000">
                  <c:v>999000000</c:v>
                </c:pt>
                <c:pt idx="33" formatCode="#\ ##0.0000">
                  <c:v>999000000</c:v>
                </c:pt>
                <c:pt idx="34" formatCode="#\ ##0.0000">
                  <c:v>999000000</c:v>
                </c:pt>
                <c:pt idx="35" formatCode="#\ ##0.0000">
                  <c:v>999000000</c:v>
                </c:pt>
                <c:pt idx="36" formatCode="#\ ##0.0000">
                  <c:v>999000000</c:v>
                </c:pt>
                <c:pt idx="37" formatCode="#\ ##0.0000">
                  <c:v>999000000</c:v>
                </c:pt>
                <c:pt idx="38" formatCode="#\ ##0.0000">
                  <c:v>999000000</c:v>
                </c:pt>
                <c:pt idx="39" formatCode="#\ ##0.0000">
                  <c:v>999000000</c:v>
                </c:pt>
                <c:pt idx="40" formatCode="#\ ##0.0000">
                  <c:v>999000000</c:v>
                </c:pt>
                <c:pt idx="41" formatCode="#\ ##0.0000">
                  <c:v>999000000</c:v>
                </c:pt>
                <c:pt idx="42" formatCode="#\ ##0.0000">
                  <c:v>999000000</c:v>
                </c:pt>
                <c:pt idx="43" formatCode="#\ ##0.0000">
                  <c:v>999000000</c:v>
                </c:pt>
                <c:pt idx="44">
                  <c:v>998001000</c:v>
                </c:pt>
                <c:pt idx="45">
                  <c:v>998001000</c:v>
                </c:pt>
                <c:pt idx="46">
                  <c:v>998001000</c:v>
                </c:pt>
                <c:pt idx="47">
                  <c:v>998001000</c:v>
                </c:pt>
                <c:pt idx="48">
                  <c:v>998001000</c:v>
                </c:pt>
                <c:pt idx="49">
                  <c:v>998001000</c:v>
                </c:pt>
                <c:pt idx="50">
                  <c:v>998001000</c:v>
                </c:pt>
                <c:pt idx="51">
                  <c:v>998001000</c:v>
                </c:pt>
                <c:pt idx="52">
                  <c:v>998001000</c:v>
                </c:pt>
                <c:pt idx="53">
                  <c:v>998001000</c:v>
                </c:pt>
                <c:pt idx="54">
                  <c:v>998001000</c:v>
                </c:pt>
                <c:pt idx="55">
                  <c:v>998001000</c:v>
                </c:pt>
                <c:pt idx="56">
                  <c:v>998001000</c:v>
                </c:pt>
                <c:pt idx="57">
                  <c:v>998001000</c:v>
                </c:pt>
                <c:pt idx="58">
                  <c:v>998001000</c:v>
                </c:pt>
                <c:pt idx="59">
                  <c:v>998001000</c:v>
                </c:pt>
                <c:pt idx="60">
                  <c:v>998001000</c:v>
                </c:pt>
                <c:pt idx="61">
                  <c:v>998001000</c:v>
                </c:pt>
                <c:pt idx="62">
                  <c:v>998001000</c:v>
                </c:pt>
                <c:pt idx="63">
                  <c:v>998001000</c:v>
                </c:pt>
                <c:pt idx="64">
                  <c:v>998001000</c:v>
                </c:pt>
                <c:pt idx="65">
                  <c:v>998001000</c:v>
                </c:pt>
                <c:pt idx="66">
                  <c:v>998001000</c:v>
                </c:pt>
                <c:pt idx="67">
                  <c:v>998001000</c:v>
                </c:pt>
                <c:pt idx="68">
                  <c:v>998001000</c:v>
                </c:pt>
                <c:pt idx="69">
                  <c:v>998001000</c:v>
                </c:pt>
                <c:pt idx="70">
                  <c:v>998001000</c:v>
                </c:pt>
                <c:pt idx="71">
                  <c:v>998001000</c:v>
                </c:pt>
                <c:pt idx="72">
                  <c:v>998001000</c:v>
                </c:pt>
                <c:pt idx="73">
                  <c:v>997002999</c:v>
                </c:pt>
                <c:pt idx="74">
                  <c:v>997002999</c:v>
                </c:pt>
                <c:pt idx="75">
                  <c:v>997002999</c:v>
                </c:pt>
                <c:pt idx="76">
                  <c:v>997002999</c:v>
                </c:pt>
                <c:pt idx="77">
                  <c:v>997002999</c:v>
                </c:pt>
                <c:pt idx="78">
                  <c:v>997002999</c:v>
                </c:pt>
                <c:pt idx="79">
                  <c:v>997002999</c:v>
                </c:pt>
                <c:pt idx="80">
                  <c:v>997002999</c:v>
                </c:pt>
                <c:pt idx="81">
                  <c:v>997002999</c:v>
                </c:pt>
                <c:pt idx="82">
                  <c:v>997002999</c:v>
                </c:pt>
                <c:pt idx="83">
                  <c:v>997002999</c:v>
                </c:pt>
                <c:pt idx="84">
                  <c:v>997002999</c:v>
                </c:pt>
                <c:pt idx="85">
                  <c:v>997002999</c:v>
                </c:pt>
                <c:pt idx="86">
                  <c:v>997002999</c:v>
                </c:pt>
                <c:pt idx="87">
                  <c:v>997002999</c:v>
                </c:pt>
                <c:pt idx="88">
                  <c:v>997002999</c:v>
                </c:pt>
                <c:pt idx="89">
                  <c:v>997002999</c:v>
                </c:pt>
                <c:pt idx="90">
                  <c:v>997002999</c:v>
                </c:pt>
                <c:pt idx="91">
                  <c:v>997002999</c:v>
                </c:pt>
                <c:pt idx="92">
                  <c:v>997002999</c:v>
                </c:pt>
                <c:pt idx="93">
                  <c:v>997002999</c:v>
                </c:pt>
                <c:pt idx="94">
                  <c:v>997002999</c:v>
                </c:pt>
                <c:pt idx="95">
                  <c:v>997002999</c:v>
                </c:pt>
                <c:pt idx="96">
                  <c:v>997002999</c:v>
                </c:pt>
                <c:pt idx="97">
                  <c:v>997002999</c:v>
                </c:pt>
                <c:pt idx="98">
                  <c:v>997002999</c:v>
                </c:pt>
                <c:pt idx="99">
                  <c:v>997002999</c:v>
                </c:pt>
                <c:pt idx="100">
                  <c:v>997002999</c:v>
                </c:pt>
                <c:pt idx="101">
                  <c:v>997002999</c:v>
                </c:pt>
                <c:pt idx="102">
                  <c:v>997002999</c:v>
                </c:pt>
                <c:pt idx="103">
                  <c:v>997002999</c:v>
                </c:pt>
                <c:pt idx="104">
                  <c:v>997002999</c:v>
                </c:pt>
                <c:pt idx="105">
                  <c:v>995989074.72000003</c:v>
                </c:pt>
                <c:pt idx="106">
                  <c:v>995989074.72000003</c:v>
                </c:pt>
                <c:pt idx="107">
                  <c:v>995989074.72000003</c:v>
                </c:pt>
                <c:pt idx="108">
                  <c:v>995989074.72000003</c:v>
                </c:pt>
                <c:pt idx="109">
                  <c:v>995989074.72000003</c:v>
                </c:pt>
                <c:pt idx="110">
                  <c:v>995989074.72000003</c:v>
                </c:pt>
                <c:pt idx="111">
                  <c:v>995989074.72000003</c:v>
                </c:pt>
                <c:pt idx="112">
                  <c:v>995989074.72000003</c:v>
                </c:pt>
                <c:pt idx="113">
                  <c:v>995989074.72000003</c:v>
                </c:pt>
                <c:pt idx="114">
                  <c:v>995989074.72000003</c:v>
                </c:pt>
                <c:pt idx="115">
                  <c:v>995989074.72000003</c:v>
                </c:pt>
                <c:pt idx="116">
                  <c:v>995989074.72000003</c:v>
                </c:pt>
                <c:pt idx="117">
                  <c:v>995989074.72000003</c:v>
                </c:pt>
                <c:pt idx="118">
                  <c:v>995989074.72000003</c:v>
                </c:pt>
                <c:pt idx="119">
                  <c:v>995989074.72000003</c:v>
                </c:pt>
                <c:pt idx="120">
                  <c:v>995989074.72000003</c:v>
                </c:pt>
                <c:pt idx="121">
                  <c:v>995989074.72000003</c:v>
                </c:pt>
                <c:pt idx="122">
                  <c:v>995989074.72000003</c:v>
                </c:pt>
                <c:pt idx="123">
                  <c:v>995989074.72000003</c:v>
                </c:pt>
                <c:pt idx="124">
                  <c:v>995989074.72000003</c:v>
                </c:pt>
                <c:pt idx="125">
                  <c:v>995989074.72000003</c:v>
                </c:pt>
                <c:pt idx="126">
                  <c:v>995989074.72000003</c:v>
                </c:pt>
                <c:pt idx="127">
                  <c:v>995989074.72000003</c:v>
                </c:pt>
                <c:pt idx="128">
                  <c:v>995989074.72000003</c:v>
                </c:pt>
                <c:pt idx="129">
                  <c:v>995989074.72000003</c:v>
                </c:pt>
                <c:pt idx="130">
                  <c:v>995989074.72000003</c:v>
                </c:pt>
                <c:pt idx="131">
                  <c:v>995989074.72000003</c:v>
                </c:pt>
                <c:pt idx="132">
                  <c:v>995989074.72000003</c:v>
                </c:pt>
                <c:pt idx="133">
                  <c:v>995989074.72000003</c:v>
                </c:pt>
                <c:pt idx="134">
                  <c:v>995989074.72000003</c:v>
                </c:pt>
                <c:pt idx="135">
                  <c:v>995989074.72000003</c:v>
                </c:pt>
                <c:pt idx="136">
                  <c:v>995001286.84000003</c:v>
                </c:pt>
                <c:pt idx="137">
                  <c:v>995001286.84000003</c:v>
                </c:pt>
                <c:pt idx="138">
                  <c:v>995001286.84000003</c:v>
                </c:pt>
                <c:pt idx="139">
                  <c:v>995001286.84000003</c:v>
                </c:pt>
                <c:pt idx="140">
                  <c:v>995001286.84000003</c:v>
                </c:pt>
                <c:pt idx="141">
                  <c:v>995001286.84000003</c:v>
                </c:pt>
                <c:pt idx="142">
                  <c:v>995001286.84000003</c:v>
                </c:pt>
                <c:pt idx="143">
                  <c:v>995001286.84000003</c:v>
                </c:pt>
                <c:pt idx="144">
                  <c:v>995001286.84000003</c:v>
                </c:pt>
                <c:pt idx="145">
                  <c:v>995001286.84000003</c:v>
                </c:pt>
                <c:pt idx="146">
                  <c:v>995001286.84000003</c:v>
                </c:pt>
                <c:pt idx="147">
                  <c:v>995001286.84000003</c:v>
                </c:pt>
                <c:pt idx="148">
                  <c:v>995001286.84000003</c:v>
                </c:pt>
                <c:pt idx="149">
                  <c:v>995001286.84000003</c:v>
                </c:pt>
                <c:pt idx="150">
                  <c:v>995001286.84000003</c:v>
                </c:pt>
                <c:pt idx="151">
                  <c:v>995001286.84000003</c:v>
                </c:pt>
                <c:pt idx="152">
                  <c:v>995001286.84000003</c:v>
                </c:pt>
                <c:pt idx="153">
                  <c:v>995001286.84000003</c:v>
                </c:pt>
                <c:pt idx="154">
                  <c:v>995001286.84000003</c:v>
                </c:pt>
                <c:pt idx="155">
                  <c:v>995001286.84000003</c:v>
                </c:pt>
                <c:pt idx="156">
                  <c:v>995001286.84000003</c:v>
                </c:pt>
                <c:pt idx="157">
                  <c:v>995001286.84000003</c:v>
                </c:pt>
                <c:pt idx="158">
                  <c:v>995001286.84000003</c:v>
                </c:pt>
                <c:pt idx="159">
                  <c:v>995001286.84000003</c:v>
                </c:pt>
                <c:pt idx="160">
                  <c:v>995001286.84000003</c:v>
                </c:pt>
                <c:pt idx="161">
                  <c:v>995001286.84000003</c:v>
                </c:pt>
                <c:pt idx="162">
                  <c:v>995001286.84000003</c:v>
                </c:pt>
                <c:pt idx="163">
                  <c:v>995001286.84000003</c:v>
                </c:pt>
                <c:pt idx="164">
                  <c:v>994023234.70000005</c:v>
                </c:pt>
                <c:pt idx="165">
                  <c:v>994023234.70000005</c:v>
                </c:pt>
                <c:pt idx="166">
                  <c:v>994023234.70000005</c:v>
                </c:pt>
                <c:pt idx="167">
                  <c:v>994023234.70000005</c:v>
                </c:pt>
                <c:pt idx="168">
                  <c:v>994023234.70000005</c:v>
                </c:pt>
                <c:pt idx="169">
                  <c:v>994023234.70000005</c:v>
                </c:pt>
                <c:pt idx="170">
                  <c:v>994023234.70000005</c:v>
                </c:pt>
                <c:pt idx="171">
                  <c:v>994023234.70000005</c:v>
                </c:pt>
                <c:pt idx="172">
                  <c:v>994023234.70000005</c:v>
                </c:pt>
                <c:pt idx="173">
                  <c:v>994023234.70000005</c:v>
                </c:pt>
                <c:pt idx="174">
                  <c:v>994023234.70000005</c:v>
                </c:pt>
                <c:pt idx="175">
                  <c:v>994023234.70000005</c:v>
                </c:pt>
                <c:pt idx="176">
                  <c:v>994023234.70000005</c:v>
                </c:pt>
                <c:pt idx="177">
                  <c:v>994023234.70000005</c:v>
                </c:pt>
                <c:pt idx="178">
                  <c:v>994023234.70000005</c:v>
                </c:pt>
                <c:pt idx="179">
                  <c:v>994023234.70000005</c:v>
                </c:pt>
                <c:pt idx="180">
                  <c:v>994023234.70000005</c:v>
                </c:pt>
                <c:pt idx="181">
                  <c:v>994023234.70000005</c:v>
                </c:pt>
                <c:pt idx="182">
                  <c:v>994023234.70000005</c:v>
                </c:pt>
                <c:pt idx="183">
                  <c:v>994023234.70000005</c:v>
                </c:pt>
                <c:pt idx="184">
                  <c:v>994023234.70000005</c:v>
                </c:pt>
                <c:pt idx="185">
                  <c:v>994023234.70000005</c:v>
                </c:pt>
                <c:pt idx="186">
                  <c:v>994023234.70000005</c:v>
                </c:pt>
                <c:pt idx="187">
                  <c:v>994023234.70000005</c:v>
                </c:pt>
                <c:pt idx="188">
                  <c:v>994023234.70000005</c:v>
                </c:pt>
                <c:pt idx="189">
                  <c:v>994023234.70000005</c:v>
                </c:pt>
                <c:pt idx="190">
                  <c:v>994023234.70000005</c:v>
                </c:pt>
                <c:pt idx="191">
                  <c:v>994023234.70000005</c:v>
                </c:pt>
                <c:pt idx="192">
                  <c:v>994023234.70000005</c:v>
                </c:pt>
                <c:pt idx="193">
                  <c:v>994023234.70000005</c:v>
                </c:pt>
                <c:pt idx="194">
                  <c:v>994023234.70000005</c:v>
                </c:pt>
                <c:pt idx="195">
                  <c:v>994023234.70000005</c:v>
                </c:pt>
                <c:pt idx="196">
                  <c:v>994023234.70000005</c:v>
                </c:pt>
                <c:pt idx="197">
                  <c:v>993029239.33000004</c:v>
                </c:pt>
                <c:pt idx="198">
                  <c:v>993029239.33000004</c:v>
                </c:pt>
                <c:pt idx="199">
                  <c:v>993029239.33000004</c:v>
                </c:pt>
                <c:pt idx="200">
                  <c:v>993029239.33000004</c:v>
                </c:pt>
                <c:pt idx="201">
                  <c:v>993029239.33000004</c:v>
                </c:pt>
                <c:pt idx="202">
                  <c:v>993029239.33000004</c:v>
                </c:pt>
                <c:pt idx="203">
                  <c:v>993029239.33000004</c:v>
                </c:pt>
                <c:pt idx="204">
                  <c:v>993029239.33000004</c:v>
                </c:pt>
                <c:pt idx="205">
                  <c:v>993029239.33000004</c:v>
                </c:pt>
                <c:pt idx="206">
                  <c:v>993029239.33000004</c:v>
                </c:pt>
                <c:pt idx="207">
                  <c:v>993029239.33000004</c:v>
                </c:pt>
                <c:pt idx="208">
                  <c:v>993029239.33000004</c:v>
                </c:pt>
                <c:pt idx="209">
                  <c:v>993029239.33000004</c:v>
                </c:pt>
                <c:pt idx="210">
                  <c:v>993029239.33000004</c:v>
                </c:pt>
                <c:pt idx="211">
                  <c:v>993029239.33000004</c:v>
                </c:pt>
                <c:pt idx="212">
                  <c:v>993029239.33000004</c:v>
                </c:pt>
                <c:pt idx="213">
                  <c:v>993029239.33000004</c:v>
                </c:pt>
                <c:pt idx="214">
                  <c:v>993029239.33000004</c:v>
                </c:pt>
                <c:pt idx="215">
                  <c:v>993029239.33000004</c:v>
                </c:pt>
                <c:pt idx="216">
                  <c:v>993029239.33000004</c:v>
                </c:pt>
                <c:pt idx="217">
                  <c:v>993029239.33000004</c:v>
                </c:pt>
                <c:pt idx="218">
                  <c:v>993029239.33000004</c:v>
                </c:pt>
                <c:pt idx="219">
                  <c:v>993029239.33000004</c:v>
                </c:pt>
                <c:pt idx="220">
                  <c:v>993029239.33000004</c:v>
                </c:pt>
                <c:pt idx="221">
                  <c:v>993029239.33000004</c:v>
                </c:pt>
                <c:pt idx="222">
                  <c:v>993029239.33000004</c:v>
                </c:pt>
                <c:pt idx="223">
                  <c:v>993029239.33000004</c:v>
                </c:pt>
                <c:pt idx="224">
                  <c:v>993029239.33000004</c:v>
                </c:pt>
                <c:pt idx="225">
                  <c:v>993029239.33000004</c:v>
                </c:pt>
                <c:pt idx="226">
                  <c:v>993029239.33000004</c:v>
                </c:pt>
                <c:pt idx="227">
                  <c:v>992053159.24000001</c:v>
                </c:pt>
                <c:pt idx="228">
                  <c:v>992053159.24000001</c:v>
                </c:pt>
                <c:pt idx="229">
                  <c:v>992053159.24000001</c:v>
                </c:pt>
                <c:pt idx="230">
                  <c:v>992053159.24000001</c:v>
                </c:pt>
                <c:pt idx="231">
                  <c:v>992053159.24000001</c:v>
                </c:pt>
                <c:pt idx="232">
                  <c:v>992053159.24000001</c:v>
                </c:pt>
                <c:pt idx="233">
                  <c:v>992053159.24000001</c:v>
                </c:pt>
                <c:pt idx="234">
                  <c:v>992053159.24000001</c:v>
                </c:pt>
                <c:pt idx="235">
                  <c:v>992053159.24000001</c:v>
                </c:pt>
                <c:pt idx="236">
                  <c:v>992053159.24000001</c:v>
                </c:pt>
                <c:pt idx="237">
                  <c:v>992053159.24000001</c:v>
                </c:pt>
                <c:pt idx="238">
                  <c:v>992053159.24000001</c:v>
                </c:pt>
                <c:pt idx="239">
                  <c:v>992053159.24000001</c:v>
                </c:pt>
                <c:pt idx="240">
                  <c:v>992053159.24000001</c:v>
                </c:pt>
                <c:pt idx="241">
                  <c:v>992053159.24000001</c:v>
                </c:pt>
                <c:pt idx="242">
                  <c:v>992053159.24000001</c:v>
                </c:pt>
                <c:pt idx="243">
                  <c:v>992053159.24000001</c:v>
                </c:pt>
                <c:pt idx="244">
                  <c:v>992053159.24000001</c:v>
                </c:pt>
                <c:pt idx="245">
                  <c:v>992053159.24000001</c:v>
                </c:pt>
                <c:pt idx="246">
                  <c:v>992053159.24000001</c:v>
                </c:pt>
                <c:pt idx="247">
                  <c:v>992053159.24000001</c:v>
                </c:pt>
                <c:pt idx="248">
                  <c:v>992053159.24000001</c:v>
                </c:pt>
                <c:pt idx="249">
                  <c:v>992053159.24000001</c:v>
                </c:pt>
                <c:pt idx="250">
                  <c:v>992053159.24000001</c:v>
                </c:pt>
                <c:pt idx="251">
                  <c:v>992053159.24000001</c:v>
                </c:pt>
                <c:pt idx="252">
                  <c:v>992053159.24000001</c:v>
                </c:pt>
                <c:pt idx="253">
                  <c:v>992053159.24000001</c:v>
                </c:pt>
                <c:pt idx="254">
                  <c:v>992053159.24000001</c:v>
                </c:pt>
                <c:pt idx="255">
                  <c:v>992053159.24000001</c:v>
                </c:pt>
                <c:pt idx="256">
                  <c:v>992053159.24000001</c:v>
                </c:pt>
                <c:pt idx="257">
                  <c:v>992053159.24000001</c:v>
                </c:pt>
                <c:pt idx="258">
                  <c:v>991766185.25</c:v>
                </c:pt>
                <c:pt idx="259">
                  <c:v>991766185.25</c:v>
                </c:pt>
                <c:pt idx="260">
                  <c:v>991766185.25</c:v>
                </c:pt>
                <c:pt idx="261">
                  <c:v>991766185.25</c:v>
                </c:pt>
                <c:pt idx="262">
                  <c:v>991766185.25</c:v>
                </c:pt>
                <c:pt idx="263">
                  <c:v>991766185.25</c:v>
                </c:pt>
                <c:pt idx="264">
                  <c:v>991766185.25</c:v>
                </c:pt>
                <c:pt idx="265">
                  <c:v>991766185.25</c:v>
                </c:pt>
                <c:pt idx="266">
                  <c:v>991766185.25</c:v>
                </c:pt>
                <c:pt idx="267">
                  <c:v>991766185.25</c:v>
                </c:pt>
                <c:pt idx="268">
                  <c:v>991766185.25</c:v>
                </c:pt>
                <c:pt idx="269">
                  <c:v>991766185.25</c:v>
                </c:pt>
                <c:pt idx="270">
                  <c:v>991766185.25</c:v>
                </c:pt>
                <c:pt idx="271">
                  <c:v>991766185.25</c:v>
                </c:pt>
                <c:pt idx="272">
                  <c:v>991766185.25</c:v>
                </c:pt>
                <c:pt idx="273">
                  <c:v>991766185.25</c:v>
                </c:pt>
                <c:pt idx="274">
                  <c:v>991766185.25</c:v>
                </c:pt>
                <c:pt idx="275">
                  <c:v>991766185.25</c:v>
                </c:pt>
                <c:pt idx="276">
                  <c:v>991766185.25</c:v>
                </c:pt>
                <c:pt idx="277">
                  <c:v>991766185.25</c:v>
                </c:pt>
                <c:pt idx="278">
                  <c:v>991766185.25</c:v>
                </c:pt>
                <c:pt idx="279">
                  <c:v>991766185.25</c:v>
                </c:pt>
                <c:pt idx="280">
                  <c:v>991766185.25</c:v>
                </c:pt>
                <c:pt idx="281">
                  <c:v>991766185.25</c:v>
                </c:pt>
                <c:pt idx="282">
                  <c:v>991766185.25</c:v>
                </c:pt>
                <c:pt idx="283">
                  <c:v>991766185.25</c:v>
                </c:pt>
                <c:pt idx="284">
                  <c:v>991766185.25</c:v>
                </c:pt>
                <c:pt idx="285">
                  <c:v>991766185.25</c:v>
                </c:pt>
                <c:pt idx="286">
                  <c:v>991766185.25</c:v>
                </c:pt>
                <c:pt idx="287">
                  <c:v>991766185.25</c:v>
                </c:pt>
                <c:pt idx="288">
                  <c:v>991766185.25</c:v>
                </c:pt>
                <c:pt idx="289">
                  <c:v>990791368.22000003</c:v>
                </c:pt>
                <c:pt idx="290">
                  <c:v>990791368.22000003</c:v>
                </c:pt>
                <c:pt idx="291">
                  <c:v>990791368.22000003</c:v>
                </c:pt>
                <c:pt idx="292">
                  <c:v>990791368.22000003</c:v>
                </c:pt>
                <c:pt idx="293">
                  <c:v>990791368.22000003</c:v>
                </c:pt>
                <c:pt idx="294">
                  <c:v>990791368.22000003</c:v>
                </c:pt>
                <c:pt idx="295">
                  <c:v>990791368.22000003</c:v>
                </c:pt>
                <c:pt idx="296">
                  <c:v>990791368.22000003</c:v>
                </c:pt>
                <c:pt idx="297">
                  <c:v>990791368.22000003</c:v>
                </c:pt>
                <c:pt idx="298">
                  <c:v>990791368.22000003</c:v>
                </c:pt>
                <c:pt idx="299">
                  <c:v>990791368.22000003</c:v>
                </c:pt>
                <c:pt idx="300">
                  <c:v>990791368.22000003</c:v>
                </c:pt>
                <c:pt idx="301">
                  <c:v>990791368.22000003</c:v>
                </c:pt>
                <c:pt idx="302">
                  <c:v>990791368.22000003</c:v>
                </c:pt>
                <c:pt idx="303">
                  <c:v>990791368.22000003</c:v>
                </c:pt>
                <c:pt idx="304">
                  <c:v>990791368.22000003</c:v>
                </c:pt>
                <c:pt idx="305">
                  <c:v>990791368.22000003</c:v>
                </c:pt>
                <c:pt idx="306">
                  <c:v>990791368.22000003</c:v>
                </c:pt>
                <c:pt idx="307">
                  <c:v>990791368.22000003</c:v>
                </c:pt>
                <c:pt idx="308">
                  <c:v>990791368.22000003</c:v>
                </c:pt>
                <c:pt idx="309">
                  <c:v>990791368.22000003</c:v>
                </c:pt>
                <c:pt idx="310">
                  <c:v>990791368.22000003</c:v>
                </c:pt>
                <c:pt idx="311">
                  <c:v>990791368.22000003</c:v>
                </c:pt>
                <c:pt idx="312">
                  <c:v>990791368.22000003</c:v>
                </c:pt>
                <c:pt idx="313">
                  <c:v>990791368.22000003</c:v>
                </c:pt>
                <c:pt idx="314">
                  <c:v>990791368.22000003</c:v>
                </c:pt>
                <c:pt idx="315">
                  <c:v>990791368.22000003</c:v>
                </c:pt>
                <c:pt idx="316">
                  <c:v>990791368.22000003</c:v>
                </c:pt>
                <c:pt idx="317">
                  <c:v>990791368.22000003</c:v>
                </c:pt>
                <c:pt idx="318">
                  <c:v>989817526.00999999</c:v>
                </c:pt>
                <c:pt idx="319">
                  <c:v>989817526.00999999</c:v>
                </c:pt>
                <c:pt idx="320">
                  <c:v>989817526.00999999</c:v>
                </c:pt>
                <c:pt idx="321">
                  <c:v>989817526.00999999</c:v>
                </c:pt>
                <c:pt idx="322">
                  <c:v>989817526.00999999</c:v>
                </c:pt>
                <c:pt idx="323">
                  <c:v>989817526.00999999</c:v>
                </c:pt>
                <c:pt idx="324">
                  <c:v>989817526.00999999</c:v>
                </c:pt>
                <c:pt idx="325">
                  <c:v>989817526.00999999</c:v>
                </c:pt>
                <c:pt idx="326">
                  <c:v>989817526.00999999</c:v>
                </c:pt>
                <c:pt idx="327">
                  <c:v>989817526.00999999</c:v>
                </c:pt>
                <c:pt idx="328">
                  <c:v>989817526.00999999</c:v>
                </c:pt>
                <c:pt idx="329">
                  <c:v>989817526.00999999</c:v>
                </c:pt>
                <c:pt idx="330">
                  <c:v>989817526.00999999</c:v>
                </c:pt>
                <c:pt idx="331">
                  <c:v>989817526.00999999</c:v>
                </c:pt>
                <c:pt idx="332">
                  <c:v>989817526.00999999</c:v>
                </c:pt>
                <c:pt idx="333">
                  <c:v>989817526.00999999</c:v>
                </c:pt>
                <c:pt idx="334">
                  <c:v>989817526.00999999</c:v>
                </c:pt>
                <c:pt idx="335">
                  <c:v>989817526.00999999</c:v>
                </c:pt>
                <c:pt idx="336">
                  <c:v>989817526.00999999</c:v>
                </c:pt>
                <c:pt idx="337">
                  <c:v>989817526.00999999</c:v>
                </c:pt>
                <c:pt idx="338">
                  <c:v>989817526.00999999</c:v>
                </c:pt>
                <c:pt idx="339">
                  <c:v>989817526.00999999</c:v>
                </c:pt>
                <c:pt idx="340">
                  <c:v>989817526.00999999</c:v>
                </c:pt>
                <c:pt idx="341">
                  <c:v>989817526.00999999</c:v>
                </c:pt>
                <c:pt idx="342">
                  <c:v>989817526.00999999</c:v>
                </c:pt>
                <c:pt idx="343">
                  <c:v>989817526.00999999</c:v>
                </c:pt>
                <c:pt idx="344">
                  <c:v>989817526.00999999</c:v>
                </c:pt>
                <c:pt idx="345">
                  <c:v>989817526.00999999</c:v>
                </c:pt>
                <c:pt idx="346">
                  <c:v>989817526.00999999</c:v>
                </c:pt>
                <c:pt idx="347">
                  <c:v>989817526.00999999</c:v>
                </c:pt>
                <c:pt idx="348">
                  <c:v>989817526.00999999</c:v>
                </c:pt>
                <c:pt idx="349">
                  <c:v>989817526.00999999</c:v>
                </c:pt>
                <c:pt idx="350">
                  <c:v>988827736.47000003</c:v>
                </c:pt>
                <c:pt idx="351">
                  <c:v>988827736.47000003</c:v>
                </c:pt>
                <c:pt idx="352">
                  <c:v>988827736.47000003</c:v>
                </c:pt>
                <c:pt idx="353">
                  <c:v>988827736.47000003</c:v>
                </c:pt>
                <c:pt idx="354">
                  <c:v>988827736.47000003</c:v>
                </c:pt>
                <c:pt idx="355">
                  <c:v>988827736.47000003</c:v>
                </c:pt>
                <c:pt idx="356">
                  <c:v>988827736.47000003</c:v>
                </c:pt>
                <c:pt idx="357">
                  <c:v>988827736.47000003</c:v>
                </c:pt>
                <c:pt idx="358">
                  <c:v>988827736.47000003</c:v>
                </c:pt>
                <c:pt idx="359">
                  <c:v>988827736.47000003</c:v>
                </c:pt>
                <c:pt idx="360">
                  <c:v>988827736.47000003</c:v>
                </c:pt>
                <c:pt idx="361">
                  <c:v>988827736.47000003</c:v>
                </c:pt>
                <c:pt idx="362">
                  <c:v>988827736.47000003</c:v>
                </c:pt>
                <c:pt idx="363">
                  <c:v>988827736.47000003</c:v>
                </c:pt>
                <c:pt idx="364">
                  <c:v>988827736.47000003</c:v>
                </c:pt>
                <c:pt idx="365">
                  <c:v>988827736.47000003</c:v>
                </c:pt>
                <c:pt idx="366">
                  <c:v>988827736.47000003</c:v>
                </c:pt>
                <c:pt idx="367">
                  <c:v>988827736.47000003</c:v>
                </c:pt>
                <c:pt idx="368">
                  <c:v>988827736.47000003</c:v>
                </c:pt>
                <c:pt idx="369">
                  <c:v>988827736.47000003</c:v>
                </c:pt>
                <c:pt idx="370">
                  <c:v>988827736.47000003</c:v>
                </c:pt>
                <c:pt idx="371">
                  <c:v>988827736.47000003</c:v>
                </c:pt>
                <c:pt idx="372">
                  <c:v>988827736.47000003</c:v>
                </c:pt>
                <c:pt idx="373">
                  <c:v>988827736.47000003</c:v>
                </c:pt>
                <c:pt idx="374">
                  <c:v>988827736.47000003</c:v>
                </c:pt>
                <c:pt idx="375">
                  <c:v>988827736.47000003</c:v>
                </c:pt>
                <c:pt idx="376">
                  <c:v>988827736.47000003</c:v>
                </c:pt>
                <c:pt idx="377">
                  <c:v>988827736.47000003</c:v>
                </c:pt>
                <c:pt idx="378">
                  <c:v>988827736.47000003</c:v>
                </c:pt>
                <c:pt idx="379">
                  <c:v>988827736.47000003</c:v>
                </c:pt>
                <c:pt idx="380">
                  <c:v>988827736.47000003</c:v>
                </c:pt>
                <c:pt idx="381">
                  <c:v>998873706.84000003</c:v>
                </c:pt>
                <c:pt idx="382">
                  <c:v>998873706.84000003</c:v>
                </c:pt>
                <c:pt idx="383">
                  <c:v>998873706.84000003</c:v>
                </c:pt>
                <c:pt idx="384">
                  <c:v>998873706.84000003</c:v>
                </c:pt>
                <c:pt idx="385">
                  <c:v>998873706.84000003</c:v>
                </c:pt>
                <c:pt idx="386">
                  <c:v>998873706.84000003</c:v>
                </c:pt>
                <c:pt idx="387">
                  <c:v>998873706.84000003</c:v>
                </c:pt>
                <c:pt idx="388">
                  <c:v>998873706.84000003</c:v>
                </c:pt>
                <c:pt idx="389">
                  <c:v>998873706.84000003</c:v>
                </c:pt>
                <c:pt idx="390">
                  <c:v>998873706.84000003</c:v>
                </c:pt>
                <c:pt idx="391">
                  <c:v>998873706.84000003</c:v>
                </c:pt>
                <c:pt idx="392">
                  <c:v>998873706.84000003</c:v>
                </c:pt>
                <c:pt idx="393">
                  <c:v>998873706.84000003</c:v>
                </c:pt>
                <c:pt idx="394">
                  <c:v>998873706.84000003</c:v>
                </c:pt>
                <c:pt idx="395">
                  <c:v>998873706.84000003</c:v>
                </c:pt>
                <c:pt idx="396">
                  <c:v>998873706.84000003</c:v>
                </c:pt>
                <c:pt idx="397">
                  <c:v>998873706.84000003</c:v>
                </c:pt>
                <c:pt idx="398">
                  <c:v>998873706.84000003</c:v>
                </c:pt>
                <c:pt idx="399">
                  <c:v>998873706.84000003</c:v>
                </c:pt>
                <c:pt idx="400">
                  <c:v>998873706.84000003</c:v>
                </c:pt>
                <c:pt idx="401">
                  <c:v>998873706.84000003</c:v>
                </c:pt>
                <c:pt idx="402">
                  <c:v>998873706.84000003</c:v>
                </c:pt>
                <c:pt idx="403">
                  <c:v>998873706.84000003</c:v>
                </c:pt>
                <c:pt idx="404">
                  <c:v>998873706.84000003</c:v>
                </c:pt>
                <c:pt idx="405">
                  <c:v>998873706.84000003</c:v>
                </c:pt>
                <c:pt idx="406">
                  <c:v>998873706.84000003</c:v>
                </c:pt>
                <c:pt idx="407">
                  <c:v>998873706.84000003</c:v>
                </c:pt>
                <c:pt idx="408">
                  <c:v>998873706.84000003</c:v>
                </c:pt>
                <c:pt idx="409">
                  <c:v>997891782.27999997</c:v>
                </c:pt>
                <c:pt idx="410">
                  <c:v>997891782.27999997</c:v>
                </c:pt>
                <c:pt idx="411">
                  <c:v>997891782.27999997</c:v>
                </c:pt>
                <c:pt idx="412">
                  <c:v>997891782.27999997</c:v>
                </c:pt>
                <c:pt idx="413">
                  <c:v>997891782.27999997</c:v>
                </c:pt>
                <c:pt idx="414">
                  <c:v>997891782.27999997</c:v>
                </c:pt>
                <c:pt idx="415">
                  <c:v>997891782.27999997</c:v>
                </c:pt>
                <c:pt idx="416">
                  <c:v>997891782.27999997</c:v>
                </c:pt>
                <c:pt idx="417">
                  <c:v>997891782.27999997</c:v>
                </c:pt>
                <c:pt idx="418">
                  <c:v>997891782.27999997</c:v>
                </c:pt>
                <c:pt idx="419">
                  <c:v>997891782.27999997</c:v>
                </c:pt>
                <c:pt idx="420">
                  <c:v>997891782.27999997</c:v>
                </c:pt>
                <c:pt idx="421">
                  <c:v>997891782.27999997</c:v>
                </c:pt>
                <c:pt idx="422">
                  <c:v>997891782.27999997</c:v>
                </c:pt>
                <c:pt idx="423">
                  <c:v>997891782.27999997</c:v>
                </c:pt>
                <c:pt idx="424">
                  <c:v>997891782.27999997</c:v>
                </c:pt>
                <c:pt idx="425">
                  <c:v>997891782.27999997</c:v>
                </c:pt>
                <c:pt idx="426">
                  <c:v>997891782.27999997</c:v>
                </c:pt>
                <c:pt idx="427">
                  <c:v>997891782.27999997</c:v>
                </c:pt>
                <c:pt idx="428">
                  <c:v>997891782.27999997</c:v>
                </c:pt>
                <c:pt idx="429">
                  <c:v>997891782.27999997</c:v>
                </c:pt>
                <c:pt idx="430">
                  <c:v>997891782.27999997</c:v>
                </c:pt>
                <c:pt idx="431">
                  <c:v>997891782.27999997</c:v>
                </c:pt>
                <c:pt idx="432">
                  <c:v>997891782.27999997</c:v>
                </c:pt>
                <c:pt idx="433">
                  <c:v>997891782.27999997</c:v>
                </c:pt>
                <c:pt idx="434">
                  <c:v>997891782.27999997</c:v>
                </c:pt>
                <c:pt idx="435">
                  <c:v>997891782.27999997</c:v>
                </c:pt>
                <c:pt idx="436">
                  <c:v>997891782.27999997</c:v>
                </c:pt>
                <c:pt idx="437">
                  <c:v>997891782.27999997</c:v>
                </c:pt>
                <c:pt idx="438">
                  <c:v>997891782.27999997</c:v>
                </c:pt>
                <c:pt idx="439">
                  <c:v>997891782.27999997</c:v>
                </c:pt>
                <c:pt idx="440">
                  <c:v>996855071.38999999</c:v>
                </c:pt>
                <c:pt idx="441">
                  <c:v>996855071.38999999</c:v>
                </c:pt>
                <c:pt idx="442">
                  <c:v>996855071.38999999</c:v>
                </c:pt>
                <c:pt idx="443">
                  <c:v>996855071.38999999</c:v>
                </c:pt>
                <c:pt idx="444">
                  <c:v>996855071.38999999</c:v>
                </c:pt>
                <c:pt idx="445">
                  <c:v>996855071.38999999</c:v>
                </c:pt>
                <c:pt idx="446">
                  <c:v>996855071.38999999</c:v>
                </c:pt>
                <c:pt idx="447">
                  <c:v>996855071.38999999</c:v>
                </c:pt>
                <c:pt idx="448">
                  <c:v>996855071.38999999</c:v>
                </c:pt>
                <c:pt idx="449">
                  <c:v>996855071.38999999</c:v>
                </c:pt>
                <c:pt idx="450">
                  <c:v>996855071.38999999</c:v>
                </c:pt>
                <c:pt idx="451">
                  <c:v>996855071.38999999</c:v>
                </c:pt>
                <c:pt idx="452">
                  <c:v>996855071.38999999</c:v>
                </c:pt>
                <c:pt idx="453">
                  <c:v>996855071.38999999</c:v>
                </c:pt>
                <c:pt idx="454">
                  <c:v>996855071.38999999</c:v>
                </c:pt>
                <c:pt idx="455">
                  <c:v>996855071.38999999</c:v>
                </c:pt>
                <c:pt idx="456">
                  <c:v>996855071.38999999</c:v>
                </c:pt>
                <c:pt idx="457">
                  <c:v>996855071.38999999</c:v>
                </c:pt>
                <c:pt idx="458">
                  <c:v>996855071.38999999</c:v>
                </c:pt>
                <c:pt idx="459">
                  <c:v>996855071.38999999</c:v>
                </c:pt>
                <c:pt idx="460">
                  <c:v>996855071.38999999</c:v>
                </c:pt>
                <c:pt idx="461">
                  <c:v>996855071.38999999</c:v>
                </c:pt>
                <c:pt idx="462">
                  <c:v>996855071.38999999</c:v>
                </c:pt>
                <c:pt idx="463">
                  <c:v>996855071.38999999</c:v>
                </c:pt>
                <c:pt idx="464">
                  <c:v>996855071.38999999</c:v>
                </c:pt>
                <c:pt idx="465">
                  <c:v>996855071.38999999</c:v>
                </c:pt>
                <c:pt idx="466">
                  <c:v>996855071.38999999</c:v>
                </c:pt>
                <c:pt idx="467">
                  <c:v>996855071.38999999</c:v>
                </c:pt>
                <c:pt idx="468">
                  <c:v>996855071.38999999</c:v>
                </c:pt>
                <c:pt idx="469">
                  <c:v>996855071.38999999</c:v>
                </c:pt>
                <c:pt idx="470">
                  <c:v>995875165.47000003</c:v>
                </c:pt>
                <c:pt idx="471">
                  <c:v>995875165.47000003</c:v>
                </c:pt>
                <c:pt idx="472">
                  <c:v>995875165.47000003</c:v>
                </c:pt>
                <c:pt idx="473">
                  <c:v>995875165.47000003</c:v>
                </c:pt>
                <c:pt idx="474">
                  <c:v>995875165.47000003</c:v>
                </c:pt>
                <c:pt idx="475">
                  <c:v>995875165.47000003</c:v>
                </c:pt>
                <c:pt idx="476">
                  <c:v>995875165.47000003</c:v>
                </c:pt>
                <c:pt idx="477">
                  <c:v>995875165.47000003</c:v>
                </c:pt>
                <c:pt idx="478">
                  <c:v>995875165.47000003</c:v>
                </c:pt>
                <c:pt idx="479">
                  <c:v>995875165.47000003</c:v>
                </c:pt>
                <c:pt idx="480">
                  <c:v>995875165.47000003</c:v>
                </c:pt>
                <c:pt idx="481">
                  <c:v>995875165.47000003</c:v>
                </c:pt>
                <c:pt idx="482">
                  <c:v>995875165.47000003</c:v>
                </c:pt>
                <c:pt idx="483">
                  <c:v>995875165.47000003</c:v>
                </c:pt>
                <c:pt idx="484">
                  <c:v>995875165.47000003</c:v>
                </c:pt>
                <c:pt idx="485">
                  <c:v>995875165.47000003</c:v>
                </c:pt>
                <c:pt idx="486">
                  <c:v>995875165.47000003</c:v>
                </c:pt>
                <c:pt idx="487">
                  <c:v>995875165.47000003</c:v>
                </c:pt>
                <c:pt idx="488">
                  <c:v>995875165.47000003</c:v>
                </c:pt>
                <c:pt idx="489">
                  <c:v>995875165.47000003</c:v>
                </c:pt>
                <c:pt idx="490">
                  <c:v>995875165.47000003</c:v>
                </c:pt>
                <c:pt idx="491">
                  <c:v>995875165.47000003</c:v>
                </c:pt>
                <c:pt idx="492">
                  <c:v>995875165.47000003</c:v>
                </c:pt>
                <c:pt idx="493">
                  <c:v>995875165.47000003</c:v>
                </c:pt>
                <c:pt idx="494">
                  <c:v>995875165.47000003</c:v>
                </c:pt>
                <c:pt idx="495">
                  <c:v>995875165.47000003</c:v>
                </c:pt>
                <c:pt idx="496">
                  <c:v>995875165.47000003</c:v>
                </c:pt>
                <c:pt idx="497">
                  <c:v>995875165.47000003</c:v>
                </c:pt>
                <c:pt idx="498">
                  <c:v>995875165.47000003</c:v>
                </c:pt>
                <c:pt idx="499">
                  <c:v>995875165.47000003</c:v>
                </c:pt>
                <c:pt idx="500">
                  <c:v>994896239.46000004</c:v>
                </c:pt>
                <c:pt idx="501">
                  <c:v>994896239.46000004</c:v>
                </c:pt>
                <c:pt idx="502">
                  <c:v>994896239.46000004</c:v>
                </c:pt>
                <c:pt idx="503">
                  <c:v>994896239.46000004</c:v>
                </c:pt>
                <c:pt idx="504">
                  <c:v>994896239.46000004</c:v>
                </c:pt>
                <c:pt idx="505">
                  <c:v>994896239.46000004</c:v>
                </c:pt>
                <c:pt idx="506">
                  <c:v>994896239.46000004</c:v>
                </c:pt>
                <c:pt idx="507">
                  <c:v>994896239.46000004</c:v>
                </c:pt>
                <c:pt idx="508">
                  <c:v>994896239.46000004</c:v>
                </c:pt>
                <c:pt idx="509">
                  <c:v>994896239.46000004</c:v>
                </c:pt>
                <c:pt idx="510">
                  <c:v>994896239.46000004</c:v>
                </c:pt>
                <c:pt idx="511">
                  <c:v>994896239.46000004</c:v>
                </c:pt>
                <c:pt idx="512">
                  <c:v>994896239.46000004</c:v>
                </c:pt>
                <c:pt idx="513">
                  <c:v>994896239.46000004</c:v>
                </c:pt>
                <c:pt idx="514">
                  <c:v>994896239.46000004</c:v>
                </c:pt>
                <c:pt idx="515">
                  <c:v>994896239.46000004</c:v>
                </c:pt>
                <c:pt idx="516">
                  <c:v>994896239.46000004</c:v>
                </c:pt>
                <c:pt idx="517">
                  <c:v>994896239.46000004</c:v>
                </c:pt>
                <c:pt idx="518">
                  <c:v>994896239.46000004</c:v>
                </c:pt>
                <c:pt idx="519">
                  <c:v>994896239.46000004</c:v>
                </c:pt>
                <c:pt idx="520">
                  <c:v>994896239.46000004</c:v>
                </c:pt>
                <c:pt idx="521">
                  <c:v>994896239.46000004</c:v>
                </c:pt>
                <c:pt idx="522">
                  <c:v>994896239.46000004</c:v>
                </c:pt>
                <c:pt idx="523">
                  <c:v>994896239.46000004</c:v>
                </c:pt>
                <c:pt idx="524">
                  <c:v>994896239.46000004</c:v>
                </c:pt>
                <c:pt idx="525">
                  <c:v>994896239.46000004</c:v>
                </c:pt>
                <c:pt idx="526">
                  <c:v>994896239.46000004</c:v>
                </c:pt>
                <c:pt idx="527">
                  <c:v>994896239.46000004</c:v>
                </c:pt>
                <c:pt idx="528">
                  <c:v>994896239.46000004</c:v>
                </c:pt>
                <c:pt idx="529">
                  <c:v>994896239.46000004</c:v>
                </c:pt>
                <c:pt idx="530">
                  <c:v>994896239.46000004</c:v>
                </c:pt>
                <c:pt idx="531">
                  <c:v>993862524.12</c:v>
                </c:pt>
                <c:pt idx="532">
                  <c:v>993862524.12</c:v>
                </c:pt>
                <c:pt idx="533">
                  <c:v>993862524.12</c:v>
                </c:pt>
                <c:pt idx="534">
                  <c:v>993862524.12</c:v>
                </c:pt>
                <c:pt idx="535">
                  <c:v>993862524.12</c:v>
                </c:pt>
                <c:pt idx="536">
                  <c:v>993862524.12</c:v>
                </c:pt>
                <c:pt idx="537">
                  <c:v>993862524.12</c:v>
                </c:pt>
                <c:pt idx="538">
                  <c:v>993862524.12</c:v>
                </c:pt>
                <c:pt idx="539">
                  <c:v>993862524.12</c:v>
                </c:pt>
                <c:pt idx="540">
                  <c:v>993862524.12</c:v>
                </c:pt>
                <c:pt idx="541">
                  <c:v>993862524.12</c:v>
                </c:pt>
                <c:pt idx="542">
                  <c:v>993862524.12</c:v>
                </c:pt>
                <c:pt idx="543">
                  <c:v>993862524.12</c:v>
                </c:pt>
                <c:pt idx="544">
                  <c:v>993862524.12</c:v>
                </c:pt>
                <c:pt idx="545">
                  <c:v>993862524.12</c:v>
                </c:pt>
                <c:pt idx="546">
                  <c:v>993862524.12</c:v>
                </c:pt>
                <c:pt idx="547">
                  <c:v>993862524.12</c:v>
                </c:pt>
                <c:pt idx="548">
                  <c:v>993862524.12</c:v>
                </c:pt>
                <c:pt idx="549">
                  <c:v>993862524.12</c:v>
                </c:pt>
                <c:pt idx="550">
                  <c:v>993862524.12</c:v>
                </c:pt>
                <c:pt idx="551">
                  <c:v>993862524.12</c:v>
                </c:pt>
                <c:pt idx="552">
                  <c:v>993862524.12</c:v>
                </c:pt>
                <c:pt idx="553">
                  <c:v>993862524.12</c:v>
                </c:pt>
                <c:pt idx="554">
                  <c:v>993862524.12</c:v>
                </c:pt>
                <c:pt idx="555">
                  <c:v>993862524.12</c:v>
                </c:pt>
                <c:pt idx="556">
                  <c:v>993862524.12</c:v>
                </c:pt>
                <c:pt idx="557">
                  <c:v>993862524.12</c:v>
                </c:pt>
                <c:pt idx="558">
                  <c:v>993862524.12</c:v>
                </c:pt>
                <c:pt idx="559">
                  <c:v>993862524.12</c:v>
                </c:pt>
                <c:pt idx="560">
                  <c:v>993862524.12</c:v>
                </c:pt>
                <c:pt idx="561">
                  <c:v>993862524.12</c:v>
                </c:pt>
                <c:pt idx="562">
                  <c:v>993299873.63999999</c:v>
                </c:pt>
                <c:pt idx="563">
                  <c:v>993299873.63999999</c:v>
                </c:pt>
                <c:pt idx="564">
                  <c:v>993299873.63999999</c:v>
                </c:pt>
                <c:pt idx="565">
                  <c:v>993299873.63999999</c:v>
                </c:pt>
                <c:pt idx="566">
                  <c:v>993299873.63999999</c:v>
                </c:pt>
                <c:pt idx="567">
                  <c:v>993299873.63999999</c:v>
                </c:pt>
                <c:pt idx="568">
                  <c:v>993299873.63999999</c:v>
                </c:pt>
                <c:pt idx="569">
                  <c:v>993299873.63999999</c:v>
                </c:pt>
                <c:pt idx="570">
                  <c:v>993299873.63999999</c:v>
                </c:pt>
                <c:pt idx="571">
                  <c:v>993299873.63999999</c:v>
                </c:pt>
                <c:pt idx="572">
                  <c:v>993299873.63999999</c:v>
                </c:pt>
                <c:pt idx="573">
                  <c:v>993299873.63999999</c:v>
                </c:pt>
                <c:pt idx="574">
                  <c:v>993299873.63999999</c:v>
                </c:pt>
                <c:pt idx="575">
                  <c:v>993299873.63999999</c:v>
                </c:pt>
                <c:pt idx="576">
                  <c:v>993299873.63999999</c:v>
                </c:pt>
                <c:pt idx="577">
                  <c:v>993299873.63999999</c:v>
                </c:pt>
                <c:pt idx="578">
                  <c:v>993299873.63999999</c:v>
                </c:pt>
                <c:pt idx="579">
                  <c:v>993299873.63999999</c:v>
                </c:pt>
                <c:pt idx="580">
                  <c:v>993299873.63999999</c:v>
                </c:pt>
                <c:pt idx="581">
                  <c:v>993299873.63999999</c:v>
                </c:pt>
                <c:pt idx="582">
                  <c:v>993299873.63999999</c:v>
                </c:pt>
                <c:pt idx="583">
                  <c:v>993299873.63999999</c:v>
                </c:pt>
                <c:pt idx="584">
                  <c:v>993299873.63999999</c:v>
                </c:pt>
                <c:pt idx="585">
                  <c:v>993299873.63999999</c:v>
                </c:pt>
                <c:pt idx="586">
                  <c:v>993299873.63999999</c:v>
                </c:pt>
                <c:pt idx="587">
                  <c:v>993299873.63999999</c:v>
                </c:pt>
                <c:pt idx="588">
                  <c:v>993299873.63999999</c:v>
                </c:pt>
                <c:pt idx="589">
                  <c:v>993299873.63999999</c:v>
                </c:pt>
                <c:pt idx="590">
                  <c:v>993299873.63999999</c:v>
                </c:pt>
                <c:pt idx="591">
                  <c:v>992299850.40999997</c:v>
                </c:pt>
                <c:pt idx="592">
                  <c:v>992299850.40999997</c:v>
                </c:pt>
                <c:pt idx="593">
                  <c:v>992299850.40999997</c:v>
                </c:pt>
                <c:pt idx="594">
                  <c:v>992299850.40999997</c:v>
                </c:pt>
                <c:pt idx="595">
                  <c:v>992299850.40999997</c:v>
                </c:pt>
                <c:pt idx="596">
                  <c:v>992299850.40999997</c:v>
                </c:pt>
                <c:pt idx="597">
                  <c:v>992299850.40999997</c:v>
                </c:pt>
                <c:pt idx="598">
                  <c:v>992299850.40999997</c:v>
                </c:pt>
                <c:pt idx="599">
                  <c:v>992299850.40999997</c:v>
                </c:pt>
                <c:pt idx="600">
                  <c:v>992299850.40999997</c:v>
                </c:pt>
                <c:pt idx="601">
                  <c:v>992299850.40999997</c:v>
                </c:pt>
                <c:pt idx="602">
                  <c:v>992299850.40999997</c:v>
                </c:pt>
                <c:pt idx="603">
                  <c:v>992299850.40999997</c:v>
                </c:pt>
                <c:pt idx="604">
                  <c:v>992299850.40999997</c:v>
                </c:pt>
                <c:pt idx="605">
                  <c:v>992299850.40999997</c:v>
                </c:pt>
                <c:pt idx="606">
                  <c:v>992299850.40999997</c:v>
                </c:pt>
                <c:pt idx="607">
                  <c:v>992299850.40999997</c:v>
                </c:pt>
                <c:pt idx="608">
                  <c:v>992299850.40999997</c:v>
                </c:pt>
                <c:pt idx="609">
                  <c:v>992299850.40999997</c:v>
                </c:pt>
                <c:pt idx="610">
                  <c:v>992299850.40999997</c:v>
                </c:pt>
                <c:pt idx="611">
                  <c:v>992299850.40999997</c:v>
                </c:pt>
                <c:pt idx="612">
                  <c:v>992299850.40999997</c:v>
                </c:pt>
                <c:pt idx="613">
                  <c:v>992299850.40999997</c:v>
                </c:pt>
                <c:pt idx="614">
                  <c:v>992299850.40999997</c:v>
                </c:pt>
                <c:pt idx="615">
                  <c:v>992299850.40999997</c:v>
                </c:pt>
                <c:pt idx="616">
                  <c:v>992299850.40999997</c:v>
                </c:pt>
                <c:pt idx="617">
                  <c:v>992299850.40999997</c:v>
                </c:pt>
                <c:pt idx="618">
                  <c:v>992299850.40999997</c:v>
                </c:pt>
                <c:pt idx="619">
                  <c:v>992299850.40999997</c:v>
                </c:pt>
                <c:pt idx="620">
                  <c:v>992299850.40999997</c:v>
                </c:pt>
                <c:pt idx="621">
                  <c:v>992299850.40999997</c:v>
                </c:pt>
                <c:pt idx="622">
                  <c:v>992299850.40999997</c:v>
                </c:pt>
                <c:pt idx="623">
                  <c:v>991278381.85000002</c:v>
                </c:pt>
                <c:pt idx="624">
                  <c:v>991278381.85000002</c:v>
                </c:pt>
                <c:pt idx="625">
                  <c:v>991278381.85000002</c:v>
                </c:pt>
                <c:pt idx="626">
                  <c:v>991278381.85000002</c:v>
                </c:pt>
                <c:pt idx="627">
                  <c:v>991278381.85000002</c:v>
                </c:pt>
                <c:pt idx="628">
                  <c:v>991278381.85000002</c:v>
                </c:pt>
                <c:pt idx="629">
                  <c:v>991278381.85000002</c:v>
                </c:pt>
                <c:pt idx="630">
                  <c:v>991278381.85000002</c:v>
                </c:pt>
                <c:pt idx="631">
                  <c:v>991278381.85000002</c:v>
                </c:pt>
                <c:pt idx="632">
                  <c:v>991278381.85000002</c:v>
                </c:pt>
                <c:pt idx="633">
                  <c:v>991278381.85000002</c:v>
                </c:pt>
                <c:pt idx="634">
                  <c:v>991278381.85000002</c:v>
                </c:pt>
                <c:pt idx="635">
                  <c:v>991278381.85000002</c:v>
                </c:pt>
                <c:pt idx="636">
                  <c:v>991278381.85000002</c:v>
                </c:pt>
                <c:pt idx="637">
                  <c:v>991278381.85000002</c:v>
                </c:pt>
                <c:pt idx="638">
                  <c:v>991278381.85000002</c:v>
                </c:pt>
                <c:pt idx="639">
                  <c:v>991278381.85000002</c:v>
                </c:pt>
                <c:pt idx="640">
                  <c:v>991278381.85000002</c:v>
                </c:pt>
                <c:pt idx="641">
                  <c:v>991278381.85000002</c:v>
                </c:pt>
                <c:pt idx="642">
                  <c:v>991278381.85000002</c:v>
                </c:pt>
                <c:pt idx="643">
                  <c:v>991278381.85000002</c:v>
                </c:pt>
                <c:pt idx="644">
                  <c:v>991278381.85000002</c:v>
                </c:pt>
                <c:pt idx="645">
                  <c:v>991278381.85000002</c:v>
                </c:pt>
                <c:pt idx="646">
                  <c:v>991278381.85000002</c:v>
                </c:pt>
                <c:pt idx="647">
                  <c:v>991278381.85000002</c:v>
                </c:pt>
                <c:pt idx="648">
                  <c:v>991278381.85000002</c:v>
                </c:pt>
                <c:pt idx="649">
                  <c:v>991278381.85000002</c:v>
                </c:pt>
                <c:pt idx="650">
                  <c:v>991278381.85000002</c:v>
                </c:pt>
                <c:pt idx="651">
                  <c:v>991278381.85000002</c:v>
                </c:pt>
                <c:pt idx="652">
                  <c:v>991278381.85000002</c:v>
                </c:pt>
                <c:pt idx="653">
                  <c:v>991278381.85000002</c:v>
                </c:pt>
                <c:pt idx="654">
                  <c:v>990304036.17999995</c:v>
                </c:pt>
                <c:pt idx="655">
                  <c:v>990304036.17999995</c:v>
                </c:pt>
                <c:pt idx="656">
                  <c:v>990304036.17999995</c:v>
                </c:pt>
                <c:pt idx="657">
                  <c:v>990304036.17999995</c:v>
                </c:pt>
                <c:pt idx="658">
                  <c:v>990304036.17999995</c:v>
                </c:pt>
                <c:pt idx="659">
                  <c:v>990304036.17999995</c:v>
                </c:pt>
                <c:pt idx="660">
                  <c:v>990304036.17999995</c:v>
                </c:pt>
                <c:pt idx="661">
                  <c:v>990304036.17999995</c:v>
                </c:pt>
                <c:pt idx="662">
                  <c:v>990304036.17999995</c:v>
                </c:pt>
                <c:pt idx="663">
                  <c:v>990304036.17999995</c:v>
                </c:pt>
                <c:pt idx="664">
                  <c:v>990304036.17999995</c:v>
                </c:pt>
                <c:pt idx="665">
                  <c:v>990304036.17999995</c:v>
                </c:pt>
                <c:pt idx="666">
                  <c:v>990304036.17999995</c:v>
                </c:pt>
                <c:pt idx="667">
                  <c:v>990304036.17999995</c:v>
                </c:pt>
                <c:pt idx="668">
                  <c:v>990304036.17999995</c:v>
                </c:pt>
                <c:pt idx="669">
                  <c:v>990304036.17999995</c:v>
                </c:pt>
                <c:pt idx="670">
                  <c:v>990304036.17999995</c:v>
                </c:pt>
                <c:pt idx="671">
                  <c:v>990304036.17999995</c:v>
                </c:pt>
                <c:pt idx="672">
                  <c:v>990304036.17999995</c:v>
                </c:pt>
                <c:pt idx="673">
                  <c:v>990304036.17999995</c:v>
                </c:pt>
                <c:pt idx="674">
                  <c:v>990304036.17999995</c:v>
                </c:pt>
                <c:pt idx="675">
                  <c:v>990304036.17999995</c:v>
                </c:pt>
                <c:pt idx="676">
                  <c:v>990304036.17999995</c:v>
                </c:pt>
                <c:pt idx="677">
                  <c:v>990304036.17999995</c:v>
                </c:pt>
                <c:pt idx="678">
                  <c:v>990304036.17999995</c:v>
                </c:pt>
                <c:pt idx="679">
                  <c:v>990304036.17999995</c:v>
                </c:pt>
                <c:pt idx="680">
                  <c:v>990304036.17999995</c:v>
                </c:pt>
                <c:pt idx="681">
                  <c:v>990304036.17999995</c:v>
                </c:pt>
                <c:pt idx="682">
                  <c:v>989306121.02999997</c:v>
                </c:pt>
                <c:pt idx="683">
                  <c:v>989306121.02999997</c:v>
                </c:pt>
                <c:pt idx="684">
                  <c:v>989306121.02999997</c:v>
                </c:pt>
                <c:pt idx="685">
                  <c:v>989306121.02999997</c:v>
                </c:pt>
                <c:pt idx="686">
                  <c:v>989306121.02999997</c:v>
                </c:pt>
                <c:pt idx="687">
                  <c:v>989306121.02999997</c:v>
                </c:pt>
                <c:pt idx="688">
                  <c:v>989306121.02999997</c:v>
                </c:pt>
                <c:pt idx="689">
                  <c:v>989306121.02999997</c:v>
                </c:pt>
                <c:pt idx="690">
                  <c:v>989306121.02999997</c:v>
                </c:pt>
                <c:pt idx="691">
                  <c:v>989306121.02999997</c:v>
                </c:pt>
                <c:pt idx="692">
                  <c:v>989306121.02999997</c:v>
                </c:pt>
                <c:pt idx="693">
                  <c:v>989306121.02999997</c:v>
                </c:pt>
                <c:pt idx="694">
                  <c:v>989306121.02999997</c:v>
                </c:pt>
                <c:pt idx="695">
                  <c:v>989306121.02999997</c:v>
                </c:pt>
                <c:pt idx="696">
                  <c:v>989306121.02999997</c:v>
                </c:pt>
                <c:pt idx="697">
                  <c:v>989306121.02999997</c:v>
                </c:pt>
                <c:pt idx="698">
                  <c:v>989306121.02999997</c:v>
                </c:pt>
                <c:pt idx="699">
                  <c:v>989306121.02999997</c:v>
                </c:pt>
                <c:pt idx="700">
                  <c:v>989306121.02999997</c:v>
                </c:pt>
                <c:pt idx="701">
                  <c:v>989306121.02999997</c:v>
                </c:pt>
                <c:pt idx="702">
                  <c:v>989306121.02999997</c:v>
                </c:pt>
                <c:pt idx="703">
                  <c:v>989306121.02999997</c:v>
                </c:pt>
                <c:pt idx="704">
                  <c:v>989306121.02999997</c:v>
                </c:pt>
                <c:pt idx="705">
                  <c:v>989306121.02999997</c:v>
                </c:pt>
                <c:pt idx="706">
                  <c:v>989306121.02999997</c:v>
                </c:pt>
                <c:pt idx="707">
                  <c:v>989306121.02999997</c:v>
                </c:pt>
                <c:pt idx="708">
                  <c:v>989306121.02999997</c:v>
                </c:pt>
                <c:pt idx="709">
                  <c:v>989306121.02999997</c:v>
                </c:pt>
                <c:pt idx="710">
                  <c:v>989306121.02999997</c:v>
                </c:pt>
                <c:pt idx="711">
                  <c:v>989306121.02999997</c:v>
                </c:pt>
                <c:pt idx="712">
                  <c:v>989306121.02999997</c:v>
                </c:pt>
                <c:pt idx="713">
                  <c:v>989306121.02999997</c:v>
                </c:pt>
                <c:pt idx="714">
                  <c:v>989306121.02999997</c:v>
                </c:pt>
                <c:pt idx="715">
                  <c:v>988252629.98000002</c:v>
                </c:pt>
                <c:pt idx="716">
                  <c:v>988252629.98000002</c:v>
                </c:pt>
                <c:pt idx="717">
                  <c:v>988252629.98000002</c:v>
                </c:pt>
                <c:pt idx="718">
                  <c:v>988252629.98000002</c:v>
                </c:pt>
                <c:pt idx="719">
                  <c:v>988252629.98000002</c:v>
                </c:pt>
                <c:pt idx="720">
                  <c:v>988252629.98000002</c:v>
                </c:pt>
                <c:pt idx="721">
                  <c:v>988252629.98000002</c:v>
                </c:pt>
                <c:pt idx="722">
                  <c:v>988252629.98000002</c:v>
                </c:pt>
                <c:pt idx="723">
                  <c:v>988252629.98000002</c:v>
                </c:pt>
                <c:pt idx="724">
                  <c:v>988252629.98000002</c:v>
                </c:pt>
                <c:pt idx="725">
                  <c:v>988252629.98000002</c:v>
                </c:pt>
                <c:pt idx="726">
                  <c:v>988252629.98000002</c:v>
                </c:pt>
                <c:pt idx="727">
                  <c:v>988252629.98000002</c:v>
                </c:pt>
                <c:pt idx="728">
                  <c:v>988252629.98000002</c:v>
                </c:pt>
                <c:pt idx="729">
                  <c:v>988252629.98000002</c:v>
                </c:pt>
                <c:pt idx="730">
                  <c:v>988252629.98000002</c:v>
                </c:pt>
                <c:pt idx="731">
                  <c:v>988252629.98000002</c:v>
                </c:pt>
                <c:pt idx="732">
                  <c:v>988252629.98000002</c:v>
                </c:pt>
                <c:pt idx="733">
                  <c:v>988252629.98000002</c:v>
                </c:pt>
                <c:pt idx="734">
                  <c:v>988252629.98000002</c:v>
                </c:pt>
                <c:pt idx="735">
                  <c:v>988252629.98000002</c:v>
                </c:pt>
                <c:pt idx="736">
                  <c:v>988252629.98000002</c:v>
                </c:pt>
                <c:pt idx="737">
                  <c:v>988252629.98000002</c:v>
                </c:pt>
                <c:pt idx="738">
                  <c:v>988252629.98000002</c:v>
                </c:pt>
                <c:pt idx="739">
                  <c:v>988252629.98000002</c:v>
                </c:pt>
                <c:pt idx="740">
                  <c:v>988252629.98000002</c:v>
                </c:pt>
                <c:pt idx="741">
                  <c:v>988252629.98000002</c:v>
                </c:pt>
                <c:pt idx="742">
                  <c:v>988252629.98000002</c:v>
                </c:pt>
                <c:pt idx="743">
                  <c:v>988252629.98000002</c:v>
                </c:pt>
                <c:pt idx="744">
                  <c:v>988252629.98000002</c:v>
                </c:pt>
                <c:pt idx="745">
                  <c:v>998364001.15999997</c:v>
                </c:pt>
                <c:pt idx="746">
                  <c:v>998364001.15999997</c:v>
                </c:pt>
                <c:pt idx="747">
                  <c:v>998364001.15999997</c:v>
                </c:pt>
                <c:pt idx="748">
                  <c:v>998364001.15999997</c:v>
                </c:pt>
                <c:pt idx="749">
                  <c:v>998364001.15999997</c:v>
                </c:pt>
                <c:pt idx="750">
                  <c:v>998364001.15999997</c:v>
                </c:pt>
                <c:pt idx="751">
                  <c:v>998364001.15999997</c:v>
                </c:pt>
                <c:pt idx="752">
                  <c:v>998364001.15999997</c:v>
                </c:pt>
                <c:pt idx="753">
                  <c:v>998364001.15999997</c:v>
                </c:pt>
                <c:pt idx="754">
                  <c:v>998364001.15999997</c:v>
                </c:pt>
                <c:pt idx="755">
                  <c:v>998364001.15999997</c:v>
                </c:pt>
                <c:pt idx="756">
                  <c:v>998364001.15999997</c:v>
                </c:pt>
                <c:pt idx="757">
                  <c:v>998364001.15999997</c:v>
                </c:pt>
                <c:pt idx="758">
                  <c:v>998364001.15999997</c:v>
                </c:pt>
                <c:pt idx="759">
                  <c:v>998364001.15999997</c:v>
                </c:pt>
                <c:pt idx="760">
                  <c:v>998364001.15999997</c:v>
                </c:pt>
                <c:pt idx="761">
                  <c:v>998364001.15999997</c:v>
                </c:pt>
                <c:pt idx="762">
                  <c:v>998364001.15999997</c:v>
                </c:pt>
                <c:pt idx="763">
                  <c:v>998364001.15999997</c:v>
                </c:pt>
                <c:pt idx="764">
                  <c:v>998364001.15999997</c:v>
                </c:pt>
                <c:pt idx="765">
                  <c:v>998364001.15999997</c:v>
                </c:pt>
                <c:pt idx="766">
                  <c:v>998364001.15999997</c:v>
                </c:pt>
                <c:pt idx="767">
                  <c:v>998364001.15999997</c:v>
                </c:pt>
                <c:pt idx="768">
                  <c:v>998364001.15999997</c:v>
                </c:pt>
                <c:pt idx="769">
                  <c:v>998364001.15999997</c:v>
                </c:pt>
                <c:pt idx="770">
                  <c:v>998364001.15999997</c:v>
                </c:pt>
                <c:pt idx="771">
                  <c:v>998364001.15999997</c:v>
                </c:pt>
                <c:pt idx="772">
                  <c:v>998364001.15999997</c:v>
                </c:pt>
                <c:pt idx="773">
                  <c:v>997356694.39999998</c:v>
                </c:pt>
              </c:numCache>
            </c:numRef>
          </c:val>
          <c:smooth val="0"/>
        </c:ser>
        <c:ser>
          <c:idx val="1"/>
          <c:order val="1"/>
          <c:tx>
            <c:v>Стр инв</c:v>
          </c:tx>
          <c:marker>
            <c:symbol val="none"/>
          </c:marker>
          <c:cat>
            <c:numRef>
              <c:f>'СТР инв'!$A$4:$A$791</c:f>
              <c:numCache>
                <c:formatCode>m/d/yyyy</c:formatCode>
                <c:ptCount val="788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41336</c:v>
                </c:pt>
                <c:pt idx="62">
                  <c:v>41337</c:v>
                </c:pt>
                <c:pt idx="63">
                  <c:v>41338</c:v>
                </c:pt>
                <c:pt idx="64">
                  <c:v>41339</c:v>
                </c:pt>
                <c:pt idx="65">
                  <c:v>41340</c:v>
                </c:pt>
                <c:pt idx="66">
                  <c:v>41341</c:v>
                </c:pt>
                <c:pt idx="67">
                  <c:v>41342</c:v>
                </c:pt>
                <c:pt idx="68">
                  <c:v>41343</c:v>
                </c:pt>
                <c:pt idx="69">
                  <c:v>41344</c:v>
                </c:pt>
                <c:pt idx="70">
                  <c:v>41345</c:v>
                </c:pt>
                <c:pt idx="71">
                  <c:v>41346</c:v>
                </c:pt>
                <c:pt idx="72">
                  <c:v>41347</c:v>
                </c:pt>
                <c:pt idx="73">
                  <c:v>41348</c:v>
                </c:pt>
                <c:pt idx="74">
                  <c:v>41349</c:v>
                </c:pt>
                <c:pt idx="75">
                  <c:v>41350</c:v>
                </c:pt>
                <c:pt idx="76">
                  <c:v>41351</c:v>
                </c:pt>
                <c:pt idx="77">
                  <c:v>41352</c:v>
                </c:pt>
                <c:pt idx="78">
                  <c:v>41353</c:v>
                </c:pt>
                <c:pt idx="79">
                  <c:v>41354</c:v>
                </c:pt>
                <c:pt idx="80">
                  <c:v>41355</c:v>
                </c:pt>
                <c:pt idx="81">
                  <c:v>41356</c:v>
                </c:pt>
                <c:pt idx="82">
                  <c:v>41357</c:v>
                </c:pt>
                <c:pt idx="83">
                  <c:v>41358</c:v>
                </c:pt>
                <c:pt idx="84">
                  <c:v>41359</c:v>
                </c:pt>
                <c:pt idx="85">
                  <c:v>41360</c:v>
                </c:pt>
                <c:pt idx="86">
                  <c:v>41361</c:v>
                </c:pt>
                <c:pt idx="87">
                  <c:v>41362</c:v>
                </c:pt>
                <c:pt idx="88">
                  <c:v>41363</c:v>
                </c:pt>
                <c:pt idx="89">
                  <c:v>41364</c:v>
                </c:pt>
                <c:pt idx="90">
                  <c:v>41365</c:v>
                </c:pt>
                <c:pt idx="91">
                  <c:v>41366</c:v>
                </c:pt>
                <c:pt idx="92">
                  <c:v>41367</c:v>
                </c:pt>
                <c:pt idx="93">
                  <c:v>41368</c:v>
                </c:pt>
                <c:pt idx="94">
                  <c:v>41369</c:v>
                </c:pt>
                <c:pt idx="95">
                  <c:v>41370</c:v>
                </c:pt>
                <c:pt idx="96">
                  <c:v>41371</c:v>
                </c:pt>
                <c:pt idx="97">
                  <c:v>41372</c:v>
                </c:pt>
                <c:pt idx="98">
                  <c:v>41373</c:v>
                </c:pt>
                <c:pt idx="99">
                  <c:v>41374</c:v>
                </c:pt>
                <c:pt idx="100">
                  <c:v>41375</c:v>
                </c:pt>
                <c:pt idx="101">
                  <c:v>41376</c:v>
                </c:pt>
                <c:pt idx="102">
                  <c:v>41377</c:v>
                </c:pt>
                <c:pt idx="103">
                  <c:v>41378</c:v>
                </c:pt>
                <c:pt idx="104">
                  <c:v>41379</c:v>
                </c:pt>
                <c:pt idx="105">
                  <c:v>41380</c:v>
                </c:pt>
                <c:pt idx="106">
                  <c:v>41381</c:v>
                </c:pt>
                <c:pt idx="107">
                  <c:v>41382</c:v>
                </c:pt>
                <c:pt idx="108">
                  <c:v>41383</c:v>
                </c:pt>
                <c:pt idx="109">
                  <c:v>41384</c:v>
                </c:pt>
                <c:pt idx="110">
                  <c:v>41385</c:v>
                </c:pt>
                <c:pt idx="111">
                  <c:v>41386</c:v>
                </c:pt>
                <c:pt idx="112">
                  <c:v>41387</c:v>
                </c:pt>
                <c:pt idx="113">
                  <c:v>41388</c:v>
                </c:pt>
                <c:pt idx="114">
                  <c:v>41389</c:v>
                </c:pt>
                <c:pt idx="115">
                  <c:v>41390</c:v>
                </c:pt>
                <c:pt idx="116">
                  <c:v>41391</c:v>
                </c:pt>
                <c:pt idx="117">
                  <c:v>41392</c:v>
                </c:pt>
                <c:pt idx="118">
                  <c:v>41393</c:v>
                </c:pt>
                <c:pt idx="119">
                  <c:v>41394</c:v>
                </c:pt>
                <c:pt idx="120">
                  <c:v>41395</c:v>
                </c:pt>
                <c:pt idx="121">
                  <c:v>41396</c:v>
                </c:pt>
                <c:pt idx="122">
                  <c:v>41397</c:v>
                </c:pt>
                <c:pt idx="123">
                  <c:v>41398</c:v>
                </c:pt>
                <c:pt idx="124">
                  <c:v>41399</c:v>
                </c:pt>
                <c:pt idx="125">
                  <c:v>41400</c:v>
                </c:pt>
                <c:pt idx="126">
                  <c:v>41401</c:v>
                </c:pt>
                <c:pt idx="127">
                  <c:v>41402</c:v>
                </c:pt>
                <c:pt idx="128">
                  <c:v>41403</c:v>
                </c:pt>
                <c:pt idx="129">
                  <c:v>41404</c:v>
                </c:pt>
                <c:pt idx="130">
                  <c:v>41405</c:v>
                </c:pt>
                <c:pt idx="131">
                  <c:v>41406</c:v>
                </c:pt>
                <c:pt idx="132">
                  <c:v>41407</c:v>
                </c:pt>
                <c:pt idx="133">
                  <c:v>41408</c:v>
                </c:pt>
                <c:pt idx="134">
                  <c:v>41409</c:v>
                </c:pt>
                <c:pt idx="135">
                  <c:v>41410</c:v>
                </c:pt>
                <c:pt idx="136">
                  <c:v>41411</c:v>
                </c:pt>
                <c:pt idx="137">
                  <c:v>41412</c:v>
                </c:pt>
                <c:pt idx="138">
                  <c:v>41413</c:v>
                </c:pt>
                <c:pt idx="139">
                  <c:v>41414</c:v>
                </c:pt>
                <c:pt idx="140">
                  <c:v>41415</c:v>
                </c:pt>
                <c:pt idx="141">
                  <c:v>41416</c:v>
                </c:pt>
                <c:pt idx="142">
                  <c:v>41417</c:v>
                </c:pt>
                <c:pt idx="143">
                  <c:v>41418</c:v>
                </c:pt>
                <c:pt idx="144">
                  <c:v>41419</c:v>
                </c:pt>
                <c:pt idx="145">
                  <c:v>41420</c:v>
                </c:pt>
                <c:pt idx="146">
                  <c:v>41421</c:v>
                </c:pt>
                <c:pt idx="147">
                  <c:v>41422</c:v>
                </c:pt>
                <c:pt idx="148">
                  <c:v>41423</c:v>
                </c:pt>
                <c:pt idx="149">
                  <c:v>41424</c:v>
                </c:pt>
                <c:pt idx="150">
                  <c:v>41425</c:v>
                </c:pt>
                <c:pt idx="151">
                  <c:v>41426</c:v>
                </c:pt>
                <c:pt idx="152">
                  <c:v>41427</c:v>
                </c:pt>
                <c:pt idx="153">
                  <c:v>41428</c:v>
                </c:pt>
                <c:pt idx="154">
                  <c:v>41429</c:v>
                </c:pt>
                <c:pt idx="155">
                  <c:v>41430</c:v>
                </c:pt>
                <c:pt idx="156">
                  <c:v>41431</c:v>
                </c:pt>
                <c:pt idx="157">
                  <c:v>41432</c:v>
                </c:pt>
                <c:pt idx="158">
                  <c:v>41433</c:v>
                </c:pt>
                <c:pt idx="159">
                  <c:v>41434</c:v>
                </c:pt>
                <c:pt idx="160">
                  <c:v>41435</c:v>
                </c:pt>
                <c:pt idx="161">
                  <c:v>41436</c:v>
                </c:pt>
                <c:pt idx="162">
                  <c:v>41437</c:v>
                </c:pt>
                <c:pt idx="163">
                  <c:v>41438</c:v>
                </c:pt>
                <c:pt idx="164">
                  <c:v>41439</c:v>
                </c:pt>
                <c:pt idx="165">
                  <c:v>41440</c:v>
                </c:pt>
                <c:pt idx="166">
                  <c:v>41441</c:v>
                </c:pt>
                <c:pt idx="167">
                  <c:v>41442</c:v>
                </c:pt>
                <c:pt idx="168">
                  <c:v>41443</c:v>
                </c:pt>
                <c:pt idx="169">
                  <c:v>41444</c:v>
                </c:pt>
                <c:pt idx="170">
                  <c:v>41445</c:v>
                </c:pt>
                <c:pt idx="171">
                  <c:v>41446</c:v>
                </c:pt>
                <c:pt idx="172">
                  <c:v>41447</c:v>
                </c:pt>
                <c:pt idx="173">
                  <c:v>41448</c:v>
                </c:pt>
                <c:pt idx="174">
                  <c:v>41449</c:v>
                </c:pt>
                <c:pt idx="175">
                  <c:v>41450</c:v>
                </c:pt>
                <c:pt idx="176">
                  <c:v>41451</c:v>
                </c:pt>
                <c:pt idx="177">
                  <c:v>41452</c:v>
                </c:pt>
                <c:pt idx="178">
                  <c:v>41453</c:v>
                </c:pt>
                <c:pt idx="179">
                  <c:v>41454</c:v>
                </c:pt>
                <c:pt idx="180">
                  <c:v>41455</c:v>
                </c:pt>
                <c:pt idx="181">
                  <c:v>41456</c:v>
                </c:pt>
                <c:pt idx="182">
                  <c:v>41457</c:v>
                </c:pt>
                <c:pt idx="183">
                  <c:v>41458</c:v>
                </c:pt>
                <c:pt idx="184">
                  <c:v>41459</c:v>
                </c:pt>
                <c:pt idx="185">
                  <c:v>41460</c:v>
                </c:pt>
                <c:pt idx="186">
                  <c:v>41461</c:v>
                </c:pt>
                <c:pt idx="187">
                  <c:v>41462</c:v>
                </c:pt>
                <c:pt idx="188">
                  <c:v>41463</c:v>
                </c:pt>
                <c:pt idx="189">
                  <c:v>41464</c:v>
                </c:pt>
                <c:pt idx="190">
                  <c:v>41465</c:v>
                </c:pt>
                <c:pt idx="191">
                  <c:v>41466</c:v>
                </c:pt>
                <c:pt idx="192">
                  <c:v>41467</c:v>
                </c:pt>
                <c:pt idx="193">
                  <c:v>41468</c:v>
                </c:pt>
                <c:pt idx="194">
                  <c:v>41469</c:v>
                </c:pt>
                <c:pt idx="195">
                  <c:v>41470</c:v>
                </c:pt>
                <c:pt idx="196">
                  <c:v>41471</c:v>
                </c:pt>
                <c:pt idx="197">
                  <c:v>41472</c:v>
                </c:pt>
                <c:pt idx="198">
                  <c:v>41473</c:v>
                </c:pt>
                <c:pt idx="199">
                  <c:v>41474</c:v>
                </c:pt>
                <c:pt idx="200">
                  <c:v>41475</c:v>
                </c:pt>
                <c:pt idx="201">
                  <c:v>41476</c:v>
                </c:pt>
                <c:pt idx="202">
                  <c:v>41477</c:v>
                </c:pt>
                <c:pt idx="203">
                  <c:v>41478</c:v>
                </c:pt>
                <c:pt idx="204">
                  <c:v>41479</c:v>
                </c:pt>
                <c:pt idx="205">
                  <c:v>41480</c:v>
                </c:pt>
                <c:pt idx="206">
                  <c:v>41481</c:v>
                </c:pt>
                <c:pt idx="207">
                  <c:v>41482</c:v>
                </c:pt>
                <c:pt idx="208">
                  <c:v>41483</c:v>
                </c:pt>
                <c:pt idx="209">
                  <c:v>41484</c:v>
                </c:pt>
                <c:pt idx="210">
                  <c:v>41485</c:v>
                </c:pt>
                <c:pt idx="211">
                  <c:v>41486</c:v>
                </c:pt>
                <c:pt idx="212">
                  <c:v>41487</c:v>
                </c:pt>
                <c:pt idx="213">
                  <c:v>41488</c:v>
                </c:pt>
                <c:pt idx="214">
                  <c:v>41489</c:v>
                </c:pt>
                <c:pt idx="215">
                  <c:v>41490</c:v>
                </c:pt>
                <c:pt idx="216">
                  <c:v>41491</c:v>
                </c:pt>
                <c:pt idx="217">
                  <c:v>41492</c:v>
                </c:pt>
                <c:pt idx="218">
                  <c:v>41493</c:v>
                </c:pt>
                <c:pt idx="219">
                  <c:v>41494</c:v>
                </c:pt>
                <c:pt idx="220">
                  <c:v>41495</c:v>
                </c:pt>
                <c:pt idx="221">
                  <c:v>41496</c:v>
                </c:pt>
                <c:pt idx="222">
                  <c:v>41497</c:v>
                </c:pt>
                <c:pt idx="223">
                  <c:v>41498</c:v>
                </c:pt>
                <c:pt idx="224">
                  <c:v>41499</c:v>
                </c:pt>
                <c:pt idx="225">
                  <c:v>41500</c:v>
                </c:pt>
                <c:pt idx="226">
                  <c:v>41501</c:v>
                </c:pt>
                <c:pt idx="227">
                  <c:v>41502</c:v>
                </c:pt>
                <c:pt idx="228">
                  <c:v>41503</c:v>
                </c:pt>
                <c:pt idx="229">
                  <c:v>41504</c:v>
                </c:pt>
                <c:pt idx="230">
                  <c:v>41505</c:v>
                </c:pt>
                <c:pt idx="231">
                  <c:v>41506</c:v>
                </c:pt>
                <c:pt idx="232">
                  <c:v>41507</c:v>
                </c:pt>
                <c:pt idx="233">
                  <c:v>41508</c:v>
                </c:pt>
                <c:pt idx="234">
                  <c:v>41509</c:v>
                </c:pt>
                <c:pt idx="235">
                  <c:v>41510</c:v>
                </c:pt>
                <c:pt idx="236">
                  <c:v>41511</c:v>
                </c:pt>
                <c:pt idx="237">
                  <c:v>41512</c:v>
                </c:pt>
                <c:pt idx="238">
                  <c:v>41513</c:v>
                </c:pt>
                <c:pt idx="239">
                  <c:v>41514</c:v>
                </c:pt>
                <c:pt idx="240">
                  <c:v>41515</c:v>
                </c:pt>
                <c:pt idx="241">
                  <c:v>41516</c:v>
                </c:pt>
                <c:pt idx="242">
                  <c:v>41517</c:v>
                </c:pt>
                <c:pt idx="243">
                  <c:v>41518</c:v>
                </c:pt>
                <c:pt idx="244">
                  <c:v>41519</c:v>
                </c:pt>
                <c:pt idx="245">
                  <c:v>41520</c:v>
                </c:pt>
                <c:pt idx="246">
                  <c:v>41521</c:v>
                </c:pt>
                <c:pt idx="247">
                  <c:v>41522</c:v>
                </c:pt>
                <c:pt idx="248">
                  <c:v>41523</c:v>
                </c:pt>
                <c:pt idx="249">
                  <c:v>41524</c:v>
                </c:pt>
                <c:pt idx="250">
                  <c:v>41525</c:v>
                </c:pt>
                <c:pt idx="251">
                  <c:v>41526</c:v>
                </c:pt>
                <c:pt idx="252">
                  <c:v>41527</c:v>
                </c:pt>
                <c:pt idx="253">
                  <c:v>41528</c:v>
                </c:pt>
                <c:pt idx="254">
                  <c:v>41529</c:v>
                </c:pt>
                <c:pt idx="255">
                  <c:v>41530</c:v>
                </c:pt>
                <c:pt idx="256">
                  <c:v>41531</c:v>
                </c:pt>
                <c:pt idx="257">
                  <c:v>41532</c:v>
                </c:pt>
                <c:pt idx="258">
                  <c:v>41533</c:v>
                </c:pt>
                <c:pt idx="259">
                  <c:v>41534</c:v>
                </c:pt>
                <c:pt idx="260">
                  <c:v>41535</c:v>
                </c:pt>
                <c:pt idx="261">
                  <c:v>41536</c:v>
                </c:pt>
                <c:pt idx="262">
                  <c:v>41537</c:v>
                </c:pt>
                <c:pt idx="263">
                  <c:v>41538</c:v>
                </c:pt>
                <c:pt idx="264">
                  <c:v>41539</c:v>
                </c:pt>
                <c:pt idx="265">
                  <c:v>41540</c:v>
                </c:pt>
                <c:pt idx="266">
                  <c:v>41541</c:v>
                </c:pt>
                <c:pt idx="267">
                  <c:v>41542</c:v>
                </c:pt>
                <c:pt idx="268">
                  <c:v>41543</c:v>
                </c:pt>
                <c:pt idx="269">
                  <c:v>41544</c:v>
                </c:pt>
                <c:pt idx="270">
                  <c:v>41545</c:v>
                </c:pt>
                <c:pt idx="271">
                  <c:v>41546</c:v>
                </c:pt>
                <c:pt idx="272">
                  <c:v>41547</c:v>
                </c:pt>
                <c:pt idx="273">
                  <c:v>41548</c:v>
                </c:pt>
                <c:pt idx="274">
                  <c:v>41549</c:v>
                </c:pt>
                <c:pt idx="275">
                  <c:v>41550</c:v>
                </c:pt>
                <c:pt idx="276">
                  <c:v>41551</c:v>
                </c:pt>
                <c:pt idx="277">
                  <c:v>41552</c:v>
                </c:pt>
                <c:pt idx="278">
                  <c:v>41553</c:v>
                </c:pt>
                <c:pt idx="279">
                  <c:v>41554</c:v>
                </c:pt>
                <c:pt idx="280">
                  <c:v>41555</c:v>
                </c:pt>
                <c:pt idx="281">
                  <c:v>41556</c:v>
                </c:pt>
                <c:pt idx="282">
                  <c:v>41557</c:v>
                </c:pt>
                <c:pt idx="283">
                  <c:v>41558</c:v>
                </c:pt>
                <c:pt idx="284">
                  <c:v>41559</c:v>
                </c:pt>
                <c:pt idx="285">
                  <c:v>41560</c:v>
                </c:pt>
                <c:pt idx="286">
                  <c:v>41561</c:v>
                </c:pt>
                <c:pt idx="287">
                  <c:v>41562</c:v>
                </c:pt>
                <c:pt idx="288">
                  <c:v>41563</c:v>
                </c:pt>
                <c:pt idx="289">
                  <c:v>41564</c:v>
                </c:pt>
                <c:pt idx="290">
                  <c:v>41565</c:v>
                </c:pt>
                <c:pt idx="291">
                  <c:v>41566</c:v>
                </c:pt>
                <c:pt idx="292">
                  <c:v>41567</c:v>
                </c:pt>
                <c:pt idx="293">
                  <c:v>41568</c:v>
                </c:pt>
                <c:pt idx="294">
                  <c:v>41569</c:v>
                </c:pt>
                <c:pt idx="295">
                  <c:v>41570</c:v>
                </c:pt>
                <c:pt idx="296">
                  <c:v>41571</c:v>
                </c:pt>
                <c:pt idx="297">
                  <c:v>41572</c:v>
                </c:pt>
                <c:pt idx="298">
                  <c:v>41573</c:v>
                </c:pt>
                <c:pt idx="299">
                  <c:v>41574</c:v>
                </c:pt>
                <c:pt idx="300">
                  <c:v>41575</c:v>
                </c:pt>
                <c:pt idx="301">
                  <c:v>41576</c:v>
                </c:pt>
                <c:pt idx="302">
                  <c:v>41577</c:v>
                </c:pt>
                <c:pt idx="303">
                  <c:v>41578</c:v>
                </c:pt>
                <c:pt idx="304">
                  <c:v>41579</c:v>
                </c:pt>
                <c:pt idx="305">
                  <c:v>41580</c:v>
                </c:pt>
                <c:pt idx="306">
                  <c:v>41581</c:v>
                </c:pt>
                <c:pt idx="307">
                  <c:v>41582</c:v>
                </c:pt>
                <c:pt idx="308">
                  <c:v>41583</c:v>
                </c:pt>
                <c:pt idx="309">
                  <c:v>41584</c:v>
                </c:pt>
                <c:pt idx="310">
                  <c:v>41585</c:v>
                </c:pt>
                <c:pt idx="311">
                  <c:v>41586</c:v>
                </c:pt>
                <c:pt idx="312">
                  <c:v>41587</c:v>
                </c:pt>
                <c:pt idx="313">
                  <c:v>41588</c:v>
                </c:pt>
                <c:pt idx="314">
                  <c:v>41589</c:v>
                </c:pt>
                <c:pt idx="315">
                  <c:v>41590</c:v>
                </c:pt>
                <c:pt idx="316">
                  <c:v>41591</c:v>
                </c:pt>
                <c:pt idx="317">
                  <c:v>41592</c:v>
                </c:pt>
                <c:pt idx="318">
                  <c:v>41593</c:v>
                </c:pt>
                <c:pt idx="319">
                  <c:v>41594</c:v>
                </c:pt>
                <c:pt idx="320">
                  <c:v>41595</c:v>
                </c:pt>
                <c:pt idx="321">
                  <c:v>41596</c:v>
                </c:pt>
                <c:pt idx="322">
                  <c:v>41597</c:v>
                </c:pt>
                <c:pt idx="323">
                  <c:v>41598</c:v>
                </c:pt>
                <c:pt idx="324">
                  <c:v>41599</c:v>
                </c:pt>
                <c:pt idx="325">
                  <c:v>41600</c:v>
                </c:pt>
                <c:pt idx="326">
                  <c:v>41601</c:v>
                </c:pt>
                <c:pt idx="327">
                  <c:v>41602</c:v>
                </c:pt>
                <c:pt idx="328">
                  <c:v>41603</c:v>
                </c:pt>
                <c:pt idx="329">
                  <c:v>41604</c:v>
                </c:pt>
                <c:pt idx="330">
                  <c:v>41605</c:v>
                </c:pt>
                <c:pt idx="331">
                  <c:v>41606</c:v>
                </c:pt>
                <c:pt idx="332">
                  <c:v>41607</c:v>
                </c:pt>
                <c:pt idx="333">
                  <c:v>41608</c:v>
                </c:pt>
                <c:pt idx="334">
                  <c:v>41609</c:v>
                </c:pt>
                <c:pt idx="335">
                  <c:v>41610</c:v>
                </c:pt>
                <c:pt idx="336">
                  <c:v>41611</c:v>
                </c:pt>
                <c:pt idx="337">
                  <c:v>41612</c:v>
                </c:pt>
                <c:pt idx="338">
                  <c:v>41613</c:v>
                </c:pt>
                <c:pt idx="339">
                  <c:v>41614</c:v>
                </c:pt>
                <c:pt idx="340">
                  <c:v>41615</c:v>
                </c:pt>
                <c:pt idx="341">
                  <c:v>41616</c:v>
                </c:pt>
                <c:pt idx="342">
                  <c:v>41617</c:v>
                </c:pt>
                <c:pt idx="343">
                  <c:v>41618</c:v>
                </c:pt>
                <c:pt idx="344">
                  <c:v>41619</c:v>
                </c:pt>
                <c:pt idx="345">
                  <c:v>41620</c:v>
                </c:pt>
                <c:pt idx="346">
                  <c:v>41621</c:v>
                </c:pt>
                <c:pt idx="347">
                  <c:v>41622</c:v>
                </c:pt>
                <c:pt idx="348">
                  <c:v>41623</c:v>
                </c:pt>
                <c:pt idx="349">
                  <c:v>41624</c:v>
                </c:pt>
                <c:pt idx="350">
                  <c:v>41625</c:v>
                </c:pt>
                <c:pt idx="351">
                  <c:v>41626</c:v>
                </c:pt>
                <c:pt idx="352">
                  <c:v>41627</c:v>
                </c:pt>
                <c:pt idx="353">
                  <c:v>41628</c:v>
                </c:pt>
                <c:pt idx="354">
                  <c:v>41629</c:v>
                </c:pt>
                <c:pt idx="355">
                  <c:v>41630</c:v>
                </c:pt>
                <c:pt idx="356">
                  <c:v>41631</c:v>
                </c:pt>
                <c:pt idx="357">
                  <c:v>41632</c:v>
                </c:pt>
                <c:pt idx="358">
                  <c:v>41633</c:v>
                </c:pt>
                <c:pt idx="359">
                  <c:v>41634</c:v>
                </c:pt>
                <c:pt idx="360">
                  <c:v>41635</c:v>
                </c:pt>
                <c:pt idx="361">
                  <c:v>41636</c:v>
                </c:pt>
                <c:pt idx="362">
                  <c:v>41637</c:v>
                </c:pt>
                <c:pt idx="363">
                  <c:v>41638</c:v>
                </c:pt>
                <c:pt idx="364">
                  <c:v>41639</c:v>
                </c:pt>
                <c:pt idx="365">
                  <c:v>41640</c:v>
                </c:pt>
                <c:pt idx="366">
                  <c:v>41641</c:v>
                </c:pt>
                <c:pt idx="367">
                  <c:v>41642</c:v>
                </c:pt>
                <c:pt idx="368">
                  <c:v>41643</c:v>
                </c:pt>
                <c:pt idx="369">
                  <c:v>41644</c:v>
                </c:pt>
                <c:pt idx="370">
                  <c:v>41645</c:v>
                </c:pt>
                <c:pt idx="371">
                  <c:v>41646</c:v>
                </c:pt>
                <c:pt idx="372">
                  <c:v>41647</c:v>
                </c:pt>
                <c:pt idx="373">
                  <c:v>41648</c:v>
                </c:pt>
                <c:pt idx="374">
                  <c:v>41649</c:v>
                </c:pt>
                <c:pt idx="375">
                  <c:v>41650</c:v>
                </c:pt>
                <c:pt idx="376">
                  <c:v>41651</c:v>
                </c:pt>
                <c:pt idx="377">
                  <c:v>41652</c:v>
                </c:pt>
                <c:pt idx="378">
                  <c:v>41653</c:v>
                </c:pt>
                <c:pt idx="379">
                  <c:v>41654</c:v>
                </c:pt>
                <c:pt idx="380">
                  <c:v>41655</c:v>
                </c:pt>
                <c:pt idx="381">
                  <c:v>41656</c:v>
                </c:pt>
                <c:pt idx="382">
                  <c:v>41657</c:v>
                </c:pt>
                <c:pt idx="383">
                  <c:v>41658</c:v>
                </c:pt>
                <c:pt idx="384">
                  <c:v>41659</c:v>
                </c:pt>
                <c:pt idx="385">
                  <c:v>41660</c:v>
                </c:pt>
                <c:pt idx="386">
                  <c:v>41661</c:v>
                </c:pt>
                <c:pt idx="387">
                  <c:v>41662</c:v>
                </c:pt>
                <c:pt idx="388">
                  <c:v>41663</c:v>
                </c:pt>
                <c:pt idx="389">
                  <c:v>41664</c:v>
                </c:pt>
                <c:pt idx="390">
                  <c:v>41665</c:v>
                </c:pt>
                <c:pt idx="391">
                  <c:v>41666</c:v>
                </c:pt>
                <c:pt idx="392">
                  <c:v>41667</c:v>
                </c:pt>
                <c:pt idx="393">
                  <c:v>41668</c:v>
                </c:pt>
                <c:pt idx="394">
                  <c:v>41669</c:v>
                </c:pt>
                <c:pt idx="395">
                  <c:v>41670</c:v>
                </c:pt>
                <c:pt idx="396">
                  <c:v>41671</c:v>
                </c:pt>
                <c:pt idx="397">
                  <c:v>41672</c:v>
                </c:pt>
                <c:pt idx="398">
                  <c:v>41673</c:v>
                </c:pt>
                <c:pt idx="399">
                  <c:v>41674</c:v>
                </c:pt>
                <c:pt idx="400">
                  <c:v>41675</c:v>
                </c:pt>
                <c:pt idx="401">
                  <c:v>41676</c:v>
                </c:pt>
                <c:pt idx="402">
                  <c:v>41677</c:v>
                </c:pt>
                <c:pt idx="403">
                  <c:v>41678</c:v>
                </c:pt>
                <c:pt idx="404">
                  <c:v>41679</c:v>
                </c:pt>
                <c:pt idx="405">
                  <c:v>41680</c:v>
                </c:pt>
                <c:pt idx="406">
                  <c:v>41681</c:v>
                </c:pt>
                <c:pt idx="407">
                  <c:v>41682</c:v>
                </c:pt>
                <c:pt idx="408">
                  <c:v>41683</c:v>
                </c:pt>
                <c:pt idx="409">
                  <c:v>41684</c:v>
                </c:pt>
                <c:pt idx="410">
                  <c:v>41685</c:v>
                </c:pt>
                <c:pt idx="411">
                  <c:v>41686</c:v>
                </c:pt>
                <c:pt idx="412">
                  <c:v>41687</c:v>
                </c:pt>
                <c:pt idx="413">
                  <c:v>41688</c:v>
                </c:pt>
                <c:pt idx="414">
                  <c:v>41689</c:v>
                </c:pt>
                <c:pt idx="415">
                  <c:v>41690</c:v>
                </c:pt>
                <c:pt idx="416">
                  <c:v>41691</c:v>
                </c:pt>
                <c:pt idx="417">
                  <c:v>41692</c:v>
                </c:pt>
                <c:pt idx="418">
                  <c:v>41693</c:v>
                </c:pt>
                <c:pt idx="419">
                  <c:v>41694</c:v>
                </c:pt>
                <c:pt idx="420">
                  <c:v>41695</c:v>
                </c:pt>
                <c:pt idx="421">
                  <c:v>41696</c:v>
                </c:pt>
                <c:pt idx="422">
                  <c:v>41697</c:v>
                </c:pt>
                <c:pt idx="423">
                  <c:v>41698</c:v>
                </c:pt>
                <c:pt idx="424">
                  <c:v>41699</c:v>
                </c:pt>
                <c:pt idx="425">
                  <c:v>41700</c:v>
                </c:pt>
                <c:pt idx="426">
                  <c:v>41701</c:v>
                </c:pt>
                <c:pt idx="427">
                  <c:v>41702</c:v>
                </c:pt>
                <c:pt idx="428">
                  <c:v>41703</c:v>
                </c:pt>
                <c:pt idx="429">
                  <c:v>41704</c:v>
                </c:pt>
                <c:pt idx="430">
                  <c:v>41705</c:v>
                </c:pt>
                <c:pt idx="431">
                  <c:v>41706</c:v>
                </c:pt>
                <c:pt idx="432">
                  <c:v>41707</c:v>
                </c:pt>
                <c:pt idx="433">
                  <c:v>41708</c:v>
                </c:pt>
                <c:pt idx="434">
                  <c:v>41709</c:v>
                </c:pt>
                <c:pt idx="435">
                  <c:v>41710</c:v>
                </c:pt>
                <c:pt idx="436">
                  <c:v>41711</c:v>
                </c:pt>
                <c:pt idx="437">
                  <c:v>41712</c:v>
                </c:pt>
                <c:pt idx="438">
                  <c:v>41713</c:v>
                </c:pt>
                <c:pt idx="439">
                  <c:v>41714</c:v>
                </c:pt>
                <c:pt idx="440">
                  <c:v>41715</c:v>
                </c:pt>
                <c:pt idx="441">
                  <c:v>41716</c:v>
                </c:pt>
                <c:pt idx="442">
                  <c:v>41717</c:v>
                </c:pt>
                <c:pt idx="443">
                  <c:v>41718</c:v>
                </c:pt>
                <c:pt idx="444">
                  <c:v>41719</c:v>
                </c:pt>
                <c:pt idx="445">
                  <c:v>41720</c:v>
                </c:pt>
                <c:pt idx="446">
                  <c:v>41721</c:v>
                </c:pt>
                <c:pt idx="447">
                  <c:v>41722</c:v>
                </c:pt>
                <c:pt idx="448">
                  <c:v>41723</c:v>
                </c:pt>
                <c:pt idx="449">
                  <c:v>41724</c:v>
                </c:pt>
                <c:pt idx="450">
                  <c:v>41725</c:v>
                </c:pt>
                <c:pt idx="451">
                  <c:v>41726</c:v>
                </c:pt>
                <c:pt idx="452">
                  <c:v>41727</c:v>
                </c:pt>
                <c:pt idx="453">
                  <c:v>41728</c:v>
                </c:pt>
                <c:pt idx="454">
                  <c:v>41729</c:v>
                </c:pt>
                <c:pt idx="455">
                  <c:v>41730</c:v>
                </c:pt>
                <c:pt idx="456">
                  <c:v>41731</c:v>
                </c:pt>
                <c:pt idx="457">
                  <c:v>41732</c:v>
                </c:pt>
                <c:pt idx="458">
                  <c:v>41733</c:v>
                </c:pt>
                <c:pt idx="459">
                  <c:v>41734</c:v>
                </c:pt>
                <c:pt idx="460">
                  <c:v>41735</c:v>
                </c:pt>
                <c:pt idx="461">
                  <c:v>41736</c:v>
                </c:pt>
                <c:pt idx="462">
                  <c:v>41737</c:v>
                </c:pt>
                <c:pt idx="463">
                  <c:v>41738</c:v>
                </c:pt>
                <c:pt idx="464">
                  <c:v>41739</c:v>
                </c:pt>
                <c:pt idx="465">
                  <c:v>41740</c:v>
                </c:pt>
                <c:pt idx="466">
                  <c:v>41741</c:v>
                </c:pt>
                <c:pt idx="467">
                  <c:v>41742</c:v>
                </c:pt>
                <c:pt idx="468">
                  <c:v>41743</c:v>
                </c:pt>
                <c:pt idx="469">
                  <c:v>41744</c:v>
                </c:pt>
                <c:pt idx="470">
                  <c:v>41745</c:v>
                </c:pt>
                <c:pt idx="471">
                  <c:v>41746</c:v>
                </c:pt>
                <c:pt idx="472">
                  <c:v>41747</c:v>
                </c:pt>
                <c:pt idx="473">
                  <c:v>41748</c:v>
                </c:pt>
                <c:pt idx="474">
                  <c:v>41749</c:v>
                </c:pt>
                <c:pt idx="475">
                  <c:v>41750</c:v>
                </c:pt>
                <c:pt idx="476">
                  <c:v>41751</c:v>
                </c:pt>
                <c:pt idx="477">
                  <c:v>41752</c:v>
                </c:pt>
                <c:pt idx="478">
                  <c:v>41753</c:v>
                </c:pt>
                <c:pt idx="479">
                  <c:v>41754</c:v>
                </c:pt>
                <c:pt idx="480">
                  <c:v>41755</c:v>
                </c:pt>
                <c:pt idx="481">
                  <c:v>41756</c:v>
                </c:pt>
                <c:pt idx="482">
                  <c:v>41757</c:v>
                </c:pt>
                <c:pt idx="483">
                  <c:v>41758</c:v>
                </c:pt>
                <c:pt idx="484">
                  <c:v>41759</c:v>
                </c:pt>
                <c:pt idx="485">
                  <c:v>41760</c:v>
                </c:pt>
                <c:pt idx="486">
                  <c:v>41761</c:v>
                </c:pt>
                <c:pt idx="487">
                  <c:v>41762</c:v>
                </c:pt>
                <c:pt idx="488">
                  <c:v>41763</c:v>
                </c:pt>
                <c:pt idx="489">
                  <c:v>41764</c:v>
                </c:pt>
                <c:pt idx="490">
                  <c:v>41765</c:v>
                </c:pt>
                <c:pt idx="491">
                  <c:v>41766</c:v>
                </c:pt>
                <c:pt idx="492">
                  <c:v>41767</c:v>
                </c:pt>
                <c:pt idx="493">
                  <c:v>41768</c:v>
                </c:pt>
                <c:pt idx="494">
                  <c:v>41769</c:v>
                </c:pt>
                <c:pt idx="495">
                  <c:v>41770</c:v>
                </c:pt>
                <c:pt idx="496">
                  <c:v>41771</c:v>
                </c:pt>
                <c:pt idx="497">
                  <c:v>41772</c:v>
                </c:pt>
                <c:pt idx="498">
                  <c:v>41773</c:v>
                </c:pt>
                <c:pt idx="499">
                  <c:v>41774</c:v>
                </c:pt>
                <c:pt idx="500">
                  <c:v>41775</c:v>
                </c:pt>
                <c:pt idx="501">
                  <c:v>41776</c:v>
                </c:pt>
                <c:pt idx="502">
                  <c:v>41777</c:v>
                </c:pt>
                <c:pt idx="503">
                  <c:v>41778</c:v>
                </c:pt>
                <c:pt idx="504">
                  <c:v>41779</c:v>
                </c:pt>
                <c:pt idx="505">
                  <c:v>41780</c:v>
                </c:pt>
                <c:pt idx="506">
                  <c:v>41781</c:v>
                </c:pt>
                <c:pt idx="507">
                  <c:v>41782</c:v>
                </c:pt>
                <c:pt idx="508">
                  <c:v>41783</c:v>
                </c:pt>
                <c:pt idx="509">
                  <c:v>41784</c:v>
                </c:pt>
                <c:pt idx="510">
                  <c:v>41785</c:v>
                </c:pt>
                <c:pt idx="511">
                  <c:v>41786</c:v>
                </c:pt>
                <c:pt idx="512">
                  <c:v>41787</c:v>
                </c:pt>
                <c:pt idx="513">
                  <c:v>41788</c:v>
                </c:pt>
                <c:pt idx="514">
                  <c:v>41789</c:v>
                </c:pt>
                <c:pt idx="515">
                  <c:v>41790</c:v>
                </c:pt>
                <c:pt idx="516">
                  <c:v>41791</c:v>
                </c:pt>
                <c:pt idx="517">
                  <c:v>41792</c:v>
                </c:pt>
                <c:pt idx="518">
                  <c:v>41793</c:v>
                </c:pt>
                <c:pt idx="519">
                  <c:v>41794</c:v>
                </c:pt>
                <c:pt idx="520">
                  <c:v>41795</c:v>
                </c:pt>
                <c:pt idx="521">
                  <c:v>41796</c:v>
                </c:pt>
                <c:pt idx="522">
                  <c:v>41797</c:v>
                </c:pt>
                <c:pt idx="523">
                  <c:v>41798</c:v>
                </c:pt>
                <c:pt idx="524">
                  <c:v>41799</c:v>
                </c:pt>
                <c:pt idx="525">
                  <c:v>41800</c:v>
                </c:pt>
                <c:pt idx="526">
                  <c:v>41801</c:v>
                </c:pt>
                <c:pt idx="527">
                  <c:v>41802</c:v>
                </c:pt>
                <c:pt idx="528">
                  <c:v>41803</c:v>
                </c:pt>
                <c:pt idx="529">
                  <c:v>41804</c:v>
                </c:pt>
                <c:pt idx="530">
                  <c:v>41805</c:v>
                </c:pt>
                <c:pt idx="531">
                  <c:v>41806</c:v>
                </c:pt>
                <c:pt idx="532">
                  <c:v>41807</c:v>
                </c:pt>
                <c:pt idx="533">
                  <c:v>41808</c:v>
                </c:pt>
                <c:pt idx="534">
                  <c:v>41809</c:v>
                </c:pt>
                <c:pt idx="535">
                  <c:v>41810</c:v>
                </c:pt>
                <c:pt idx="536">
                  <c:v>41811</c:v>
                </c:pt>
                <c:pt idx="537">
                  <c:v>41812</c:v>
                </c:pt>
                <c:pt idx="538">
                  <c:v>41813</c:v>
                </c:pt>
                <c:pt idx="539">
                  <c:v>41814</c:v>
                </c:pt>
                <c:pt idx="540">
                  <c:v>41815</c:v>
                </c:pt>
                <c:pt idx="541">
                  <c:v>41816</c:v>
                </c:pt>
                <c:pt idx="542">
                  <c:v>41817</c:v>
                </c:pt>
                <c:pt idx="543">
                  <c:v>41818</c:v>
                </c:pt>
                <c:pt idx="544">
                  <c:v>41819</c:v>
                </c:pt>
                <c:pt idx="545">
                  <c:v>41820</c:v>
                </c:pt>
                <c:pt idx="546">
                  <c:v>41821</c:v>
                </c:pt>
                <c:pt idx="547">
                  <c:v>41822</c:v>
                </c:pt>
                <c:pt idx="548">
                  <c:v>41823</c:v>
                </c:pt>
                <c:pt idx="549">
                  <c:v>41824</c:v>
                </c:pt>
                <c:pt idx="550">
                  <c:v>41825</c:v>
                </c:pt>
                <c:pt idx="551">
                  <c:v>41826</c:v>
                </c:pt>
                <c:pt idx="552">
                  <c:v>41827</c:v>
                </c:pt>
                <c:pt idx="553">
                  <c:v>41828</c:v>
                </c:pt>
                <c:pt idx="554">
                  <c:v>41829</c:v>
                </c:pt>
                <c:pt idx="555">
                  <c:v>41830</c:v>
                </c:pt>
                <c:pt idx="556">
                  <c:v>41831</c:v>
                </c:pt>
                <c:pt idx="557">
                  <c:v>41832</c:v>
                </c:pt>
                <c:pt idx="558">
                  <c:v>41833</c:v>
                </c:pt>
                <c:pt idx="559">
                  <c:v>41834</c:v>
                </c:pt>
                <c:pt idx="560">
                  <c:v>41835</c:v>
                </c:pt>
                <c:pt idx="561">
                  <c:v>41836</c:v>
                </c:pt>
                <c:pt idx="562">
                  <c:v>41837</c:v>
                </c:pt>
                <c:pt idx="563">
                  <c:v>41838</c:v>
                </c:pt>
                <c:pt idx="564">
                  <c:v>41839</c:v>
                </c:pt>
                <c:pt idx="565">
                  <c:v>41840</c:v>
                </c:pt>
                <c:pt idx="566">
                  <c:v>41841</c:v>
                </c:pt>
                <c:pt idx="567">
                  <c:v>41842</c:v>
                </c:pt>
                <c:pt idx="568">
                  <c:v>41843</c:v>
                </c:pt>
                <c:pt idx="569">
                  <c:v>41844</c:v>
                </c:pt>
                <c:pt idx="570">
                  <c:v>41845</c:v>
                </c:pt>
                <c:pt idx="571">
                  <c:v>41846</c:v>
                </c:pt>
                <c:pt idx="572">
                  <c:v>41847</c:v>
                </c:pt>
                <c:pt idx="573">
                  <c:v>41848</c:v>
                </c:pt>
                <c:pt idx="574">
                  <c:v>41849</c:v>
                </c:pt>
                <c:pt idx="575">
                  <c:v>41850</c:v>
                </c:pt>
                <c:pt idx="576">
                  <c:v>41851</c:v>
                </c:pt>
                <c:pt idx="577">
                  <c:v>41852</c:v>
                </c:pt>
                <c:pt idx="578">
                  <c:v>41853</c:v>
                </c:pt>
                <c:pt idx="579">
                  <c:v>41854</c:v>
                </c:pt>
                <c:pt idx="580">
                  <c:v>41855</c:v>
                </c:pt>
                <c:pt idx="581">
                  <c:v>41856</c:v>
                </c:pt>
                <c:pt idx="582">
                  <c:v>41857</c:v>
                </c:pt>
                <c:pt idx="583">
                  <c:v>41858</c:v>
                </c:pt>
                <c:pt idx="584">
                  <c:v>41859</c:v>
                </c:pt>
                <c:pt idx="585">
                  <c:v>41860</c:v>
                </c:pt>
                <c:pt idx="586">
                  <c:v>41861</c:v>
                </c:pt>
                <c:pt idx="587">
                  <c:v>41862</c:v>
                </c:pt>
                <c:pt idx="588">
                  <c:v>41863</c:v>
                </c:pt>
                <c:pt idx="589">
                  <c:v>41864</c:v>
                </c:pt>
                <c:pt idx="590">
                  <c:v>41865</c:v>
                </c:pt>
                <c:pt idx="591">
                  <c:v>41866</c:v>
                </c:pt>
                <c:pt idx="592">
                  <c:v>41867</c:v>
                </c:pt>
                <c:pt idx="593">
                  <c:v>41868</c:v>
                </c:pt>
                <c:pt idx="594">
                  <c:v>41869</c:v>
                </c:pt>
                <c:pt idx="595">
                  <c:v>41870</c:v>
                </c:pt>
                <c:pt idx="596">
                  <c:v>41871</c:v>
                </c:pt>
                <c:pt idx="597">
                  <c:v>41872</c:v>
                </c:pt>
                <c:pt idx="598">
                  <c:v>41873</c:v>
                </c:pt>
                <c:pt idx="599">
                  <c:v>41874</c:v>
                </c:pt>
                <c:pt idx="600">
                  <c:v>41875</c:v>
                </c:pt>
                <c:pt idx="601">
                  <c:v>41876</c:v>
                </c:pt>
                <c:pt idx="602">
                  <c:v>41877</c:v>
                </c:pt>
                <c:pt idx="603">
                  <c:v>41878</c:v>
                </c:pt>
                <c:pt idx="604">
                  <c:v>41879</c:v>
                </c:pt>
                <c:pt idx="605">
                  <c:v>41880</c:v>
                </c:pt>
                <c:pt idx="606">
                  <c:v>41881</c:v>
                </c:pt>
                <c:pt idx="607">
                  <c:v>41882</c:v>
                </c:pt>
                <c:pt idx="608">
                  <c:v>41883</c:v>
                </c:pt>
                <c:pt idx="609">
                  <c:v>41884</c:v>
                </c:pt>
                <c:pt idx="610">
                  <c:v>41885</c:v>
                </c:pt>
                <c:pt idx="611">
                  <c:v>41886</c:v>
                </c:pt>
                <c:pt idx="612">
                  <c:v>41887</c:v>
                </c:pt>
                <c:pt idx="613">
                  <c:v>41888</c:v>
                </c:pt>
                <c:pt idx="614">
                  <c:v>41889</c:v>
                </c:pt>
                <c:pt idx="615">
                  <c:v>41890</c:v>
                </c:pt>
                <c:pt idx="616">
                  <c:v>41891</c:v>
                </c:pt>
                <c:pt idx="617">
                  <c:v>41892</c:v>
                </c:pt>
                <c:pt idx="618">
                  <c:v>41893</c:v>
                </c:pt>
                <c:pt idx="619">
                  <c:v>41894</c:v>
                </c:pt>
                <c:pt idx="620">
                  <c:v>41895</c:v>
                </c:pt>
                <c:pt idx="621">
                  <c:v>41896</c:v>
                </c:pt>
                <c:pt idx="622">
                  <c:v>41897</c:v>
                </c:pt>
                <c:pt idx="623">
                  <c:v>41898</c:v>
                </c:pt>
                <c:pt idx="624">
                  <c:v>41899</c:v>
                </c:pt>
                <c:pt idx="625">
                  <c:v>41900</c:v>
                </c:pt>
                <c:pt idx="626">
                  <c:v>41901</c:v>
                </c:pt>
                <c:pt idx="627">
                  <c:v>41902</c:v>
                </c:pt>
                <c:pt idx="628">
                  <c:v>41903</c:v>
                </c:pt>
                <c:pt idx="629">
                  <c:v>41904</c:v>
                </c:pt>
                <c:pt idx="630">
                  <c:v>41905</c:v>
                </c:pt>
                <c:pt idx="631">
                  <c:v>41906</c:v>
                </c:pt>
                <c:pt idx="632">
                  <c:v>41907</c:v>
                </c:pt>
                <c:pt idx="633">
                  <c:v>41908</c:v>
                </c:pt>
                <c:pt idx="634">
                  <c:v>41909</c:v>
                </c:pt>
                <c:pt idx="635">
                  <c:v>41910</c:v>
                </c:pt>
                <c:pt idx="636">
                  <c:v>41911</c:v>
                </c:pt>
                <c:pt idx="637">
                  <c:v>41912</c:v>
                </c:pt>
                <c:pt idx="638">
                  <c:v>41913</c:v>
                </c:pt>
                <c:pt idx="639">
                  <c:v>41914</c:v>
                </c:pt>
                <c:pt idx="640">
                  <c:v>41915</c:v>
                </c:pt>
                <c:pt idx="641">
                  <c:v>41916</c:v>
                </c:pt>
                <c:pt idx="642">
                  <c:v>41917</c:v>
                </c:pt>
                <c:pt idx="643">
                  <c:v>41918</c:v>
                </c:pt>
                <c:pt idx="644">
                  <c:v>41919</c:v>
                </c:pt>
                <c:pt idx="645">
                  <c:v>41920</c:v>
                </c:pt>
                <c:pt idx="646">
                  <c:v>41921</c:v>
                </c:pt>
                <c:pt idx="647">
                  <c:v>41922</c:v>
                </c:pt>
                <c:pt idx="648">
                  <c:v>41923</c:v>
                </c:pt>
                <c:pt idx="649">
                  <c:v>41924</c:v>
                </c:pt>
                <c:pt idx="650">
                  <c:v>41925</c:v>
                </c:pt>
                <c:pt idx="651">
                  <c:v>41926</c:v>
                </c:pt>
                <c:pt idx="652">
                  <c:v>41927</c:v>
                </c:pt>
                <c:pt idx="653">
                  <c:v>41928</c:v>
                </c:pt>
                <c:pt idx="654">
                  <c:v>41929</c:v>
                </c:pt>
                <c:pt idx="655">
                  <c:v>41930</c:v>
                </c:pt>
                <c:pt idx="656">
                  <c:v>41931</c:v>
                </c:pt>
                <c:pt idx="657">
                  <c:v>41932</c:v>
                </c:pt>
                <c:pt idx="658">
                  <c:v>41933</c:v>
                </c:pt>
                <c:pt idx="659">
                  <c:v>41934</c:v>
                </c:pt>
                <c:pt idx="660">
                  <c:v>41935</c:v>
                </c:pt>
                <c:pt idx="661">
                  <c:v>41936</c:v>
                </c:pt>
                <c:pt idx="662">
                  <c:v>41937</c:v>
                </c:pt>
                <c:pt idx="663">
                  <c:v>41938</c:v>
                </c:pt>
                <c:pt idx="664">
                  <c:v>41939</c:v>
                </c:pt>
                <c:pt idx="665">
                  <c:v>41940</c:v>
                </c:pt>
                <c:pt idx="666">
                  <c:v>41941</c:v>
                </c:pt>
                <c:pt idx="667">
                  <c:v>41942</c:v>
                </c:pt>
                <c:pt idx="668">
                  <c:v>41943</c:v>
                </c:pt>
                <c:pt idx="669">
                  <c:v>41944</c:v>
                </c:pt>
                <c:pt idx="670">
                  <c:v>41945</c:v>
                </c:pt>
                <c:pt idx="671">
                  <c:v>41946</c:v>
                </c:pt>
                <c:pt idx="672">
                  <c:v>41947</c:v>
                </c:pt>
                <c:pt idx="673">
                  <c:v>41948</c:v>
                </c:pt>
                <c:pt idx="674">
                  <c:v>41949</c:v>
                </c:pt>
                <c:pt idx="675">
                  <c:v>41950</c:v>
                </c:pt>
                <c:pt idx="676">
                  <c:v>41951</c:v>
                </c:pt>
                <c:pt idx="677">
                  <c:v>41952</c:v>
                </c:pt>
                <c:pt idx="678">
                  <c:v>41953</c:v>
                </c:pt>
                <c:pt idx="679">
                  <c:v>41954</c:v>
                </c:pt>
                <c:pt idx="680">
                  <c:v>41955</c:v>
                </c:pt>
                <c:pt idx="681">
                  <c:v>41956</c:v>
                </c:pt>
                <c:pt idx="682">
                  <c:v>41957</c:v>
                </c:pt>
                <c:pt idx="683">
                  <c:v>41958</c:v>
                </c:pt>
                <c:pt idx="684">
                  <c:v>41959</c:v>
                </c:pt>
                <c:pt idx="685">
                  <c:v>41960</c:v>
                </c:pt>
                <c:pt idx="686">
                  <c:v>41961</c:v>
                </c:pt>
                <c:pt idx="687">
                  <c:v>41962</c:v>
                </c:pt>
                <c:pt idx="688">
                  <c:v>41963</c:v>
                </c:pt>
                <c:pt idx="689">
                  <c:v>41964</c:v>
                </c:pt>
                <c:pt idx="690">
                  <c:v>41965</c:v>
                </c:pt>
                <c:pt idx="691">
                  <c:v>41966</c:v>
                </c:pt>
                <c:pt idx="692">
                  <c:v>41967</c:v>
                </c:pt>
                <c:pt idx="693">
                  <c:v>41968</c:v>
                </c:pt>
                <c:pt idx="694">
                  <c:v>41969</c:v>
                </c:pt>
                <c:pt idx="695">
                  <c:v>41970</c:v>
                </c:pt>
                <c:pt idx="696">
                  <c:v>41971</c:v>
                </c:pt>
                <c:pt idx="697">
                  <c:v>41972</c:v>
                </c:pt>
                <c:pt idx="698">
                  <c:v>41973</c:v>
                </c:pt>
                <c:pt idx="699">
                  <c:v>41974</c:v>
                </c:pt>
                <c:pt idx="700">
                  <c:v>41975</c:v>
                </c:pt>
                <c:pt idx="701">
                  <c:v>41976</c:v>
                </c:pt>
                <c:pt idx="702">
                  <c:v>41977</c:v>
                </c:pt>
                <c:pt idx="703">
                  <c:v>41978</c:v>
                </c:pt>
                <c:pt idx="704">
                  <c:v>41979</c:v>
                </c:pt>
                <c:pt idx="705">
                  <c:v>41980</c:v>
                </c:pt>
                <c:pt idx="706">
                  <c:v>41981</c:v>
                </c:pt>
                <c:pt idx="707">
                  <c:v>41982</c:v>
                </c:pt>
                <c:pt idx="708">
                  <c:v>41983</c:v>
                </c:pt>
                <c:pt idx="709">
                  <c:v>41984</c:v>
                </c:pt>
                <c:pt idx="710">
                  <c:v>41985</c:v>
                </c:pt>
                <c:pt idx="711">
                  <c:v>41986</c:v>
                </c:pt>
                <c:pt idx="712">
                  <c:v>41987</c:v>
                </c:pt>
                <c:pt idx="713">
                  <c:v>41988</c:v>
                </c:pt>
                <c:pt idx="714">
                  <c:v>41989</c:v>
                </c:pt>
                <c:pt idx="715">
                  <c:v>41990</c:v>
                </c:pt>
                <c:pt idx="716">
                  <c:v>41991</c:v>
                </c:pt>
                <c:pt idx="717">
                  <c:v>41992</c:v>
                </c:pt>
                <c:pt idx="718">
                  <c:v>41993</c:v>
                </c:pt>
                <c:pt idx="719">
                  <c:v>41994</c:v>
                </c:pt>
                <c:pt idx="720">
                  <c:v>41995</c:v>
                </c:pt>
                <c:pt idx="721">
                  <c:v>41996</c:v>
                </c:pt>
                <c:pt idx="722">
                  <c:v>41997</c:v>
                </c:pt>
                <c:pt idx="723">
                  <c:v>41998</c:v>
                </c:pt>
                <c:pt idx="724">
                  <c:v>41999</c:v>
                </c:pt>
                <c:pt idx="725">
                  <c:v>42000</c:v>
                </c:pt>
                <c:pt idx="726">
                  <c:v>42001</c:v>
                </c:pt>
                <c:pt idx="727">
                  <c:v>42002</c:v>
                </c:pt>
                <c:pt idx="728">
                  <c:v>42003</c:v>
                </c:pt>
                <c:pt idx="729">
                  <c:v>42004</c:v>
                </c:pt>
                <c:pt idx="730">
                  <c:v>42005</c:v>
                </c:pt>
                <c:pt idx="731">
                  <c:v>42006</c:v>
                </c:pt>
                <c:pt idx="732">
                  <c:v>42007</c:v>
                </c:pt>
                <c:pt idx="733">
                  <c:v>42008</c:v>
                </c:pt>
                <c:pt idx="734">
                  <c:v>42009</c:v>
                </c:pt>
                <c:pt idx="735">
                  <c:v>42010</c:v>
                </c:pt>
                <c:pt idx="736">
                  <c:v>42011</c:v>
                </c:pt>
                <c:pt idx="737">
                  <c:v>42012</c:v>
                </c:pt>
                <c:pt idx="738">
                  <c:v>42013</c:v>
                </c:pt>
                <c:pt idx="739">
                  <c:v>42014</c:v>
                </c:pt>
                <c:pt idx="740">
                  <c:v>42015</c:v>
                </c:pt>
                <c:pt idx="741">
                  <c:v>42016</c:v>
                </c:pt>
                <c:pt idx="742">
                  <c:v>42017</c:v>
                </c:pt>
                <c:pt idx="743">
                  <c:v>42018</c:v>
                </c:pt>
                <c:pt idx="744">
                  <c:v>42019</c:v>
                </c:pt>
                <c:pt idx="745">
                  <c:v>42020</c:v>
                </c:pt>
                <c:pt idx="746">
                  <c:v>42021</c:v>
                </c:pt>
                <c:pt idx="747">
                  <c:v>42022</c:v>
                </c:pt>
                <c:pt idx="748">
                  <c:v>42023</c:v>
                </c:pt>
                <c:pt idx="749">
                  <c:v>42024</c:v>
                </c:pt>
                <c:pt idx="750">
                  <c:v>42025</c:v>
                </c:pt>
                <c:pt idx="751">
                  <c:v>42026</c:v>
                </c:pt>
                <c:pt idx="752">
                  <c:v>42027</c:v>
                </c:pt>
                <c:pt idx="753">
                  <c:v>42028</c:v>
                </c:pt>
                <c:pt idx="754">
                  <c:v>42029</c:v>
                </c:pt>
                <c:pt idx="755">
                  <c:v>42030</c:v>
                </c:pt>
                <c:pt idx="756">
                  <c:v>42031</c:v>
                </c:pt>
                <c:pt idx="757">
                  <c:v>42032</c:v>
                </c:pt>
                <c:pt idx="758">
                  <c:v>42033</c:v>
                </c:pt>
                <c:pt idx="759">
                  <c:v>42034</c:v>
                </c:pt>
                <c:pt idx="760">
                  <c:v>42035</c:v>
                </c:pt>
                <c:pt idx="761">
                  <c:v>42036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42042</c:v>
                </c:pt>
                <c:pt idx="768">
                  <c:v>42043</c:v>
                </c:pt>
                <c:pt idx="769">
                  <c:v>42044</c:v>
                </c:pt>
                <c:pt idx="770">
                  <c:v>42045</c:v>
                </c:pt>
                <c:pt idx="771">
                  <c:v>42046</c:v>
                </c:pt>
                <c:pt idx="772">
                  <c:v>42047</c:v>
                </c:pt>
                <c:pt idx="773">
                  <c:v>42048</c:v>
                </c:pt>
                <c:pt idx="774">
                  <c:v>42049</c:v>
                </c:pt>
                <c:pt idx="775">
                  <c:v>42050</c:v>
                </c:pt>
                <c:pt idx="776">
                  <c:v>42051</c:v>
                </c:pt>
                <c:pt idx="777">
                  <c:v>42052</c:v>
                </c:pt>
                <c:pt idx="778">
                  <c:v>42053</c:v>
                </c:pt>
                <c:pt idx="779">
                  <c:v>42054</c:v>
                </c:pt>
                <c:pt idx="780">
                  <c:v>42055</c:v>
                </c:pt>
                <c:pt idx="781">
                  <c:v>42056</c:v>
                </c:pt>
                <c:pt idx="782">
                  <c:v>42057</c:v>
                </c:pt>
                <c:pt idx="783">
                  <c:v>42058</c:v>
                </c:pt>
                <c:pt idx="784">
                  <c:v>42059</c:v>
                </c:pt>
                <c:pt idx="785">
                  <c:v>42060</c:v>
                </c:pt>
                <c:pt idx="786">
                  <c:v>42061</c:v>
                </c:pt>
                <c:pt idx="787">
                  <c:v>42062</c:v>
                </c:pt>
              </c:numCache>
            </c:numRef>
          </c:cat>
          <c:val>
            <c:numRef>
              <c:f>'СТР инв'!$B$18:$B$791</c:f>
              <c:numCache>
                <c:formatCode>#,##0.00</c:formatCode>
                <c:ptCount val="774"/>
                <c:pt idx="255">
                  <c:v>1000000000</c:v>
                </c:pt>
                <c:pt idx="256">
                  <c:v>1000000000</c:v>
                </c:pt>
                <c:pt idx="257">
                  <c:v>1000000000</c:v>
                </c:pt>
                <c:pt idx="258">
                  <c:v>999532081.25</c:v>
                </c:pt>
                <c:pt idx="259">
                  <c:v>999532081.25</c:v>
                </c:pt>
                <c:pt idx="260">
                  <c:v>999532081.25</c:v>
                </c:pt>
                <c:pt idx="261">
                  <c:v>999532081.25</c:v>
                </c:pt>
                <c:pt idx="262">
                  <c:v>999532081.25</c:v>
                </c:pt>
                <c:pt idx="263">
                  <c:v>999532081.25</c:v>
                </c:pt>
                <c:pt idx="264">
                  <c:v>999532081.25</c:v>
                </c:pt>
                <c:pt idx="265">
                  <c:v>999532081.25</c:v>
                </c:pt>
                <c:pt idx="266">
                  <c:v>999532081.25</c:v>
                </c:pt>
                <c:pt idx="267">
                  <c:v>999532081.25</c:v>
                </c:pt>
                <c:pt idx="268">
                  <c:v>999532081.25</c:v>
                </c:pt>
                <c:pt idx="269">
                  <c:v>999532081.25</c:v>
                </c:pt>
                <c:pt idx="270">
                  <c:v>999532081.25</c:v>
                </c:pt>
                <c:pt idx="271">
                  <c:v>999532081.25</c:v>
                </c:pt>
                <c:pt idx="272">
                  <c:v>999532081.25</c:v>
                </c:pt>
                <c:pt idx="273">
                  <c:v>999532081.25</c:v>
                </c:pt>
                <c:pt idx="274">
                  <c:v>999532081.25</c:v>
                </c:pt>
                <c:pt idx="275">
                  <c:v>999532081.25</c:v>
                </c:pt>
                <c:pt idx="276">
                  <c:v>999532081.25</c:v>
                </c:pt>
                <c:pt idx="277">
                  <c:v>999532081.25</c:v>
                </c:pt>
                <c:pt idx="278">
                  <c:v>999532081.25</c:v>
                </c:pt>
                <c:pt idx="279">
                  <c:v>999532081.25</c:v>
                </c:pt>
                <c:pt idx="280">
                  <c:v>999532081.25</c:v>
                </c:pt>
                <c:pt idx="281">
                  <c:v>999532081.25</c:v>
                </c:pt>
                <c:pt idx="282">
                  <c:v>999532081.25</c:v>
                </c:pt>
                <c:pt idx="283">
                  <c:v>999532081.25</c:v>
                </c:pt>
                <c:pt idx="284">
                  <c:v>999532081.25</c:v>
                </c:pt>
                <c:pt idx="285">
                  <c:v>999532081.25</c:v>
                </c:pt>
                <c:pt idx="286">
                  <c:v>999532081.25</c:v>
                </c:pt>
                <c:pt idx="287">
                  <c:v>999532081.25</c:v>
                </c:pt>
                <c:pt idx="288">
                  <c:v>999532081.25</c:v>
                </c:pt>
                <c:pt idx="289">
                  <c:v>998532549.16999996</c:v>
                </c:pt>
                <c:pt idx="290">
                  <c:v>998532549.16999996</c:v>
                </c:pt>
                <c:pt idx="291">
                  <c:v>998532549.16999996</c:v>
                </c:pt>
                <c:pt idx="292">
                  <c:v>998532549.16999996</c:v>
                </c:pt>
                <c:pt idx="293">
                  <c:v>998532549.16999996</c:v>
                </c:pt>
                <c:pt idx="294">
                  <c:v>998532549.16999996</c:v>
                </c:pt>
                <c:pt idx="295">
                  <c:v>998532549.16999996</c:v>
                </c:pt>
                <c:pt idx="296">
                  <c:v>998532549.16999996</c:v>
                </c:pt>
                <c:pt idx="297">
                  <c:v>998532549.16999996</c:v>
                </c:pt>
                <c:pt idx="298">
                  <c:v>998532549.16999996</c:v>
                </c:pt>
                <c:pt idx="299">
                  <c:v>998532549.16999996</c:v>
                </c:pt>
                <c:pt idx="300">
                  <c:v>998532549.16999996</c:v>
                </c:pt>
                <c:pt idx="301">
                  <c:v>998532549.16999996</c:v>
                </c:pt>
                <c:pt idx="302">
                  <c:v>998532549.16999996</c:v>
                </c:pt>
                <c:pt idx="303">
                  <c:v>998532549.16999996</c:v>
                </c:pt>
                <c:pt idx="304">
                  <c:v>998532549.16999996</c:v>
                </c:pt>
                <c:pt idx="305">
                  <c:v>998532549.16999996</c:v>
                </c:pt>
                <c:pt idx="306">
                  <c:v>998532549.16999996</c:v>
                </c:pt>
                <c:pt idx="307">
                  <c:v>998532549.16999996</c:v>
                </c:pt>
                <c:pt idx="308">
                  <c:v>998532549.16999996</c:v>
                </c:pt>
                <c:pt idx="309">
                  <c:v>998532549.16999996</c:v>
                </c:pt>
                <c:pt idx="310">
                  <c:v>998532549.16999996</c:v>
                </c:pt>
                <c:pt idx="311">
                  <c:v>998532549.16999996</c:v>
                </c:pt>
                <c:pt idx="312">
                  <c:v>998532549.16999996</c:v>
                </c:pt>
                <c:pt idx="313">
                  <c:v>998532549.16999996</c:v>
                </c:pt>
                <c:pt idx="314">
                  <c:v>998532549.16999996</c:v>
                </c:pt>
                <c:pt idx="315">
                  <c:v>998532549.16999996</c:v>
                </c:pt>
                <c:pt idx="316">
                  <c:v>998532549.16999996</c:v>
                </c:pt>
                <c:pt idx="317">
                  <c:v>998532549.16999996</c:v>
                </c:pt>
                <c:pt idx="318">
                  <c:v>997534016.62</c:v>
                </c:pt>
                <c:pt idx="319">
                  <c:v>997534016.62</c:v>
                </c:pt>
                <c:pt idx="320">
                  <c:v>997534016.62</c:v>
                </c:pt>
                <c:pt idx="321">
                  <c:v>997534016.62</c:v>
                </c:pt>
                <c:pt idx="322">
                  <c:v>997534016.62</c:v>
                </c:pt>
                <c:pt idx="323">
                  <c:v>997534016.62</c:v>
                </c:pt>
                <c:pt idx="324">
                  <c:v>997534016.62</c:v>
                </c:pt>
                <c:pt idx="325">
                  <c:v>997534016.62</c:v>
                </c:pt>
                <c:pt idx="326">
                  <c:v>997534016.62</c:v>
                </c:pt>
                <c:pt idx="327">
                  <c:v>997534016.62</c:v>
                </c:pt>
                <c:pt idx="328">
                  <c:v>997534016.62</c:v>
                </c:pt>
                <c:pt idx="329">
                  <c:v>997534016.62</c:v>
                </c:pt>
                <c:pt idx="330">
                  <c:v>997534016.62</c:v>
                </c:pt>
                <c:pt idx="331">
                  <c:v>997534016.62</c:v>
                </c:pt>
                <c:pt idx="332">
                  <c:v>997534016.62</c:v>
                </c:pt>
                <c:pt idx="333">
                  <c:v>997534016.62</c:v>
                </c:pt>
                <c:pt idx="334">
                  <c:v>997534016.62</c:v>
                </c:pt>
                <c:pt idx="335">
                  <c:v>997534016.62</c:v>
                </c:pt>
                <c:pt idx="336">
                  <c:v>997534016.62</c:v>
                </c:pt>
                <c:pt idx="337">
                  <c:v>997534016.62</c:v>
                </c:pt>
                <c:pt idx="338">
                  <c:v>997534016.62</c:v>
                </c:pt>
                <c:pt idx="339">
                  <c:v>997534016.62</c:v>
                </c:pt>
                <c:pt idx="340">
                  <c:v>997534016.62</c:v>
                </c:pt>
                <c:pt idx="341">
                  <c:v>997534016.62</c:v>
                </c:pt>
                <c:pt idx="342">
                  <c:v>997534016.62</c:v>
                </c:pt>
                <c:pt idx="343">
                  <c:v>997534016.62</c:v>
                </c:pt>
                <c:pt idx="344">
                  <c:v>997534016.62</c:v>
                </c:pt>
                <c:pt idx="345">
                  <c:v>997534016.62</c:v>
                </c:pt>
                <c:pt idx="346">
                  <c:v>997534016.62</c:v>
                </c:pt>
                <c:pt idx="347">
                  <c:v>997534016.62</c:v>
                </c:pt>
                <c:pt idx="348">
                  <c:v>997534016.62</c:v>
                </c:pt>
                <c:pt idx="349">
                  <c:v>997534016.62</c:v>
                </c:pt>
                <c:pt idx="350">
                  <c:v>1012018899.33</c:v>
                </c:pt>
                <c:pt idx="351">
                  <c:v>1012018899.33</c:v>
                </c:pt>
                <c:pt idx="352">
                  <c:v>1012018899.33</c:v>
                </c:pt>
                <c:pt idx="353">
                  <c:v>1012018899.33</c:v>
                </c:pt>
                <c:pt idx="354">
                  <c:v>1012018899.33</c:v>
                </c:pt>
                <c:pt idx="355">
                  <c:v>1012018899.33</c:v>
                </c:pt>
                <c:pt idx="356">
                  <c:v>1012018899.33</c:v>
                </c:pt>
                <c:pt idx="357">
                  <c:v>1012018899.33</c:v>
                </c:pt>
                <c:pt idx="358">
                  <c:v>1012018899.33</c:v>
                </c:pt>
                <c:pt idx="359">
                  <c:v>1012018899.33</c:v>
                </c:pt>
                <c:pt idx="360">
                  <c:v>1012018899.33</c:v>
                </c:pt>
                <c:pt idx="361">
                  <c:v>1012018899.33</c:v>
                </c:pt>
                <c:pt idx="362">
                  <c:v>1012018899.33</c:v>
                </c:pt>
                <c:pt idx="363">
                  <c:v>1012018899.33</c:v>
                </c:pt>
                <c:pt idx="364">
                  <c:v>1012018899.33</c:v>
                </c:pt>
                <c:pt idx="365">
                  <c:v>1012018899.33</c:v>
                </c:pt>
                <c:pt idx="366">
                  <c:v>1012018899.33</c:v>
                </c:pt>
                <c:pt idx="367">
                  <c:v>1012018899.33</c:v>
                </c:pt>
                <c:pt idx="368">
                  <c:v>1012018899.33</c:v>
                </c:pt>
                <c:pt idx="369">
                  <c:v>1012018899.33</c:v>
                </c:pt>
                <c:pt idx="370">
                  <c:v>1012018899.33</c:v>
                </c:pt>
                <c:pt idx="371">
                  <c:v>1012018899.33</c:v>
                </c:pt>
                <c:pt idx="372">
                  <c:v>1012018899.33</c:v>
                </c:pt>
                <c:pt idx="373">
                  <c:v>1012018899.33</c:v>
                </c:pt>
                <c:pt idx="374">
                  <c:v>1012018899.33</c:v>
                </c:pt>
                <c:pt idx="375">
                  <c:v>1012018899.33</c:v>
                </c:pt>
                <c:pt idx="376">
                  <c:v>1012018899.33</c:v>
                </c:pt>
                <c:pt idx="377">
                  <c:v>1012018899.33</c:v>
                </c:pt>
                <c:pt idx="378">
                  <c:v>1012018899.33</c:v>
                </c:pt>
                <c:pt idx="379">
                  <c:v>1012018899.33</c:v>
                </c:pt>
                <c:pt idx="380">
                  <c:v>1012018899.33</c:v>
                </c:pt>
                <c:pt idx="381">
                  <c:v>1014217931.5</c:v>
                </c:pt>
                <c:pt idx="382">
                  <c:v>1014217931.5</c:v>
                </c:pt>
                <c:pt idx="383">
                  <c:v>1014217931.5</c:v>
                </c:pt>
                <c:pt idx="384">
                  <c:v>1014217931.5</c:v>
                </c:pt>
                <c:pt idx="385">
                  <c:v>1014217931.5</c:v>
                </c:pt>
                <c:pt idx="386">
                  <c:v>1014217931.5</c:v>
                </c:pt>
                <c:pt idx="387">
                  <c:v>1014217931.5</c:v>
                </c:pt>
                <c:pt idx="388">
                  <c:v>1014217931.5</c:v>
                </c:pt>
                <c:pt idx="389">
                  <c:v>1014217931.5</c:v>
                </c:pt>
                <c:pt idx="390">
                  <c:v>1014217931.5</c:v>
                </c:pt>
                <c:pt idx="391">
                  <c:v>1014217931.5</c:v>
                </c:pt>
                <c:pt idx="392">
                  <c:v>1014217931.5</c:v>
                </c:pt>
                <c:pt idx="393">
                  <c:v>1014217931.5</c:v>
                </c:pt>
                <c:pt idx="394">
                  <c:v>1014217931.5</c:v>
                </c:pt>
                <c:pt idx="395">
                  <c:v>1014217931.5</c:v>
                </c:pt>
                <c:pt idx="396">
                  <c:v>1014217931.5</c:v>
                </c:pt>
                <c:pt idx="397">
                  <c:v>1014217931.5</c:v>
                </c:pt>
                <c:pt idx="398">
                  <c:v>1014217931.5</c:v>
                </c:pt>
                <c:pt idx="399">
                  <c:v>1014217931.5</c:v>
                </c:pt>
                <c:pt idx="400">
                  <c:v>1014217931.5</c:v>
                </c:pt>
                <c:pt idx="401">
                  <c:v>1014217931.5</c:v>
                </c:pt>
                <c:pt idx="402">
                  <c:v>1014217931.5</c:v>
                </c:pt>
                <c:pt idx="403">
                  <c:v>1014217931.5</c:v>
                </c:pt>
                <c:pt idx="404">
                  <c:v>1014217931.5</c:v>
                </c:pt>
                <c:pt idx="405">
                  <c:v>1014217931.5</c:v>
                </c:pt>
                <c:pt idx="406">
                  <c:v>1014217931.5</c:v>
                </c:pt>
                <c:pt idx="407">
                  <c:v>1014217931.5</c:v>
                </c:pt>
                <c:pt idx="408">
                  <c:v>1014217931.5</c:v>
                </c:pt>
                <c:pt idx="409">
                  <c:v>1013203713.5700001</c:v>
                </c:pt>
                <c:pt idx="410">
                  <c:v>1013203713.5700001</c:v>
                </c:pt>
                <c:pt idx="411">
                  <c:v>1013203713.5700001</c:v>
                </c:pt>
                <c:pt idx="412">
                  <c:v>1013203713.5700001</c:v>
                </c:pt>
                <c:pt idx="413">
                  <c:v>1013203713.5700001</c:v>
                </c:pt>
                <c:pt idx="414">
                  <c:v>1013203713.5700001</c:v>
                </c:pt>
                <c:pt idx="415">
                  <c:v>1013203713.5700001</c:v>
                </c:pt>
                <c:pt idx="416">
                  <c:v>1013203713.5700001</c:v>
                </c:pt>
                <c:pt idx="417">
                  <c:v>1013203713.5700001</c:v>
                </c:pt>
                <c:pt idx="418">
                  <c:v>1013203713.5700001</c:v>
                </c:pt>
                <c:pt idx="419">
                  <c:v>1013203713.5700001</c:v>
                </c:pt>
                <c:pt idx="420">
                  <c:v>1013203713.5700001</c:v>
                </c:pt>
                <c:pt idx="421">
                  <c:v>1013203713.5700001</c:v>
                </c:pt>
                <c:pt idx="422">
                  <c:v>1013203713.5700001</c:v>
                </c:pt>
                <c:pt idx="423">
                  <c:v>1013203713.5700001</c:v>
                </c:pt>
                <c:pt idx="424">
                  <c:v>1013203713.5700001</c:v>
                </c:pt>
                <c:pt idx="425">
                  <c:v>1013203713.5700001</c:v>
                </c:pt>
                <c:pt idx="426">
                  <c:v>1013203713.5700001</c:v>
                </c:pt>
                <c:pt idx="427">
                  <c:v>1013203713.5700001</c:v>
                </c:pt>
                <c:pt idx="428">
                  <c:v>1013203713.5700001</c:v>
                </c:pt>
                <c:pt idx="429">
                  <c:v>1013203713.5700001</c:v>
                </c:pt>
                <c:pt idx="430">
                  <c:v>1013203713.5700001</c:v>
                </c:pt>
                <c:pt idx="431">
                  <c:v>1013203713.5700001</c:v>
                </c:pt>
                <c:pt idx="432">
                  <c:v>1013203713.5700001</c:v>
                </c:pt>
                <c:pt idx="433">
                  <c:v>1013203713.5700001</c:v>
                </c:pt>
                <c:pt idx="434">
                  <c:v>1013203713.5700001</c:v>
                </c:pt>
                <c:pt idx="435">
                  <c:v>1013203713.5700001</c:v>
                </c:pt>
                <c:pt idx="436">
                  <c:v>1013203713.5700001</c:v>
                </c:pt>
                <c:pt idx="437">
                  <c:v>1013203713.5700001</c:v>
                </c:pt>
                <c:pt idx="438">
                  <c:v>1013203713.5700001</c:v>
                </c:pt>
                <c:pt idx="439">
                  <c:v>1013203713.5700001</c:v>
                </c:pt>
                <c:pt idx="440">
                  <c:v>1012170297.85</c:v>
                </c:pt>
                <c:pt idx="441">
                  <c:v>1012170297.85</c:v>
                </c:pt>
                <c:pt idx="442">
                  <c:v>1012170297.85</c:v>
                </c:pt>
                <c:pt idx="443">
                  <c:v>1012170297.85</c:v>
                </c:pt>
                <c:pt idx="444">
                  <c:v>1012170297.85</c:v>
                </c:pt>
                <c:pt idx="445">
                  <c:v>1012170297.85</c:v>
                </c:pt>
                <c:pt idx="446">
                  <c:v>1012170297.85</c:v>
                </c:pt>
                <c:pt idx="447">
                  <c:v>1012170297.85</c:v>
                </c:pt>
                <c:pt idx="448">
                  <c:v>1012170297.85</c:v>
                </c:pt>
                <c:pt idx="449">
                  <c:v>1012170297.85</c:v>
                </c:pt>
                <c:pt idx="450">
                  <c:v>1012170297.85</c:v>
                </c:pt>
                <c:pt idx="451">
                  <c:v>1012170297.85</c:v>
                </c:pt>
                <c:pt idx="452">
                  <c:v>1012170297.85</c:v>
                </c:pt>
                <c:pt idx="453">
                  <c:v>1012170297.85</c:v>
                </c:pt>
                <c:pt idx="454">
                  <c:v>1012170297.85</c:v>
                </c:pt>
                <c:pt idx="455">
                  <c:v>1012170297.85</c:v>
                </c:pt>
                <c:pt idx="456">
                  <c:v>1012170297.85</c:v>
                </c:pt>
                <c:pt idx="457">
                  <c:v>1012170297.85</c:v>
                </c:pt>
                <c:pt idx="458">
                  <c:v>1012170297.85</c:v>
                </c:pt>
                <c:pt idx="459">
                  <c:v>1012170297.85</c:v>
                </c:pt>
                <c:pt idx="460">
                  <c:v>1012170297.85</c:v>
                </c:pt>
                <c:pt idx="461">
                  <c:v>1012170297.85</c:v>
                </c:pt>
                <c:pt idx="462">
                  <c:v>1012170297.85</c:v>
                </c:pt>
                <c:pt idx="463">
                  <c:v>1012170297.85</c:v>
                </c:pt>
                <c:pt idx="464">
                  <c:v>1012170297.85</c:v>
                </c:pt>
                <c:pt idx="465">
                  <c:v>1012170297.85</c:v>
                </c:pt>
                <c:pt idx="466">
                  <c:v>1012170297.85</c:v>
                </c:pt>
                <c:pt idx="467">
                  <c:v>1012170297.85</c:v>
                </c:pt>
                <c:pt idx="468">
                  <c:v>1012170297.85</c:v>
                </c:pt>
                <c:pt idx="469">
                  <c:v>1012170297.85</c:v>
                </c:pt>
                <c:pt idx="470">
                  <c:v>1011158127.55</c:v>
                </c:pt>
                <c:pt idx="471">
                  <c:v>1011158127.55</c:v>
                </c:pt>
                <c:pt idx="472">
                  <c:v>1011158127.55</c:v>
                </c:pt>
                <c:pt idx="473">
                  <c:v>1011158127.55</c:v>
                </c:pt>
                <c:pt idx="474">
                  <c:v>1011158127.55</c:v>
                </c:pt>
                <c:pt idx="475">
                  <c:v>1011158127.55</c:v>
                </c:pt>
                <c:pt idx="476">
                  <c:v>1011158127.55</c:v>
                </c:pt>
                <c:pt idx="477">
                  <c:v>1011158127.55</c:v>
                </c:pt>
                <c:pt idx="478">
                  <c:v>1011158127.55</c:v>
                </c:pt>
                <c:pt idx="479">
                  <c:v>1011158127.55</c:v>
                </c:pt>
                <c:pt idx="480">
                  <c:v>1011158127.55</c:v>
                </c:pt>
                <c:pt idx="481">
                  <c:v>1011158127.55</c:v>
                </c:pt>
                <c:pt idx="482">
                  <c:v>1011158127.55</c:v>
                </c:pt>
                <c:pt idx="483">
                  <c:v>1011158127.55</c:v>
                </c:pt>
                <c:pt idx="484">
                  <c:v>1011158127.55</c:v>
                </c:pt>
                <c:pt idx="485">
                  <c:v>1011158127.55</c:v>
                </c:pt>
                <c:pt idx="486">
                  <c:v>1011158127.55</c:v>
                </c:pt>
                <c:pt idx="487">
                  <c:v>1011158127.55</c:v>
                </c:pt>
                <c:pt idx="488">
                  <c:v>1011158127.55</c:v>
                </c:pt>
                <c:pt idx="489">
                  <c:v>1011158127.55</c:v>
                </c:pt>
                <c:pt idx="490">
                  <c:v>1011158127.55</c:v>
                </c:pt>
                <c:pt idx="491">
                  <c:v>1011158127.55</c:v>
                </c:pt>
                <c:pt idx="492">
                  <c:v>1011158127.55</c:v>
                </c:pt>
                <c:pt idx="493">
                  <c:v>1011158127.55</c:v>
                </c:pt>
                <c:pt idx="494">
                  <c:v>1011158127.55</c:v>
                </c:pt>
                <c:pt idx="495">
                  <c:v>1011158127.55</c:v>
                </c:pt>
                <c:pt idx="496">
                  <c:v>1011158127.55</c:v>
                </c:pt>
                <c:pt idx="497">
                  <c:v>1011158127.55</c:v>
                </c:pt>
                <c:pt idx="498">
                  <c:v>1011158127.55</c:v>
                </c:pt>
                <c:pt idx="499">
                  <c:v>1011158127.55</c:v>
                </c:pt>
                <c:pt idx="500">
                  <c:v>1010146969.4299999</c:v>
                </c:pt>
                <c:pt idx="501">
                  <c:v>1010146969.4299999</c:v>
                </c:pt>
                <c:pt idx="502">
                  <c:v>1010146969.4299999</c:v>
                </c:pt>
                <c:pt idx="503">
                  <c:v>1010146969.4299999</c:v>
                </c:pt>
                <c:pt idx="504">
                  <c:v>1010146969.4299999</c:v>
                </c:pt>
                <c:pt idx="505">
                  <c:v>1010146969.4299999</c:v>
                </c:pt>
                <c:pt idx="506">
                  <c:v>1010146969.4299999</c:v>
                </c:pt>
                <c:pt idx="507">
                  <c:v>1010146969.4299999</c:v>
                </c:pt>
                <c:pt idx="508">
                  <c:v>1010146969.4299999</c:v>
                </c:pt>
                <c:pt idx="509">
                  <c:v>1010146969.4299999</c:v>
                </c:pt>
                <c:pt idx="510">
                  <c:v>1010146969.4299999</c:v>
                </c:pt>
                <c:pt idx="511">
                  <c:v>1010146969.4299999</c:v>
                </c:pt>
                <c:pt idx="512">
                  <c:v>1010146969.4299999</c:v>
                </c:pt>
                <c:pt idx="513">
                  <c:v>1010146969.4299999</c:v>
                </c:pt>
                <c:pt idx="514">
                  <c:v>1010146969.4299999</c:v>
                </c:pt>
                <c:pt idx="515">
                  <c:v>1010146969.4299999</c:v>
                </c:pt>
                <c:pt idx="516">
                  <c:v>1010146969.4299999</c:v>
                </c:pt>
                <c:pt idx="517">
                  <c:v>1010146969.4299999</c:v>
                </c:pt>
                <c:pt idx="518">
                  <c:v>1010146969.4299999</c:v>
                </c:pt>
                <c:pt idx="519">
                  <c:v>1010146969.4299999</c:v>
                </c:pt>
                <c:pt idx="520">
                  <c:v>1010146969.4299999</c:v>
                </c:pt>
                <c:pt idx="521">
                  <c:v>1010146969.4299999</c:v>
                </c:pt>
                <c:pt idx="522">
                  <c:v>1010146969.4299999</c:v>
                </c:pt>
                <c:pt idx="523">
                  <c:v>1010146969.4299999</c:v>
                </c:pt>
                <c:pt idx="524">
                  <c:v>1010146969.4299999</c:v>
                </c:pt>
                <c:pt idx="525">
                  <c:v>1010146969.4299999</c:v>
                </c:pt>
                <c:pt idx="526">
                  <c:v>1010146969.4299999</c:v>
                </c:pt>
                <c:pt idx="527">
                  <c:v>1010146969.4299999</c:v>
                </c:pt>
                <c:pt idx="528">
                  <c:v>1010146969.4299999</c:v>
                </c:pt>
                <c:pt idx="529">
                  <c:v>1010146969.4299999</c:v>
                </c:pt>
                <c:pt idx="530">
                  <c:v>1010146969.4299999</c:v>
                </c:pt>
                <c:pt idx="531">
                  <c:v>1009116610.46</c:v>
                </c:pt>
                <c:pt idx="532">
                  <c:v>1009116610.46</c:v>
                </c:pt>
                <c:pt idx="533">
                  <c:v>1009116610.46</c:v>
                </c:pt>
                <c:pt idx="534">
                  <c:v>1009116610.46</c:v>
                </c:pt>
                <c:pt idx="535">
                  <c:v>1009116610.46</c:v>
                </c:pt>
                <c:pt idx="536">
                  <c:v>1009116610.46</c:v>
                </c:pt>
                <c:pt idx="537">
                  <c:v>1009116610.46</c:v>
                </c:pt>
                <c:pt idx="538">
                  <c:v>1009116610.46</c:v>
                </c:pt>
                <c:pt idx="539">
                  <c:v>1009116610.46</c:v>
                </c:pt>
                <c:pt idx="540">
                  <c:v>1009116610.46</c:v>
                </c:pt>
                <c:pt idx="541">
                  <c:v>1009116610.46</c:v>
                </c:pt>
                <c:pt idx="542">
                  <c:v>1009116610.46</c:v>
                </c:pt>
                <c:pt idx="543">
                  <c:v>1009116610.46</c:v>
                </c:pt>
                <c:pt idx="544">
                  <c:v>1009116610.46</c:v>
                </c:pt>
                <c:pt idx="545">
                  <c:v>1009116610.46</c:v>
                </c:pt>
                <c:pt idx="546">
                  <c:v>1009116610.46</c:v>
                </c:pt>
                <c:pt idx="547">
                  <c:v>1009116610.46</c:v>
                </c:pt>
                <c:pt idx="548">
                  <c:v>1009116610.46</c:v>
                </c:pt>
                <c:pt idx="549">
                  <c:v>1009116610.46</c:v>
                </c:pt>
                <c:pt idx="550">
                  <c:v>1009116610.46</c:v>
                </c:pt>
                <c:pt idx="551">
                  <c:v>1009116610.46</c:v>
                </c:pt>
                <c:pt idx="552">
                  <c:v>1009116610.46</c:v>
                </c:pt>
                <c:pt idx="553">
                  <c:v>1009116610.46</c:v>
                </c:pt>
                <c:pt idx="554">
                  <c:v>1009116610.46</c:v>
                </c:pt>
                <c:pt idx="555">
                  <c:v>1009116610.46</c:v>
                </c:pt>
                <c:pt idx="556">
                  <c:v>1009116610.46</c:v>
                </c:pt>
                <c:pt idx="557">
                  <c:v>1009116610.46</c:v>
                </c:pt>
                <c:pt idx="558">
                  <c:v>1009116610.46</c:v>
                </c:pt>
                <c:pt idx="559">
                  <c:v>1009116610.46</c:v>
                </c:pt>
                <c:pt idx="560">
                  <c:v>1009116610.46</c:v>
                </c:pt>
                <c:pt idx="561">
                  <c:v>1009116610.46</c:v>
                </c:pt>
                <c:pt idx="562">
                  <c:v>1008527716.25</c:v>
                </c:pt>
                <c:pt idx="563">
                  <c:v>1008527716.25</c:v>
                </c:pt>
                <c:pt idx="564">
                  <c:v>1008527716.25</c:v>
                </c:pt>
                <c:pt idx="565">
                  <c:v>1008527716.25</c:v>
                </c:pt>
                <c:pt idx="566">
                  <c:v>1008527716.25</c:v>
                </c:pt>
                <c:pt idx="567">
                  <c:v>1008527716.25</c:v>
                </c:pt>
                <c:pt idx="568">
                  <c:v>1008527716.25</c:v>
                </c:pt>
                <c:pt idx="569">
                  <c:v>1008527716.25</c:v>
                </c:pt>
                <c:pt idx="570">
                  <c:v>1008527716.25</c:v>
                </c:pt>
                <c:pt idx="571">
                  <c:v>1008527716.25</c:v>
                </c:pt>
                <c:pt idx="572">
                  <c:v>1008527716.25</c:v>
                </c:pt>
                <c:pt idx="573">
                  <c:v>1008527716.25</c:v>
                </c:pt>
                <c:pt idx="574">
                  <c:v>1008527716.25</c:v>
                </c:pt>
                <c:pt idx="575">
                  <c:v>1008527716.25</c:v>
                </c:pt>
                <c:pt idx="576">
                  <c:v>1008527716.25</c:v>
                </c:pt>
                <c:pt idx="577">
                  <c:v>1008527716.25</c:v>
                </c:pt>
                <c:pt idx="578">
                  <c:v>1008527716.25</c:v>
                </c:pt>
                <c:pt idx="579">
                  <c:v>1008527716.25</c:v>
                </c:pt>
                <c:pt idx="580">
                  <c:v>1008527716.25</c:v>
                </c:pt>
                <c:pt idx="581">
                  <c:v>1008527716.25</c:v>
                </c:pt>
                <c:pt idx="582">
                  <c:v>1008527716.25</c:v>
                </c:pt>
                <c:pt idx="583">
                  <c:v>1008527716.25</c:v>
                </c:pt>
                <c:pt idx="584">
                  <c:v>1008527716.25</c:v>
                </c:pt>
                <c:pt idx="585">
                  <c:v>1008527716.25</c:v>
                </c:pt>
                <c:pt idx="586">
                  <c:v>1008527716.25</c:v>
                </c:pt>
                <c:pt idx="587">
                  <c:v>1008527716.25</c:v>
                </c:pt>
                <c:pt idx="588">
                  <c:v>1008527716.25</c:v>
                </c:pt>
                <c:pt idx="589">
                  <c:v>1008527716.25</c:v>
                </c:pt>
                <c:pt idx="590">
                  <c:v>1008527716.25</c:v>
                </c:pt>
                <c:pt idx="591">
                  <c:v>1007519188.54</c:v>
                </c:pt>
                <c:pt idx="592">
                  <c:v>1007519188.54</c:v>
                </c:pt>
                <c:pt idx="593">
                  <c:v>1007519188.54</c:v>
                </c:pt>
                <c:pt idx="594">
                  <c:v>1007519188.54</c:v>
                </c:pt>
                <c:pt idx="595">
                  <c:v>1007519188.54</c:v>
                </c:pt>
                <c:pt idx="596">
                  <c:v>1007519188.54</c:v>
                </c:pt>
                <c:pt idx="597">
                  <c:v>1007519188.54</c:v>
                </c:pt>
                <c:pt idx="598">
                  <c:v>1007519188.54</c:v>
                </c:pt>
                <c:pt idx="599">
                  <c:v>1007519188.54</c:v>
                </c:pt>
                <c:pt idx="600">
                  <c:v>1007519188.54</c:v>
                </c:pt>
                <c:pt idx="601">
                  <c:v>1007519188.54</c:v>
                </c:pt>
                <c:pt idx="602">
                  <c:v>1007519188.54</c:v>
                </c:pt>
                <c:pt idx="603">
                  <c:v>1007519188.54</c:v>
                </c:pt>
                <c:pt idx="604">
                  <c:v>1007519188.54</c:v>
                </c:pt>
                <c:pt idx="605">
                  <c:v>1007519188.54</c:v>
                </c:pt>
                <c:pt idx="606">
                  <c:v>1007519188.54</c:v>
                </c:pt>
                <c:pt idx="607">
                  <c:v>1007519188.54</c:v>
                </c:pt>
                <c:pt idx="608">
                  <c:v>1007519188.54</c:v>
                </c:pt>
                <c:pt idx="609">
                  <c:v>1007519188.54</c:v>
                </c:pt>
                <c:pt idx="610">
                  <c:v>1007519188.54</c:v>
                </c:pt>
                <c:pt idx="611">
                  <c:v>1007519188.54</c:v>
                </c:pt>
                <c:pt idx="612">
                  <c:v>1007519188.54</c:v>
                </c:pt>
                <c:pt idx="613">
                  <c:v>1007519188.54</c:v>
                </c:pt>
                <c:pt idx="614">
                  <c:v>1007519188.54</c:v>
                </c:pt>
                <c:pt idx="615">
                  <c:v>1007519188.54</c:v>
                </c:pt>
                <c:pt idx="616">
                  <c:v>1007519188.54</c:v>
                </c:pt>
                <c:pt idx="617">
                  <c:v>1007519188.54</c:v>
                </c:pt>
                <c:pt idx="618">
                  <c:v>1007519188.54</c:v>
                </c:pt>
                <c:pt idx="619">
                  <c:v>1007519188.54</c:v>
                </c:pt>
                <c:pt idx="620">
                  <c:v>1007519188.54</c:v>
                </c:pt>
                <c:pt idx="621">
                  <c:v>1007519188.54</c:v>
                </c:pt>
                <c:pt idx="622">
                  <c:v>1007519188.54</c:v>
                </c:pt>
                <c:pt idx="623">
                  <c:v>1006491457.36</c:v>
                </c:pt>
                <c:pt idx="624">
                  <c:v>1006491457.36</c:v>
                </c:pt>
                <c:pt idx="625">
                  <c:v>1006491457.36</c:v>
                </c:pt>
                <c:pt idx="626">
                  <c:v>1006491457.36</c:v>
                </c:pt>
                <c:pt idx="627">
                  <c:v>1006491457.36</c:v>
                </c:pt>
                <c:pt idx="628">
                  <c:v>1006491457.36</c:v>
                </c:pt>
                <c:pt idx="629">
                  <c:v>1006491457.36</c:v>
                </c:pt>
                <c:pt idx="630">
                  <c:v>1006491457.36</c:v>
                </c:pt>
                <c:pt idx="631">
                  <c:v>1006491457.36</c:v>
                </c:pt>
                <c:pt idx="632">
                  <c:v>1006491457.36</c:v>
                </c:pt>
                <c:pt idx="633">
                  <c:v>1006491457.36</c:v>
                </c:pt>
                <c:pt idx="634">
                  <c:v>1006491457.36</c:v>
                </c:pt>
                <c:pt idx="635">
                  <c:v>1006491457.36</c:v>
                </c:pt>
                <c:pt idx="636">
                  <c:v>1006491457.36</c:v>
                </c:pt>
                <c:pt idx="637">
                  <c:v>1006491457.36</c:v>
                </c:pt>
                <c:pt idx="638">
                  <c:v>1006491457.36</c:v>
                </c:pt>
                <c:pt idx="639">
                  <c:v>1006491457.36</c:v>
                </c:pt>
                <c:pt idx="640">
                  <c:v>1006491457.36</c:v>
                </c:pt>
                <c:pt idx="641">
                  <c:v>1006491457.36</c:v>
                </c:pt>
                <c:pt idx="642">
                  <c:v>1006491457.36</c:v>
                </c:pt>
                <c:pt idx="643">
                  <c:v>1006491457.36</c:v>
                </c:pt>
                <c:pt idx="644">
                  <c:v>1006491457.36</c:v>
                </c:pt>
                <c:pt idx="645">
                  <c:v>1006491457.36</c:v>
                </c:pt>
                <c:pt idx="646">
                  <c:v>1006491457.36</c:v>
                </c:pt>
                <c:pt idx="647">
                  <c:v>1006491457.36</c:v>
                </c:pt>
                <c:pt idx="648">
                  <c:v>1006491457.36</c:v>
                </c:pt>
                <c:pt idx="649">
                  <c:v>1006491457.36</c:v>
                </c:pt>
                <c:pt idx="650">
                  <c:v>1006491457.36</c:v>
                </c:pt>
                <c:pt idx="651">
                  <c:v>1006491457.36</c:v>
                </c:pt>
                <c:pt idx="652">
                  <c:v>1006491457.36</c:v>
                </c:pt>
                <c:pt idx="653">
                  <c:v>1006491457.36</c:v>
                </c:pt>
                <c:pt idx="654">
                  <c:v>1005484965.9</c:v>
                </c:pt>
                <c:pt idx="655">
                  <c:v>1005484965.9</c:v>
                </c:pt>
                <c:pt idx="656">
                  <c:v>1005484965.9</c:v>
                </c:pt>
                <c:pt idx="657">
                  <c:v>1005484965.9</c:v>
                </c:pt>
                <c:pt idx="658">
                  <c:v>1005484965.9</c:v>
                </c:pt>
                <c:pt idx="659">
                  <c:v>1005484965.9</c:v>
                </c:pt>
                <c:pt idx="660">
                  <c:v>1005484965.9</c:v>
                </c:pt>
                <c:pt idx="661">
                  <c:v>1005484965.9</c:v>
                </c:pt>
                <c:pt idx="662">
                  <c:v>1005484965.9</c:v>
                </c:pt>
                <c:pt idx="663">
                  <c:v>1005484965.9</c:v>
                </c:pt>
                <c:pt idx="664">
                  <c:v>1005484965.9</c:v>
                </c:pt>
                <c:pt idx="665">
                  <c:v>1005484965.9</c:v>
                </c:pt>
                <c:pt idx="666">
                  <c:v>1005484965.9</c:v>
                </c:pt>
                <c:pt idx="667">
                  <c:v>1005484965.9</c:v>
                </c:pt>
                <c:pt idx="668">
                  <c:v>1005484965.9</c:v>
                </c:pt>
                <c:pt idx="669">
                  <c:v>1005484965.9</c:v>
                </c:pt>
                <c:pt idx="670">
                  <c:v>1005484965.9</c:v>
                </c:pt>
                <c:pt idx="671">
                  <c:v>1005484965.9</c:v>
                </c:pt>
                <c:pt idx="672">
                  <c:v>1005484965.9</c:v>
                </c:pt>
                <c:pt idx="673">
                  <c:v>1005484965.9</c:v>
                </c:pt>
                <c:pt idx="674">
                  <c:v>1005484965.9</c:v>
                </c:pt>
                <c:pt idx="675">
                  <c:v>1005484965.9</c:v>
                </c:pt>
                <c:pt idx="676">
                  <c:v>1005484965.9</c:v>
                </c:pt>
                <c:pt idx="677">
                  <c:v>1005484965.9</c:v>
                </c:pt>
                <c:pt idx="678">
                  <c:v>1005484965.9</c:v>
                </c:pt>
                <c:pt idx="679">
                  <c:v>1005484965.9</c:v>
                </c:pt>
                <c:pt idx="680">
                  <c:v>1005484965.9</c:v>
                </c:pt>
                <c:pt idx="681">
                  <c:v>1005484965.9</c:v>
                </c:pt>
                <c:pt idx="682">
                  <c:v>1004479480.9299999</c:v>
                </c:pt>
                <c:pt idx="683">
                  <c:v>1004479480.9299999</c:v>
                </c:pt>
                <c:pt idx="684">
                  <c:v>1004479480.9299999</c:v>
                </c:pt>
                <c:pt idx="685">
                  <c:v>1004479480.9299999</c:v>
                </c:pt>
                <c:pt idx="686">
                  <c:v>1004479480.9299999</c:v>
                </c:pt>
                <c:pt idx="687">
                  <c:v>1004479480.9299999</c:v>
                </c:pt>
                <c:pt idx="688">
                  <c:v>1004479480.9299999</c:v>
                </c:pt>
                <c:pt idx="689">
                  <c:v>1004479480.9299999</c:v>
                </c:pt>
                <c:pt idx="690">
                  <c:v>1004479480.9299999</c:v>
                </c:pt>
                <c:pt idx="691">
                  <c:v>1004479480.9299999</c:v>
                </c:pt>
                <c:pt idx="692">
                  <c:v>1004479480.9299999</c:v>
                </c:pt>
                <c:pt idx="693">
                  <c:v>1004479480.9299999</c:v>
                </c:pt>
                <c:pt idx="694">
                  <c:v>1004479480.9299999</c:v>
                </c:pt>
                <c:pt idx="695">
                  <c:v>1004479480.9299999</c:v>
                </c:pt>
                <c:pt idx="696">
                  <c:v>1004479480.9299999</c:v>
                </c:pt>
                <c:pt idx="697">
                  <c:v>1004479480.9299999</c:v>
                </c:pt>
                <c:pt idx="698">
                  <c:v>1004479480.9299999</c:v>
                </c:pt>
                <c:pt idx="699">
                  <c:v>1004479480.9299999</c:v>
                </c:pt>
                <c:pt idx="700">
                  <c:v>1004479480.9299999</c:v>
                </c:pt>
                <c:pt idx="701">
                  <c:v>1004479480.9299999</c:v>
                </c:pt>
                <c:pt idx="702">
                  <c:v>1004479480.9299999</c:v>
                </c:pt>
                <c:pt idx="703">
                  <c:v>1004479480.9299999</c:v>
                </c:pt>
                <c:pt idx="704">
                  <c:v>1004479480.9299999</c:v>
                </c:pt>
                <c:pt idx="705">
                  <c:v>1004479480.9299999</c:v>
                </c:pt>
                <c:pt idx="706">
                  <c:v>1004479480.9299999</c:v>
                </c:pt>
                <c:pt idx="707">
                  <c:v>1004479480.9299999</c:v>
                </c:pt>
                <c:pt idx="708">
                  <c:v>1004479480.9299999</c:v>
                </c:pt>
                <c:pt idx="709">
                  <c:v>1004479480.9299999</c:v>
                </c:pt>
                <c:pt idx="710">
                  <c:v>1004479480.9299999</c:v>
                </c:pt>
                <c:pt idx="711">
                  <c:v>1004479480.9299999</c:v>
                </c:pt>
                <c:pt idx="712">
                  <c:v>1004479480.9299999</c:v>
                </c:pt>
                <c:pt idx="713">
                  <c:v>1004479480.9299999</c:v>
                </c:pt>
                <c:pt idx="714">
                  <c:v>1004479480.9299999</c:v>
                </c:pt>
                <c:pt idx="715">
                  <c:v>1003957324.45</c:v>
                </c:pt>
                <c:pt idx="716">
                  <c:v>1003957324.45</c:v>
                </c:pt>
                <c:pt idx="717">
                  <c:v>1003957324.45</c:v>
                </c:pt>
                <c:pt idx="718">
                  <c:v>1003957324.45</c:v>
                </c:pt>
                <c:pt idx="719">
                  <c:v>1003957324.45</c:v>
                </c:pt>
                <c:pt idx="720">
                  <c:v>1003957324.45</c:v>
                </c:pt>
                <c:pt idx="721">
                  <c:v>1003957324.45</c:v>
                </c:pt>
                <c:pt idx="722">
                  <c:v>1003957324.45</c:v>
                </c:pt>
                <c:pt idx="723">
                  <c:v>1003957324.45</c:v>
                </c:pt>
                <c:pt idx="724">
                  <c:v>1003957324.45</c:v>
                </c:pt>
                <c:pt idx="725">
                  <c:v>1003957324.45</c:v>
                </c:pt>
                <c:pt idx="726">
                  <c:v>1003957324.45</c:v>
                </c:pt>
                <c:pt idx="727">
                  <c:v>1003957324.45</c:v>
                </c:pt>
                <c:pt idx="728">
                  <c:v>1003957324.45</c:v>
                </c:pt>
                <c:pt idx="729">
                  <c:v>1003957324.45</c:v>
                </c:pt>
                <c:pt idx="730">
                  <c:v>1003957324.45</c:v>
                </c:pt>
                <c:pt idx="731">
                  <c:v>1003957324.45</c:v>
                </c:pt>
                <c:pt idx="732">
                  <c:v>1003957324.45</c:v>
                </c:pt>
                <c:pt idx="733">
                  <c:v>1003957324.45</c:v>
                </c:pt>
                <c:pt idx="734">
                  <c:v>1003957324.45</c:v>
                </c:pt>
                <c:pt idx="735">
                  <c:v>1003957324.45</c:v>
                </c:pt>
                <c:pt idx="736">
                  <c:v>1003957324.45</c:v>
                </c:pt>
                <c:pt idx="737">
                  <c:v>1003957324.45</c:v>
                </c:pt>
                <c:pt idx="738">
                  <c:v>1003957324.45</c:v>
                </c:pt>
                <c:pt idx="739">
                  <c:v>1003957324.45</c:v>
                </c:pt>
                <c:pt idx="740">
                  <c:v>1003957324.45</c:v>
                </c:pt>
                <c:pt idx="741">
                  <c:v>1003957324.45</c:v>
                </c:pt>
                <c:pt idx="742">
                  <c:v>1003957324.45</c:v>
                </c:pt>
                <c:pt idx="743">
                  <c:v>1003957324.45</c:v>
                </c:pt>
                <c:pt idx="744">
                  <c:v>1003957324.45</c:v>
                </c:pt>
                <c:pt idx="745">
                  <c:v>1014174119.35</c:v>
                </c:pt>
                <c:pt idx="746">
                  <c:v>1014174119.35</c:v>
                </c:pt>
                <c:pt idx="747">
                  <c:v>1014174119.35</c:v>
                </c:pt>
                <c:pt idx="748">
                  <c:v>1014174119.35</c:v>
                </c:pt>
                <c:pt idx="749">
                  <c:v>1014174119.35</c:v>
                </c:pt>
                <c:pt idx="750">
                  <c:v>1014174119.35</c:v>
                </c:pt>
                <c:pt idx="751">
                  <c:v>1014174119.35</c:v>
                </c:pt>
                <c:pt idx="752">
                  <c:v>1014174119.35</c:v>
                </c:pt>
                <c:pt idx="753">
                  <c:v>1014174119.35</c:v>
                </c:pt>
                <c:pt idx="754">
                  <c:v>1014174119.35</c:v>
                </c:pt>
                <c:pt idx="755">
                  <c:v>1014174119.35</c:v>
                </c:pt>
                <c:pt idx="756">
                  <c:v>1014174119.35</c:v>
                </c:pt>
                <c:pt idx="757">
                  <c:v>1014174119.35</c:v>
                </c:pt>
                <c:pt idx="758">
                  <c:v>1014174119.35</c:v>
                </c:pt>
                <c:pt idx="759">
                  <c:v>1014174119.35</c:v>
                </c:pt>
                <c:pt idx="760">
                  <c:v>1014174119.35</c:v>
                </c:pt>
                <c:pt idx="761">
                  <c:v>1014174119.35</c:v>
                </c:pt>
                <c:pt idx="762">
                  <c:v>1014174119.35</c:v>
                </c:pt>
                <c:pt idx="763">
                  <c:v>1014174119.35</c:v>
                </c:pt>
                <c:pt idx="764">
                  <c:v>1014174119.35</c:v>
                </c:pt>
                <c:pt idx="765">
                  <c:v>1014174119.35</c:v>
                </c:pt>
                <c:pt idx="766">
                  <c:v>1014174119.35</c:v>
                </c:pt>
                <c:pt idx="767">
                  <c:v>1014174119.35</c:v>
                </c:pt>
                <c:pt idx="768">
                  <c:v>1014174119.35</c:v>
                </c:pt>
                <c:pt idx="769">
                  <c:v>1014174119.35</c:v>
                </c:pt>
                <c:pt idx="770">
                  <c:v>1014174119.35</c:v>
                </c:pt>
                <c:pt idx="771">
                  <c:v>1014174119.35</c:v>
                </c:pt>
                <c:pt idx="772">
                  <c:v>1014174119.35</c:v>
                </c:pt>
                <c:pt idx="773">
                  <c:v>1013159945.23</c:v>
                </c:pt>
              </c:numCache>
            </c:numRef>
          </c:val>
          <c:smooth val="0"/>
        </c:ser>
        <c:ser>
          <c:idx val="2"/>
          <c:order val="2"/>
          <c:tx>
            <c:v>НСКА</c:v>
          </c:tx>
          <c:marker>
            <c:symbol val="none"/>
          </c:marker>
          <c:val>
            <c:numRef>
              <c:f>НСКА!$B$36:$B$927</c:f>
              <c:numCache>
                <c:formatCode>#,##0.00</c:formatCode>
                <c:ptCount val="892"/>
                <c:pt idx="0">
                  <c:v>25000000</c:v>
                </c:pt>
                <c:pt idx="1">
                  <c:v>25000000</c:v>
                </c:pt>
                <c:pt idx="2">
                  <c:v>25000000</c:v>
                </c:pt>
                <c:pt idx="3">
                  <c:v>25000000</c:v>
                </c:pt>
                <c:pt idx="4">
                  <c:v>25000000</c:v>
                </c:pt>
                <c:pt idx="5">
                  <c:v>25000000</c:v>
                </c:pt>
                <c:pt idx="6">
                  <c:v>25000000</c:v>
                </c:pt>
                <c:pt idx="7">
                  <c:v>25000000</c:v>
                </c:pt>
                <c:pt idx="8">
                  <c:v>25000000</c:v>
                </c:pt>
                <c:pt idx="9">
                  <c:v>25000000</c:v>
                </c:pt>
                <c:pt idx="10">
                  <c:v>24950000</c:v>
                </c:pt>
                <c:pt idx="11">
                  <c:v>24950000</c:v>
                </c:pt>
                <c:pt idx="12">
                  <c:v>24950000</c:v>
                </c:pt>
                <c:pt idx="13">
                  <c:v>24950000</c:v>
                </c:pt>
                <c:pt idx="14">
                  <c:v>24950000</c:v>
                </c:pt>
                <c:pt idx="15">
                  <c:v>24950000</c:v>
                </c:pt>
                <c:pt idx="16">
                  <c:v>24950000</c:v>
                </c:pt>
                <c:pt idx="17">
                  <c:v>24950000</c:v>
                </c:pt>
                <c:pt idx="18">
                  <c:v>24950000</c:v>
                </c:pt>
                <c:pt idx="19">
                  <c:v>24950000</c:v>
                </c:pt>
                <c:pt idx="20">
                  <c:v>24950000</c:v>
                </c:pt>
                <c:pt idx="21">
                  <c:v>24950000</c:v>
                </c:pt>
                <c:pt idx="22">
                  <c:v>24950000</c:v>
                </c:pt>
                <c:pt idx="23">
                  <c:v>24950000</c:v>
                </c:pt>
                <c:pt idx="24">
                  <c:v>24950000</c:v>
                </c:pt>
                <c:pt idx="25">
                  <c:v>24950000</c:v>
                </c:pt>
                <c:pt idx="26">
                  <c:v>24950000</c:v>
                </c:pt>
                <c:pt idx="27">
                  <c:v>24950000</c:v>
                </c:pt>
                <c:pt idx="28">
                  <c:v>24950000</c:v>
                </c:pt>
                <c:pt idx="29">
                  <c:v>24950000</c:v>
                </c:pt>
                <c:pt idx="30">
                  <c:v>24950000</c:v>
                </c:pt>
                <c:pt idx="31">
                  <c:v>24950000</c:v>
                </c:pt>
                <c:pt idx="32">
                  <c:v>24950000</c:v>
                </c:pt>
                <c:pt idx="33">
                  <c:v>24950000</c:v>
                </c:pt>
                <c:pt idx="34">
                  <c:v>24950000</c:v>
                </c:pt>
                <c:pt idx="35">
                  <c:v>24950000</c:v>
                </c:pt>
                <c:pt idx="36">
                  <c:v>24950000</c:v>
                </c:pt>
                <c:pt idx="37">
                  <c:v>24950000</c:v>
                </c:pt>
                <c:pt idx="38">
                  <c:v>24950000</c:v>
                </c:pt>
                <c:pt idx="39">
                  <c:v>25659287.93</c:v>
                </c:pt>
                <c:pt idx="40">
                  <c:v>25659287.93</c:v>
                </c:pt>
                <c:pt idx="41">
                  <c:v>25659287.93</c:v>
                </c:pt>
                <c:pt idx="42">
                  <c:v>25659287.93</c:v>
                </c:pt>
                <c:pt idx="43">
                  <c:v>25659287.93</c:v>
                </c:pt>
                <c:pt idx="44">
                  <c:v>25659287.93</c:v>
                </c:pt>
                <c:pt idx="45">
                  <c:v>25659287.93</c:v>
                </c:pt>
                <c:pt idx="46">
                  <c:v>25659287.93</c:v>
                </c:pt>
                <c:pt idx="47">
                  <c:v>25659287.93</c:v>
                </c:pt>
                <c:pt idx="48">
                  <c:v>25659287.93</c:v>
                </c:pt>
                <c:pt idx="49">
                  <c:v>25659287.93</c:v>
                </c:pt>
                <c:pt idx="50">
                  <c:v>25659287.93</c:v>
                </c:pt>
                <c:pt idx="51">
                  <c:v>25659287.93</c:v>
                </c:pt>
                <c:pt idx="52">
                  <c:v>25659287.93</c:v>
                </c:pt>
                <c:pt idx="53">
                  <c:v>25659287.93</c:v>
                </c:pt>
                <c:pt idx="54">
                  <c:v>25659287.93</c:v>
                </c:pt>
                <c:pt idx="55">
                  <c:v>25659287.93</c:v>
                </c:pt>
                <c:pt idx="56">
                  <c:v>25659287.93</c:v>
                </c:pt>
                <c:pt idx="57">
                  <c:v>25659287.93</c:v>
                </c:pt>
                <c:pt idx="58">
                  <c:v>25659287.93</c:v>
                </c:pt>
                <c:pt idx="59">
                  <c:v>25659287.93</c:v>
                </c:pt>
                <c:pt idx="60">
                  <c:v>25659287.93</c:v>
                </c:pt>
                <c:pt idx="61">
                  <c:v>25659287.93</c:v>
                </c:pt>
                <c:pt idx="62">
                  <c:v>25659287.93</c:v>
                </c:pt>
                <c:pt idx="63">
                  <c:v>25659287.93</c:v>
                </c:pt>
                <c:pt idx="64">
                  <c:v>25659287.93</c:v>
                </c:pt>
                <c:pt idx="65">
                  <c:v>25659287.93</c:v>
                </c:pt>
                <c:pt idx="66">
                  <c:v>25659287.93</c:v>
                </c:pt>
                <c:pt idx="67">
                  <c:v>25659287.93</c:v>
                </c:pt>
                <c:pt idx="68">
                  <c:v>25659287.93</c:v>
                </c:pt>
                <c:pt idx="69">
                  <c:v>25659287.93</c:v>
                </c:pt>
                <c:pt idx="70">
                  <c:v>25659287.93</c:v>
                </c:pt>
                <c:pt idx="71">
                  <c:v>25659287.93</c:v>
                </c:pt>
                <c:pt idx="72">
                  <c:v>26579965.960000001</c:v>
                </c:pt>
                <c:pt idx="73">
                  <c:v>26579965.960000001</c:v>
                </c:pt>
                <c:pt idx="74">
                  <c:v>26579965.960000001</c:v>
                </c:pt>
                <c:pt idx="75">
                  <c:v>26579965.960000001</c:v>
                </c:pt>
                <c:pt idx="76">
                  <c:v>26579965.960000001</c:v>
                </c:pt>
                <c:pt idx="77">
                  <c:v>26579965.960000001</c:v>
                </c:pt>
                <c:pt idx="78">
                  <c:v>26579965.960000001</c:v>
                </c:pt>
                <c:pt idx="79">
                  <c:v>26579965.960000001</c:v>
                </c:pt>
                <c:pt idx="80">
                  <c:v>26579965.960000001</c:v>
                </c:pt>
                <c:pt idx="81">
                  <c:v>26579965.960000001</c:v>
                </c:pt>
                <c:pt idx="82">
                  <c:v>26579965.960000001</c:v>
                </c:pt>
                <c:pt idx="83">
                  <c:v>26579965.960000001</c:v>
                </c:pt>
                <c:pt idx="84">
                  <c:v>26579965.960000001</c:v>
                </c:pt>
                <c:pt idx="85">
                  <c:v>26579965.960000001</c:v>
                </c:pt>
                <c:pt idx="86">
                  <c:v>26579965.960000001</c:v>
                </c:pt>
                <c:pt idx="87">
                  <c:v>26579965.960000001</c:v>
                </c:pt>
                <c:pt idx="88">
                  <c:v>26579965.960000001</c:v>
                </c:pt>
                <c:pt idx="89">
                  <c:v>26579965.960000001</c:v>
                </c:pt>
                <c:pt idx="90">
                  <c:v>26579965.960000001</c:v>
                </c:pt>
                <c:pt idx="91">
                  <c:v>26579965.960000001</c:v>
                </c:pt>
                <c:pt idx="92">
                  <c:v>26579965.960000001</c:v>
                </c:pt>
                <c:pt idx="93">
                  <c:v>26579965.960000001</c:v>
                </c:pt>
                <c:pt idx="94">
                  <c:v>26579965.960000001</c:v>
                </c:pt>
                <c:pt idx="95">
                  <c:v>26579965.960000001</c:v>
                </c:pt>
                <c:pt idx="96">
                  <c:v>26579965.960000001</c:v>
                </c:pt>
                <c:pt idx="97">
                  <c:v>26579965.960000001</c:v>
                </c:pt>
                <c:pt idx="98">
                  <c:v>26579965.960000001</c:v>
                </c:pt>
                <c:pt idx="99">
                  <c:v>26579965.960000001</c:v>
                </c:pt>
                <c:pt idx="100">
                  <c:v>26903064.079999998</c:v>
                </c:pt>
                <c:pt idx="101">
                  <c:v>26903064.079999998</c:v>
                </c:pt>
                <c:pt idx="102">
                  <c:v>26903064.079999998</c:v>
                </c:pt>
                <c:pt idx="103">
                  <c:v>26903064.079999998</c:v>
                </c:pt>
                <c:pt idx="104">
                  <c:v>26903064.079999998</c:v>
                </c:pt>
                <c:pt idx="105">
                  <c:v>26903064.079999998</c:v>
                </c:pt>
                <c:pt idx="106">
                  <c:v>26903064.079999998</c:v>
                </c:pt>
                <c:pt idx="107">
                  <c:v>26903064.079999998</c:v>
                </c:pt>
                <c:pt idx="108">
                  <c:v>26903064.079999998</c:v>
                </c:pt>
                <c:pt idx="109">
                  <c:v>26903064.079999998</c:v>
                </c:pt>
                <c:pt idx="110">
                  <c:v>26903064.079999998</c:v>
                </c:pt>
                <c:pt idx="111">
                  <c:v>26903064.079999998</c:v>
                </c:pt>
                <c:pt idx="112">
                  <c:v>26903064.079999998</c:v>
                </c:pt>
                <c:pt idx="113">
                  <c:v>26903064.079999998</c:v>
                </c:pt>
                <c:pt idx="114">
                  <c:v>26903064.079999998</c:v>
                </c:pt>
                <c:pt idx="115">
                  <c:v>26903064.079999998</c:v>
                </c:pt>
                <c:pt idx="116">
                  <c:v>26903064.079999998</c:v>
                </c:pt>
                <c:pt idx="117">
                  <c:v>26903064.079999998</c:v>
                </c:pt>
                <c:pt idx="118">
                  <c:v>26903064.079999998</c:v>
                </c:pt>
                <c:pt idx="119">
                  <c:v>26903064.079999998</c:v>
                </c:pt>
                <c:pt idx="120">
                  <c:v>26903064.079999998</c:v>
                </c:pt>
                <c:pt idx="121">
                  <c:v>26903064.079999998</c:v>
                </c:pt>
                <c:pt idx="122">
                  <c:v>26903064.079999998</c:v>
                </c:pt>
                <c:pt idx="123">
                  <c:v>26903064.079999998</c:v>
                </c:pt>
                <c:pt idx="124">
                  <c:v>26903064.079999998</c:v>
                </c:pt>
                <c:pt idx="125">
                  <c:v>26903064.079999998</c:v>
                </c:pt>
                <c:pt idx="126">
                  <c:v>26903064.079999998</c:v>
                </c:pt>
                <c:pt idx="127">
                  <c:v>26903064.079999998</c:v>
                </c:pt>
                <c:pt idx="128">
                  <c:v>26903064.079999998</c:v>
                </c:pt>
                <c:pt idx="129">
                  <c:v>27107557.199999999</c:v>
                </c:pt>
                <c:pt idx="130">
                  <c:v>27107557.199999999</c:v>
                </c:pt>
                <c:pt idx="131">
                  <c:v>27107557.199999999</c:v>
                </c:pt>
                <c:pt idx="132">
                  <c:v>27107557.199999999</c:v>
                </c:pt>
                <c:pt idx="133">
                  <c:v>27107557.199999999</c:v>
                </c:pt>
                <c:pt idx="134">
                  <c:v>27107557.199999999</c:v>
                </c:pt>
                <c:pt idx="135">
                  <c:v>27107557.199999999</c:v>
                </c:pt>
                <c:pt idx="136">
                  <c:v>27107557.199999999</c:v>
                </c:pt>
                <c:pt idx="137">
                  <c:v>27107557.199999999</c:v>
                </c:pt>
                <c:pt idx="138">
                  <c:v>27107557.199999999</c:v>
                </c:pt>
                <c:pt idx="139">
                  <c:v>27107557.199999999</c:v>
                </c:pt>
                <c:pt idx="140">
                  <c:v>27107557.199999999</c:v>
                </c:pt>
                <c:pt idx="141">
                  <c:v>27107557.199999999</c:v>
                </c:pt>
                <c:pt idx="142">
                  <c:v>27107557.199999999</c:v>
                </c:pt>
                <c:pt idx="143">
                  <c:v>27107557.199999999</c:v>
                </c:pt>
                <c:pt idx="144">
                  <c:v>27107557.199999999</c:v>
                </c:pt>
                <c:pt idx="145">
                  <c:v>27107557.199999999</c:v>
                </c:pt>
                <c:pt idx="146">
                  <c:v>27107557.199999999</c:v>
                </c:pt>
                <c:pt idx="147">
                  <c:v>27107557.199999999</c:v>
                </c:pt>
                <c:pt idx="148">
                  <c:v>27107557.199999999</c:v>
                </c:pt>
                <c:pt idx="149">
                  <c:v>27107557.199999999</c:v>
                </c:pt>
                <c:pt idx="150">
                  <c:v>27107557.199999999</c:v>
                </c:pt>
                <c:pt idx="151">
                  <c:v>27107557.199999999</c:v>
                </c:pt>
                <c:pt idx="152">
                  <c:v>27107557.199999999</c:v>
                </c:pt>
                <c:pt idx="153">
                  <c:v>27107557.199999999</c:v>
                </c:pt>
                <c:pt idx="154">
                  <c:v>27107557.199999999</c:v>
                </c:pt>
                <c:pt idx="155">
                  <c:v>27107557.199999999</c:v>
                </c:pt>
                <c:pt idx="156">
                  <c:v>27107557.199999999</c:v>
                </c:pt>
                <c:pt idx="157">
                  <c:v>27107557.199999999</c:v>
                </c:pt>
                <c:pt idx="158">
                  <c:v>27107557.199999999</c:v>
                </c:pt>
                <c:pt idx="159">
                  <c:v>27107557.199999999</c:v>
                </c:pt>
                <c:pt idx="160">
                  <c:v>27107557.199999999</c:v>
                </c:pt>
                <c:pt idx="161">
                  <c:v>27788498.68</c:v>
                </c:pt>
                <c:pt idx="162">
                  <c:v>27788498.68</c:v>
                </c:pt>
                <c:pt idx="163">
                  <c:v>27788498.68</c:v>
                </c:pt>
                <c:pt idx="164">
                  <c:v>27788498.68</c:v>
                </c:pt>
                <c:pt idx="165">
                  <c:v>27788498.68</c:v>
                </c:pt>
                <c:pt idx="166">
                  <c:v>27788498.68</c:v>
                </c:pt>
                <c:pt idx="167">
                  <c:v>27788498.68</c:v>
                </c:pt>
                <c:pt idx="168">
                  <c:v>27788498.68</c:v>
                </c:pt>
                <c:pt idx="169">
                  <c:v>27788498.68</c:v>
                </c:pt>
                <c:pt idx="170">
                  <c:v>27788498.68</c:v>
                </c:pt>
                <c:pt idx="171">
                  <c:v>27788498.68</c:v>
                </c:pt>
                <c:pt idx="172">
                  <c:v>27788498.68</c:v>
                </c:pt>
                <c:pt idx="173">
                  <c:v>27788498.68</c:v>
                </c:pt>
                <c:pt idx="174">
                  <c:v>27788498.68</c:v>
                </c:pt>
                <c:pt idx="175">
                  <c:v>27788498.68</c:v>
                </c:pt>
                <c:pt idx="176">
                  <c:v>27788498.68</c:v>
                </c:pt>
                <c:pt idx="177">
                  <c:v>27788498.68</c:v>
                </c:pt>
                <c:pt idx="178">
                  <c:v>27788498.68</c:v>
                </c:pt>
                <c:pt idx="179">
                  <c:v>27788498.68</c:v>
                </c:pt>
                <c:pt idx="180">
                  <c:v>27788498.68</c:v>
                </c:pt>
                <c:pt idx="181">
                  <c:v>27788498.68</c:v>
                </c:pt>
                <c:pt idx="182">
                  <c:v>27788498.68</c:v>
                </c:pt>
                <c:pt idx="183">
                  <c:v>27788498.68</c:v>
                </c:pt>
                <c:pt idx="184">
                  <c:v>27788498.68</c:v>
                </c:pt>
                <c:pt idx="185">
                  <c:v>27788498.68</c:v>
                </c:pt>
                <c:pt idx="186">
                  <c:v>27788498.68</c:v>
                </c:pt>
                <c:pt idx="187">
                  <c:v>27788498.68</c:v>
                </c:pt>
                <c:pt idx="188">
                  <c:v>27788498.68</c:v>
                </c:pt>
                <c:pt idx="189">
                  <c:v>27788498.68</c:v>
                </c:pt>
                <c:pt idx="190">
                  <c:v>27788498.68</c:v>
                </c:pt>
                <c:pt idx="191">
                  <c:v>27788498.68</c:v>
                </c:pt>
                <c:pt idx="192">
                  <c:v>28419170.359999999</c:v>
                </c:pt>
                <c:pt idx="193">
                  <c:v>28419170.359999999</c:v>
                </c:pt>
                <c:pt idx="194">
                  <c:v>28419170.359999999</c:v>
                </c:pt>
                <c:pt idx="195">
                  <c:v>28419170.359999999</c:v>
                </c:pt>
                <c:pt idx="196">
                  <c:v>28419170.359999999</c:v>
                </c:pt>
                <c:pt idx="197">
                  <c:v>28419170.359999999</c:v>
                </c:pt>
                <c:pt idx="198">
                  <c:v>28419170.359999999</c:v>
                </c:pt>
                <c:pt idx="199">
                  <c:v>28419170.359999999</c:v>
                </c:pt>
                <c:pt idx="200">
                  <c:v>28419170.359999999</c:v>
                </c:pt>
                <c:pt idx="201">
                  <c:v>28419170.359999999</c:v>
                </c:pt>
                <c:pt idx="202">
                  <c:v>28419170.359999999</c:v>
                </c:pt>
                <c:pt idx="203">
                  <c:v>28419170.359999999</c:v>
                </c:pt>
                <c:pt idx="204">
                  <c:v>28419170.359999999</c:v>
                </c:pt>
                <c:pt idx="205">
                  <c:v>28419170.359999999</c:v>
                </c:pt>
                <c:pt idx="206">
                  <c:v>28419170.359999999</c:v>
                </c:pt>
                <c:pt idx="207">
                  <c:v>28419170.359999999</c:v>
                </c:pt>
                <c:pt idx="208">
                  <c:v>28419170.359999999</c:v>
                </c:pt>
                <c:pt idx="209">
                  <c:v>28419170.359999999</c:v>
                </c:pt>
                <c:pt idx="210">
                  <c:v>28419170.359999999</c:v>
                </c:pt>
                <c:pt idx="211">
                  <c:v>28419170.359999999</c:v>
                </c:pt>
                <c:pt idx="212">
                  <c:v>28419170.359999999</c:v>
                </c:pt>
                <c:pt idx="213">
                  <c:v>28419170.359999999</c:v>
                </c:pt>
                <c:pt idx="214">
                  <c:v>28419170.359999999</c:v>
                </c:pt>
                <c:pt idx="215">
                  <c:v>28419170.359999999</c:v>
                </c:pt>
                <c:pt idx="216">
                  <c:v>28419170.359999999</c:v>
                </c:pt>
                <c:pt idx="217">
                  <c:v>28419170.359999999</c:v>
                </c:pt>
                <c:pt idx="218">
                  <c:v>28419170.359999999</c:v>
                </c:pt>
                <c:pt idx="219">
                  <c:v>28419170.359999999</c:v>
                </c:pt>
                <c:pt idx="220">
                  <c:v>28609930.879999999</c:v>
                </c:pt>
                <c:pt idx="221">
                  <c:v>28609930.879999999</c:v>
                </c:pt>
                <c:pt idx="222">
                  <c:v>28609930.879999999</c:v>
                </c:pt>
                <c:pt idx="223">
                  <c:v>28609930.879999999</c:v>
                </c:pt>
                <c:pt idx="224">
                  <c:v>28609930.879999999</c:v>
                </c:pt>
                <c:pt idx="225">
                  <c:v>28609930.879999999</c:v>
                </c:pt>
                <c:pt idx="226">
                  <c:v>28609930.879999999</c:v>
                </c:pt>
                <c:pt idx="227">
                  <c:v>28609930.879999999</c:v>
                </c:pt>
                <c:pt idx="228">
                  <c:v>28609930.879999999</c:v>
                </c:pt>
                <c:pt idx="229">
                  <c:v>28609930.879999999</c:v>
                </c:pt>
                <c:pt idx="230">
                  <c:v>28609930.879999999</c:v>
                </c:pt>
                <c:pt idx="231">
                  <c:v>28609930.879999999</c:v>
                </c:pt>
                <c:pt idx="232">
                  <c:v>28609930.879999999</c:v>
                </c:pt>
                <c:pt idx="233">
                  <c:v>28609930.879999999</c:v>
                </c:pt>
                <c:pt idx="234">
                  <c:v>28609930.879999999</c:v>
                </c:pt>
                <c:pt idx="235">
                  <c:v>28609930.879999999</c:v>
                </c:pt>
                <c:pt idx="236">
                  <c:v>28609930.879999999</c:v>
                </c:pt>
                <c:pt idx="237">
                  <c:v>28609930.879999999</c:v>
                </c:pt>
                <c:pt idx="238">
                  <c:v>28609930.879999999</c:v>
                </c:pt>
                <c:pt idx="239">
                  <c:v>28609930.879999999</c:v>
                </c:pt>
                <c:pt idx="240">
                  <c:v>28609930.879999999</c:v>
                </c:pt>
                <c:pt idx="241">
                  <c:v>28609930.879999999</c:v>
                </c:pt>
                <c:pt idx="242">
                  <c:v>28609930.879999999</c:v>
                </c:pt>
                <c:pt idx="243">
                  <c:v>28609930.879999999</c:v>
                </c:pt>
                <c:pt idx="244">
                  <c:v>28609930.879999999</c:v>
                </c:pt>
                <c:pt idx="245">
                  <c:v>28609930.879999999</c:v>
                </c:pt>
                <c:pt idx="246">
                  <c:v>28609930.879999999</c:v>
                </c:pt>
                <c:pt idx="247">
                  <c:v>28609930.879999999</c:v>
                </c:pt>
                <c:pt idx="248">
                  <c:v>28609930.879999999</c:v>
                </c:pt>
                <c:pt idx="249">
                  <c:v>28609930.879999999</c:v>
                </c:pt>
                <c:pt idx="250">
                  <c:v>28609930.879999999</c:v>
                </c:pt>
                <c:pt idx="251">
                  <c:v>28609930.879999999</c:v>
                </c:pt>
                <c:pt idx="252">
                  <c:v>28609930.879999999</c:v>
                </c:pt>
                <c:pt idx="253">
                  <c:v>29104364.440000001</c:v>
                </c:pt>
                <c:pt idx="254">
                  <c:v>29104364.440000001</c:v>
                </c:pt>
                <c:pt idx="255">
                  <c:v>29104364.440000001</c:v>
                </c:pt>
                <c:pt idx="256">
                  <c:v>29104364.440000001</c:v>
                </c:pt>
                <c:pt idx="257">
                  <c:v>29104364.440000001</c:v>
                </c:pt>
                <c:pt idx="258">
                  <c:v>29104364.440000001</c:v>
                </c:pt>
                <c:pt idx="259">
                  <c:v>29104364.440000001</c:v>
                </c:pt>
                <c:pt idx="260">
                  <c:v>29104364.440000001</c:v>
                </c:pt>
                <c:pt idx="261">
                  <c:v>29104364.440000001</c:v>
                </c:pt>
                <c:pt idx="262">
                  <c:v>29104364.440000001</c:v>
                </c:pt>
                <c:pt idx="263">
                  <c:v>29104364.440000001</c:v>
                </c:pt>
                <c:pt idx="264">
                  <c:v>29104364.440000001</c:v>
                </c:pt>
                <c:pt idx="265">
                  <c:v>29104364.440000001</c:v>
                </c:pt>
                <c:pt idx="266">
                  <c:v>29104364.440000001</c:v>
                </c:pt>
                <c:pt idx="267">
                  <c:v>29104364.440000001</c:v>
                </c:pt>
                <c:pt idx="268">
                  <c:v>29104364.440000001</c:v>
                </c:pt>
                <c:pt idx="269">
                  <c:v>29104364.440000001</c:v>
                </c:pt>
                <c:pt idx="270">
                  <c:v>29104364.440000001</c:v>
                </c:pt>
                <c:pt idx="271">
                  <c:v>29104364.440000001</c:v>
                </c:pt>
                <c:pt idx="272">
                  <c:v>29104364.440000001</c:v>
                </c:pt>
                <c:pt idx="273">
                  <c:v>29104364.440000001</c:v>
                </c:pt>
                <c:pt idx="274">
                  <c:v>29104364.440000001</c:v>
                </c:pt>
                <c:pt idx="275">
                  <c:v>29104364.440000001</c:v>
                </c:pt>
                <c:pt idx="276">
                  <c:v>29104364.440000001</c:v>
                </c:pt>
                <c:pt idx="277">
                  <c:v>29104364.440000001</c:v>
                </c:pt>
                <c:pt idx="278">
                  <c:v>29104364.440000001</c:v>
                </c:pt>
                <c:pt idx="279">
                  <c:v>29104364.440000001</c:v>
                </c:pt>
                <c:pt idx="280">
                  <c:v>29104364.440000001</c:v>
                </c:pt>
                <c:pt idx="281">
                  <c:v>29104364.440000001</c:v>
                </c:pt>
                <c:pt idx="282">
                  <c:v>29104364.440000001</c:v>
                </c:pt>
                <c:pt idx="283">
                  <c:v>29402109.899999999</c:v>
                </c:pt>
                <c:pt idx="284">
                  <c:v>29402109.899999999</c:v>
                </c:pt>
                <c:pt idx="285">
                  <c:v>29402109.899999999</c:v>
                </c:pt>
                <c:pt idx="286">
                  <c:v>29402109.899999999</c:v>
                </c:pt>
                <c:pt idx="287">
                  <c:v>29402109.899999999</c:v>
                </c:pt>
                <c:pt idx="288">
                  <c:v>29402109.899999999</c:v>
                </c:pt>
                <c:pt idx="289">
                  <c:v>29402109.899999999</c:v>
                </c:pt>
                <c:pt idx="290">
                  <c:v>29402109.899999999</c:v>
                </c:pt>
                <c:pt idx="291">
                  <c:v>29402109.899999999</c:v>
                </c:pt>
                <c:pt idx="292">
                  <c:v>29402109.899999999</c:v>
                </c:pt>
                <c:pt idx="293">
                  <c:v>29402109.899999999</c:v>
                </c:pt>
                <c:pt idx="294">
                  <c:v>29402109.899999999</c:v>
                </c:pt>
                <c:pt idx="295">
                  <c:v>29402109.899999999</c:v>
                </c:pt>
                <c:pt idx="296">
                  <c:v>29402109.899999999</c:v>
                </c:pt>
                <c:pt idx="297">
                  <c:v>29402109.899999999</c:v>
                </c:pt>
                <c:pt idx="298">
                  <c:v>29402109.899999999</c:v>
                </c:pt>
                <c:pt idx="299">
                  <c:v>29402109.899999999</c:v>
                </c:pt>
                <c:pt idx="300">
                  <c:v>29402109.899999999</c:v>
                </c:pt>
                <c:pt idx="301">
                  <c:v>29402109.899999999</c:v>
                </c:pt>
                <c:pt idx="302">
                  <c:v>29402109.899999999</c:v>
                </c:pt>
                <c:pt idx="303">
                  <c:v>29402109.899999999</c:v>
                </c:pt>
                <c:pt idx="304">
                  <c:v>29402109.899999999</c:v>
                </c:pt>
                <c:pt idx="305">
                  <c:v>29402109.899999999</c:v>
                </c:pt>
                <c:pt idx="306">
                  <c:v>29402109.899999999</c:v>
                </c:pt>
                <c:pt idx="307">
                  <c:v>29402109.899999999</c:v>
                </c:pt>
                <c:pt idx="308">
                  <c:v>29402109.899999999</c:v>
                </c:pt>
                <c:pt idx="309">
                  <c:v>29402109.899999999</c:v>
                </c:pt>
                <c:pt idx="310">
                  <c:v>29402109.899999999</c:v>
                </c:pt>
                <c:pt idx="311">
                  <c:v>29402109.899999999</c:v>
                </c:pt>
                <c:pt idx="312">
                  <c:v>29402109.899999999</c:v>
                </c:pt>
                <c:pt idx="313">
                  <c:v>29402109.899999999</c:v>
                </c:pt>
                <c:pt idx="314">
                  <c:v>29578142.859999999</c:v>
                </c:pt>
                <c:pt idx="315">
                  <c:v>29578142.859999999</c:v>
                </c:pt>
                <c:pt idx="316">
                  <c:v>29578142.859999999</c:v>
                </c:pt>
                <c:pt idx="317">
                  <c:v>29578142.859999999</c:v>
                </c:pt>
                <c:pt idx="318">
                  <c:v>29578142.859999999</c:v>
                </c:pt>
                <c:pt idx="319">
                  <c:v>29578142.859999999</c:v>
                </c:pt>
                <c:pt idx="320">
                  <c:v>29578142.859999999</c:v>
                </c:pt>
                <c:pt idx="321">
                  <c:v>29578142.859999999</c:v>
                </c:pt>
                <c:pt idx="322">
                  <c:v>29578142.859999999</c:v>
                </c:pt>
                <c:pt idx="323">
                  <c:v>29578142.859999999</c:v>
                </c:pt>
                <c:pt idx="324">
                  <c:v>29578142.859999999</c:v>
                </c:pt>
                <c:pt idx="325">
                  <c:v>29578142.859999999</c:v>
                </c:pt>
                <c:pt idx="326">
                  <c:v>29578142.859999999</c:v>
                </c:pt>
                <c:pt idx="327">
                  <c:v>29578142.859999999</c:v>
                </c:pt>
                <c:pt idx="328">
                  <c:v>29578142.859999999</c:v>
                </c:pt>
                <c:pt idx="329">
                  <c:v>29578142.859999999</c:v>
                </c:pt>
                <c:pt idx="330">
                  <c:v>29578142.859999999</c:v>
                </c:pt>
                <c:pt idx="331">
                  <c:v>29578142.859999999</c:v>
                </c:pt>
                <c:pt idx="332">
                  <c:v>29578142.859999999</c:v>
                </c:pt>
                <c:pt idx="333">
                  <c:v>29578142.859999999</c:v>
                </c:pt>
                <c:pt idx="334">
                  <c:v>29578142.859999999</c:v>
                </c:pt>
                <c:pt idx="335">
                  <c:v>29578142.859999999</c:v>
                </c:pt>
                <c:pt idx="336">
                  <c:v>29578142.859999999</c:v>
                </c:pt>
                <c:pt idx="337">
                  <c:v>29578142.859999999</c:v>
                </c:pt>
                <c:pt idx="338">
                  <c:v>29578142.859999999</c:v>
                </c:pt>
                <c:pt idx="339">
                  <c:v>29578142.859999999</c:v>
                </c:pt>
                <c:pt idx="340">
                  <c:v>29578142.859999999</c:v>
                </c:pt>
                <c:pt idx="341">
                  <c:v>29578142.859999999</c:v>
                </c:pt>
                <c:pt idx="342">
                  <c:v>29578142.859999999</c:v>
                </c:pt>
                <c:pt idx="343">
                  <c:v>29578142.859999999</c:v>
                </c:pt>
                <c:pt idx="344">
                  <c:v>29578142.859999999</c:v>
                </c:pt>
                <c:pt idx="345">
                  <c:v>30990689.059999999</c:v>
                </c:pt>
                <c:pt idx="346">
                  <c:v>30990689.059999999</c:v>
                </c:pt>
                <c:pt idx="347">
                  <c:v>30990689.059999999</c:v>
                </c:pt>
                <c:pt idx="348">
                  <c:v>30990689.059999999</c:v>
                </c:pt>
                <c:pt idx="349">
                  <c:v>30990689.059999999</c:v>
                </c:pt>
                <c:pt idx="350">
                  <c:v>30990689.059999999</c:v>
                </c:pt>
                <c:pt idx="351">
                  <c:v>30990689.059999999</c:v>
                </c:pt>
                <c:pt idx="352">
                  <c:v>30990689.059999999</c:v>
                </c:pt>
                <c:pt idx="353">
                  <c:v>30990689.059999999</c:v>
                </c:pt>
                <c:pt idx="354">
                  <c:v>30990689.059999999</c:v>
                </c:pt>
                <c:pt idx="355">
                  <c:v>30990689.059999999</c:v>
                </c:pt>
                <c:pt idx="356">
                  <c:v>30990689.059999999</c:v>
                </c:pt>
                <c:pt idx="357">
                  <c:v>30990689.059999999</c:v>
                </c:pt>
                <c:pt idx="358">
                  <c:v>30990689.059999999</c:v>
                </c:pt>
                <c:pt idx="359">
                  <c:v>30990689.059999999</c:v>
                </c:pt>
                <c:pt idx="360">
                  <c:v>30990689.059999999</c:v>
                </c:pt>
                <c:pt idx="361">
                  <c:v>30990689.059999999</c:v>
                </c:pt>
                <c:pt idx="362">
                  <c:v>30990689.059999999</c:v>
                </c:pt>
                <c:pt idx="363">
                  <c:v>30990689.059999999</c:v>
                </c:pt>
                <c:pt idx="364">
                  <c:v>30990689.059999999</c:v>
                </c:pt>
                <c:pt idx="365">
                  <c:v>30990689.059999999</c:v>
                </c:pt>
                <c:pt idx="366">
                  <c:v>30990689.059999999</c:v>
                </c:pt>
                <c:pt idx="367">
                  <c:v>30990689.059999999</c:v>
                </c:pt>
                <c:pt idx="368">
                  <c:v>30990689.059999999</c:v>
                </c:pt>
                <c:pt idx="369">
                  <c:v>30990689.059999999</c:v>
                </c:pt>
                <c:pt idx="370">
                  <c:v>30990689.059999999</c:v>
                </c:pt>
                <c:pt idx="371">
                  <c:v>30990689.059999999</c:v>
                </c:pt>
                <c:pt idx="372">
                  <c:v>30990689.059999999</c:v>
                </c:pt>
                <c:pt idx="373">
                  <c:v>30990689.059999999</c:v>
                </c:pt>
                <c:pt idx="374">
                  <c:v>30874514.559999999</c:v>
                </c:pt>
                <c:pt idx="375">
                  <c:v>30874514.559999999</c:v>
                </c:pt>
                <c:pt idx="376">
                  <c:v>30874514.559999999</c:v>
                </c:pt>
                <c:pt idx="377">
                  <c:v>30874514.559999999</c:v>
                </c:pt>
                <c:pt idx="378">
                  <c:v>30874514.559999999</c:v>
                </c:pt>
                <c:pt idx="379">
                  <c:v>30874514.559999999</c:v>
                </c:pt>
                <c:pt idx="380">
                  <c:v>30874514.559999999</c:v>
                </c:pt>
                <c:pt idx="381">
                  <c:v>30874514.559999999</c:v>
                </c:pt>
                <c:pt idx="382">
                  <c:v>30874514.559999999</c:v>
                </c:pt>
                <c:pt idx="383">
                  <c:v>30874514.559999999</c:v>
                </c:pt>
                <c:pt idx="384">
                  <c:v>30874514.559999999</c:v>
                </c:pt>
                <c:pt idx="385">
                  <c:v>30874514.559999999</c:v>
                </c:pt>
                <c:pt idx="386">
                  <c:v>30874514.559999999</c:v>
                </c:pt>
                <c:pt idx="387">
                  <c:v>30874514.559999999</c:v>
                </c:pt>
                <c:pt idx="388">
                  <c:v>30874514.559999999</c:v>
                </c:pt>
                <c:pt idx="389">
                  <c:v>30874514.559999999</c:v>
                </c:pt>
                <c:pt idx="390">
                  <c:v>30874514.559999999</c:v>
                </c:pt>
                <c:pt idx="391">
                  <c:v>30874514.559999999</c:v>
                </c:pt>
                <c:pt idx="392">
                  <c:v>30874514.559999999</c:v>
                </c:pt>
                <c:pt idx="393">
                  <c:v>30874514.559999999</c:v>
                </c:pt>
                <c:pt idx="394">
                  <c:v>30874514.559999999</c:v>
                </c:pt>
                <c:pt idx="395">
                  <c:v>30874514.559999999</c:v>
                </c:pt>
                <c:pt idx="396">
                  <c:v>30874514.559999999</c:v>
                </c:pt>
                <c:pt idx="397">
                  <c:v>30874514.559999999</c:v>
                </c:pt>
                <c:pt idx="398">
                  <c:v>30874514.559999999</c:v>
                </c:pt>
                <c:pt idx="399">
                  <c:v>30874514.559999999</c:v>
                </c:pt>
                <c:pt idx="400">
                  <c:v>30874514.559999999</c:v>
                </c:pt>
                <c:pt idx="401">
                  <c:v>30874514.559999999</c:v>
                </c:pt>
                <c:pt idx="402">
                  <c:v>30874514.559999999</c:v>
                </c:pt>
                <c:pt idx="403">
                  <c:v>30874514.559999999</c:v>
                </c:pt>
                <c:pt idx="404">
                  <c:v>30874514.559999999</c:v>
                </c:pt>
                <c:pt idx="405">
                  <c:v>30874514.559999999</c:v>
                </c:pt>
                <c:pt idx="406">
                  <c:v>30928597.440000001</c:v>
                </c:pt>
                <c:pt idx="407">
                  <c:v>30928597.440000001</c:v>
                </c:pt>
                <c:pt idx="408">
                  <c:v>30928597.440000001</c:v>
                </c:pt>
                <c:pt idx="409">
                  <c:v>30928597.440000001</c:v>
                </c:pt>
                <c:pt idx="410">
                  <c:v>30928597.440000001</c:v>
                </c:pt>
                <c:pt idx="411">
                  <c:v>30928597.440000001</c:v>
                </c:pt>
                <c:pt idx="412">
                  <c:v>30928597.440000001</c:v>
                </c:pt>
                <c:pt idx="413">
                  <c:v>30928597.440000001</c:v>
                </c:pt>
                <c:pt idx="414">
                  <c:v>30928597.440000001</c:v>
                </c:pt>
                <c:pt idx="415">
                  <c:v>30928597.440000001</c:v>
                </c:pt>
                <c:pt idx="416">
                  <c:v>30928597.440000001</c:v>
                </c:pt>
                <c:pt idx="417">
                  <c:v>30928597.440000001</c:v>
                </c:pt>
                <c:pt idx="418">
                  <c:v>30928597.440000001</c:v>
                </c:pt>
                <c:pt idx="419">
                  <c:v>30928597.440000001</c:v>
                </c:pt>
                <c:pt idx="420">
                  <c:v>30928597.440000001</c:v>
                </c:pt>
                <c:pt idx="421">
                  <c:v>30928597.440000001</c:v>
                </c:pt>
                <c:pt idx="422">
                  <c:v>30928597.440000001</c:v>
                </c:pt>
                <c:pt idx="423">
                  <c:v>30928597.440000001</c:v>
                </c:pt>
                <c:pt idx="424">
                  <c:v>30928597.440000001</c:v>
                </c:pt>
                <c:pt idx="425">
                  <c:v>30928597.440000001</c:v>
                </c:pt>
                <c:pt idx="426">
                  <c:v>30928597.440000001</c:v>
                </c:pt>
                <c:pt idx="427">
                  <c:v>30928597.440000001</c:v>
                </c:pt>
                <c:pt idx="428">
                  <c:v>30928597.440000001</c:v>
                </c:pt>
                <c:pt idx="429">
                  <c:v>30928597.440000001</c:v>
                </c:pt>
                <c:pt idx="430">
                  <c:v>30928597.440000001</c:v>
                </c:pt>
                <c:pt idx="431">
                  <c:v>30928597.440000001</c:v>
                </c:pt>
                <c:pt idx="432">
                  <c:v>30928597.440000001</c:v>
                </c:pt>
                <c:pt idx="433">
                  <c:v>30928597.440000001</c:v>
                </c:pt>
                <c:pt idx="434">
                  <c:v>30928597.440000001</c:v>
                </c:pt>
                <c:pt idx="435">
                  <c:v>30928597.440000001</c:v>
                </c:pt>
                <c:pt idx="436">
                  <c:v>30928597.440000001</c:v>
                </c:pt>
                <c:pt idx="437">
                  <c:v>31007044.449999999</c:v>
                </c:pt>
                <c:pt idx="438">
                  <c:v>31007044.449999999</c:v>
                </c:pt>
                <c:pt idx="439">
                  <c:v>31007044.449999999</c:v>
                </c:pt>
                <c:pt idx="440">
                  <c:v>31007044.449999999</c:v>
                </c:pt>
                <c:pt idx="441">
                  <c:v>31007044.449999999</c:v>
                </c:pt>
                <c:pt idx="442">
                  <c:v>31007044.449999999</c:v>
                </c:pt>
                <c:pt idx="443">
                  <c:v>31007044.449999999</c:v>
                </c:pt>
                <c:pt idx="444">
                  <c:v>31007044.449999999</c:v>
                </c:pt>
                <c:pt idx="445">
                  <c:v>31007044.449999999</c:v>
                </c:pt>
                <c:pt idx="446">
                  <c:v>31007044.449999999</c:v>
                </c:pt>
                <c:pt idx="447">
                  <c:v>31007044.449999999</c:v>
                </c:pt>
                <c:pt idx="448">
                  <c:v>31007044.449999999</c:v>
                </c:pt>
                <c:pt idx="449">
                  <c:v>31007044.449999999</c:v>
                </c:pt>
                <c:pt idx="450">
                  <c:v>31007044.449999999</c:v>
                </c:pt>
                <c:pt idx="451">
                  <c:v>31007044.449999999</c:v>
                </c:pt>
                <c:pt idx="452">
                  <c:v>31007044.449999999</c:v>
                </c:pt>
                <c:pt idx="453">
                  <c:v>31007044.449999999</c:v>
                </c:pt>
                <c:pt idx="454">
                  <c:v>31007044.449999999</c:v>
                </c:pt>
                <c:pt idx="455">
                  <c:v>31007044.449999999</c:v>
                </c:pt>
                <c:pt idx="456">
                  <c:v>31007044.449999999</c:v>
                </c:pt>
                <c:pt idx="457">
                  <c:v>31007044.449999999</c:v>
                </c:pt>
                <c:pt idx="458">
                  <c:v>31007044.449999999</c:v>
                </c:pt>
                <c:pt idx="459">
                  <c:v>31007044.449999999</c:v>
                </c:pt>
                <c:pt idx="460">
                  <c:v>31007044.449999999</c:v>
                </c:pt>
                <c:pt idx="461">
                  <c:v>31007044.449999999</c:v>
                </c:pt>
                <c:pt idx="462">
                  <c:v>31007044.449999999</c:v>
                </c:pt>
                <c:pt idx="463">
                  <c:v>31007044.449999999</c:v>
                </c:pt>
                <c:pt idx="464">
                  <c:v>31007044.449999999</c:v>
                </c:pt>
                <c:pt idx="465">
                  <c:v>31052787.629999999</c:v>
                </c:pt>
                <c:pt idx="466">
                  <c:v>31052787.629999999</c:v>
                </c:pt>
                <c:pt idx="467">
                  <c:v>31052787.629999999</c:v>
                </c:pt>
                <c:pt idx="468">
                  <c:v>31052787.629999999</c:v>
                </c:pt>
                <c:pt idx="469">
                  <c:v>31052787.629999999</c:v>
                </c:pt>
                <c:pt idx="470">
                  <c:v>31052787.629999999</c:v>
                </c:pt>
                <c:pt idx="471">
                  <c:v>31052787.629999999</c:v>
                </c:pt>
                <c:pt idx="472">
                  <c:v>31052787.629999999</c:v>
                </c:pt>
                <c:pt idx="473">
                  <c:v>31052787.629999999</c:v>
                </c:pt>
                <c:pt idx="474">
                  <c:v>31052787.629999999</c:v>
                </c:pt>
                <c:pt idx="475">
                  <c:v>31052787.629999999</c:v>
                </c:pt>
                <c:pt idx="476">
                  <c:v>31052787.629999999</c:v>
                </c:pt>
                <c:pt idx="477">
                  <c:v>31052787.629999999</c:v>
                </c:pt>
                <c:pt idx="478">
                  <c:v>31052787.629999999</c:v>
                </c:pt>
                <c:pt idx="479">
                  <c:v>31052787.629999999</c:v>
                </c:pt>
                <c:pt idx="480">
                  <c:v>31052787.629999999</c:v>
                </c:pt>
                <c:pt idx="481">
                  <c:v>31052787.629999999</c:v>
                </c:pt>
                <c:pt idx="482">
                  <c:v>31052787.629999999</c:v>
                </c:pt>
                <c:pt idx="483">
                  <c:v>31052787.629999999</c:v>
                </c:pt>
                <c:pt idx="484">
                  <c:v>31052787.629999999</c:v>
                </c:pt>
                <c:pt idx="485">
                  <c:v>31052787.629999999</c:v>
                </c:pt>
                <c:pt idx="486">
                  <c:v>31052787.629999999</c:v>
                </c:pt>
                <c:pt idx="487">
                  <c:v>31052787.629999999</c:v>
                </c:pt>
                <c:pt idx="488">
                  <c:v>31052787.629999999</c:v>
                </c:pt>
                <c:pt idx="489">
                  <c:v>31052787.629999999</c:v>
                </c:pt>
                <c:pt idx="490">
                  <c:v>31052787.629999999</c:v>
                </c:pt>
                <c:pt idx="491">
                  <c:v>31052787.629999999</c:v>
                </c:pt>
                <c:pt idx="492">
                  <c:v>31052787.629999999</c:v>
                </c:pt>
                <c:pt idx="493">
                  <c:v>31052787.629999999</c:v>
                </c:pt>
                <c:pt idx="494">
                  <c:v>31052787.629999999</c:v>
                </c:pt>
                <c:pt idx="495">
                  <c:v>31052787.629999999</c:v>
                </c:pt>
                <c:pt idx="496">
                  <c:v>31104747.649999999</c:v>
                </c:pt>
                <c:pt idx="497">
                  <c:v>31104747.649999999</c:v>
                </c:pt>
                <c:pt idx="498">
                  <c:v>31104747.649999999</c:v>
                </c:pt>
                <c:pt idx="499">
                  <c:v>31104747.649999999</c:v>
                </c:pt>
                <c:pt idx="500">
                  <c:v>31104747.649999999</c:v>
                </c:pt>
                <c:pt idx="501">
                  <c:v>31104747.649999999</c:v>
                </c:pt>
                <c:pt idx="502">
                  <c:v>31104747.649999999</c:v>
                </c:pt>
                <c:pt idx="503">
                  <c:v>31104747.649999999</c:v>
                </c:pt>
                <c:pt idx="504">
                  <c:v>31104747.649999999</c:v>
                </c:pt>
                <c:pt idx="505">
                  <c:v>31104747.649999999</c:v>
                </c:pt>
                <c:pt idx="506">
                  <c:v>31104747.649999999</c:v>
                </c:pt>
                <c:pt idx="507">
                  <c:v>31104747.649999999</c:v>
                </c:pt>
                <c:pt idx="508">
                  <c:v>31104747.649999999</c:v>
                </c:pt>
                <c:pt idx="509">
                  <c:v>31104747.649999999</c:v>
                </c:pt>
                <c:pt idx="510">
                  <c:v>31104747.649999999</c:v>
                </c:pt>
                <c:pt idx="511">
                  <c:v>31104747.649999999</c:v>
                </c:pt>
                <c:pt idx="512">
                  <c:v>31104747.649999999</c:v>
                </c:pt>
                <c:pt idx="513">
                  <c:v>31104747.649999999</c:v>
                </c:pt>
                <c:pt idx="514">
                  <c:v>31104747.649999999</c:v>
                </c:pt>
                <c:pt idx="515">
                  <c:v>31104747.649999999</c:v>
                </c:pt>
                <c:pt idx="516">
                  <c:v>31104747.649999999</c:v>
                </c:pt>
                <c:pt idx="517">
                  <c:v>31104747.649999999</c:v>
                </c:pt>
                <c:pt idx="518">
                  <c:v>31104747.649999999</c:v>
                </c:pt>
                <c:pt idx="519">
                  <c:v>31104747.649999999</c:v>
                </c:pt>
                <c:pt idx="520">
                  <c:v>31104747.649999999</c:v>
                </c:pt>
                <c:pt idx="521">
                  <c:v>31104747.649999999</c:v>
                </c:pt>
                <c:pt idx="522">
                  <c:v>31104747.649999999</c:v>
                </c:pt>
                <c:pt idx="523">
                  <c:v>31104747.649999999</c:v>
                </c:pt>
                <c:pt idx="524">
                  <c:v>31104747.649999999</c:v>
                </c:pt>
                <c:pt idx="525">
                  <c:v>31104747.649999999</c:v>
                </c:pt>
                <c:pt idx="526">
                  <c:v>34863136.82</c:v>
                </c:pt>
                <c:pt idx="527">
                  <c:v>34863136.82</c:v>
                </c:pt>
                <c:pt idx="528">
                  <c:v>34863136.82</c:v>
                </c:pt>
                <c:pt idx="529">
                  <c:v>34863136.82</c:v>
                </c:pt>
                <c:pt idx="530">
                  <c:v>34863136.82</c:v>
                </c:pt>
                <c:pt idx="531">
                  <c:v>34863136.82</c:v>
                </c:pt>
                <c:pt idx="532">
                  <c:v>34863136.82</c:v>
                </c:pt>
                <c:pt idx="533">
                  <c:v>34863136.82</c:v>
                </c:pt>
                <c:pt idx="534">
                  <c:v>34863136.82</c:v>
                </c:pt>
                <c:pt idx="535">
                  <c:v>34863136.82</c:v>
                </c:pt>
                <c:pt idx="536">
                  <c:v>34863136.82</c:v>
                </c:pt>
                <c:pt idx="537">
                  <c:v>34863136.82</c:v>
                </c:pt>
                <c:pt idx="538">
                  <c:v>34863136.82</c:v>
                </c:pt>
                <c:pt idx="539">
                  <c:v>34863136.82</c:v>
                </c:pt>
                <c:pt idx="540">
                  <c:v>34863136.82</c:v>
                </c:pt>
                <c:pt idx="541">
                  <c:v>34863136.82</c:v>
                </c:pt>
                <c:pt idx="542">
                  <c:v>34863136.82</c:v>
                </c:pt>
                <c:pt idx="543">
                  <c:v>34863136.82</c:v>
                </c:pt>
                <c:pt idx="544">
                  <c:v>34863136.82</c:v>
                </c:pt>
                <c:pt idx="545">
                  <c:v>34863136.82</c:v>
                </c:pt>
                <c:pt idx="546">
                  <c:v>34863136.82</c:v>
                </c:pt>
                <c:pt idx="547">
                  <c:v>34863136.82</c:v>
                </c:pt>
                <c:pt idx="548">
                  <c:v>34863136.82</c:v>
                </c:pt>
                <c:pt idx="549">
                  <c:v>34863136.82</c:v>
                </c:pt>
                <c:pt idx="550">
                  <c:v>34863136.82</c:v>
                </c:pt>
                <c:pt idx="551">
                  <c:v>34863136.82</c:v>
                </c:pt>
                <c:pt idx="552">
                  <c:v>34863136.82</c:v>
                </c:pt>
                <c:pt idx="553">
                  <c:v>34863136.82</c:v>
                </c:pt>
                <c:pt idx="554">
                  <c:v>34863136.82</c:v>
                </c:pt>
                <c:pt idx="555">
                  <c:v>34863136.82</c:v>
                </c:pt>
                <c:pt idx="556">
                  <c:v>34945226.359999999</c:v>
                </c:pt>
                <c:pt idx="557">
                  <c:v>34945226.359999999</c:v>
                </c:pt>
                <c:pt idx="558">
                  <c:v>34945226.359999999</c:v>
                </c:pt>
                <c:pt idx="559">
                  <c:v>34945226.359999999</c:v>
                </c:pt>
                <c:pt idx="560">
                  <c:v>34945226.359999999</c:v>
                </c:pt>
                <c:pt idx="561">
                  <c:v>34945226.359999999</c:v>
                </c:pt>
                <c:pt idx="562">
                  <c:v>34945226.359999999</c:v>
                </c:pt>
                <c:pt idx="563">
                  <c:v>34945226.359999999</c:v>
                </c:pt>
                <c:pt idx="564">
                  <c:v>34945226.359999999</c:v>
                </c:pt>
                <c:pt idx="565">
                  <c:v>34945226.359999999</c:v>
                </c:pt>
                <c:pt idx="566">
                  <c:v>34945226.359999999</c:v>
                </c:pt>
                <c:pt idx="567">
                  <c:v>34945226.359999999</c:v>
                </c:pt>
                <c:pt idx="568">
                  <c:v>34945226.359999999</c:v>
                </c:pt>
                <c:pt idx="569">
                  <c:v>34945226.359999999</c:v>
                </c:pt>
                <c:pt idx="570">
                  <c:v>34945226.359999999</c:v>
                </c:pt>
                <c:pt idx="571">
                  <c:v>34945226.359999999</c:v>
                </c:pt>
                <c:pt idx="572">
                  <c:v>34945226.359999999</c:v>
                </c:pt>
                <c:pt idx="573">
                  <c:v>34945226.359999999</c:v>
                </c:pt>
                <c:pt idx="574">
                  <c:v>34945226.359999999</c:v>
                </c:pt>
                <c:pt idx="575">
                  <c:v>34945226.359999999</c:v>
                </c:pt>
                <c:pt idx="576">
                  <c:v>34945226.359999999</c:v>
                </c:pt>
                <c:pt idx="577">
                  <c:v>34945226.359999999</c:v>
                </c:pt>
                <c:pt idx="578">
                  <c:v>34945226.359999999</c:v>
                </c:pt>
                <c:pt idx="579">
                  <c:v>34945226.359999999</c:v>
                </c:pt>
                <c:pt idx="580">
                  <c:v>34945226.359999999</c:v>
                </c:pt>
                <c:pt idx="581">
                  <c:v>34945226.359999999</c:v>
                </c:pt>
                <c:pt idx="582">
                  <c:v>34945226.359999999</c:v>
                </c:pt>
                <c:pt idx="583">
                  <c:v>34945226.359999999</c:v>
                </c:pt>
                <c:pt idx="584">
                  <c:v>34945226.359999999</c:v>
                </c:pt>
                <c:pt idx="585">
                  <c:v>34945226.359999999</c:v>
                </c:pt>
                <c:pt idx="586">
                  <c:v>34945226.359999999</c:v>
                </c:pt>
                <c:pt idx="587">
                  <c:v>35662532.539999999</c:v>
                </c:pt>
                <c:pt idx="588">
                  <c:v>35662532.539999999</c:v>
                </c:pt>
                <c:pt idx="589">
                  <c:v>35662532.539999999</c:v>
                </c:pt>
                <c:pt idx="590">
                  <c:v>35662532.539999999</c:v>
                </c:pt>
                <c:pt idx="591">
                  <c:v>35662532.539999999</c:v>
                </c:pt>
                <c:pt idx="592">
                  <c:v>35662532.539999999</c:v>
                </c:pt>
                <c:pt idx="593">
                  <c:v>35662532.539999999</c:v>
                </c:pt>
                <c:pt idx="594">
                  <c:v>35662532.539999999</c:v>
                </c:pt>
                <c:pt idx="595">
                  <c:v>35662532.539999999</c:v>
                </c:pt>
                <c:pt idx="596">
                  <c:v>35662532.539999999</c:v>
                </c:pt>
                <c:pt idx="597">
                  <c:v>35662532.539999999</c:v>
                </c:pt>
                <c:pt idx="598">
                  <c:v>35662532.539999999</c:v>
                </c:pt>
                <c:pt idx="599">
                  <c:v>35662532.539999999</c:v>
                </c:pt>
                <c:pt idx="600">
                  <c:v>35662532.539999999</c:v>
                </c:pt>
                <c:pt idx="601">
                  <c:v>35662532.539999999</c:v>
                </c:pt>
                <c:pt idx="602">
                  <c:v>35662532.539999999</c:v>
                </c:pt>
                <c:pt idx="603">
                  <c:v>35662532.539999999</c:v>
                </c:pt>
                <c:pt idx="604">
                  <c:v>35662532.539999999</c:v>
                </c:pt>
                <c:pt idx="605">
                  <c:v>35662532.539999999</c:v>
                </c:pt>
                <c:pt idx="606">
                  <c:v>35662532.539999999</c:v>
                </c:pt>
                <c:pt idx="607">
                  <c:v>35662532.539999999</c:v>
                </c:pt>
                <c:pt idx="608">
                  <c:v>35662532.539999999</c:v>
                </c:pt>
                <c:pt idx="609">
                  <c:v>35662532.539999999</c:v>
                </c:pt>
                <c:pt idx="610">
                  <c:v>35662532.539999999</c:v>
                </c:pt>
                <c:pt idx="611">
                  <c:v>35662532.539999999</c:v>
                </c:pt>
                <c:pt idx="612">
                  <c:v>35662532.539999999</c:v>
                </c:pt>
                <c:pt idx="613">
                  <c:v>35662532.539999999</c:v>
                </c:pt>
                <c:pt idx="614">
                  <c:v>35662532.539999999</c:v>
                </c:pt>
                <c:pt idx="615">
                  <c:v>35662532.539999999</c:v>
                </c:pt>
                <c:pt idx="616">
                  <c:v>35662532.539999999</c:v>
                </c:pt>
                <c:pt idx="617">
                  <c:v>35662532.539999999</c:v>
                </c:pt>
                <c:pt idx="618">
                  <c:v>36375468.579999998</c:v>
                </c:pt>
                <c:pt idx="619">
                  <c:v>36375468.579999998</c:v>
                </c:pt>
                <c:pt idx="620">
                  <c:v>36375468.579999998</c:v>
                </c:pt>
                <c:pt idx="621">
                  <c:v>36375468.579999998</c:v>
                </c:pt>
                <c:pt idx="622">
                  <c:v>36375468.579999998</c:v>
                </c:pt>
                <c:pt idx="623">
                  <c:v>36375468.579999998</c:v>
                </c:pt>
                <c:pt idx="624">
                  <c:v>36375468.579999998</c:v>
                </c:pt>
                <c:pt idx="625">
                  <c:v>36375468.579999998</c:v>
                </c:pt>
                <c:pt idx="626">
                  <c:v>36375468.579999998</c:v>
                </c:pt>
                <c:pt idx="627">
                  <c:v>36375468.579999998</c:v>
                </c:pt>
                <c:pt idx="628">
                  <c:v>36375468.579999998</c:v>
                </c:pt>
                <c:pt idx="629">
                  <c:v>36375468.579999998</c:v>
                </c:pt>
                <c:pt idx="630">
                  <c:v>36375468.579999998</c:v>
                </c:pt>
                <c:pt idx="631">
                  <c:v>36375468.579999998</c:v>
                </c:pt>
                <c:pt idx="632">
                  <c:v>36375468.579999998</c:v>
                </c:pt>
                <c:pt idx="633">
                  <c:v>36375468.579999998</c:v>
                </c:pt>
                <c:pt idx="634">
                  <c:v>36375468.579999998</c:v>
                </c:pt>
                <c:pt idx="635">
                  <c:v>36375468.579999998</c:v>
                </c:pt>
                <c:pt idx="636">
                  <c:v>36375468.579999998</c:v>
                </c:pt>
                <c:pt idx="637">
                  <c:v>36375468.579999998</c:v>
                </c:pt>
                <c:pt idx="638">
                  <c:v>36375468.579999998</c:v>
                </c:pt>
                <c:pt idx="639">
                  <c:v>36375468.579999998</c:v>
                </c:pt>
                <c:pt idx="640">
                  <c:v>36375468.579999998</c:v>
                </c:pt>
                <c:pt idx="641">
                  <c:v>36375468.579999998</c:v>
                </c:pt>
                <c:pt idx="642">
                  <c:v>36375468.579999998</c:v>
                </c:pt>
                <c:pt idx="643">
                  <c:v>36375468.579999998</c:v>
                </c:pt>
                <c:pt idx="644">
                  <c:v>36375468.579999998</c:v>
                </c:pt>
                <c:pt idx="645">
                  <c:v>36375468.579999998</c:v>
                </c:pt>
                <c:pt idx="646">
                  <c:v>36375468.579999998</c:v>
                </c:pt>
                <c:pt idx="647">
                  <c:v>36055877.020000003</c:v>
                </c:pt>
                <c:pt idx="648">
                  <c:v>36055877.020000003</c:v>
                </c:pt>
                <c:pt idx="649">
                  <c:v>36055877.020000003</c:v>
                </c:pt>
                <c:pt idx="650">
                  <c:v>36055877.020000003</c:v>
                </c:pt>
                <c:pt idx="651">
                  <c:v>36055877.020000003</c:v>
                </c:pt>
                <c:pt idx="652">
                  <c:v>36055877.020000003</c:v>
                </c:pt>
                <c:pt idx="653">
                  <c:v>36055877.020000003</c:v>
                </c:pt>
                <c:pt idx="654">
                  <c:v>36055877.020000003</c:v>
                </c:pt>
                <c:pt idx="655">
                  <c:v>36055877.020000003</c:v>
                </c:pt>
                <c:pt idx="656">
                  <c:v>36055877.020000003</c:v>
                </c:pt>
                <c:pt idx="657">
                  <c:v>36055877.020000003</c:v>
                </c:pt>
                <c:pt idx="658">
                  <c:v>36055877.020000003</c:v>
                </c:pt>
                <c:pt idx="659">
                  <c:v>36055877.020000003</c:v>
                </c:pt>
                <c:pt idx="660">
                  <c:v>36055877.020000003</c:v>
                </c:pt>
                <c:pt idx="661">
                  <c:v>36055877.020000003</c:v>
                </c:pt>
                <c:pt idx="662">
                  <c:v>36055877.020000003</c:v>
                </c:pt>
                <c:pt idx="663">
                  <c:v>36055877.020000003</c:v>
                </c:pt>
                <c:pt idx="664">
                  <c:v>36055877.020000003</c:v>
                </c:pt>
                <c:pt idx="665">
                  <c:v>36055877.020000003</c:v>
                </c:pt>
                <c:pt idx="666">
                  <c:v>36055877.020000003</c:v>
                </c:pt>
                <c:pt idx="667">
                  <c:v>36055877.020000003</c:v>
                </c:pt>
                <c:pt idx="668">
                  <c:v>36055877.020000003</c:v>
                </c:pt>
                <c:pt idx="669">
                  <c:v>36055877.020000003</c:v>
                </c:pt>
                <c:pt idx="670">
                  <c:v>36055877.020000003</c:v>
                </c:pt>
                <c:pt idx="671">
                  <c:v>36055877.020000003</c:v>
                </c:pt>
                <c:pt idx="672">
                  <c:v>36055877.020000003</c:v>
                </c:pt>
                <c:pt idx="673">
                  <c:v>36055877.020000003</c:v>
                </c:pt>
                <c:pt idx="674">
                  <c:v>36055877.020000003</c:v>
                </c:pt>
                <c:pt idx="675">
                  <c:v>36055877.020000003</c:v>
                </c:pt>
                <c:pt idx="676">
                  <c:v>36055877.020000003</c:v>
                </c:pt>
                <c:pt idx="677">
                  <c:v>36055877.020000003</c:v>
                </c:pt>
                <c:pt idx="678">
                  <c:v>36055877.020000003</c:v>
                </c:pt>
                <c:pt idx="679">
                  <c:v>35935530.759999998</c:v>
                </c:pt>
                <c:pt idx="680">
                  <c:v>35935530.759999998</c:v>
                </c:pt>
                <c:pt idx="681">
                  <c:v>35935530.759999998</c:v>
                </c:pt>
                <c:pt idx="682">
                  <c:v>35935530.759999998</c:v>
                </c:pt>
                <c:pt idx="683">
                  <c:v>35935530.759999998</c:v>
                </c:pt>
                <c:pt idx="684">
                  <c:v>35935530.759999998</c:v>
                </c:pt>
                <c:pt idx="685">
                  <c:v>35935530.759999998</c:v>
                </c:pt>
                <c:pt idx="686">
                  <c:v>35935530.759999998</c:v>
                </c:pt>
                <c:pt idx="687">
                  <c:v>35935530.759999998</c:v>
                </c:pt>
                <c:pt idx="688">
                  <c:v>35935530.759999998</c:v>
                </c:pt>
                <c:pt idx="689">
                  <c:v>35935530.759999998</c:v>
                </c:pt>
                <c:pt idx="690">
                  <c:v>35935530.759999998</c:v>
                </c:pt>
                <c:pt idx="691">
                  <c:v>35935530.759999998</c:v>
                </c:pt>
                <c:pt idx="692">
                  <c:v>35935530.759999998</c:v>
                </c:pt>
                <c:pt idx="693">
                  <c:v>35935530.759999998</c:v>
                </c:pt>
                <c:pt idx="694">
                  <c:v>35935530.759999998</c:v>
                </c:pt>
                <c:pt idx="695">
                  <c:v>35935530.759999998</c:v>
                </c:pt>
                <c:pt idx="696">
                  <c:v>35935530.759999998</c:v>
                </c:pt>
                <c:pt idx="697">
                  <c:v>35935530.759999998</c:v>
                </c:pt>
                <c:pt idx="698">
                  <c:v>35935530.759999998</c:v>
                </c:pt>
                <c:pt idx="699">
                  <c:v>35935530.759999998</c:v>
                </c:pt>
                <c:pt idx="700">
                  <c:v>35935530.759999998</c:v>
                </c:pt>
                <c:pt idx="701">
                  <c:v>35935530.759999998</c:v>
                </c:pt>
                <c:pt idx="702">
                  <c:v>35935530.759999998</c:v>
                </c:pt>
                <c:pt idx="703">
                  <c:v>35935530.759999998</c:v>
                </c:pt>
                <c:pt idx="704">
                  <c:v>35935530.759999998</c:v>
                </c:pt>
                <c:pt idx="705">
                  <c:v>35935530.759999998</c:v>
                </c:pt>
                <c:pt idx="706">
                  <c:v>35935530.759999998</c:v>
                </c:pt>
                <c:pt idx="707">
                  <c:v>35935530.759999998</c:v>
                </c:pt>
                <c:pt idx="708">
                  <c:v>35935530.759999998</c:v>
                </c:pt>
                <c:pt idx="709">
                  <c:v>35935530.759999998</c:v>
                </c:pt>
                <c:pt idx="710">
                  <c:v>35807460.549999997</c:v>
                </c:pt>
                <c:pt idx="711">
                  <c:v>35807460.549999997</c:v>
                </c:pt>
                <c:pt idx="712">
                  <c:v>35807460.549999997</c:v>
                </c:pt>
                <c:pt idx="713">
                  <c:v>35807460.549999997</c:v>
                </c:pt>
                <c:pt idx="714">
                  <c:v>35807460.549999997</c:v>
                </c:pt>
                <c:pt idx="715">
                  <c:v>35807460.549999997</c:v>
                </c:pt>
                <c:pt idx="716">
                  <c:v>35807460.549999997</c:v>
                </c:pt>
                <c:pt idx="717">
                  <c:v>35807460.549999997</c:v>
                </c:pt>
                <c:pt idx="718">
                  <c:v>35807460.549999997</c:v>
                </c:pt>
                <c:pt idx="719">
                  <c:v>35807460.549999997</c:v>
                </c:pt>
                <c:pt idx="720">
                  <c:v>35807460.549999997</c:v>
                </c:pt>
                <c:pt idx="721">
                  <c:v>35807460.549999997</c:v>
                </c:pt>
                <c:pt idx="722">
                  <c:v>35807460.549999997</c:v>
                </c:pt>
                <c:pt idx="723">
                  <c:v>35807460.549999997</c:v>
                </c:pt>
                <c:pt idx="724">
                  <c:v>35807460.549999997</c:v>
                </c:pt>
                <c:pt idx="725">
                  <c:v>35807460.549999997</c:v>
                </c:pt>
                <c:pt idx="726">
                  <c:v>35807460.549999997</c:v>
                </c:pt>
                <c:pt idx="727">
                  <c:v>35807460.549999997</c:v>
                </c:pt>
                <c:pt idx="728">
                  <c:v>35807460.549999997</c:v>
                </c:pt>
                <c:pt idx="729">
                  <c:v>35807460.549999997</c:v>
                </c:pt>
                <c:pt idx="730">
                  <c:v>35807460.549999997</c:v>
                </c:pt>
                <c:pt idx="731">
                  <c:v>35807460.549999997</c:v>
                </c:pt>
                <c:pt idx="732">
                  <c:v>35807460.549999997</c:v>
                </c:pt>
                <c:pt idx="733">
                  <c:v>35807460.549999997</c:v>
                </c:pt>
                <c:pt idx="734">
                  <c:v>35807460.549999997</c:v>
                </c:pt>
                <c:pt idx="735">
                  <c:v>35807460.549999997</c:v>
                </c:pt>
                <c:pt idx="736">
                  <c:v>35807460.549999997</c:v>
                </c:pt>
                <c:pt idx="737">
                  <c:v>35807460.549999997</c:v>
                </c:pt>
                <c:pt idx="738">
                  <c:v>36375417.920000002</c:v>
                </c:pt>
                <c:pt idx="739">
                  <c:v>36375417.920000002</c:v>
                </c:pt>
                <c:pt idx="740">
                  <c:v>36375417.920000002</c:v>
                </c:pt>
                <c:pt idx="741">
                  <c:v>36375417.920000002</c:v>
                </c:pt>
                <c:pt idx="742">
                  <c:v>36375417.920000002</c:v>
                </c:pt>
                <c:pt idx="743">
                  <c:v>36375417.920000002</c:v>
                </c:pt>
                <c:pt idx="744">
                  <c:v>36375417.920000002</c:v>
                </c:pt>
                <c:pt idx="745">
                  <c:v>36375417.920000002</c:v>
                </c:pt>
                <c:pt idx="746">
                  <c:v>36375417.920000002</c:v>
                </c:pt>
                <c:pt idx="747">
                  <c:v>36375417.920000002</c:v>
                </c:pt>
                <c:pt idx="748">
                  <c:v>36375417.920000002</c:v>
                </c:pt>
                <c:pt idx="749">
                  <c:v>36375417.920000002</c:v>
                </c:pt>
                <c:pt idx="750">
                  <c:v>36375417.920000002</c:v>
                </c:pt>
                <c:pt idx="751">
                  <c:v>36375417.920000002</c:v>
                </c:pt>
                <c:pt idx="752">
                  <c:v>36375417.920000002</c:v>
                </c:pt>
                <c:pt idx="753">
                  <c:v>36375417.920000002</c:v>
                </c:pt>
                <c:pt idx="754">
                  <c:v>36375417.920000002</c:v>
                </c:pt>
                <c:pt idx="755">
                  <c:v>36375417.920000002</c:v>
                </c:pt>
                <c:pt idx="756">
                  <c:v>36375417.920000002</c:v>
                </c:pt>
                <c:pt idx="757">
                  <c:v>36375417.920000002</c:v>
                </c:pt>
                <c:pt idx="758">
                  <c:v>36375417.920000002</c:v>
                </c:pt>
                <c:pt idx="759">
                  <c:v>36375417.920000002</c:v>
                </c:pt>
                <c:pt idx="760">
                  <c:v>36375417.920000002</c:v>
                </c:pt>
                <c:pt idx="761">
                  <c:v>36375417.920000002</c:v>
                </c:pt>
                <c:pt idx="762">
                  <c:v>36375417.920000002</c:v>
                </c:pt>
                <c:pt idx="763">
                  <c:v>36375417.920000002</c:v>
                </c:pt>
                <c:pt idx="764">
                  <c:v>36375417.920000002</c:v>
                </c:pt>
                <c:pt idx="765">
                  <c:v>36375417.920000002</c:v>
                </c:pt>
                <c:pt idx="766">
                  <c:v>36375417.920000002</c:v>
                </c:pt>
                <c:pt idx="767">
                  <c:v>36375417.920000002</c:v>
                </c:pt>
                <c:pt idx="768">
                  <c:v>36375417.920000002</c:v>
                </c:pt>
                <c:pt idx="769">
                  <c:v>36375417.920000002</c:v>
                </c:pt>
                <c:pt idx="770">
                  <c:v>36375417.920000002</c:v>
                </c:pt>
                <c:pt idx="771">
                  <c:v>36277751.25</c:v>
                </c:pt>
                <c:pt idx="772">
                  <c:v>36277751.25</c:v>
                </c:pt>
                <c:pt idx="773">
                  <c:v>36277751.25</c:v>
                </c:pt>
                <c:pt idx="774">
                  <c:v>36277751.25</c:v>
                </c:pt>
                <c:pt idx="775">
                  <c:v>36277751.25</c:v>
                </c:pt>
                <c:pt idx="776">
                  <c:v>36277751.25</c:v>
                </c:pt>
                <c:pt idx="777">
                  <c:v>36277751.25</c:v>
                </c:pt>
                <c:pt idx="778">
                  <c:v>36277751.25</c:v>
                </c:pt>
                <c:pt idx="779">
                  <c:v>36277751.25</c:v>
                </c:pt>
                <c:pt idx="780">
                  <c:v>36277751.25</c:v>
                </c:pt>
                <c:pt idx="781">
                  <c:v>36277751.25</c:v>
                </c:pt>
                <c:pt idx="782">
                  <c:v>36277751.25</c:v>
                </c:pt>
                <c:pt idx="783">
                  <c:v>36277751.25</c:v>
                </c:pt>
                <c:pt idx="784">
                  <c:v>36277751.25</c:v>
                </c:pt>
                <c:pt idx="785">
                  <c:v>36277751.25</c:v>
                </c:pt>
                <c:pt idx="786">
                  <c:v>36277751.25</c:v>
                </c:pt>
                <c:pt idx="787">
                  <c:v>36277751.25</c:v>
                </c:pt>
                <c:pt idx="788">
                  <c:v>36277751.25</c:v>
                </c:pt>
                <c:pt idx="789">
                  <c:v>36277751.25</c:v>
                </c:pt>
                <c:pt idx="790">
                  <c:v>36277751.25</c:v>
                </c:pt>
                <c:pt idx="791">
                  <c:v>36277751.25</c:v>
                </c:pt>
                <c:pt idx="792">
                  <c:v>36277751.25</c:v>
                </c:pt>
                <c:pt idx="793">
                  <c:v>36277751.25</c:v>
                </c:pt>
                <c:pt idx="794">
                  <c:v>36277751.25</c:v>
                </c:pt>
                <c:pt idx="795">
                  <c:v>36277751.25</c:v>
                </c:pt>
                <c:pt idx="796">
                  <c:v>36277751.25</c:v>
                </c:pt>
                <c:pt idx="797">
                  <c:v>36277751.25</c:v>
                </c:pt>
                <c:pt idx="798">
                  <c:v>36277751.25</c:v>
                </c:pt>
                <c:pt idx="799">
                  <c:v>36277751.25</c:v>
                </c:pt>
                <c:pt idx="800">
                  <c:v>36277751.25</c:v>
                </c:pt>
                <c:pt idx="801">
                  <c:v>36831644.780000001</c:v>
                </c:pt>
                <c:pt idx="802">
                  <c:v>36831644.780000001</c:v>
                </c:pt>
                <c:pt idx="803">
                  <c:v>36831644.780000001</c:v>
                </c:pt>
                <c:pt idx="804">
                  <c:v>36831644.780000001</c:v>
                </c:pt>
                <c:pt idx="805">
                  <c:v>36831644.780000001</c:v>
                </c:pt>
                <c:pt idx="806">
                  <c:v>36831644.780000001</c:v>
                </c:pt>
                <c:pt idx="807">
                  <c:v>36831644.780000001</c:v>
                </c:pt>
                <c:pt idx="808">
                  <c:v>36831644.780000001</c:v>
                </c:pt>
                <c:pt idx="809">
                  <c:v>36831644.780000001</c:v>
                </c:pt>
                <c:pt idx="810">
                  <c:v>36831644.780000001</c:v>
                </c:pt>
                <c:pt idx="811">
                  <c:v>36831644.780000001</c:v>
                </c:pt>
                <c:pt idx="812">
                  <c:v>36831644.780000001</c:v>
                </c:pt>
                <c:pt idx="813">
                  <c:v>36831644.780000001</c:v>
                </c:pt>
                <c:pt idx="814">
                  <c:v>36831644.780000001</c:v>
                </c:pt>
                <c:pt idx="815">
                  <c:v>36831644.780000001</c:v>
                </c:pt>
                <c:pt idx="816">
                  <c:v>36831644.780000001</c:v>
                </c:pt>
                <c:pt idx="817">
                  <c:v>36831644.780000001</c:v>
                </c:pt>
                <c:pt idx="818">
                  <c:v>36831644.780000001</c:v>
                </c:pt>
                <c:pt idx="819">
                  <c:v>36831644.780000001</c:v>
                </c:pt>
                <c:pt idx="820">
                  <c:v>36831644.780000001</c:v>
                </c:pt>
                <c:pt idx="821">
                  <c:v>36831644.780000001</c:v>
                </c:pt>
                <c:pt idx="822">
                  <c:v>36831644.780000001</c:v>
                </c:pt>
                <c:pt idx="823">
                  <c:v>36831644.780000001</c:v>
                </c:pt>
                <c:pt idx="824">
                  <c:v>36831644.780000001</c:v>
                </c:pt>
                <c:pt idx="825">
                  <c:v>36831644.780000001</c:v>
                </c:pt>
                <c:pt idx="826">
                  <c:v>36831644.780000001</c:v>
                </c:pt>
                <c:pt idx="827">
                  <c:v>36831644.780000001</c:v>
                </c:pt>
                <c:pt idx="828">
                  <c:v>36831644.780000001</c:v>
                </c:pt>
                <c:pt idx="829">
                  <c:v>38014496.100000001</c:v>
                </c:pt>
                <c:pt idx="830">
                  <c:v>38014496.100000001</c:v>
                </c:pt>
                <c:pt idx="831">
                  <c:v>38014496.100000001</c:v>
                </c:pt>
                <c:pt idx="832">
                  <c:v>38014496.100000001</c:v>
                </c:pt>
                <c:pt idx="833">
                  <c:v>38014496.100000001</c:v>
                </c:pt>
                <c:pt idx="834">
                  <c:v>38014496.100000001</c:v>
                </c:pt>
                <c:pt idx="835">
                  <c:v>38014496.100000001</c:v>
                </c:pt>
                <c:pt idx="836">
                  <c:v>38014496.100000001</c:v>
                </c:pt>
                <c:pt idx="837">
                  <c:v>38014496.100000001</c:v>
                </c:pt>
                <c:pt idx="838">
                  <c:v>38014496.100000001</c:v>
                </c:pt>
                <c:pt idx="839">
                  <c:v>38014496.100000001</c:v>
                </c:pt>
                <c:pt idx="840">
                  <c:v>38014496.100000001</c:v>
                </c:pt>
                <c:pt idx="841">
                  <c:v>38014496.100000001</c:v>
                </c:pt>
                <c:pt idx="842">
                  <c:v>38014496.100000001</c:v>
                </c:pt>
                <c:pt idx="843">
                  <c:v>38014496.100000001</c:v>
                </c:pt>
                <c:pt idx="844">
                  <c:v>38014496.100000001</c:v>
                </c:pt>
                <c:pt idx="845">
                  <c:v>38014496.100000001</c:v>
                </c:pt>
                <c:pt idx="846">
                  <c:v>38014496.100000001</c:v>
                </c:pt>
                <c:pt idx="847">
                  <c:v>38014496.100000001</c:v>
                </c:pt>
                <c:pt idx="848">
                  <c:v>38014496.100000001</c:v>
                </c:pt>
                <c:pt idx="849">
                  <c:v>38014496.100000001</c:v>
                </c:pt>
                <c:pt idx="850">
                  <c:v>38014496.100000001</c:v>
                </c:pt>
                <c:pt idx="851">
                  <c:v>38014496.100000001</c:v>
                </c:pt>
                <c:pt idx="852">
                  <c:v>38014496.100000001</c:v>
                </c:pt>
                <c:pt idx="853">
                  <c:v>38014496.100000001</c:v>
                </c:pt>
                <c:pt idx="854">
                  <c:v>38014496.100000001</c:v>
                </c:pt>
                <c:pt idx="855">
                  <c:v>38014496.100000001</c:v>
                </c:pt>
                <c:pt idx="856">
                  <c:v>38014496.100000001</c:v>
                </c:pt>
                <c:pt idx="857">
                  <c:v>38014496.100000001</c:v>
                </c:pt>
                <c:pt idx="858">
                  <c:v>38014496.100000001</c:v>
                </c:pt>
                <c:pt idx="859">
                  <c:v>38014496.100000001</c:v>
                </c:pt>
                <c:pt idx="860">
                  <c:v>38014496.100000001</c:v>
                </c:pt>
                <c:pt idx="861">
                  <c:v>50531981.409999996</c:v>
                </c:pt>
                <c:pt idx="862">
                  <c:v>50531981.409999996</c:v>
                </c:pt>
                <c:pt idx="863">
                  <c:v>50531981.409999996</c:v>
                </c:pt>
                <c:pt idx="864">
                  <c:v>50531981.409999996</c:v>
                </c:pt>
                <c:pt idx="865">
                  <c:v>50531981.409999996</c:v>
                </c:pt>
                <c:pt idx="866">
                  <c:v>50531981.409999996</c:v>
                </c:pt>
                <c:pt idx="867">
                  <c:v>50531981.409999996</c:v>
                </c:pt>
                <c:pt idx="868">
                  <c:v>50531981.409999996</c:v>
                </c:pt>
                <c:pt idx="869">
                  <c:v>50531981.409999996</c:v>
                </c:pt>
                <c:pt idx="870">
                  <c:v>50531981.409999996</c:v>
                </c:pt>
                <c:pt idx="871">
                  <c:v>50531981.409999996</c:v>
                </c:pt>
                <c:pt idx="872">
                  <c:v>50531981.409999996</c:v>
                </c:pt>
                <c:pt idx="873">
                  <c:v>50531981.409999996</c:v>
                </c:pt>
                <c:pt idx="874">
                  <c:v>50531981.409999996</c:v>
                </c:pt>
                <c:pt idx="875">
                  <c:v>50531981.409999996</c:v>
                </c:pt>
                <c:pt idx="876">
                  <c:v>50531981.409999996</c:v>
                </c:pt>
                <c:pt idx="877">
                  <c:v>50531981.409999996</c:v>
                </c:pt>
                <c:pt idx="878">
                  <c:v>50531981.409999996</c:v>
                </c:pt>
                <c:pt idx="879">
                  <c:v>50531981.409999996</c:v>
                </c:pt>
                <c:pt idx="880">
                  <c:v>50531981.409999996</c:v>
                </c:pt>
                <c:pt idx="881">
                  <c:v>50531981.409999996</c:v>
                </c:pt>
                <c:pt idx="882">
                  <c:v>50531981.409999996</c:v>
                </c:pt>
                <c:pt idx="883">
                  <c:v>50531981.409999996</c:v>
                </c:pt>
                <c:pt idx="884">
                  <c:v>50531981.409999996</c:v>
                </c:pt>
                <c:pt idx="885">
                  <c:v>50531981.409999996</c:v>
                </c:pt>
                <c:pt idx="886">
                  <c:v>50531981.409999996</c:v>
                </c:pt>
                <c:pt idx="887">
                  <c:v>50531981.409999996</c:v>
                </c:pt>
                <c:pt idx="888">
                  <c:v>50531981.409999996</c:v>
                </c:pt>
                <c:pt idx="889">
                  <c:v>50531981.409999996</c:v>
                </c:pt>
                <c:pt idx="890">
                  <c:v>50531981.409999996</c:v>
                </c:pt>
                <c:pt idx="891">
                  <c:v>50406955.340000004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37856"/>
        <c:axId val="227635680"/>
      </c:lineChart>
      <c:dateAx>
        <c:axId val="150037856"/>
        <c:scaling>
          <c:orientation val="minMax"/>
          <c:min val="41348"/>
        </c:scaling>
        <c:delete val="0"/>
        <c:axPos val="b"/>
        <c:numFmt formatCode="dd/mm/yy;@" sourceLinked="0"/>
        <c:majorTickMark val="out"/>
        <c:minorTickMark val="none"/>
        <c:tickLblPos val="nextTo"/>
        <c:crossAx val="227635680"/>
        <c:crosses val="autoZero"/>
        <c:auto val="1"/>
        <c:lblOffset val="100"/>
        <c:baseTimeUnit val="days"/>
      </c:dateAx>
      <c:valAx>
        <c:axId val="227635680"/>
        <c:scaling>
          <c:orientation val="minMax"/>
        </c:scaling>
        <c:delete val="0"/>
        <c:axPos val="l"/>
        <c:majorGridlines/>
        <c:minorGridlines/>
        <c:numFmt formatCode="#,##0.00" sourceLinked="1"/>
        <c:majorTickMark val="out"/>
        <c:minorTickMark val="none"/>
        <c:tickLblPos val="nextTo"/>
        <c:crossAx val="150037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0</xdr:row>
      <xdr:rowOff>95250</xdr:rowOff>
    </xdr:from>
    <xdr:to>
      <xdr:col>23</xdr:col>
      <xdr:colOff>295274</xdr:colOff>
      <xdr:row>35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K23"/>
  <sheetViews>
    <sheetView zoomScale="115" zoomScaleNormal="115" workbookViewId="0">
      <selection activeCell="G13" sqref="G13"/>
    </sheetView>
  </sheetViews>
  <sheetFormatPr defaultRowHeight="12.75" x14ac:dyDescent="0.2"/>
  <cols>
    <col min="1" max="1" width="2.85546875" style="3" customWidth="1"/>
    <col min="2" max="2" width="38.140625" style="42" customWidth="1"/>
    <col min="3" max="4" width="13.85546875" style="4" customWidth="1"/>
    <col min="5" max="5" width="9.5703125" style="4" customWidth="1"/>
    <col min="6" max="6" width="10.5703125" style="5" customWidth="1"/>
    <col min="7" max="7" width="13" customWidth="1"/>
    <col min="8" max="8" width="10.85546875" style="3" customWidth="1"/>
    <col min="9" max="9" width="2.5703125" style="3" customWidth="1"/>
    <col min="10" max="10" width="17.28515625" style="3" customWidth="1"/>
    <col min="11" max="11" width="10.28515625" style="3" customWidth="1"/>
    <col min="12" max="16384" width="9.140625" style="3"/>
  </cols>
  <sheetData>
    <row r="1" spans="1:11" ht="19.5" customHeight="1" x14ac:dyDescent="0.2">
      <c r="B1" s="130"/>
      <c r="C1" s="123" t="s">
        <v>18</v>
      </c>
      <c r="D1" s="124">
        <f ca="1">WORKDAY(NOW(),-1)</f>
        <v>42128</v>
      </c>
      <c r="E1" s="125"/>
      <c r="F1" s="126"/>
      <c r="G1" s="127"/>
      <c r="H1" s="14"/>
      <c r="I1" s="14"/>
    </row>
    <row r="2" spans="1:11" ht="15" customHeight="1" x14ac:dyDescent="0.2">
      <c r="B2" s="129"/>
      <c r="E2" s="3"/>
      <c r="F2" s="3"/>
      <c r="G2" s="3"/>
      <c r="H2" s="129"/>
      <c r="I2" s="129"/>
    </row>
    <row r="3" spans="1:11" ht="15.75" customHeight="1" x14ac:dyDescent="0.2">
      <c r="B3" s="46" t="s">
        <v>20</v>
      </c>
      <c r="C3" s="182" t="s">
        <v>1</v>
      </c>
      <c r="D3" s="182"/>
      <c r="E3" s="184" t="s">
        <v>25</v>
      </c>
      <c r="F3" s="182" t="s">
        <v>2</v>
      </c>
      <c r="G3" s="182"/>
      <c r="H3" s="180" t="s">
        <v>26</v>
      </c>
      <c r="I3" s="37"/>
      <c r="J3" s="182" t="s">
        <v>48</v>
      </c>
      <c r="K3" s="183" t="s">
        <v>49</v>
      </c>
    </row>
    <row r="4" spans="1:11" x14ac:dyDescent="0.2">
      <c r="B4" s="128"/>
      <c r="C4" s="112">
        <f ca="1">WORKDAY(D4,-1)</f>
        <v>42125</v>
      </c>
      <c r="D4" s="112">
        <f ca="1">D1</f>
        <v>42128</v>
      </c>
      <c r="E4" s="185"/>
      <c r="F4" s="112">
        <f ca="1">WORKDAY(D4,-1)</f>
        <v>42125</v>
      </c>
      <c r="G4" s="112">
        <f ca="1">D1</f>
        <v>42128</v>
      </c>
      <c r="H4" s="181"/>
      <c r="J4" s="182"/>
      <c r="K4" s="183"/>
    </row>
    <row r="5" spans="1:11" ht="14.25" customHeight="1" x14ac:dyDescent="0.2">
      <c r="B5" s="111" t="s">
        <v>81</v>
      </c>
      <c r="C5" s="38">
        <f ca="1">VLOOKUP($C$4,'КАП инв'!A:C,2,TRUE)</f>
        <v>995287138.00999999</v>
      </c>
      <c r="D5" s="38">
        <f ca="1">VLOOKUP($D$4,'КАП инв'!A:C,2,TRUE)</f>
        <v>995287138.00999999</v>
      </c>
      <c r="E5" s="114">
        <f ca="1">VLOOKUP($D$1,'КАП инв'!A:H,6,TRUE)</f>
        <v>0</v>
      </c>
      <c r="F5" s="38">
        <f ca="1">VLOOKUP($F$4,'КАП инв'!A:D,3,TRUE)</f>
        <v>994.16</v>
      </c>
      <c r="G5" s="38">
        <f ca="1">VLOOKUP($G$4,'КАП инв'!A:D,3,TRUE)</f>
        <v>994.16</v>
      </c>
      <c r="H5" s="45">
        <f ca="1">VLOOKUP($G$4,'КАП инв'!A:H,7,TRUE)</f>
        <v>0</v>
      </c>
      <c r="J5" s="166">
        <f ca="1">VLOOKUP($D$1,'КАП инв'!A:E,4,TRUE)</f>
        <v>0</v>
      </c>
      <c r="K5" s="115">
        <f ca="1">VLOOKUP($D$1,'КАП инв'!A:F,5,TRUE)</f>
        <v>0</v>
      </c>
    </row>
    <row r="6" spans="1:11" ht="15" customHeight="1" x14ac:dyDescent="0.2">
      <c r="B6" s="107" t="s">
        <v>82</v>
      </c>
      <c r="C6" s="108">
        <f ca="1">VLOOKUP($C$4,'СТР инв'!A:C,2,TRUE)</f>
        <v>1011108898.02</v>
      </c>
      <c r="D6" s="108">
        <f ca="1">VLOOKUP($D$4,'СТР инв'!A:C,2,TRUE)</f>
        <v>1011108898.02</v>
      </c>
      <c r="E6" s="110">
        <f ca="1">VLOOKUP($D$1,'СТР инв'!A:H,6,TRUE)</f>
        <v>0</v>
      </c>
      <c r="F6" s="108">
        <f ca="1">VLOOKUP($F$4,'СТР инв'!A:D,3,TRUE)</f>
        <v>1010.18</v>
      </c>
      <c r="G6" s="108">
        <f ca="1">VLOOKUP($G$4,'СТР инв'!A:D,3,TRUE)</f>
        <v>1010.18</v>
      </c>
      <c r="H6" s="110">
        <f ca="1">VLOOKUP($G$4,'СТР инв'!A:H,7,TRUE)</f>
        <v>0</v>
      </c>
      <c r="J6" s="109">
        <f ca="1">VLOOKUP($D$1,'СТР инв'!A:E,4,TRUE)</f>
        <v>0</v>
      </c>
      <c r="K6" s="109">
        <f ca="1">VLOOKUP($D$1,'СТР инв'!A:F,5,TRUE)</f>
        <v>0</v>
      </c>
    </row>
    <row r="7" spans="1:11" s="39" customFormat="1" ht="12" x14ac:dyDescent="0.2">
      <c r="B7" s="100"/>
      <c r="C7" s="101"/>
      <c r="D7" s="101"/>
      <c r="E7" s="103"/>
      <c r="F7" s="103"/>
      <c r="G7" s="14"/>
      <c r="H7" s="102"/>
      <c r="I7" s="102"/>
      <c r="K7" s="6"/>
    </row>
    <row r="8" spans="1:11" s="39" customFormat="1" x14ac:dyDescent="0.2">
      <c r="B8" s="100"/>
      <c r="C8" s="131"/>
      <c r="D8" s="101"/>
      <c r="E8" s="103"/>
      <c r="F8" s="103"/>
      <c r="G8" s="14"/>
      <c r="H8" s="102"/>
      <c r="I8" s="102"/>
      <c r="K8" s="6"/>
    </row>
    <row r="9" spans="1:11" s="39" customFormat="1" ht="12" x14ac:dyDescent="0.2">
      <c r="C9" s="14"/>
      <c r="E9" s="103"/>
      <c r="F9" s="103"/>
      <c r="G9" s="14"/>
      <c r="H9" s="102"/>
      <c r="I9" s="102"/>
      <c r="K9" s="6"/>
    </row>
    <row r="10" spans="1:11" x14ac:dyDescent="0.2">
      <c r="B10" s="100"/>
      <c r="C10" s="131"/>
      <c r="D10" s="101"/>
      <c r="E10" s="103"/>
      <c r="F10" s="103"/>
      <c r="G10" s="14"/>
      <c r="H10" s="102"/>
      <c r="I10" s="102"/>
      <c r="K10" s="6"/>
    </row>
    <row r="11" spans="1:11" ht="12" x14ac:dyDescent="0.2">
      <c r="B11" s="100"/>
      <c r="C11" s="132"/>
      <c r="E11" s="7"/>
      <c r="F11" s="8"/>
      <c r="G11" s="14"/>
      <c r="H11" s="14"/>
      <c r="I11" s="14"/>
      <c r="K11" s="7"/>
    </row>
    <row r="12" spans="1:11" ht="12" x14ac:dyDescent="0.2">
      <c r="A12" s="39"/>
      <c r="B12" s="100"/>
      <c r="C12" s="101"/>
      <c r="D12" s="101"/>
      <c r="E12" s="103"/>
      <c r="F12" s="103"/>
      <c r="G12" s="3"/>
      <c r="H12" s="102"/>
      <c r="I12" s="102"/>
      <c r="K12" s="7"/>
    </row>
    <row r="13" spans="1:11" ht="14.25" customHeight="1" x14ac:dyDescent="0.2">
      <c r="A13" s="39"/>
      <c r="B13" s="100"/>
      <c r="C13" s="101"/>
      <c r="D13" s="101"/>
      <c r="E13" s="103"/>
      <c r="F13" s="103"/>
      <c r="G13" s="3"/>
      <c r="H13" s="102"/>
      <c r="I13" s="102"/>
      <c r="K13" s="7"/>
    </row>
    <row r="14" spans="1:11" ht="14.25" customHeight="1" x14ac:dyDescent="0.2">
      <c r="B14" s="100"/>
      <c r="C14" s="101"/>
      <c r="D14" s="101"/>
      <c r="E14" s="103"/>
      <c r="F14" s="103"/>
      <c r="G14" s="3"/>
      <c r="H14" s="102"/>
      <c r="I14" s="102"/>
      <c r="K14" s="4"/>
    </row>
    <row r="15" spans="1:11" ht="11.25" x14ac:dyDescent="0.2">
      <c r="B15" s="104"/>
      <c r="C15" s="34"/>
      <c r="D15" s="34"/>
      <c r="E15" s="34"/>
      <c r="F15" s="8"/>
      <c r="G15" s="3"/>
      <c r="H15" s="34"/>
      <c r="I15" s="105"/>
    </row>
    <row r="16" spans="1:11" ht="11.25" x14ac:dyDescent="0.2">
      <c r="B16" s="104"/>
      <c r="C16" s="34"/>
      <c r="D16" s="34"/>
      <c r="E16" s="34"/>
      <c r="F16" s="106"/>
      <c r="G16" s="3"/>
      <c r="H16" s="34"/>
      <c r="I16" s="105"/>
    </row>
    <row r="17" spans="2:9" ht="11.25" x14ac:dyDescent="0.2">
      <c r="B17" s="104"/>
      <c r="C17" s="113"/>
      <c r="D17" s="34"/>
      <c r="E17" s="34"/>
      <c r="F17" s="106"/>
      <c r="G17" s="3"/>
      <c r="H17" s="34"/>
      <c r="I17" s="105"/>
    </row>
    <row r="18" spans="2:9" ht="11.25" x14ac:dyDescent="0.2">
      <c r="B18" s="104"/>
      <c r="E18" s="34"/>
      <c r="F18" s="106"/>
      <c r="G18" s="3"/>
      <c r="H18" s="34"/>
      <c r="I18" s="105"/>
    </row>
    <row r="19" spans="2:9" ht="11.25" x14ac:dyDescent="0.2">
      <c r="B19" s="104"/>
      <c r="E19" s="34"/>
      <c r="F19" s="106"/>
      <c r="G19" s="3"/>
      <c r="H19" s="34"/>
      <c r="I19" s="105"/>
    </row>
    <row r="20" spans="2:9" ht="11.25" x14ac:dyDescent="0.2">
      <c r="B20" s="104"/>
      <c r="C20" s="34"/>
      <c r="D20" s="34"/>
      <c r="E20" s="34"/>
      <c r="F20" s="106"/>
      <c r="G20" s="3"/>
      <c r="H20" s="34"/>
      <c r="I20" s="105"/>
    </row>
    <row r="21" spans="2:9" ht="11.25" x14ac:dyDescent="0.2">
      <c r="B21" s="41"/>
      <c r="D21" s="122"/>
      <c r="G21" s="3"/>
      <c r="I21" s="37"/>
    </row>
    <row r="22" spans="2:9" ht="11.25" x14ac:dyDescent="0.2">
      <c r="B22" s="41"/>
      <c r="C22" s="7"/>
      <c r="D22" s="7"/>
      <c r="E22" s="7"/>
      <c r="F22" s="8"/>
      <c r="G22" s="3"/>
      <c r="I22" s="37"/>
    </row>
    <row r="23" spans="2:9" ht="24" customHeight="1" x14ac:dyDescent="0.2"/>
  </sheetData>
  <mergeCells count="6">
    <mergeCell ref="H3:H4"/>
    <mergeCell ref="J3:J4"/>
    <mergeCell ref="K3:K4"/>
    <mergeCell ref="F3:G3"/>
    <mergeCell ref="C3:D3"/>
    <mergeCell ref="E3:E4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03"/>
  <sheetViews>
    <sheetView zoomScaleNormal="100" workbookViewId="0">
      <pane ySplit="2" topLeftCell="A845" activePane="bottomLeft" state="frozenSplit"/>
      <selection pane="bottomLeft" activeCell="G853" sqref="G853"/>
    </sheetView>
  </sheetViews>
  <sheetFormatPr defaultRowHeight="12.75" x14ac:dyDescent="0.2"/>
  <cols>
    <col min="1" max="1" width="9.7109375" style="4" customWidth="1"/>
    <col min="2" max="2" width="14.85546875" style="11" customWidth="1"/>
    <col min="3" max="3" width="8.5703125" style="11" customWidth="1"/>
    <col min="4" max="4" width="12.7109375" style="11" customWidth="1"/>
    <col min="5" max="5" width="10.28515625" style="11" customWidth="1"/>
    <col min="6" max="7" width="8.28515625" style="11" customWidth="1"/>
    <col min="8" max="8" width="2.140625" style="3" customWidth="1"/>
    <col min="9" max="9" width="9.5703125" style="22" hidden="1" customWidth="1"/>
    <col min="10" max="10" width="10.140625" style="141" hidden="1" customWidth="1"/>
    <col min="11" max="11" width="9.28515625" style="84" hidden="1" customWidth="1"/>
    <col min="12" max="12" width="10.5703125" style="141" hidden="1" customWidth="1"/>
    <col min="13" max="13" width="9" style="84" hidden="1" customWidth="1"/>
    <col min="14" max="14" width="10.140625" style="23" hidden="1" customWidth="1"/>
    <col min="15" max="15" width="9.5703125" style="23" hidden="1" customWidth="1"/>
    <col min="16" max="16" width="9" style="23" hidden="1" customWidth="1"/>
    <col min="17" max="17" width="12.5703125" style="3" hidden="1" customWidth="1"/>
    <col min="18" max="18" width="14.28515625" style="3" hidden="1" customWidth="1"/>
    <col min="19" max="19" width="4.85546875" style="3" hidden="1" customWidth="1"/>
    <col min="20" max="21" width="10" style="3" hidden="1" customWidth="1"/>
    <col min="22" max="22" width="8.140625" style="3" hidden="1" customWidth="1"/>
    <col min="23" max="23" width="7.7109375" style="3" hidden="1" customWidth="1"/>
    <col min="24" max="25" width="9.140625" style="3"/>
    <col min="26" max="26" width="9.85546875" style="3" bestFit="1" customWidth="1"/>
    <col min="27" max="27" width="10.85546875" style="3" customWidth="1"/>
    <col min="28" max="16384" width="9.140625" style="3"/>
  </cols>
  <sheetData>
    <row r="1" spans="1:23" ht="21.75" customHeight="1" x14ac:dyDescent="0.2">
      <c r="A1" s="200" t="s">
        <v>3</v>
      </c>
      <c r="B1" s="40"/>
      <c r="C1" s="40"/>
      <c r="D1" s="9"/>
      <c r="E1" s="9"/>
      <c r="F1" s="9"/>
      <c r="G1" s="9"/>
      <c r="I1" s="13" t="s">
        <v>30</v>
      </c>
      <c r="J1" s="135" t="s">
        <v>31</v>
      </c>
      <c r="K1" s="81" t="s">
        <v>45</v>
      </c>
      <c r="L1" s="142" t="s">
        <v>32</v>
      </c>
      <c r="M1" s="85" t="s">
        <v>46</v>
      </c>
      <c r="N1" s="15" t="s">
        <v>33</v>
      </c>
      <c r="O1" s="16" t="s">
        <v>34</v>
      </c>
      <c r="P1" s="17" t="s">
        <v>35</v>
      </c>
      <c r="Q1" s="28" t="s">
        <v>17</v>
      </c>
      <c r="R1" s="64" t="s">
        <v>29</v>
      </c>
      <c r="V1" s="117" t="s">
        <v>50</v>
      </c>
      <c r="W1" s="117" t="s">
        <v>51</v>
      </c>
    </row>
    <row r="2" spans="1:23" ht="23.25" customHeight="1" x14ac:dyDescent="0.2">
      <c r="A2" s="201"/>
      <c r="B2" s="44" t="s">
        <v>1</v>
      </c>
      <c r="C2" s="24" t="s">
        <v>21</v>
      </c>
      <c r="D2" s="10" t="s">
        <v>0</v>
      </c>
      <c r="E2" s="24" t="s">
        <v>22</v>
      </c>
      <c r="F2" s="24" t="s">
        <v>23</v>
      </c>
      <c r="G2" s="24" t="s">
        <v>24</v>
      </c>
      <c r="I2" s="18"/>
      <c r="J2" s="136"/>
      <c r="K2" s="82"/>
      <c r="L2" s="143"/>
      <c r="M2" s="86"/>
      <c r="N2" s="80">
        <v>2.9000000000000001E-2</v>
      </c>
      <c r="O2" s="26">
        <v>0</v>
      </c>
      <c r="P2" s="27">
        <v>0</v>
      </c>
      <c r="Q2" s="68">
        <f>SUM(B734:B1099)</f>
        <v>147281068733.68976</v>
      </c>
      <c r="R2" s="65">
        <f>Q2/O739</f>
        <v>402407291.62210315</v>
      </c>
      <c r="V2" s="66">
        <v>3.0000000000000001E-3</v>
      </c>
      <c r="W2" s="66">
        <v>3.0000000000000001E-3</v>
      </c>
    </row>
    <row r="3" spans="1:23" ht="12.75" customHeight="1" x14ac:dyDescent="0.2">
      <c r="A3" s="171">
        <v>41274</v>
      </c>
      <c r="B3" s="2"/>
      <c r="C3" s="2"/>
      <c r="D3" s="2"/>
      <c r="E3" s="30"/>
      <c r="F3" s="73"/>
      <c r="G3" s="43"/>
      <c r="I3" s="18"/>
      <c r="J3" s="136"/>
      <c r="K3" s="82"/>
      <c r="L3" s="143"/>
      <c r="M3" s="86"/>
      <c r="N3" s="170"/>
      <c r="O3" s="170"/>
      <c r="P3" s="170"/>
      <c r="Q3" s="68"/>
      <c r="R3" s="65"/>
      <c r="V3" s="169"/>
      <c r="W3" s="169"/>
    </row>
    <row r="4" spans="1:23" x14ac:dyDescent="0.2">
      <c r="A4" s="171">
        <v>41275</v>
      </c>
      <c r="B4" s="2"/>
      <c r="C4" s="2"/>
      <c r="D4" s="2" t="e">
        <f>IF(B4-#REF!=-B4-#REF!,0,B4-#REF!)</f>
        <v>#REF!</v>
      </c>
      <c r="E4" s="30" t="e">
        <f>IF(C4-#REF!=-C4-#REF!,0,C4-#REF!)</f>
        <v>#REF!</v>
      </c>
      <c r="F4" s="73">
        <f>IFERROR(D4/#REF!,0)</f>
        <v>0</v>
      </c>
      <c r="G4" s="43">
        <f>IFERROR(E4/#REF!,0)</f>
        <v>0</v>
      </c>
      <c r="H4" s="55"/>
      <c r="I4" s="31" t="e">
        <f>ROUND(#REF!*$N$2/$O$739,2)</f>
        <v>#REF!</v>
      </c>
      <c r="J4" s="137" t="e">
        <f>ROUND(IF(#REF!&lt;=$R$740,#REF!*$S$740/$O$739,MAX(IF(#REF!&lt;=$R$741,#REF!*$S$741/$O$739,MAX(IF(#REF!&lt;=$R$742,#REF!*$S$742/$O$739,MAX(IF(#REF!&lt;=$R$743,#REF!*$S$743/$O$739,MAX(IF(#REF!&lt;=$R$744,#REF!*$S$744/$O$739,MAX(IF(#REF!&lt;=$R$745,#REF!*$S$745/$O$739,MAX(IF(#REF!&gt;$R$746,#REF!*$S$746/$O$739,0),$R$745*$S$745/$O$739)),$R$744*$S$744/$O$739)),$R$743*$S$743/$O$739)),$R$742*$S$742/$O$739)),$R$741*$S$741/$O$739)),$R$740*$S$740/$O$739)),4)</f>
        <v>#REF!</v>
      </c>
      <c r="K4" s="77" t="e">
        <f>ROUND(J4*18%,4)</f>
        <v>#REF!</v>
      </c>
      <c r="L4" s="137" t="e">
        <f>ROUND(IF(#REF!&lt;=$R$750,#REF!*$S$750/$O$739,IF(#REF!&gt;$R$751,#REF!*$S$751/$O$739,0)),4)</f>
        <v>#REF!</v>
      </c>
      <c r="M4" s="77" t="e">
        <f>ROUND(L4*18%,4)</f>
        <v>#REF!</v>
      </c>
      <c r="N4" s="14"/>
      <c r="P4" s="14"/>
      <c r="Q4" s="69" t="s">
        <v>28</v>
      </c>
      <c r="R4" s="67">
        <v>5.0000000000000001E-3</v>
      </c>
      <c r="V4" s="36">
        <f t="shared" ref="V4:V68" si="0">C4+(ROUND(C4*$V$2,2))</f>
        <v>0</v>
      </c>
      <c r="W4" s="36">
        <f t="shared" ref="W4:W67" si="1">C4-(ROUND(C4*$V$2,2))</f>
        <v>0</v>
      </c>
    </row>
    <row r="5" spans="1:23" x14ac:dyDescent="0.2">
      <c r="A5" s="171">
        <v>41276</v>
      </c>
      <c r="B5" s="2"/>
      <c r="C5" s="2"/>
      <c r="D5" s="2">
        <f t="shared" ref="D5:D68" si="2">IF(B5-B4=-B5-B4,0,B5-B4)</f>
        <v>0</v>
      </c>
      <c r="E5" s="30">
        <f t="shared" ref="E5:E68" si="3">IF(C5-C4=-C5-C4,0,C5-C4)</f>
        <v>0</v>
      </c>
      <c r="F5" s="73">
        <f t="shared" ref="F5:F68" si="4">IFERROR(D5/B4,0)</f>
        <v>0</v>
      </c>
      <c r="G5" s="43">
        <f t="shared" ref="G5:G68" si="5">IFERROR(E5/C4,0)</f>
        <v>0</v>
      </c>
      <c r="H5" s="55"/>
      <c r="I5" s="31">
        <f t="shared" ref="I5:I36" si="6">ROUND(B4*$N$2/$O$739,2)</f>
        <v>0</v>
      </c>
      <c r="J5" s="137">
        <f t="shared" ref="J5:J12" si="7">ROUND(IF(B4&lt;=$R$740,B4*$S$740/$O$739,MAX(IF(B4&lt;=$R$741,B4*$S$741/$O$739,MAX(IF(B4&lt;=$R$742,B4*$S$742/$O$739,MAX(IF(B4&lt;=$R$743,B4*$S$743/$O$739,MAX(IF(B4&lt;=$R$744,B4*$S$744/$O$739,MAX(IF(B4&lt;=$R$745,B4*$S$745/$O$739,MAX(IF(B4&gt;$R$746,B4*$S$746/$O$739,0),$R$745*$S$745/$O$739)),$R$744*$S$744/$O$739)),$R$743*$S$743/$O$739)),$R$742*$S$742/$O$739)),$R$741*$S$741/$O$739)),$R$740*$S$740/$O$739)),4)</f>
        <v>0</v>
      </c>
      <c r="K5" s="77">
        <f t="shared" ref="K5:K12" si="8">ROUND(J5*18%,4)</f>
        <v>0</v>
      </c>
      <c r="L5" s="137">
        <f t="shared" ref="L5:L12" si="9">ROUND(IF(B4&lt;=$R$750,B4*$S$750/$O$739,IF(B4&gt;$R$751,B4*$S$751/$O$739,0)),4)</f>
        <v>0</v>
      </c>
      <c r="M5" s="77">
        <f t="shared" ref="M5:M12" si="10">ROUND(L5*18%,4)</f>
        <v>0</v>
      </c>
      <c r="N5" s="187" t="s">
        <v>44</v>
      </c>
      <c r="O5" s="188"/>
      <c r="P5" s="188"/>
      <c r="V5" s="36">
        <f t="shared" si="0"/>
        <v>0</v>
      </c>
      <c r="W5" s="36">
        <f t="shared" si="1"/>
        <v>0</v>
      </c>
    </row>
    <row r="6" spans="1:23" x14ac:dyDescent="0.2">
      <c r="A6" s="171">
        <v>41277</v>
      </c>
      <c r="B6" s="2"/>
      <c r="C6" s="2"/>
      <c r="D6" s="2">
        <f t="shared" si="2"/>
        <v>0</v>
      </c>
      <c r="E6" s="30">
        <f t="shared" si="3"/>
        <v>0</v>
      </c>
      <c r="F6" s="73">
        <f t="shared" si="4"/>
        <v>0</v>
      </c>
      <c r="G6" s="43">
        <f t="shared" si="5"/>
        <v>0</v>
      </c>
      <c r="H6" s="55"/>
      <c r="I6" s="31">
        <f t="shared" si="6"/>
        <v>0</v>
      </c>
      <c r="J6" s="137">
        <f t="shared" si="7"/>
        <v>0</v>
      </c>
      <c r="K6" s="77">
        <f t="shared" si="8"/>
        <v>0</v>
      </c>
      <c r="L6" s="137">
        <f t="shared" si="9"/>
        <v>0</v>
      </c>
      <c r="M6" s="77">
        <f t="shared" si="10"/>
        <v>0</v>
      </c>
      <c r="N6" s="14"/>
      <c r="O6" s="25">
        <v>365</v>
      </c>
      <c r="P6" s="14"/>
      <c r="Q6" s="36"/>
      <c r="V6" s="36">
        <f t="shared" si="0"/>
        <v>0</v>
      </c>
      <c r="W6" s="36">
        <f t="shared" si="1"/>
        <v>0</v>
      </c>
    </row>
    <row r="7" spans="1:23" x14ac:dyDescent="0.2">
      <c r="A7" s="171">
        <v>41278</v>
      </c>
      <c r="B7" s="2"/>
      <c r="C7" s="2"/>
      <c r="D7" s="2">
        <f t="shared" si="2"/>
        <v>0</v>
      </c>
      <c r="E7" s="30">
        <f t="shared" si="3"/>
        <v>0</v>
      </c>
      <c r="F7" s="73">
        <f t="shared" si="4"/>
        <v>0</v>
      </c>
      <c r="G7" s="43">
        <f t="shared" si="5"/>
        <v>0</v>
      </c>
      <c r="H7" s="55"/>
      <c r="I7" s="31">
        <f t="shared" si="6"/>
        <v>0</v>
      </c>
      <c r="J7" s="137">
        <f t="shared" si="7"/>
        <v>0</v>
      </c>
      <c r="K7" s="77">
        <f t="shared" si="8"/>
        <v>0</v>
      </c>
      <c r="L7" s="137">
        <f t="shared" si="9"/>
        <v>0</v>
      </c>
      <c r="M7" s="77">
        <f t="shared" si="10"/>
        <v>0</v>
      </c>
      <c r="N7" s="14"/>
      <c r="O7" s="14"/>
      <c r="P7" s="14"/>
      <c r="Q7" s="36"/>
      <c r="V7" s="36">
        <f t="shared" si="0"/>
        <v>0</v>
      </c>
      <c r="W7" s="36">
        <f t="shared" si="1"/>
        <v>0</v>
      </c>
    </row>
    <row r="8" spans="1:23" x14ac:dyDescent="0.2">
      <c r="A8" s="171">
        <v>41279</v>
      </c>
      <c r="B8" s="2"/>
      <c r="C8" s="2"/>
      <c r="D8" s="2">
        <f t="shared" si="2"/>
        <v>0</v>
      </c>
      <c r="E8" s="30">
        <f t="shared" si="3"/>
        <v>0</v>
      </c>
      <c r="F8" s="73">
        <f t="shared" si="4"/>
        <v>0</v>
      </c>
      <c r="G8" s="43">
        <f t="shared" si="5"/>
        <v>0</v>
      </c>
      <c r="H8" s="55"/>
      <c r="I8" s="31">
        <f t="shared" si="6"/>
        <v>0</v>
      </c>
      <c r="J8" s="137">
        <f t="shared" si="7"/>
        <v>0</v>
      </c>
      <c r="K8" s="77">
        <f t="shared" si="8"/>
        <v>0</v>
      </c>
      <c r="L8" s="137">
        <f t="shared" si="9"/>
        <v>0</v>
      </c>
      <c r="M8" s="77">
        <f t="shared" si="10"/>
        <v>0</v>
      </c>
      <c r="N8" s="187" t="s">
        <v>19</v>
      </c>
      <c r="O8" s="188"/>
      <c r="P8" s="188"/>
      <c r="Q8" s="195" t="s">
        <v>39</v>
      </c>
      <c r="R8" s="196"/>
      <c r="S8" s="196"/>
      <c r="T8" s="3" t="s">
        <v>42</v>
      </c>
      <c r="U8" s="3" t="s">
        <v>42</v>
      </c>
      <c r="V8" s="36">
        <f t="shared" si="0"/>
        <v>0</v>
      </c>
      <c r="W8" s="36">
        <f t="shared" si="1"/>
        <v>0</v>
      </c>
    </row>
    <row r="9" spans="1:23" x14ac:dyDescent="0.2">
      <c r="A9" s="171">
        <v>41280</v>
      </c>
      <c r="B9" s="2"/>
      <c r="C9" s="2"/>
      <c r="D9" s="2">
        <f t="shared" si="2"/>
        <v>0</v>
      </c>
      <c r="E9" s="30">
        <f t="shared" si="3"/>
        <v>0</v>
      </c>
      <c r="F9" s="73">
        <f t="shared" si="4"/>
        <v>0</v>
      </c>
      <c r="G9" s="43">
        <f t="shared" si="5"/>
        <v>0</v>
      </c>
      <c r="H9" s="55"/>
      <c r="I9" s="31">
        <f t="shared" si="6"/>
        <v>0</v>
      </c>
      <c r="J9" s="137">
        <f t="shared" si="7"/>
        <v>0</v>
      </c>
      <c r="K9" s="77">
        <f t="shared" si="8"/>
        <v>0</v>
      </c>
      <c r="L9" s="137">
        <f t="shared" si="9"/>
        <v>0</v>
      </c>
      <c r="M9" s="77">
        <f t="shared" si="10"/>
        <v>0</v>
      </c>
      <c r="N9" s="14"/>
      <c r="O9" s="25">
        <v>366</v>
      </c>
      <c r="P9" s="14"/>
      <c r="Q9" s="197" t="s">
        <v>36</v>
      </c>
      <c r="R9" s="197"/>
      <c r="S9" s="70" t="s">
        <v>37</v>
      </c>
      <c r="V9" s="36">
        <f t="shared" si="0"/>
        <v>0</v>
      </c>
      <c r="W9" s="36">
        <f t="shared" si="1"/>
        <v>0</v>
      </c>
    </row>
    <row r="10" spans="1:23" x14ac:dyDescent="0.2">
      <c r="A10" s="171">
        <v>41281</v>
      </c>
      <c r="B10" s="2"/>
      <c r="C10" s="2"/>
      <c r="D10" s="2">
        <f t="shared" si="2"/>
        <v>0</v>
      </c>
      <c r="E10" s="30">
        <f t="shared" si="3"/>
        <v>0</v>
      </c>
      <c r="F10" s="73">
        <f t="shared" si="4"/>
        <v>0</v>
      </c>
      <c r="G10" s="43">
        <f t="shared" si="5"/>
        <v>0</v>
      </c>
      <c r="H10" s="55"/>
      <c r="I10" s="31">
        <f t="shared" si="6"/>
        <v>0</v>
      </c>
      <c r="J10" s="137">
        <f t="shared" si="7"/>
        <v>0</v>
      </c>
      <c r="K10" s="77">
        <f t="shared" si="8"/>
        <v>0</v>
      </c>
      <c r="L10" s="137">
        <f t="shared" si="9"/>
        <v>0</v>
      </c>
      <c r="M10" s="77">
        <f t="shared" si="10"/>
        <v>0</v>
      </c>
      <c r="Q10" s="53">
        <v>0</v>
      </c>
      <c r="R10" s="49">
        <v>100000000</v>
      </c>
      <c r="S10" s="48">
        <v>4.8999999999999998E-3</v>
      </c>
      <c r="T10" s="62">
        <f>IF(B14&lt;=R10,B14*S10/O9,T11)</f>
        <v>0</v>
      </c>
      <c r="U10" s="56">
        <f t="shared" ref="U10:U15" si="11">R10*S10/$O$739</f>
        <v>1338.7978142076502</v>
      </c>
      <c r="V10" s="36">
        <f t="shared" si="0"/>
        <v>0</v>
      </c>
      <c r="W10" s="36">
        <f t="shared" si="1"/>
        <v>0</v>
      </c>
    </row>
    <row r="11" spans="1:23" x14ac:dyDescent="0.2">
      <c r="A11" s="171">
        <v>41282</v>
      </c>
      <c r="B11" s="2"/>
      <c r="C11" s="2"/>
      <c r="D11" s="2">
        <f t="shared" si="2"/>
        <v>0</v>
      </c>
      <c r="E11" s="30">
        <f t="shared" si="3"/>
        <v>0</v>
      </c>
      <c r="F11" s="73">
        <f t="shared" si="4"/>
        <v>0</v>
      </c>
      <c r="G11" s="43">
        <f t="shared" si="5"/>
        <v>0</v>
      </c>
      <c r="H11" s="55"/>
      <c r="I11" s="31">
        <f t="shared" si="6"/>
        <v>0</v>
      </c>
      <c r="J11" s="137">
        <f t="shared" si="7"/>
        <v>0</v>
      </c>
      <c r="K11" s="77">
        <f t="shared" si="8"/>
        <v>0</v>
      </c>
      <c r="L11" s="137">
        <f t="shared" si="9"/>
        <v>0</v>
      </c>
      <c r="M11" s="77">
        <f t="shared" si="10"/>
        <v>0</v>
      </c>
      <c r="Q11" s="58">
        <v>100000000</v>
      </c>
      <c r="R11" s="58">
        <v>300000000</v>
      </c>
      <c r="S11" s="59">
        <v>3.8999999999999998E-3</v>
      </c>
      <c r="T11" s="60">
        <f>MAX(IF(B14&lt;=R11,B14*S11/O9,T12),R10*S10/$O$739)</f>
        <v>1338.7978142076502</v>
      </c>
      <c r="U11" s="56">
        <f t="shared" si="11"/>
        <v>3196.7213114754099</v>
      </c>
      <c r="V11" s="36">
        <f t="shared" si="0"/>
        <v>0</v>
      </c>
      <c r="W11" s="36">
        <f t="shared" si="1"/>
        <v>0</v>
      </c>
    </row>
    <row r="12" spans="1:23" x14ac:dyDescent="0.2">
      <c r="A12" s="171">
        <v>41283</v>
      </c>
      <c r="B12" s="2"/>
      <c r="C12" s="2"/>
      <c r="D12" s="2">
        <f t="shared" si="2"/>
        <v>0</v>
      </c>
      <c r="E12" s="30">
        <f t="shared" si="3"/>
        <v>0</v>
      </c>
      <c r="F12" s="73">
        <f t="shared" si="4"/>
        <v>0</v>
      </c>
      <c r="G12" s="43">
        <f t="shared" si="5"/>
        <v>0</v>
      </c>
      <c r="H12" s="55"/>
      <c r="I12" s="31">
        <f t="shared" si="6"/>
        <v>0</v>
      </c>
      <c r="J12" s="137">
        <f t="shared" si="7"/>
        <v>0</v>
      </c>
      <c r="K12" s="77">
        <f t="shared" si="8"/>
        <v>0</v>
      </c>
      <c r="L12" s="137">
        <f t="shared" si="9"/>
        <v>0</v>
      </c>
      <c r="M12" s="77">
        <f t="shared" si="10"/>
        <v>0</v>
      </c>
      <c r="Q12" s="52">
        <v>300000000</v>
      </c>
      <c r="R12" s="52">
        <v>600000000</v>
      </c>
      <c r="S12" s="48">
        <v>2.8999999999999998E-3</v>
      </c>
      <c r="T12" s="60">
        <f>MAX(IF(B14&lt;=R12,B14*S12/O9,T13),R11*S11/$O$739)</f>
        <v>3196.7213114754099</v>
      </c>
      <c r="U12" s="56">
        <f t="shared" si="11"/>
        <v>4754.0983606557375</v>
      </c>
      <c r="V12" s="36">
        <f t="shared" si="0"/>
        <v>0</v>
      </c>
      <c r="W12" s="36">
        <f t="shared" si="1"/>
        <v>0</v>
      </c>
    </row>
    <row r="13" spans="1:23" x14ac:dyDescent="0.2">
      <c r="A13" s="171">
        <v>41284</v>
      </c>
      <c r="B13" s="2"/>
      <c r="C13" s="2"/>
      <c r="D13" s="2">
        <f t="shared" si="2"/>
        <v>0</v>
      </c>
      <c r="E13" s="30">
        <f t="shared" si="3"/>
        <v>0</v>
      </c>
      <c r="F13" s="73">
        <f t="shared" si="4"/>
        <v>0</v>
      </c>
      <c r="G13" s="43">
        <f t="shared" si="5"/>
        <v>0</v>
      </c>
      <c r="H13" s="55"/>
      <c r="I13" s="19">
        <f t="shared" si="6"/>
        <v>0</v>
      </c>
      <c r="J13" s="138">
        <f>ROUND(IF(B12&lt;=$R$740,B12*$S$740/$O$739,MAX(IF(B12&lt;=$R$741,B12*$S$741/$O$739,MAX(IF(B12&lt;=$R$742,B12*$S$742/$O$739,MAX(IF(B12&lt;=$R$743,B12*$S$743/$O$739,MAX(IF(B12&lt;=$R$744,B12*$S$744/$O$739,MAX(IF(B12&lt;=$R$745,B12*$S$745/$O$739,MAX(IF(B12&gt;$R$746,B12*$S$746/$O$739,0),$R$745*$S$745/$O$739)),$R$744*$S$744/$O$739)),$R$743*$S$743/$O$739)),$R$742*$S$742/$O$739)),$R$741*$S$741/$O$739)),$R$740*$S$740/$O$739)),4)</f>
        <v>0</v>
      </c>
      <c r="K13" s="78">
        <f>ROUND(J13*18%,4)</f>
        <v>0</v>
      </c>
      <c r="L13" s="144">
        <f>ROUND(IF(B12&lt;=$R$750,B12*$S$750/$O$739,IF(B12&gt;$R$751,B12*$S$751/$O$739,0)),4)</f>
        <v>0</v>
      </c>
      <c r="M13" s="87">
        <f>ROUND(L13*18%,4)</f>
        <v>0</v>
      </c>
      <c r="N13" s="14"/>
      <c r="Q13" s="52">
        <v>600000000</v>
      </c>
      <c r="R13" s="51">
        <v>900000000</v>
      </c>
      <c r="S13" s="48">
        <v>2.3999999999999998E-3</v>
      </c>
      <c r="T13" s="60">
        <f>MAX(IF(B14&lt;=R13,B14*S13/O9,T14),R12*S12/$O$739)</f>
        <v>4754.0983606557375</v>
      </c>
      <c r="U13" s="56">
        <f t="shared" si="11"/>
        <v>5901.6393442622948</v>
      </c>
      <c r="V13" s="36">
        <f t="shared" si="0"/>
        <v>0</v>
      </c>
      <c r="W13" s="36">
        <f t="shared" si="1"/>
        <v>0</v>
      </c>
    </row>
    <row r="14" spans="1:23" x14ac:dyDescent="0.2">
      <c r="A14" s="171">
        <v>41285</v>
      </c>
      <c r="B14" s="2"/>
      <c r="C14" s="2"/>
      <c r="D14" s="2">
        <f t="shared" si="2"/>
        <v>0</v>
      </c>
      <c r="E14" s="30">
        <f t="shared" si="3"/>
        <v>0</v>
      </c>
      <c r="F14" s="73">
        <f t="shared" si="4"/>
        <v>0</v>
      </c>
      <c r="G14" s="43">
        <f t="shared" si="5"/>
        <v>0</v>
      </c>
      <c r="H14" s="55"/>
      <c r="I14" s="19">
        <f t="shared" si="6"/>
        <v>0</v>
      </c>
      <c r="J14" s="138">
        <f t="shared" ref="J14:J16" si="12">ROUND(IF(B13&lt;=$R$740,B13*$S$740/$O$739,MAX(IF(B13&lt;=$R$741,B13*$S$741/$O$739,MAX(IF(B13&lt;=$R$742,B13*$S$742/$O$739,MAX(IF(B13&lt;=$R$743,B13*$S$743/$O$739,MAX(IF(B13&lt;=$R$744,B13*$S$744/$O$739,MAX(IF(B13&lt;=$R$745,B13*$S$745/$O$739,MAX(IF(B13&gt;$R$746,B13*$S$746/$O$739,0),$R$745*$S$745/$O$739)),$R$744*$S$744/$O$739)),$R$743*$S$743/$O$739)),$R$742*$S$742/$O$739)),$R$741*$S$741/$O$739)),$R$740*$S$740/$O$739)),4)</f>
        <v>0</v>
      </c>
      <c r="K14" s="78">
        <f t="shared" ref="K14:K77" si="13">ROUND(J14*18%,4)</f>
        <v>0</v>
      </c>
      <c r="L14" s="144">
        <f t="shared" ref="L14:L16" si="14">ROUND(IF(B13&lt;=$R$750,B13*$S$750/$O$739,IF(B13&gt;$R$751,B13*$S$751/$O$739,0)),4)</f>
        <v>0</v>
      </c>
      <c r="M14" s="87">
        <f t="shared" ref="M14:M77" si="15">ROUND(L14*18%,4)</f>
        <v>0</v>
      </c>
      <c r="N14" s="14"/>
      <c r="O14" s="72"/>
      <c r="Q14" s="52">
        <v>900000000</v>
      </c>
      <c r="R14" s="52">
        <v>1500000000</v>
      </c>
      <c r="S14" s="48">
        <v>1.9E-3</v>
      </c>
      <c r="T14" s="60">
        <f>MAX(IF(B14&lt;=R14,B14*S14/O9,T15),R13*S13/$O$739)</f>
        <v>5901.6393442622948</v>
      </c>
      <c r="U14" s="56">
        <f t="shared" si="11"/>
        <v>7786.8852459016398</v>
      </c>
      <c r="V14" s="36">
        <f t="shared" si="0"/>
        <v>0</v>
      </c>
      <c r="W14" s="36">
        <f t="shared" si="1"/>
        <v>0</v>
      </c>
    </row>
    <row r="15" spans="1:23" x14ac:dyDescent="0.2">
      <c r="A15" s="171">
        <v>41286</v>
      </c>
      <c r="B15" s="2"/>
      <c r="C15" s="2"/>
      <c r="D15" s="2">
        <f t="shared" si="2"/>
        <v>0</v>
      </c>
      <c r="E15" s="30">
        <f t="shared" si="3"/>
        <v>0</v>
      </c>
      <c r="F15" s="73">
        <f t="shared" si="4"/>
        <v>0</v>
      </c>
      <c r="G15" s="43">
        <f t="shared" si="5"/>
        <v>0</v>
      </c>
      <c r="H15" s="55"/>
      <c r="I15" s="19">
        <f t="shared" si="6"/>
        <v>0</v>
      </c>
      <c r="J15" s="138">
        <f t="shared" si="12"/>
        <v>0</v>
      </c>
      <c r="K15" s="78">
        <f t="shared" si="13"/>
        <v>0</v>
      </c>
      <c r="L15" s="144">
        <f t="shared" si="14"/>
        <v>0</v>
      </c>
      <c r="M15" s="87">
        <f t="shared" si="15"/>
        <v>0</v>
      </c>
      <c r="N15" s="14"/>
      <c r="Q15" s="52">
        <v>1500000000</v>
      </c>
      <c r="R15" s="51">
        <v>2000000000</v>
      </c>
      <c r="S15" s="48">
        <v>1.6999999999999999E-3</v>
      </c>
      <c r="T15" s="60">
        <f>MAX(IF(B14&lt;=R15,B14*S15/O9,T16),R14*S14/$O$739)</f>
        <v>7786.8852459016398</v>
      </c>
      <c r="U15" s="56">
        <f t="shared" si="11"/>
        <v>9289.6174863387987</v>
      </c>
      <c r="V15" s="36">
        <f t="shared" si="0"/>
        <v>0</v>
      </c>
      <c r="W15" s="36">
        <f t="shared" si="1"/>
        <v>0</v>
      </c>
    </row>
    <row r="16" spans="1:23" x14ac:dyDescent="0.2">
      <c r="A16" s="171">
        <v>41287</v>
      </c>
      <c r="B16" s="2"/>
      <c r="C16" s="2"/>
      <c r="D16" s="2">
        <f t="shared" si="2"/>
        <v>0</v>
      </c>
      <c r="E16" s="30">
        <f t="shared" si="3"/>
        <v>0</v>
      </c>
      <c r="F16" s="73">
        <f t="shared" si="4"/>
        <v>0</v>
      </c>
      <c r="G16" s="43">
        <f t="shared" si="5"/>
        <v>0</v>
      </c>
      <c r="H16" s="55"/>
      <c r="I16" s="19">
        <f t="shared" si="6"/>
        <v>0</v>
      </c>
      <c r="J16" s="138">
        <f t="shared" si="12"/>
        <v>0</v>
      </c>
      <c r="K16" s="78">
        <f t="shared" si="13"/>
        <v>0</v>
      </c>
      <c r="L16" s="144">
        <f t="shared" si="14"/>
        <v>0</v>
      </c>
      <c r="M16" s="87">
        <f t="shared" si="15"/>
        <v>0</v>
      </c>
      <c r="N16" s="14"/>
      <c r="Q16" s="53" t="s">
        <v>41</v>
      </c>
      <c r="R16" s="52">
        <v>2000000000</v>
      </c>
      <c r="S16" s="48">
        <v>1.5E-3</v>
      </c>
      <c r="T16" s="60">
        <f>MAX(IF(B14&gt;R16,B14*S16/O9,0),R15*S15/$O$739)</f>
        <v>9289.6174863387987</v>
      </c>
      <c r="U16" s="14"/>
      <c r="V16" s="36">
        <f t="shared" si="0"/>
        <v>0</v>
      </c>
      <c r="W16" s="36">
        <f t="shared" si="1"/>
        <v>0</v>
      </c>
    </row>
    <row r="17" spans="1:23" x14ac:dyDescent="0.2">
      <c r="A17" s="171">
        <v>41288</v>
      </c>
      <c r="B17" s="2"/>
      <c r="C17" s="2"/>
      <c r="D17" s="2">
        <f t="shared" si="2"/>
        <v>0</v>
      </c>
      <c r="E17" s="30">
        <f t="shared" si="3"/>
        <v>0</v>
      </c>
      <c r="F17" s="73">
        <f t="shared" si="4"/>
        <v>0</v>
      </c>
      <c r="G17" s="43">
        <f t="shared" si="5"/>
        <v>0</v>
      </c>
      <c r="H17" s="55"/>
      <c r="I17" s="31">
        <f t="shared" si="6"/>
        <v>0</v>
      </c>
      <c r="J17" s="137">
        <f>ROUND(IF(B16&lt;=$R$740,B16*$S$740/$O$739,MAX(IF(B16&lt;=$R$741,B16*$S$741/$O$739,MAX(IF(B16&lt;=$R$742,B16*$S$742/$O$739,MAX(IF(B16&lt;=$R$743,B16*$S$743/$O$739,MAX(IF(B16&lt;=$R$744,B16*$S$744/$O$739,MAX(IF(B16&lt;=$R$745,B16*$S$745/$O$739,MAX(IF(B16&gt;$R$746,B16*$S$746/$O$739,0),$R$745*$S$745/$O$739)),$R$744*$S$744/$O$739)),$R$743*$S$743/$O$739)),$R$742*$S$742/$O$739)),$R$741*$S$741/$O$739)),$R$740*$S$740/$O$739)),4)</f>
        <v>0</v>
      </c>
      <c r="K17" s="77">
        <f t="shared" si="13"/>
        <v>0</v>
      </c>
      <c r="L17" s="137">
        <f>ROUND(IF(B16&lt;=$R$750,B16*$S$750/$O$739,IF(B16&gt;$R$751,B16*$S$751/$O$739,0)),4)</f>
        <v>0</v>
      </c>
      <c r="M17" s="77">
        <f t="shared" si="15"/>
        <v>0</v>
      </c>
      <c r="N17" s="14"/>
      <c r="O17" s="14"/>
      <c r="P17" s="14"/>
      <c r="Q17" s="71" t="s">
        <v>38</v>
      </c>
      <c r="R17" s="52">
        <v>20000</v>
      </c>
      <c r="S17" s="49"/>
      <c r="V17" s="36">
        <f t="shared" si="0"/>
        <v>0</v>
      </c>
      <c r="W17" s="36">
        <f t="shared" si="1"/>
        <v>0</v>
      </c>
    </row>
    <row r="18" spans="1:23" x14ac:dyDescent="0.2">
      <c r="A18" s="171">
        <v>41289</v>
      </c>
      <c r="B18" s="2">
        <v>1000000000</v>
      </c>
      <c r="C18" s="2">
        <v>1000</v>
      </c>
      <c r="D18" s="2">
        <f t="shared" si="2"/>
        <v>1000000000</v>
      </c>
      <c r="E18" s="30">
        <f t="shared" si="3"/>
        <v>1000</v>
      </c>
      <c r="F18" s="73">
        <f t="shared" si="4"/>
        <v>0</v>
      </c>
      <c r="G18" s="43">
        <f t="shared" si="5"/>
        <v>0</v>
      </c>
      <c r="H18" s="55"/>
      <c r="I18" s="31">
        <f t="shared" si="6"/>
        <v>0</v>
      </c>
      <c r="J18" s="137">
        <f>ROUND(IF(B17&lt;=$R$740,B17*$S$740/$O$739,MAX(IF(B17&lt;=$R$741,B17*$S$741/$O$739,MAX(IF(B17&lt;=$R$742,B17*$S$742/$O$739,MAX(IF(B17&lt;=$R$743,B17*$S$743/$O$739,MAX(IF(B17&lt;=$R$744,B17*$S$744/$O$739,MAX(IF(B17&lt;=$R$745,B17*$S$745/$O$739,MAX(IF(B17&gt;$R$746,B17*$S$746/$O$739,0),$R$745*$S$745/$O$739)),$R$744*$S$744/$O$739)),$R$743*$S$743/$O$739)),$R$742*$S$742/$O$739)),$R$741*$S$741/$O$739)),$R$740*$S$740/$O$739)),4)</f>
        <v>0</v>
      </c>
      <c r="K18" s="77">
        <f t="shared" si="13"/>
        <v>0</v>
      </c>
      <c r="L18" s="137">
        <f>ROUND(IF(B17&lt;=$R$750,B17*$S$750/$O$739,IF(B17&gt;$R$751,B17*$S$751/$O$739,0)),4)</f>
        <v>0</v>
      </c>
      <c r="M18" s="77">
        <f t="shared" si="15"/>
        <v>0</v>
      </c>
      <c r="N18" s="14"/>
      <c r="P18" s="14"/>
      <c r="T18" s="14">
        <f>ROUND(IF(B14&lt;=R10,B14*S10/O9,IF(B14&lt;=R11,B14*S11/O9,IF(B14&lt;=R12,B14*S12/O9,IF(B14&lt;=R13,B14*S13/O9,IF(B14&lt;=R14,B14*S14/O9,IF(B14&lt;=R15,B14*S15/O9,IF(B14&gt;R16,B14*S16/O9,0))))))),2)</f>
        <v>0</v>
      </c>
      <c r="V18" s="36">
        <f t="shared" si="0"/>
        <v>1003</v>
      </c>
      <c r="W18" s="36">
        <f t="shared" si="1"/>
        <v>997</v>
      </c>
    </row>
    <row r="19" spans="1:23" x14ac:dyDescent="0.2">
      <c r="A19" s="171">
        <v>41290</v>
      </c>
      <c r="B19" s="2">
        <v>1000000000</v>
      </c>
      <c r="C19" s="2">
        <v>1000</v>
      </c>
      <c r="D19" s="2">
        <f t="shared" si="2"/>
        <v>0</v>
      </c>
      <c r="E19" s="30">
        <f t="shared" si="3"/>
        <v>0</v>
      </c>
      <c r="F19" s="73">
        <f t="shared" si="4"/>
        <v>0</v>
      </c>
      <c r="G19" s="43">
        <f t="shared" si="5"/>
        <v>0</v>
      </c>
      <c r="H19" s="55"/>
      <c r="I19" s="19">
        <f t="shared" si="6"/>
        <v>79234.97</v>
      </c>
      <c r="J19" s="138">
        <f>ROUND(IF(B18&lt;=$R$740,B18*$S$740/$O$739,MAX(IF(B18&lt;=$R$741,B18*$S$741/$O$739,MAX(IF(B18&lt;=$R$742,B18*$S$742/$O$739,MAX(IF(B18&lt;=$R$743,B18*$S$743/$O$739,MAX(IF(B18&lt;=$R$744,B18*$S$744/$O$739,MAX(IF(B18&lt;=$R$745,B18*$S$745/$O$739,MAX(IF(B18&gt;$R$746,B18*$S$746/$O$739,0),$R$745*$S$745/$O$739)),$R$744*$S$744/$O$739)),$R$743*$S$743/$O$739)),$R$742*$S$742/$O$739)),$R$741*$S$741/$O$739)),$R$740*$S$740/$O$739)),4)</f>
        <v>5901.6392999999998</v>
      </c>
      <c r="K19" s="78">
        <f t="shared" si="13"/>
        <v>1062.2951</v>
      </c>
      <c r="L19" s="144">
        <f>ROUND(IF(B18&lt;=$R$750,B18*$S$750/$O$739,IF(B18&gt;$R$751,B18*$S$751/$O$739,0)),4)</f>
        <v>2732.2404000000001</v>
      </c>
      <c r="M19" s="87">
        <f t="shared" si="15"/>
        <v>491.80329999999998</v>
      </c>
      <c r="N19" s="14"/>
      <c r="P19" s="14"/>
      <c r="Q19" s="198" t="s">
        <v>40</v>
      </c>
      <c r="R19" s="198"/>
      <c r="S19" s="198"/>
      <c r="T19" s="63">
        <f>ROUND(IF(B14&lt;=R10,B14*S10/O9,MAX(IF(B14&lt;=R11,B14*S11/O9,MAX(IF(B14&lt;=R12,B14*S12/O9,MAX(IF(B14&lt;=R13,B14*S13/O9,MAX(IF(B14&lt;=R14,B14*S14/O9,MAX(IF(B14&lt;=R15,B14*S15/O9,MAX(IF(B14&gt;R16,B14*S16/O9,0),R15*S15/$O$739)),R14*S14/$O$739)),R13*S13/$O$739)),R12*S12/$O$739)),R11*S11/$O$739)),R10*S10/$O$739)),2)</f>
        <v>0</v>
      </c>
      <c r="V19" s="36">
        <f t="shared" si="0"/>
        <v>1003</v>
      </c>
      <c r="W19" s="36">
        <f t="shared" si="1"/>
        <v>997</v>
      </c>
    </row>
    <row r="20" spans="1:23" x14ac:dyDescent="0.2">
      <c r="A20" s="171">
        <v>41291</v>
      </c>
      <c r="B20" s="2">
        <v>1000000000</v>
      </c>
      <c r="C20" s="2">
        <v>1000</v>
      </c>
      <c r="D20" s="2">
        <f t="shared" si="2"/>
        <v>0</v>
      </c>
      <c r="E20" s="30">
        <f t="shared" si="3"/>
        <v>0</v>
      </c>
      <c r="F20" s="73">
        <f t="shared" si="4"/>
        <v>0</v>
      </c>
      <c r="G20" s="43">
        <f t="shared" si="5"/>
        <v>0</v>
      </c>
      <c r="H20" s="55"/>
      <c r="I20" s="19">
        <f t="shared" si="6"/>
        <v>79234.97</v>
      </c>
      <c r="J20" s="138">
        <f t="shared" ref="J20:J23" si="16">ROUND(IF(B19&lt;=$R$740,B19*$S$740/$O$739,MAX(IF(B19&lt;=$R$741,B19*$S$741/$O$739,MAX(IF(B19&lt;=$R$742,B19*$S$742/$O$739,MAX(IF(B19&lt;=$R$743,B19*$S$743/$O$739,MAX(IF(B19&lt;=$R$744,B19*$S$744/$O$739,MAX(IF(B19&lt;=$R$745,B19*$S$745/$O$739,MAX(IF(B19&gt;$R$746,B19*$S$746/$O$739,0),$R$745*$S$745/$O$739)),$R$744*$S$744/$O$739)),$R$743*$S$743/$O$739)),$R$742*$S$742/$O$739)),$R$741*$S$741/$O$739)),$R$740*$S$740/$O$739)),4)</f>
        <v>5901.6392999999998</v>
      </c>
      <c r="K20" s="78">
        <f t="shared" si="13"/>
        <v>1062.2951</v>
      </c>
      <c r="L20" s="144">
        <f t="shared" ref="L20:L23" si="17">ROUND(IF(B19&lt;=$R$750,B19*$S$750/$O$739,IF(B19&gt;$R$751,B19*$S$751/$O$739,0)),4)</f>
        <v>2732.2404000000001</v>
      </c>
      <c r="M20" s="87">
        <f t="shared" si="15"/>
        <v>491.80329999999998</v>
      </c>
      <c r="N20" s="14"/>
      <c r="P20" s="14"/>
      <c r="Q20" s="50">
        <v>0</v>
      </c>
      <c r="R20" s="49">
        <v>100000000</v>
      </c>
      <c r="S20" s="48">
        <v>1.5E-3</v>
      </c>
      <c r="T20" s="61">
        <f>ROUND(IF(B14&lt;=R20,B14*S20/O9,IF(B14&gt;R21,B14*S21/O9,0)),2)</f>
        <v>0</v>
      </c>
      <c r="V20" s="36">
        <f t="shared" si="0"/>
        <v>1003</v>
      </c>
      <c r="W20" s="36">
        <f t="shared" si="1"/>
        <v>997</v>
      </c>
    </row>
    <row r="21" spans="1:23" x14ac:dyDescent="0.2">
      <c r="A21" s="171">
        <v>41292</v>
      </c>
      <c r="B21" s="2">
        <v>1000000000</v>
      </c>
      <c r="C21" s="2">
        <v>1000</v>
      </c>
      <c r="D21" s="2">
        <f t="shared" si="2"/>
        <v>0</v>
      </c>
      <c r="E21" s="30">
        <f t="shared" si="3"/>
        <v>0</v>
      </c>
      <c r="F21" s="73">
        <f t="shared" si="4"/>
        <v>0</v>
      </c>
      <c r="G21" s="43">
        <f t="shared" si="5"/>
        <v>0</v>
      </c>
      <c r="H21" s="55"/>
      <c r="I21" s="19">
        <f t="shared" si="6"/>
        <v>79234.97</v>
      </c>
      <c r="J21" s="138">
        <f t="shared" si="16"/>
        <v>5901.6392999999998</v>
      </c>
      <c r="K21" s="78">
        <f t="shared" si="13"/>
        <v>1062.2951</v>
      </c>
      <c r="L21" s="144">
        <f t="shared" si="17"/>
        <v>2732.2404000000001</v>
      </c>
      <c r="M21" s="87">
        <f t="shared" si="15"/>
        <v>491.80329999999998</v>
      </c>
      <c r="N21" s="14"/>
      <c r="P21" s="14"/>
      <c r="Q21" s="50" t="s">
        <v>41</v>
      </c>
      <c r="R21" s="49">
        <v>100000000</v>
      </c>
      <c r="S21" s="48">
        <v>1E-3</v>
      </c>
      <c r="T21" s="14">
        <f>IF(B14&gt;R21,B14*S21/O9,0)</f>
        <v>0</v>
      </c>
      <c r="V21" s="36">
        <f t="shared" si="0"/>
        <v>1003</v>
      </c>
      <c r="W21" s="36">
        <f t="shared" si="1"/>
        <v>997</v>
      </c>
    </row>
    <row r="22" spans="1:23" x14ac:dyDescent="0.2">
      <c r="A22" s="171">
        <v>41293</v>
      </c>
      <c r="B22" s="2">
        <v>1000000000</v>
      </c>
      <c r="C22" s="2">
        <v>1000</v>
      </c>
      <c r="D22" s="2">
        <f t="shared" si="2"/>
        <v>0</v>
      </c>
      <c r="E22" s="30">
        <f t="shared" si="3"/>
        <v>0</v>
      </c>
      <c r="F22" s="73">
        <f t="shared" si="4"/>
        <v>0</v>
      </c>
      <c r="G22" s="43">
        <f t="shared" si="5"/>
        <v>0</v>
      </c>
      <c r="H22" s="55"/>
      <c r="I22" s="19">
        <f t="shared" si="6"/>
        <v>79234.97</v>
      </c>
      <c r="J22" s="138">
        <f t="shared" si="16"/>
        <v>5901.6392999999998</v>
      </c>
      <c r="K22" s="78">
        <f t="shared" si="13"/>
        <v>1062.2951</v>
      </c>
      <c r="L22" s="144">
        <f t="shared" si="17"/>
        <v>2732.2404000000001</v>
      </c>
      <c r="M22" s="87">
        <f t="shared" si="15"/>
        <v>491.80329999999998</v>
      </c>
      <c r="N22" s="14"/>
      <c r="O22" s="14"/>
      <c r="P22" s="14"/>
      <c r="Q22" s="71" t="s">
        <v>38</v>
      </c>
      <c r="R22" s="52">
        <v>6000</v>
      </c>
      <c r="S22" s="49"/>
      <c r="V22" s="36">
        <f t="shared" si="0"/>
        <v>1003</v>
      </c>
      <c r="W22" s="36">
        <f t="shared" si="1"/>
        <v>997</v>
      </c>
    </row>
    <row r="23" spans="1:23" x14ac:dyDescent="0.2">
      <c r="A23" s="171">
        <v>41294</v>
      </c>
      <c r="B23" s="2">
        <v>1000000000</v>
      </c>
      <c r="C23" s="2">
        <v>1000</v>
      </c>
      <c r="D23" s="2">
        <f t="shared" si="2"/>
        <v>0</v>
      </c>
      <c r="E23" s="30">
        <f t="shared" si="3"/>
        <v>0</v>
      </c>
      <c r="F23" s="73">
        <f t="shared" si="4"/>
        <v>0</v>
      </c>
      <c r="G23" s="43">
        <f t="shared" si="5"/>
        <v>0</v>
      </c>
      <c r="H23" s="55"/>
      <c r="I23" s="19">
        <f t="shared" si="6"/>
        <v>79234.97</v>
      </c>
      <c r="J23" s="138">
        <f t="shared" si="16"/>
        <v>5901.6392999999998</v>
      </c>
      <c r="K23" s="78">
        <f t="shared" si="13"/>
        <v>1062.2951</v>
      </c>
      <c r="L23" s="144">
        <f t="shared" si="17"/>
        <v>2732.2404000000001</v>
      </c>
      <c r="M23" s="87">
        <f t="shared" si="15"/>
        <v>491.80329999999998</v>
      </c>
      <c r="N23" s="14"/>
      <c r="O23" s="14"/>
      <c r="P23" s="14"/>
      <c r="V23" s="36">
        <f t="shared" si="0"/>
        <v>1003</v>
      </c>
      <c r="W23" s="36">
        <f t="shared" si="1"/>
        <v>997</v>
      </c>
    </row>
    <row r="24" spans="1:23" x14ac:dyDescent="0.2">
      <c r="A24" s="171">
        <v>41295</v>
      </c>
      <c r="B24" s="2">
        <v>1000000000</v>
      </c>
      <c r="C24" s="2">
        <v>1000</v>
      </c>
      <c r="D24" s="2">
        <f t="shared" si="2"/>
        <v>0</v>
      </c>
      <c r="E24" s="30">
        <f t="shared" si="3"/>
        <v>0</v>
      </c>
      <c r="F24" s="73">
        <f t="shared" si="4"/>
        <v>0</v>
      </c>
      <c r="G24" s="43">
        <f t="shared" si="5"/>
        <v>0</v>
      </c>
      <c r="H24" s="55"/>
      <c r="I24" s="31">
        <f t="shared" si="6"/>
        <v>79234.97</v>
      </c>
      <c r="J24" s="137">
        <f>ROUND(IF(B23&lt;=$R$740,B23*$S$740/$O$739,MAX(IF(B23&lt;=$R$741,B23*$S$741/$O$739,MAX(IF(B23&lt;=$R$742,B23*$S$742/$O$739,MAX(IF(B23&lt;=$R$743,B23*$S$743/$O$739,MAX(IF(B23&lt;=$R$744,B23*$S$744/$O$739,MAX(IF(B23&lt;=$R$745,B23*$S$745/$O$739,MAX(IF(B23&gt;$R$746,B23*$S$746/$O$739,0),$R$745*$S$745/$O$739)),$R$744*$S$744/$O$739)),$R$743*$S$743/$O$739)),$R$742*$S$742/$O$739)),$R$741*$S$741/$O$739)),$R$740*$S$740/$O$739)),4)</f>
        <v>5901.6392999999998</v>
      </c>
      <c r="K24" s="77">
        <f t="shared" si="13"/>
        <v>1062.2951</v>
      </c>
      <c r="L24" s="137">
        <f>ROUND(IF(B23&lt;=$R$750,B23*$S$750/$O$739,IF(B23&gt;$R$751,B23*$S$751/$O$739,0)),4)</f>
        <v>2732.2404000000001</v>
      </c>
      <c r="M24" s="77">
        <f t="shared" si="15"/>
        <v>491.80329999999998</v>
      </c>
      <c r="N24" s="14"/>
      <c r="O24" s="14"/>
      <c r="P24" s="14"/>
      <c r="Q24" s="36"/>
      <c r="R24" s="36"/>
      <c r="S24" s="57"/>
      <c r="V24" s="36">
        <f t="shared" si="0"/>
        <v>1003</v>
      </c>
      <c r="W24" s="36">
        <f t="shared" si="1"/>
        <v>997</v>
      </c>
    </row>
    <row r="25" spans="1:23" x14ac:dyDescent="0.2">
      <c r="A25" s="171">
        <v>41296</v>
      </c>
      <c r="B25" s="2">
        <v>1000000000</v>
      </c>
      <c r="C25" s="2">
        <v>1000</v>
      </c>
      <c r="D25" s="2">
        <f t="shared" si="2"/>
        <v>0</v>
      </c>
      <c r="E25" s="30">
        <f t="shared" si="3"/>
        <v>0</v>
      </c>
      <c r="F25" s="73">
        <f t="shared" si="4"/>
        <v>0</v>
      </c>
      <c r="G25" s="43">
        <f t="shared" si="5"/>
        <v>0</v>
      </c>
      <c r="H25" s="55"/>
      <c r="I25" s="31">
        <f t="shared" si="6"/>
        <v>79234.97</v>
      </c>
      <c r="J25" s="137">
        <f>ROUND(IF(B24&lt;=$R$740,B24*$S$740/$O$739,MAX(IF(B24&lt;=$R$741,B24*$S$741/$O$739,MAX(IF(B24&lt;=$R$742,B24*$S$742/$O$739,MAX(IF(B24&lt;=$R$743,B24*$S$743/$O$739,MAX(IF(B24&lt;=$R$744,B24*$S$744/$O$739,MAX(IF(B24&lt;=$R$745,B24*$S$745/$O$739,MAX(IF(B24&gt;$R$746,B24*$S$746/$O$739,0),$R$745*$S$745/$O$739)),$R$744*$S$744/$O$739)),$R$743*$S$743/$O$739)),$R$742*$S$742/$O$739)),$R$741*$S$741/$O$739)),$R$740*$S$740/$O$739)),4)</f>
        <v>5901.6392999999998</v>
      </c>
      <c r="K25" s="77">
        <f t="shared" si="13"/>
        <v>1062.2951</v>
      </c>
      <c r="L25" s="137">
        <f>ROUND(IF(B24&lt;=$R$750,B24*$S$750/$O$739,IF(B24&gt;$R$751,B24*$S$751/$O$739,0)),4)</f>
        <v>2732.2404000000001</v>
      </c>
      <c r="M25" s="77">
        <f t="shared" si="15"/>
        <v>491.80329999999998</v>
      </c>
      <c r="N25" s="14"/>
      <c r="O25" s="14"/>
      <c r="P25" s="14"/>
      <c r="Q25" s="36"/>
      <c r="R25" s="36"/>
      <c r="S25" s="57"/>
      <c r="V25" s="36">
        <f t="shared" si="0"/>
        <v>1003</v>
      </c>
      <c r="W25" s="36">
        <f t="shared" si="1"/>
        <v>997</v>
      </c>
    </row>
    <row r="26" spans="1:23" x14ac:dyDescent="0.2">
      <c r="A26" s="171">
        <v>41297</v>
      </c>
      <c r="B26" s="2">
        <v>1000000000</v>
      </c>
      <c r="C26" s="2">
        <v>1000</v>
      </c>
      <c r="D26" s="2">
        <f t="shared" si="2"/>
        <v>0</v>
      </c>
      <c r="E26" s="30">
        <f t="shared" si="3"/>
        <v>0</v>
      </c>
      <c r="F26" s="73">
        <f t="shared" si="4"/>
        <v>0</v>
      </c>
      <c r="G26" s="43">
        <f t="shared" si="5"/>
        <v>0</v>
      </c>
      <c r="H26" s="55"/>
      <c r="I26" s="19">
        <f t="shared" si="6"/>
        <v>79234.97</v>
      </c>
      <c r="J26" s="138">
        <f>ROUND(IF(B25&lt;=$R$740,B25*$S$740/$O$739,MAX(IF(B25&lt;=$R$741,B25*$S$741/$O$739,MAX(IF(B25&lt;=$R$742,B25*$S$742/$O$739,MAX(IF(B25&lt;=$R$743,B25*$S$743/$O$739,MAX(IF(B25&lt;=$R$744,B25*$S$744/$O$739,MAX(IF(B25&lt;=$R$745,B25*$S$745/$O$739,MAX(IF(B25&gt;$R$746,B25*$S$746/$O$739,0),$R$745*$S$745/$O$739)),$R$744*$S$744/$O$739)),$R$743*$S$743/$O$739)),$R$742*$S$742/$O$739)),$R$741*$S$741/$O$739)),$R$740*$S$740/$O$739)),4)</f>
        <v>5901.6392999999998</v>
      </c>
      <c r="K26" s="78">
        <f t="shared" si="13"/>
        <v>1062.2951</v>
      </c>
      <c r="L26" s="144">
        <f>ROUND(IF(B25&lt;=$R$750,B25*$S$750/$O$739,IF(B25&gt;$R$751,B25*$S$751/$O$739,0)),4)</f>
        <v>2732.2404000000001</v>
      </c>
      <c r="M26" s="87">
        <f t="shared" si="15"/>
        <v>491.80329999999998</v>
      </c>
      <c r="N26" s="14"/>
      <c r="O26" s="14"/>
      <c r="P26" s="14"/>
      <c r="Q26" s="36"/>
      <c r="R26" s="36"/>
      <c r="S26" s="57"/>
      <c r="V26" s="36">
        <f t="shared" si="0"/>
        <v>1003</v>
      </c>
      <c r="W26" s="36">
        <f t="shared" si="1"/>
        <v>997</v>
      </c>
    </row>
    <row r="27" spans="1:23" x14ac:dyDescent="0.2">
      <c r="A27" s="171">
        <v>41298</v>
      </c>
      <c r="B27" s="2">
        <v>1000000000</v>
      </c>
      <c r="C27" s="2">
        <v>1000</v>
      </c>
      <c r="D27" s="2">
        <f t="shared" si="2"/>
        <v>0</v>
      </c>
      <c r="E27" s="30">
        <f t="shared" si="3"/>
        <v>0</v>
      </c>
      <c r="F27" s="73">
        <f t="shared" si="4"/>
        <v>0</v>
      </c>
      <c r="G27" s="43">
        <f t="shared" si="5"/>
        <v>0</v>
      </c>
      <c r="H27" s="55"/>
      <c r="I27" s="19">
        <f t="shared" si="6"/>
        <v>79234.97</v>
      </c>
      <c r="J27" s="138">
        <f t="shared" ref="J27:J90" si="18">ROUND(IF(B26&lt;=$R$740,B26*$S$740/$O$739,MAX(IF(B26&lt;=$R$741,B26*$S$741/$O$739,MAX(IF(B26&lt;=$R$742,B26*$S$742/$O$739,MAX(IF(B26&lt;=$R$743,B26*$S$743/$O$739,MAX(IF(B26&lt;=$R$744,B26*$S$744/$O$739,MAX(IF(B26&lt;=$R$745,B26*$S$745/$O$739,MAX(IF(B26&gt;$R$746,B26*$S$746/$O$739,0),$R$745*$S$745/$O$739)),$R$744*$S$744/$O$739)),$R$743*$S$743/$O$739)),$R$742*$S$742/$O$739)),$R$741*$S$741/$O$739)),$R$740*$S$740/$O$739)),4)</f>
        <v>5901.6392999999998</v>
      </c>
      <c r="K27" s="78">
        <f t="shared" si="13"/>
        <v>1062.2951</v>
      </c>
      <c r="L27" s="144">
        <f t="shared" ref="L27:L30" si="19">ROUND(IF(B26&lt;=$R$750,B26*$S$750/$O$739,IF(B26&gt;$R$751,B26*$S$751/$O$739,0)),4)</f>
        <v>2732.2404000000001</v>
      </c>
      <c r="M27" s="87">
        <f t="shared" si="15"/>
        <v>491.80329999999998</v>
      </c>
      <c r="N27" s="14"/>
      <c r="O27" s="14"/>
      <c r="P27" s="14"/>
      <c r="V27" s="36">
        <f t="shared" si="0"/>
        <v>1003</v>
      </c>
      <c r="W27" s="36">
        <f t="shared" si="1"/>
        <v>997</v>
      </c>
    </row>
    <row r="28" spans="1:23" x14ac:dyDescent="0.2">
      <c r="A28" s="171">
        <v>41299</v>
      </c>
      <c r="B28" s="2">
        <v>1000000000</v>
      </c>
      <c r="C28" s="2">
        <v>1000</v>
      </c>
      <c r="D28" s="2">
        <f t="shared" si="2"/>
        <v>0</v>
      </c>
      <c r="E28" s="30">
        <f t="shared" si="3"/>
        <v>0</v>
      </c>
      <c r="F28" s="73">
        <f t="shared" si="4"/>
        <v>0</v>
      </c>
      <c r="G28" s="43">
        <f t="shared" si="5"/>
        <v>0</v>
      </c>
      <c r="H28" s="55"/>
      <c r="I28" s="19">
        <f t="shared" si="6"/>
        <v>79234.97</v>
      </c>
      <c r="J28" s="138">
        <f t="shared" si="18"/>
        <v>5901.6392999999998</v>
      </c>
      <c r="K28" s="78">
        <f t="shared" si="13"/>
        <v>1062.2951</v>
      </c>
      <c r="L28" s="144">
        <f t="shared" si="19"/>
        <v>2732.2404000000001</v>
      </c>
      <c r="M28" s="87">
        <f t="shared" si="15"/>
        <v>491.80329999999998</v>
      </c>
      <c r="N28" s="14"/>
      <c r="O28" s="14"/>
      <c r="P28" s="14"/>
      <c r="V28" s="36">
        <f t="shared" si="0"/>
        <v>1003</v>
      </c>
      <c r="W28" s="36">
        <f t="shared" si="1"/>
        <v>997</v>
      </c>
    </row>
    <row r="29" spans="1:23" x14ac:dyDescent="0.2">
      <c r="A29" s="171">
        <v>41300</v>
      </c>
      <c r="B29" s="2">
        <v>1000000000</v>
      </c>
      <c r="C29" s="2">
        <v>1000</v>
      </c>
      <c r="D29" s="2">
        <f t="shared" si="2"/>
        <v>0</v>
      </c>
      <c r="E29" s="30">
        <f t="shared" si="3"/>
        <v>0</v>
      </c>
      <c r="F29" s="73">
        <f t="shared" si="4"/>
        <v>0</v>
      </c>
      <c r="G29" s="43">
        <f t="shared" si="5"/>
        <v>0</v>
      </c>
      <c r="H29" s="55"/>
      <c r="I29" s="19">
        <f t="shared" si="6"/>
        <v>79234.97</v>
      </c>
      <c r="J29" s="138">
        <f t="shared" si="18"/>
        <v>5901.6392999999998</v>
      </c>
      <c r="K29" s="78">
        <f t="shared" si="13"/>
        <v>1062.2951</v>
      </c>
      <c r="L29" s="144">
        <f t="shared" si="19"/>
        <v>2732.2404000000001</v>
      </c>
      <c r="M29" s="87">
        <f t="shared" si="15"/>
        <v>491.80329999999998</v>
      </c>
      <c r="N29" s="191" t="s">
        <v>54</v>
      </c>
      <c r="O29" s="191"/>
      <c r="P29" s="191"/>
      <c r="V29" s="36">
        <f t="shared" si="0"/>
        <v>1003</v>
      </c>
      <c r="W29" s="36">
        <f t="shared" si="1"/>
        <v>997</v>
      </c>
    </row>
    <row r="30" spans="1:23" x14ac:dyDescent="0.2">
      <c r="A30" s="171">
        <v>41301</v>
      </c>
      <c r="B30" s="2">
        <v>1000000000</v>
      </c>
      <c r="C30" s="2">
        <v>1000</v>
      </c>
      <c r="D30" s="2">
        <f t="shared" si="2"/>
        <v>0</v>
      </c>
      <c r="E30" s="30">
        <f t="shared" si="3"/>
        <v>0</v>
      </c>
      <c r="F30" s="73">
        <f t="shared" si="4"/>
        <v>0</v>
      </c>
      <c r="G30" s="43">
        <f t="shared" si="5"/>
        <v>0</v>
      </c>
      <c r="H30" s="55"/>
      <c r="I30" s="19">
        <f t="shared" si="6"/>
        <v>79234.97</v>
      </c>
      <c r="J30" s="138">
        <f t="shared" si="18"/>
        <v>5901.6392999999998</v>
      </c>
      <c r="K30" s="78">
        <f t="shared" si="13"/>
        <v>1062.2951</v>
      </c>
      <c r="L30" s="144">
        <f t="shared" si="19"/>
        <v>2732.2404000000001</v>
      </c>
      <c r="M30" s="87">
        <f t="shared" si="15"/>
        <v>491.80329999999998</v>
      </c>
      <c r="N30" s="119" t="s">
        <v>52</v>
      </c>
      <c r="O30" s="120" t="e">
        <f>SUM(J4:J34)</f>
        <v>#REF!</v>
      </c>
      <c r="P30" s="76" t="e">
        <f>SUM(L4:L34)</f>
        <v>#REF!</v>
      </c>
      <c r="V30" s="36">
        <f t="shared" si="0"/>
        <v>1003</v>
      </c>
      <c r="W30" s="36">
        <f t="shared" si="1"/>
        <v>997</v>
      </c>
    </row>
    <row r="31" spans="1:23" x14ac:dyDescent="0.2">
      <c r="A31" s="171">
        <v>41302</v>
      </c>
      <c r="B31" s="2">
        <v>1000000000</v>
      </c>
      <c r="C31" s="2">
        <v>1000</v>
      </c>
      <c r="D31" s="2">
        <f t="shared" si="2"/>
        <v>0</v>
      </c>
      <c r="E31" s="30">
        <f t="shared" si="3"/>
        <v>0</v>
      </c>
      <c r="F31" s="73">
        <f t="shared" si="4"/>
        <v>0</v>
      </c>
      <c r="G31" s="43">
        <f t="shared" si="5"/>
        <v>0</v>
      </c>
      <c r="H31" s="55"/>
      <c r="I31" s="31">
        <f t="shared" si="6"/>
        <v>79234.97</v>
      </c>
      <c r="J31" s="137">
        <f t="shared" si="18"/>
        <v>5901.6392999999998</v>
      </c>
      <c r="K31" s="77">
        <f t="shared" si="13"/>
        <v>1062.2951</v>
      </c>
      <c r="L31" s="137">
        <f>ROUND(IF(B30&lt;=$R$750,B30*$S$750/$O$739,IF(B30&gt;$R$751,B30*$S$751/$O$739,0)),4)</f>
        <v>2732.2404000000001</v>
      </c>
      <c r="M31" s="77">
        <f t="shared" si="15"/>
        <v>491.80329999999998</v>
      </c>
      <c r="N31" s="119" t="s">
        <v>53</v>
      </c>
      <c r="O31" s="76" t="e">
        <f>SUM(K4:K34)</f>
        <v>#REF!</v>
      </c>
      <c r="P31" s="76" t="e">
        <f>SUM(M4:M34)</f>
        <v>#REF!</v>
      </c>
      <c r="V31" s="36">
        <f t="shared" si="0"/>
        <v>1003</v>
      </c>
      <c r="W31" s="36">
        <f t="shared" si="1"/>
        <v>997</v>
      </c>
    </row>
    <row r="32" spans="1:23" x14ac:dyDescent="0.2">
      <c r="A32" s="171">
        <v>41303</v>
      </c>
      <c r="B32" s="2">
        <v>1000000000</v>
      </c>
      <c r="C32" s="2">
        <v>1000</v>
      </c>
      <c r="D32" s="2">
        <f t="shared" si="2"/>
        <v>0</v>
      </c>
      <c r="E32" s="30">
        <f t="shared" si="3"/>
        <v>0</v>
      </c>
      <c r="F32" s="73">
        <f t="shared" si="4"/>
        <v>0</v>
      </c>
      <c r="G32" s="43">
        <f t="shared" si="5"/>
        <v>0</v>
      </c>
      <c r="H32" s="55"/>
      <c r="I32" s="31">
        <f t="shared" si="6"/>
        <v>79234.97</v>
      </c>
      <c r="J32" s="137">
        <f t="shared" si="18"/>
        <v>5901.6392999999998</v>
      </c>
      <c r="K32" s="77">
        <f t="shared" si="13"/>
        <v>1062.2951</v>
      </c>
      <c r="L32" s="137">
        <f>ROUND(IF(B31&lt;=$R$750,B31*$S$750/$O$739,IF(B31&gt;$R$751,B31*$S$751/$O$739,0)),4)</f>
        <v>2732.2404000000001</v>
      </c>
      <c r="M32" s="77">
        <f t="shared" si="15"/>
        <v>491.80329999999998</v>
      </c>
      <c r="N32" s="186" t="s">
        <v>5</v>
      </c>
      <c r="O32" s="186"/>
      <c r="P32" s="186"/>
      <c r="V32" s="36">
        <f t="shared" si="0"/>
        <v>1003</v>
      </c>
      <c r="W32" s="36">
        <f t="shared" si="1"/>
        <v>997</v>
      </c>
    </row>
    <row r="33" spans="1:23" x14ac:dyDescent="0.2">
      <c r="A33" s="171">
        <v>41304</v>
      </c>
      <c r="B33" s="2">
        <v>1000000000</v>
      </c>
      <c r="C33" s="2">
        <v>1000</v>
      </c>
      <c r="D33" s="2">
        <f t="shared" si="2"/>
        <v>0</v>
      </c>
      <c r="E33" s="30">
        <f t="shared" si="3"/>
        <v>0</v>
      </c>
      <c r="F33" s="73">
        <f t="shared" si="4"/>
        <v>0</v>
      </c>
      <c r="G33" s="43">
        <f t="shared" si="5"/>
        <v>0</v>
      </c>
      <c r="H33" s="55"/>
      <c r="I33" s="19">
        <f t="shared" si="6"/>
        <v>79234.97</v>
      </c>
      <c r="J33" s="138">
        <f t="shared" si="18"/>
        <v>5901.6392999999998</v>
      </c>
      <c r="K33" s="78">
        <f t="shared" si="13"/>
        <v>1062.2951</v>
      </c>
      <c r="L33" s="144">
        <f>ROUND(IF(B32&lt;=$R$750,B32*$S$750/$O$739,IF(B32&gt;$R$751,B32*$S$751/$O$739,0)),4)</f>
        <v>2732.2404000000001</v>
      </c>
      <c r="M33" s="87">
        <f t="shared" si="15"/>
        <v>491.80329999999998</v>
      </c>
      <c r="N33" s="92" t="s">
        <v>43</v>
      </c>
      <c r="O33" s="167" t="s">
        <v>39</v>
      </c>
      <c r="P33" s="93" t="s">
        <v>40</v>
      </c>
      <c r="V33" s="36">
        <f t="shared" si="0"/>
        <v>1003</v>
      </c>
      <c r="W33" s="36">
        <f t="shared" si="1"/>
        <v>997</v>
      </c>
    </row>
    <row r="34" spans="1:23" x14ac:dyDescent="0.2">
      <c r="A34" s="171">
        <v>41305</v>
      </c>
      <c r="B34" s="77">
        <v>999000000</v>
      </c>
      <c r="C34" s="31">
        <v>999</v>
      </c>
      <c r="D34" s="2">
        <f t="shared" si="2"/>
        <v>-1000000</v>
      </c>
      <c r="E34" s="30">
        <f t="shared" si="3"/>
        <v>-1</v>
      </c>
      <c r="F34" s="73">
        <f t="shared" si="4"/>
        <v>-1E-3</v>
      </c>
      <c r="G34" s="43">
        <f t="shared" si="5"/>
        <v>-1E-3</v>
      </c>
      <c r="H34" s="55"/>
      <c r="I34" s="32">
        <f t="shared" si="6"/>
        <v>79234.97</v>
      </c>
      <c r="J34" s="139">
        <f t="shared" si="18"/>
        <v>5901.6392999999998</v>
      </c>
      <c r="K34" s="79">
        <f t="shared" si="13"/>
        <v>1062.2951</v>
      </c>
      <c r="L34" s="139">
        <f>ROUND(IF(B33&lt;=$R$750,B33*$S$750/$O$739,IF(B33&gt;$R$751,B33*$S$751/$O$739,0)),4)</f>
        <v>2732.2404000000001</v>
      </c>
      <c r="M34" s="79">
        <f t="shared" si="15"/>
        <v>491.80329999999998</v>
      </c>
      <c r="N34" s="94" t="e">
        <f>SUM(I4:I34)</f>
        <v>#REF!</v>
      </c>
      <c r="O34" s="89" t="e">
        <f>IF(SUM(J4:J34)&lt;20000,20000,SUM(J4:J34))</f>
        <v>#REF!</v>
      </c>
      <c r="P34" s="91" t="e">
        <f>IF(SUM(L4:L34)&lt;6000,6000,SUM(L4:L34))</f>
        <v>#REF!</v>
      </c>
      <c r="Q34" s="118"/>
      <c r="V34" s="36">
        <f t="shared" si="0"/>
        <v>1002</v>
      </c>
      <c r="W34" s="36">
        <f t="shared" si="1"/>
        <v>996</v>
      </c>
    </row>
    <row r="35" spans="1:23" x14ac:dyDescent="0.2">
      <c r="A35" s="171">
        <v>41306</v>
      </c>
      <c r="B35" s="165">
        <v>999000000</v>
      </c>
      <c r="C35" s="2">
        <v>999</v>
      </c>
      <c r="D35" s="2">
        <f t="shared" si="2"/>
        <v>0</v>
      </c>
      <c r="E35" s="30">
        <f t="shared" si="3"/>
        <v>0</v>
      </c>
      <c r="F35" s="73">
        <f t="shared" si="4"/>
        <v>0</v>
      </c>
      <c r="G35" s="43">
        <f t="shared" si="5"/>
        <v>0</v>
      </c>
      <c r="I35" s="19">
        <f t="shared" si="6"/>
        <v>79155.740000000005</v>
      </c>
      <c r="J35" s="138">
        <f t="shared" si="18"/>
        <v>5901.6392999999998</v>
      </c>
      <c r="K35" s="78">
        <f t="shared" si="13"/>
        <v>1062.2951</v>
      </c>
      <c r="L35" s="144">
        <f>ROUND(IF(B34&lt;=$R$750,B34*$S$750/$O$739,IF(B34&gt;$R$751,B34*$S$751/$O$739,0)),4)</f>
        <v>2729.5082000000002</v>
      </c>
      <c r="M35" s="87">
        <f t="shared" si="15"/>
        <v>491.31150000000002</v>
      </c>
      <c r="N35" s="94" t="e">
        <f>ROUND(N34*18/118,2)</f>
        <v>#REF!</v>
      </c>
      <c r="O35" s="90" t="e">
        <f>IF(O34=TRUE,SUM(K4:K34),O34*18%)</f>
        <v>#REF!</v>
      </c>
      <c r="P35" s="91" t="e">
        <f>IF(P34=TRUE,SUM(M4:M34),P34*18%)</f>
        <v>#REF!</v>
      </c>
      <c r="Q35" s="36"/>
      <c r="V35" s="36">
        <f t="shared" si="0"/>
        <v>1002</v>
      </c>
      <c r="W35" s="36">
        <f t="shared" si="1"/>
        <v>996</v>
      </c>
    </row>
    <row r="36" spans="1:23" x14ac:dyDescent="0.2">
      <c r="A36" s="171">
        <v>41307</v>
      </c>
      <c r="B36" s="165">
        <v>999000000</v>
      </c>
      <c r="C36" s="2">
        <v>999</v>
      </c>
      <c r="D36" s="2">
        <f t="shared" si="2"/>
        <v>0</v>
      </c>
      <c r="E36" s="30">
        <f t="shared" si="3"/>
        <v>0</v>
      </c>
      <c r="F36" s="73">
        <f t="shared" si="4"/>
        <v>0</v>
      </c>
      <c r="G36" s="43">
        <f t="shared" si="5"/>
        <v>0</v>
      </c>
      <c r="I36" s="19">
        <f t="shared" si="6"/>
        <v>79155.740000000005</v>
      </c>
      <c r="J36" s="138">
        <f t="shared" si="18"/>
        <v>5901.6392999999998</v>
      </c>
      <c r="K36" s="78">
        <f t="shared" si="13"/>
        <v>1062.2951</v>
      </c>
      <c r="L36" s="144">
        <f t="shared" ref="L36:L99" si="20">ROUND(IF(B35&lt;=$R$750,B35*$S$750/$O$739,IF(B35&gt;$R$751,B35*$S$751/$O$739,0)),4)</f>
        <v>2729.5082000000002</v>
      </c>
      <c r="M36" s="87">
        <f t="shared" si="15"/>
        <v>491.31150000000002</v>
      </c>
      <c r="N36" s="190" t="s">
        <v>47</v>
      </c>
      <c r="O36" s="190"/>
      <c r="P36" s="190"/>
      <c r="V36" s="36">
        <f t="shared" si="0"/>
        <v>1002</v>
      </c>
      <c r="W36" s="36">
        <f t="shared" si="1"/>
        <v>996</v>
      </c>
    </row>
    <row r="37" spans="1:23" x14ac:dyDescent="0.2">
      <c r="A37" s="171">
        <v>41308</v>
      </c>
      <c r="B37" s="165">
        <v>999000000</v>
      </c>
      <c r="C37" s="2">
        <v>999</v>
      </c>
      <c r="D37" s="2">
        <f t="shared" si="2"/>
        <v>0</v>
      </c>
      <c r="E37" s="30">
        <f t="shared" si="3"/>
        <v>0</v>
      </c>
      <c r="F37" s="73">
        <f t="shared" si="4"/>
        <v>0</v>
      </c>
      <c r="G37" s="43">
        <f t="shared" si="5"/>
        <v>0</v>
      </c>
      <c r="I37" s="19">
        <f t="shared" ref="I37:I68" si="21">ROUND(B36*$N$2/$O$739,2)</f>
        <v>79155.740000000005</v>
      </c>
      <c r="J37" s="138">
        <f t="shared" si="18"/>
        <v>5901.6392999999998</v>
      </c>
      <c r="K37" s="78">
        <f t="shared" si="13"/>
        <v>1062.2951</v>
      </c>
      <c r="L37" s="144">
        <f t="shared" si="20"/>
        <v>2729.5082000000002</v>
      </c>
      <c r="M37" s="87">
        <f t="shared" si="15"/>
        <v>491.31150000000002</v>
      </c>
      <c r="N37" s="88"/>
      <c r="O37" s="121"/>
      <c r="V37" s="36">
        <f t="shared" si="0"/>
        <v>1002</v>
      </c>
      <c r="W37" s="36">
        <f t="shared" si="1"/>
        <v>996</v>
      </c>
    </row>
    <row r="38" spans="1:23" x14ac:dyDescent="0.2">
      <c r="A38" s="171">
        <v>41309</v>
      </c>
      <c r="B38" s="165">
        <v>999000000</v>
      </c>
      <c r="C38" s="2">
        <v>999</v>
      </c>
      <c r="D38" s="2">
        <f t="shared" si="2"/>
        <v>0</v>
      </c>
      <c r="E38" s="30">
        <f t="shared" si="3"/>
        <v>0</v>
      </c>
      <c r="F38" s="73">
        <f t="shared" si="4"/>
        <v>0</v>
      </c>
      <c r="G38" s="43">
        <f t="shared" si="5"/>
        <v>0</v>
      </c>
      <c r="I38" s="31">
        <f t="shared" si="21"/>
        <v>79155.740000000005</v>
      </c>
      <c r="J38" s="137">
        <f t="shared" si="18"/>
        <v>5901.6392999999998</v>
      </c>
      <c r="K38" s="77">
        <f t="shared" si="13"/>
        <v>1062.2951</v>
      </c>
      <c r="L38" s="137">
        <f t="shared" si="20"/>
        <v>2729.5082000000002</v>
      </c>
      <c r="M38" s="77">
        <f t="shared" si="15"/>
        <v>491.31150000000002</v>
      </c>
      <c r="V38" s="36">
        <f t="shared" si="0"/>
        <v>1002</v>
      </c>
      <c r="W38" s="36">
        <f t="shared" si="1"/>
        <v>996</v>
      </c>
    </row>
    <row r="39" spans="1:23" x14ac:dyDescent="0.2">
      <c r="A39" s="171">
        <v>41310</v>
      </c>
      <c r="B39" s="165">
        <v>999000000</v>
      </c>
      <c r="C39" s="2">
        <v>999</v>
      </c>
      <c r="D39" s="2">
        <f t="shared" si="2"/>
        <v>0</v>
      </c>
      <c r="E39" s="30">
        <f t="shared" si="3"/>
        <v>0</v>
      </c>
      <c r="F39" s="73">
        <f t="shared" si="4"/>
        <v>0</v>
      </c>
      <c r="G39" s="43">
        <f t="shared" si="5"/>
        <v>0</v>
      </c>
      <c r="I39" s="31">
        <f t="shared" si="21"/>
        <v>79155.740000000005</v>
      </c>
      <c r="J39" s="137">
        <f t="shared" si="18"/>
        <v>5901.6392999999998</v>
      </c>
      <c r="K39" s="77">
        <f t="shared" si="13"/>
        <v>1062.2951</v>
      </c>
      <c r="L39" s="137">
        <f t="shared" si="20"/>
        <v>2729.5082000000002</v>
      </c>
      <c r="M39" s="77">
        <f t="shared" si="15"/>
        <v>491.31150000000002</v>
      </c>
      <c r="N39" s="14"/>
      <c r="O39" s="14"/>
      <c r="P39" s="14"/>
      <c r="V39" s="36">
        <f t="shared" si="0"/>
        <v>1002</v>
      </c>
      <c r="W39" s="36">
        <f t="shared" si="1"/>
        <v>996</v>
      </c>
    </row>
    <row r="40" spans="1:23" x14ac:dyDescent="0.2">
      <c r="A40" s="171">
        <v>41311</v>
      </c>
      <c r="B40" s="165">
        <v>999000000</v>
      </c>
      <c r="C40" s="2">
        <v>999</v>
      </c>
      <c r="D40" s="2">
        <f t="shared" si="2"/>
        <v>0</v>
      </c>
      <c r="E40" s="30">
        <f t="shared" si="3"/>
        <v>0</v>
      </c>
      <c r="F40" s="73">
        <f t="shared" si="4"/>
        <v>0</v>
      </c>
      <c r="G40" s="43">
        <f t="shared" si="5"/>
        <v>0</v>
      </c>
      <c r="I40" s="19">
        <f t="shared" si="21"/>
        <v>79155.740000000005</v>
      </c>
      <c r="J40" s="138">
        <f t="shared" si="18"/>
        <v>5901.6392999999998</v>
      </c>
      <c r="K40" s="78">
        <f t="shared" si="13"/>
        <v>1062.2951</v>
      </c>
      <c r="L40" s="144">
        <f t="shared" si="20"/>
        <v>2729.5082000000002</v>
      </c>
      <c r="M40" s="87">
        <f t="shared" si="15"/>
        <v>491.31150000000002</v>
      </c>
      <c r="N40" s="14"/>
      <c r="O40" s="14"/>
      <c r="P40" s="14"/>
      <c r="V40" s="36">
        <f t="shared" si="0"/>
        <v>1002</v>
      </c>
      <c r="W40" s="36">
        <f t="shared" si="1"/>
        <v>996</v>
      </c>
    </row>
    <row r="41" spans="1:23" x14ac:dyDescent="0.2">
      <c r="A41" s="171">
        <v>41312</v>
      </c>
      <c r="B41" s="165">
        <v>999000000</v>
      </c>
      <c r="C41" s="2">
        <v>999</v>
      </c>
      <c r="D41" s="2">
        <f t="shared" si="2"/>
        <v>0</v>
      </c>
      <c r="E41" s="30">
        <f t="shared" si="3"/>
        <v>0</v>
      </c>
      <c r="F41" s="73">
        <f t="shared" si="4"/>
        <v>0</v>
      </c>
      <c r="G41" s="43">
        <f t="shared" si="5"/>
        <v>0</v>
      </c>
      <c r="I41" s="19">
        <f t="shared" si="21"/>
        <v>79155.740000000005</v>
      </c>
      <c r="J41" s="138">
        <f t="shared" si="18"/>
        <v>5901.6392999999998</v>
      </c>
      <c r="K41" s="78">
        <f t="shared" si="13"/>
        <v>1062.2951</v>
      </c>
      <c r="L41" s="144">
        <f t="shared" si="20"/>
        <v>2729.5082000000002</v>
      </c>
      <c r="M41" s="87">
        <f t="shared" si="15"/>
        <v>491.31150000000002</v>
      </c>
      <c r="N41" s="14"/>
      <c r="O41" s="14"/>
      <c r="P41" s="14"/>
      <c r="V41" s="36">
        <f t="shared" si="0"/>
        <v>1002</v>
      </c>
      <c r="W41" s="36">
        <f t="shared" si="1"/>
        <v>996</v>
      </c>
    </row>
    <row r="42" spans="1:23" x14ac:dyDescent="0.2">
      <c r="A42" s="171">
        <v>41313</v>
      </c>
      <c r="B42" s="165">
        <v>999000000</v>
      </c>
      <c r="C42" s="2">
        <v>999</v>
      </c>
      <c r="D42" s="2">
        <f t="shared" si="2"/>
        <v>0</v>
      </c>
      <c r="E42" s="30">
        <f t="shared" si="3"/>
        <v>0</v>
      </c>
      <c r="F42" s="73">
        <f t="shared" si="4"/>
        <v>0</v>
      </c>
      <c r="G42" s="43">
        <f t="shared" si="5"/>
        <v>0</v>
      </c>
      <c r="I42" s="19">
        <f t="shared" si="21"/>
        <v>79155.740000000005</v>
      </c>
      <c r="J42" s="138">
        <f t="shared" si="18"/>
        <v>5901.6392999999998</v>
      </c>
      <c r="K42" s="78">
        <f t="shared" si="13"/>
        <v>1062.2951</v>
      </c>
      <c r="L42" s="144">
        <f t="shared" si="20"/>
        <v>2729.5082000000002</v>
      </c>
      <c r="M42" s="87">
        <f t="shared" si="15"/>
        <v>491.31150000000002</v>
      </c>
      <c r="N42" s="14"/>
      <c r="O42" s="14"/>
      <c r="P42" s="14"/>
      <c r="V42" s="36">
        <f t="shared" si="0"/>
        <v>1002</v>
      </c>
      <c r="W42" s="36">
        <f t="shared" si="1"/>
        <v>996</v>
      </c>
    </row>
    <row r="43" spans="1:23" x14ac:dyDescent="0.2">
      <c r="A43" s="171">
        <v>41314</v>
      </c>
      <c r="B43" s="165">
        <v>999000000</v>
      </c>
      <c r="C43" s="2">
        <v>999</v>
      </c>
      <c r="D43" s="2">
        <f t="shared" si="2"/>
        <v>0</v>
      </c>
      <c r="E43" s="30">
        <f t="shared" si="3"/>
        <v>0</v>
      </c>
      <c r="F43" s="73">
        <f t="shared" si="4"/>
        <v>0</v>
      </c>
      <c r="G43" s="43">
        <f t="shared" si="5"/>
        <v>0</v>
      </c>
      <c r="I43" s="19">
        <f t="shared" si="21"/>
        <v>79155.740000000005</v>
      </c>
      <c r="J43" s="138">
        <f t="shared" si="18"/>
        <v>5901.6392999999998</v>
      </c>
      <c r="K43" s="78">
        <f t="shared" si="13"/>
        <v>1062.2951</v>
      </c>
      <c r="L43" s="144">
        <f t="shared" si="20"/>
        <v>2729.5082000000002</v>
      </c>
      <c r="M43" s="87">
        <f t="shared" si="15"/>
        <v>491.31150000000002</v>
      </c>
      <c r="N43" s="14"/>
      <c r="O43" s="14"/>
      <c r="P43" s="14"/>
      <c r="V43" s="36">
        <f t="shared" si="0"/>
        <v>1002</v>
      </c>
      <c r="W43" s="36">
        <f t="shared" si="1"/>
        <v>996</v>
      </c>
    </row>
    <row r="44" spans="1:23" x14ac:dyDescent="0.2">
      <c r="A44" s="171">
        <v>41315</v>
      </c>
      <c r="B44" s="165">
        <v>999000000</v>
      </c>
      <c r="C44" s="2">
        <v>999</v>
      </c>
      <c r="D44" s="2">
        <f t="shared" si="2"/>
        <v>0</v>
      </c>
      <c r="E44" s="30">
        <f t="shared" si="3"/>
        <v>0</v>
      </c>
      <c r="F44" s="73">
        <f t="shared" si="4"/>
        <v>0</v>
      </c>
      <c r="G44" s="43">
        <f t="shared" si="5"/>
        <v>0</v>
      </c>
      <c r="I44" s="19">
        <f t="shared" si="21"/>
        <v>79155.740000000005</v>
      </c>
      <c r="J44" s="138">
        <f t="shared" si="18"/>
        <v>5901.6392999999998</v>
      </c>
      <c r="K44" s="78">
        <f t="shared" si="13"/>
        <v>1062.2951</v>
      </c>
      <c r="L44" s="144">
        <f t="shared" si="20"/>
        <v>2729.5082000000002</v>
      </c>
      <c r="M44" s="87">
        <f t="shared" si="15"/>
        <v>491.31150000000002</v>
      </c>
      <c r="N44" s="14"/>
      <c r="O44" s="14"/>
      <c r="P44" s="14"/>
      <c r="V44" s="36">
        <f t="shared" si="0"/>
        <v>1002</v>
      </c>
      <c r="W44" s="36">
        <f t="shared" si="1"/>
        <v>996</v>
      </c>
    </row>
    <row r="45" spans="1:23" x14ac:dyDescent="0.2">
      <c r="A45" s="171">
        <v>41316</v>
      </c>
      <c r="B45" s="165">
        <v>999000000</v>
      </c>
      <c r="C45" s="2">
        <v>999</v>
      </c>
      <c r="D45" s="2">
        <f t="shared" si="2"/>
        <v>0</v>
      </c>
      <c r="E45" s="30">
        <f t="shared" si="3"/>
        <v>0</v>
      </c>
      <c r="F45" s="73">
        <f t="shared" si="4"/>
        <v>0</v>
      </c>
      <c r="G45" s="43">
        <f t="shared" si="5"/>
        <v>0</v>
      </c>
      <c r="I45" s="31">
        <f t="shared" si="21"/>
        <v>79155.740000000005</v>
      </c>
      <c r="J45" s="137">
        <f t="shared" si="18"/>
        <v>5901.6392999999998</v>
      </c>
      <c r="K45" s="77">
        <f t="shared" si="13"/>
        <v>1062.2951</v>
      </c>
      <c r="L45" s="137">
        <f t="shared" si="20"/>
        <v>2729.5082000000002</v>
      </c>
      <c r="M45" s="77">
        <f t="shared" si="15"/>
        <v>491.31150000000002</v>
      </c>
      <c r="N45" s="14"/>
      <c r="O45" s="14"/>
      <c r="P45" s="14"/>
      <c r="V45" s="36">
        <f t="shared" si="0"/>
        <v>1002</v>
      </c>
      <c r="W45" s="36">
        <f t="shared" si="1"/>
        <v>996</v>
      </c>
    </row>
    <row r="46" spans="1:23" x14ac:dyDescent="0.2">
      <c r="A46" s="171">
        <v>41317</v>
      </c>
      <c r="B46" s="165">
        <v>999000000</v>
      </c>
      <c r="C46" s="2">
        <v>999</v>
      </c>
      <c r="D46" s="2">
        <f t="shared" si="2"/>
        <v>0</v>
      </c>
      <c r="E46" s="30">
        <f t="shared" si="3"/>
        <v>0</v>
      </c>
      <c r="F46" s="73">
        <f t="shared" si="4"/>
        <v>0</v>
      </c>
      <c r="G46" s="43">
        <f t="shared" si="5"/>
        <v>0</v>
      </c>
      <c r="I46" s="31">
        <f t="shared" si="21"/>
        <v>79155.740000000005</v>
      </c>
      <c r="J46" s="137">
        <f t="shared" si="18"/>
        <v>5901.6392999999998</v>
      </c>
      <c r="K46" s="77">
        <f t="shared" si="13"/>
        <v>1062.2951</v>
      </c>
      <c r="L46" s="137">
        <f t="shared" si="20"/>
        <v>2729.5082000000002</v>
      </c>
      <c r="M46" s="77">
        <f t="shared" si="15"/>
        <v>491.31150000000002</v>
      </c>
      <c r="N46" s="14"/>
      <c r="O46" s="14"/>
      <c r="P46" s="14"/>
      <c r="V46" s="36">
        <f t="shared" si="0"/>
        <v>1002</v>
      </c>
      <c r="W46" s="36">
        <f t="shared" si="1"/>
        <v>996</v>
      </c>
    </row>
    <row r="47" spans="1:23" x14ac:dyDescent="0.2">
      <c r="A47" s="171">
        <v>41318</v>
      </c>
      <c r="B47" s="165">
        <v>999000000</v>
      </c>
      <c r="C47" s="2">
        <v>999</v>
      </c>
      <c r="D47" s="2">
        <f t="shared" si="2"/>
        <v>0</v>
      </c>
      <c r="E47" s="30">
        <f t="shared" si="3"/>
        <v>0</v>
      </c>
      <c r="F47" s="73">
        <f t="shared" si="4"/>
        <v>0</v>
      </c>
      <c r="G47" s="43">
        <f t="shared" si="5"/>
        <v>0</v>
      </c>
      <c r="I47" s="19">
        <f t="shared" si="21"/>
        <v>79155.740000000005</v>
      </c>
      <c r="J47" s="138">
        <f t="shared" si="18"/>
        <v>5901.6392999999998</v>
      </c>
      <c r="K47" s="78">
        <f t="shared" si="13"/>
        <v>1062.2951</v>
      </c>
      <c r="L47" s="144">
        <f t="shared" si="20"/>
        <v>2729.5082000000002</v>
      </c>
      <c r="M47" s="87">
        <f t="shared" si="15"/>
        <v>491.31150000000002</v>
      </c>
      <c r="N47" s="14"/>
      <c r="O47" s="14"/>
      <c r="P47" s="14"/>
      <c r="V47" s="36">
        <f t="shared" si="0"/>
        <v>1002</v>
      </c>
      <c r="W47" s="36">
        <f t="shared" si="1"/>
        <v>996</v>
      </c>
    </row>
    <row r="48" spans="1:23" x14ac:dyDescent="0.2">
      <c r="A48" s="171">
        <v>41319</v>
      </c>
      <c r="B48" s="165">
        <v>999000000</v>
      </c>
      <c r="C48" s="2">
        <v>999</v>
      </c>
      <c r="D48" s="2">
        <f t="shared" si="2"/>
        <v>0</v>
      </c>
      <c r="E48" s="30">
        <f t="shared" si="3"/>
        <v>0</v>
      </c>
      <c r="F48" s="73">
        <f t="shared" si="4"/>
        <v>0</v>
      </c>
      <c r="G48" s="43">
        <f t="shared" si="5"/>
        <v>0</v>
      </c>
      <c r="I48" s="19">
        <f t="shared" si="21"/>
        <v>79155.740000000005</v>
      </c>
      <c r="J48" s="138">
        <f t="shared" si="18"/>
        <v>5901.6392999999998</v>
      </c>
      <c r="K48" s="78">
        <f t="shared" si="13"/>
        <v>1062.2951</v>
      </c>
      <c r="L48" s="144">
        <f t="shared" si="20"/>
        <v>2729.5082000000002</v>
      </c>
      <c r="M48" s="87">
        <f t="shared" si="15"/>
        <v>491.31150000000002</v>
      </c>
      <c r="N48" s="14"/>
      <c r="O48" s="14"/>
      <c r="P48" s="14"/>
      <c r="V48" s="36">
        <f t="shared" si="0"/>
        <v>1002</v>
      </c>
      <c r="W48" s="36">
        <f t="shared" si="1"/>
        <v>996</v>
      </c>
    </row>
    <row r="49" spans="1:23" x14ac:dyDescent="0.2">
      <c r="A49" s="171">
        <v>41320</v>
      </c>
      <c r="B49" s="165">
        <v>999000000</v>
      </c>
      <c r="C49" s="2">
        <v>999</v>
      </c>
      <c r="D49" s="2">
        <f t="shared" si="2"/>
        <v>0</v>
      </c>
      <c r="E49" s="30">
        <f t="shared" si="3"/>
        <v>0</v>
      </c>
      <c r="F49" s="73">
        <f t="shared" si="4"/>
        <v>0</v>
      </c>
      <c r="G49" s="43">
        <f t="shared" si="5"/>
        <v>0</v>
      </c>
      <c r="I49" s="19">
        <f t="shared" si="21"/>
        <v>79155.740000000005</v>
      </c>
      <c r="J49" s="138">
        <f t="shared" si="18"/>
        <v>5901.6392999999998</v>
      </c>
      <c r="K49" s="78">
        <f t="shared" si="13"/>
        <v>1062.2951</v>
      </c>
      <c r="L49" s="144">
        <f t="shared" si="20"/>
        <v>2729.5082000000002</v>
      </c>
      <c r="M49" s="87">
        <f t="shared" si="15"/>
        <v>491.31150000000002</v>
      </c>
      <c r="N49" s="14"/>
      <c r="O49" s="14"/>
      <c r="P49" s="14"/>
      <c r="V49" s="36">
        <f t="shared" si="0"/>
        <v>1002</v>
      </c>
      <c r="W49" s="36">
        <f t="shared" si="1"/>
        <v>996</v>
      </c>
    </row>
    <row r="50" spans="1:23" x14ac:dyDescent="0.2">
      <c r="A50" s="171">
        <v>41321</v>
      </c>
      <c r="B50" s="165">
        <v>999000000</v>
      </c>
      <c r="C50" s="2">
        <v>999</v>
      </c>
      <c r="D50" s="2">
        <f t="shared" si="2"/>
        <v>0</v>
      </c>
      <c r="E50" s="30">
        <f t="shared" si="3"/>
        <v>0</v>
      </c>
      <c r="F50" s="73">
        <f t="shared" si="4"/>
        <v>0</v>
      </c>
      <c r="G50" s="43">
        <f t="shared" si="5"/>
        <v>0</v>
      </c>
      <c r="I50" s="19">
        <f t="shared" si="21"/>
        <v>79155.740000000005</v>
      </c>
      <c r="J50" s="138">
        <f t="shared" si="18"/>
        <v>5901.6392999999998</v>
      </c>
      <c r="K50" s="78">
        <f t="shared" si="13"/>
        <v>1062.2951</v>
      </c>
      <c r="L50" s="144">
        <f t="shared" si="20"/>
        <v>2729.5082000000002</v>
      </c>
      <c r="M50" s="87">
        <f t="shared" si="15"/>
        <v>491.31150000000002</v>
      </c>
      <c r="N50" s="14"/>
      <c r="O50" s="14"/>
      <c r="P50" s="14"/>
      <c r="V50" s="36">
        <f t="shared" si="0"/>
        <v>1002</v>
      </c>
      <c r="W50" s="36">
        <f t="shared" si="1"/>
        <v>996</v>
      </c>
    </row>
    <row r="51" spans="1:23" x14ac:dyDescent="0.2">
      <c r="A51" s="171">
        <v>41322</v>
      </c>
      <c r="B51" s="165">
        <v>999000000</v>
      </c>
      <c r="C51" s="2">
        <v>999</v>
      </c>
      <c r="D51" s="2">
        <f t="shared" si="2"/>
        <v>0</v>
      </c>
      <c r="E51" s="30">
        <f t="shared" si="3"/>
        <v>0</v>
      </c>
      <c r="F51" s="73">
        <f t="shared" si="4"/>
        <v>0</v>
      </c>
      <c r="G51" s="43">
        <f t="shared" si="5"/>
        <v>0</v>
      </c>
      <c r="I51" s="19">
        <f t="shared" si="21"/>
        <v>79155.740000000005</v>
      </c>
      <c r="J51" s="138">
        <f t="shared" si="18"/>
        <v>5901.6392999999998</v>
      </c>
      <c r="K51" s="78">
        <f t="shared" si="13"/>
        <v>1062.2951</v>
      </c>
      <c r="L51" s="144">
        <f t="shared" si="20"/>
        <v>2729.5082000000002</v>
      </c>
      <c r="M51" s="87">
        <f t="shared" si="15"/>
        <v>491.31150000000002</v>
      </c>
      <c r="N51" s="14"/>
      <c r="O51" s="14"/>
      <c r="P51" s="14"/>
      <c r="V51" s="36">
        <f t="shared" si="0"/>
        <v>1002</v>
      </c>
      <c r="W51" s="36">
        <f t="shared" si="1"/>
        <v>996</v>
      </c>
    </row>
    <row r="52" spans="1:23" x14ac:dyDescent="0.2">
      <c r="A52" s="171">
        <v>41323</v>
      </c>
      <c r="B52" s="165">
        <v>999000000</v>
      </c>
      <c r="C52" s="2">
        <v>999</v>
      </c>
      <c r="D52" s="2">
        <f t="shared" si="2"/>
        <v>0</v>
      </c>
      <c r="E52" s="30">
        <f t="shared" si="3"/>
        <v>0</v>
      </c>
      <c r="F52" s="73">
        <f t="shared" si="4"/>
        <v>0</v>
      </c>
      <c r="G52" s="43">
        <f t="shared" si="5"/>
        <v>0</v>
      </c>
      <c r="I52" s="31">
        <f t="shared" si="21"/>
        <v>79155.740000000005</v>
      </c>
      <c r="J52" s="137">
        <f t="shared" si="18"/>
        <v>5901.6392999999998</v>
      </c>
      <c r="K52" s="77">
        <f t="shared" si="13"/>
        <v>1062.2951</v>
      </c>
      <c r="L52" s="137">
        <f t="shared" si="20"/>
        <v>2729.5082000000002</v>
      </c>
      <c r="M52" s="77">
        <f t="shared" si="15"/>
        <v>491.31150000000002</v>
      </c>
      <c r="N52" s="14"/>
      <c r="O52" s="14"/>
      <c r="P52" s="14"/>
      <c r="V52" s="36">
        <f t="shared" si="0"/>
        <v>1002</v>
      </c>
      <c r="W52" s="36">
        <f t="shared" si="1"/>
        <v>996</v>
      </c>
    </row>
    <row r="53" spans="1:23" x14ac:dyDescent="0.2">
      <c r="A53" s="171">
        <v>41324</v>
      </c>
      <c r="B53" s="165">
        <v>999000000</v>
      </c>
      <c r="C53" s="2">
        <v>999</v>
      </c>
      <c r="D53" s="2">
        <f t="shared" si="2"/>
        <v>0</v>
      </c>
      <c r="E53" s="30">
        <f t="shared" si="3"/>
        <v>0</v>
      </c>
      <c r="F53" s="73">
        <f t="shared" si="4"/>
        <v>0</v>
      </c>
      <c r="G53" s="43">
        <f t="shared" si="5"/>
        <v>0</v>
      </c>
      <c r="I53" s="31">
        <f t="shared" si="21"/>
        <v>79155.740000000005</v>
      </c>
      <c r="J53" s="137">
        <f t="shared" si="18"/>
        <v>5901.6392999999998</v>
      </c>
      <c r="K53" s="77">
        <f t="shared" si="13"/>
        <v>1062.2951</v>
      </c>
      <c r="L53" s="137">
        <f t="shared" si="20"/>
        <v>2729.5082000000002</v>
      </c>
      <c r="M53" s="77">
        <f t="shared" si="15"/>
        <v>491.31150000000002</v>
      </c>
      <c r="N53" s="14"/>
      <c r="O53" s="14"/>
      <c r="P53" s="14"/>
      <c r="V53" s="36">
        <f t="shared" si="0"/>
        <v>1002</v>
      </c>
      <c r="W53" s="36">
        <f t="shared" si="1"/>
        <v>996</v>
      </c>
    </row>
    <row r="54" spans="1:23" x14ac:dyDescent="0.2">
      <c r="A54" s="171">
        <v>41325</v>
      </c>
      <c r="B54" s="165">
        <v>999000000</v>
      </c>
      <c r="C54" s="2">
        <v>999</v>
      </c>
      <c r="D54" s="2">
        <f t="shared" si="2"/>
        <v>0</v>
      </c>
      <c r="E54" s="30">
        <f t="shared" si="3"/>
        <v>0</v>
      </c>
      <c r="F54" s="73">
        <f t="shared" si="4"/>
        <v>0</v>
      </c>
      <c r="G54" s="43">
        <f t="shared" si="5"/>
        <v>0</v>
      </c>
      <c r="I54" s="19">
        <f t="shared" si="21"/>
        <v>79155.740000000005</v>
      </c>
      <c r="J54" s="138">
        <f t="shared" si="18"/>
        <v>5901.6392999999998</v>
      </c>
      <c r="K54" s="78">
        <f t="shared" si="13"/>
        <v>1062.2951</v>
      </c>
      <c r="L54" s="144">
        <f t="shared" si="20"/>
        <v>2729.5082000000002</v>
      </c>
      <c r="M54" s="87">
        <f t="shared" si="15"/>
        <v>491.31150000000002</v>
      </c>
      <c r="N54" s="14"/>
      <c r="O54" s="14"/>
      <c r="P54" s="14"/>
      <c r="V54" s="36">
        <f t="shared" si="0"/>
        <v>1002</v>
      </c>
      <c r="W54" s="36">
        <f t="shared" si="1"/>
        <v>996</v>
      </c>
    </row>
    <row r="55" spans="1:23" x14ac:dyDescent="0.2">
      <c r="A55" s="171">
        <v>41326</v>
      </c>
      <c r="B55" s="165">
        <v>999000000</v>
      </c>
      <c r="C55" s="2">
        <v>999</v>
      </c>
      <c r="D55" s="2">
        <f t="shared" si="2"/>
        <v>0</v>
      </c>
      <c r="E55" s="30">
        <f t="shared" si="3"/>
        <v>0</v>
      </c>
      <c r="F55" s="73">
        <f t="shared" si="4"/>
        <v>0</v>
      </c>
      <c r="G55" s="43">
        <f t="shared" si="5"/>
        <v>0</v>
      </c>
      <c r="I55" s="19">
        <f t="shared" si="21"/>
        <v>79155.740000000005</v>
      </c>
      <c r="J55" s="138">
        <f t="shared" si="18"/>
        <v>5901.6392999999998</v>
      </c>
      <c r="K55" s="78">
        <f t="shared" si="13"/>
        <v>1062.2951</v>
      </c>
      <c r="L55" s="144">
        <f t="shared" si="20"/>
        <v>2729.5082000000002</v>
      </c>
      <c r="M55" s="87">
        <f t="shared" si="15"/>
        <v>491.31150000000002</v>
      </c>
      <c r="N55" s="14"/>
      <c r="O55" s="14"/>
      <c r="P55" s="14"/>
      <c r="V55" s="36">
        <f t="shared" si="0"/>
        <v>1002</v>
      </c>
      <c r="W55" s="36">
        <f t="shared" si="1"/>
        <v>996</v>
      </c>
    </row>
    <row r="56" spans="1:23" x14ac:dyDescent="0.2">
      <c r="A56" s="171">
        <v>41327</v>
      </c>
      <c r="B56" s="165">
        <v>999000000</v>
      </c>
      <c r="C56" s="2">
        <v>999</v>
      </c>
      <c r="D56" s="2">
        <f t="shared" si="2"/>
        <v>0</v>
      </c>
      <c r="E56" s="30">
        <f t="shared" si="3"/>
        <v>0</v>
      </c>
      <c r="F56" s="73">
        <f t="shared" si="4"/>
        <v>0</v>
      </c>
      <c r="G56" s="43">
        <f t="shared" si="5"/>
        <v>0</v>
      </c>
      <c r="I56" s="19">
        <f t="shared" si="21"/>
        <v>79155.740000000005</v>
      </c>
      <c r="J56" s="138">
        <f t="shared" si="18"/>
        <v>5901.6392999999998</v>
      </c>
      <c r="K56" s="78">
        <f t="shared" si="13"/>
        <v>1062.2951</v>
      </c>
      <c r="L56" s="144">
        <f t="shared" si="20"/>
        <v>2729.5082000000002</v>
      </c>
      <c r="M56" s="87">
        <f t="shared" si="15"/>
        <v>491.31150000000002</v>
      </c>
      <c r="N56" s="14"/>
      <c r="O56" s="14"/>
      <c r="P56" s="14"/>
      <c r="V56" s="36">
        <f t="shared" si="0"/>
        <v>1002</v>
      </c>
      <c r="W56" s="36">
        <f t="shared" si="1"/>
        <v>996</v>
      </c>
    </row>
    <row r="57" spans="1:23" x14ac:dyDescent="0.2">
      <c r="A57" s="171">
        <v>41328</v>
      </c>
      <c r="B57" s="165">
        <v>999000000</v>
      </c>
      <c r="C57" s="2">
        <v>999</v>
      </c>
      <c r="D57" s="2">
        <f t="shared" si="2"/>
        <v>0</v>
      </c>
      <c r="E57" s="30">
        <f t="shared" si="3"/>
        <v>0</v>
      </c>
      <c r="F57" s="73">
        <f t="shared" si="4"/>
        <v>0</v>
      </c>
      <c r="G57" s="43">
        <f t="shared" si="5"/>
        <v>0</v>
      </c>
      <c r="I57" s="31">
        <f t="shared" si="21"/>
        <v>79155.740000000005</v>
      </c>
      <c r="J57" s="137">
        <f t="shared" si="18"/>
        <v>5901.6392999999998</v>
      </c>
      <c r="K57" s="77">
        <f t="shared" si="13"/>
        <v>1062.2951</v>
      </c>
      <c r="L57" s="137">
        <f t="shared" si="20"/>
        <v>2729.5082000000002</v>
      </c>
      <c r="M57" s="77">
        <f t="shared" si="15"/>
        <v>491.31150000000002</v>
      </c>
      <c r="V57" s="36">
        <f t="shared" si="0"/>
        <v>1002</v>
      </c>
      <c r="W57" s="36">
        <f t="shared" si="1"/>
        <v>996</v>
      </c>
    </row>
    <row r="58" spans="1:23" x14ac:dyDescent="0.2">
      <c r="A58" s="171">
        <v>41329</v>
      </c>
      <c r="B58" s="165">
        <v>999000000</v>
      </c>
      <c r="C58" s="2">
        <v>999</v>
      </c>
      <c r="D58" s="2">
        <f t="shared" si="2"/>
        <v>0</v>
      </c>
      <c r="E58" s="30">
        <f t="shared" si="3"/>
        <v>0</v>
      </c>
      <c r="F58" s="73">
        <f t="shared" si="4"/>
        <v>0</v>
      </c>
      <c r="G58" s="43">
        <f t="shared" si="5"/>
        <v>0</v>
      </c>
      <c r="I58" s="19">
        <f t="shared" si="21"/>
        <v>79155.740000000005</v>
      </c>
      <c r="J58" s="138">
        <f t="shared" si="18"/>
        <v>5901.6392999999998</v>
      </c>
      <c r="K58" s="78">
        <f t="shared" si="13"/>
        <v>1062.2951</v>
      </c>
      <c r="L58" s="144">
        <f t="shared" si="20"/>
        <v>2729.5082000000002</v>
      </c>
      <c r="M58" s="87">
        <f t="shared" si="15"/>
        <v>491.31150000000002</v>
      </c>
      <c r="N58" s="191" t="s">
        <v>54</v>
      </c>
      <c r="O58" s="191"/>
      <c r="P58" s="191"/>
      <c r="V58" s="36">
        <f t="shared" si="0"/>
        <v>1002</v>
      </c>
      <c r="W58" s="36">
        <f t="shared" si="1"/>
        <v>996</v>
      </c>
    </row>
    <row r="59" spans="1:23" x14ac:dyDescent="0.2">
      <c r="A59" s="171">
        <v>41330</v>
      </c>
      <c r="B59" s="165">
        <v>999000000</v>
      </c>
      <c r="C59" s="2">
        <v>999</v>
      </c>
      <c r="D59" s="2">
        <f t="shared" si="2"/>
        <v>0</v>
      </c>
      <c r="E59" s="30">
        <f t="shared" si="3"/>
        <v>0</v>
      </c>
      <c r="F59" s="73">
        <f t="shared" si="4"/>
        <v>0</v>
      </c>
      <c r="G59" s="43">
        <f t="shared" si="5"/>
        <v>0</v>
      </c>
      <c r="I59" s="31">
        <f t="shared" si="21"/>
        <v>79155.740000000005</v>
      </c>
      <c r="J59" s="137">
        <f t="shared" si="18"/>
        <v>5901.6392999999998</v>
      </c>
      <c r="K59" s="77">
        <f t="shared" si="13"/>
        <v>1062.2951</v>
      </c>
      <c r="L59" s="137">
        <f t="shared" si="20"/>
        <v>2729.5082000000002</v>
      </c>
      <c r="M59" s="77">
        <f t="shared" si="15"/>
        <v>491.31150000000002</v>
      </c>
      <c r="N59" s="119" t="s">
        <v>52</v>
      </c>
      <c r="O59" s="120">
        <f>SUM(J35:J63)</f>
        <v>171147.53970000002</v>
      </c>
      <c r="P59" s="76">
        <f>SUM(L35:L63)</f>
        <v>79153.008299999943</v>
      </c>
      <c r="V59" s="36">
        <f t="shared" si="0"/>
        <v>1002</v>
      </c>
      <c r="W59" s="36">
        <f t="shared" si="1"/>
        <v>996</v>
      </c>
    </row>
    <row r="60" spans="1:23" x14ac:dyDescent="0.2">
      <c r="A60" s="171">
        <v>41331</v>
      </c>
      <c r="B60" s="165">
        <v>999000000</v>
      </c>
      <c r="C60" s="2">
        <v>999</v>
      </c>
      <c r="D60" s="2">
        <f t="shared" si="2"/>
        <v>0</v>
      </c>
      <c r="E60" s="30">
        <f t="shared" si="3"/>
        <v>0</v>
      </c>
      <c r="F60" s="73">
        <f t="shared" si="4"/>
        <v>0</v>
      </c>
      <c r="G60" s="43">
        <f t="shared" si="5"/>
        <v>0</v>
      </c>
      <c r="I60" s="31">
        <f t="shared" si="21"/>
        <v>79155.740000000005</v>
      </c>
      <c r="J60" s="137">
        <f t="shared" si="18"/>
        <v>5901.6392999999998</v>
      </c>
      <c r="K60" s="77">
        <f t="shared" si="13"/>
        <v>1062.2951</v>
      </c>
      <c r="L60" s="137">
        <f t="shared" si="20"/>
        <v>2729.5082000000002</v>
      </c>
      <c r="M60" s="77">
        <f t="shared" si="15"/>
        <v>491.31150000000002</v>
      </c>
      <c r="N60" s="119" t="s">
        <v>53</v>
      </c>
      <c r="O60" s="76">
        <f>SUM(K35:K63)</f>
        <v>30806.557899999989</v>
      </c>
      <c r="P60" s="76">
        <f>SUM(M35:M63)</f>
        <v>14247.542199999996</v>
      </c>
      <c r="V60" s="36">
        <f t="shared" si="0"/>
        <v>1002</v>
      </c>
      <c r="W60" s="36">
        <f t="shared" si="1"/>
        <v>996</v>
      </c>
    </row>
    <row r="61" spans="1:23" x14ac:dyDescent="0.2">
      <c r="A61" s="171">
        <v>41332</v>
      </c>
      <c r="B61" s="165">
        <v>999000000</v>
      </c>
      <c r="C61" s="2">
        <v>999</v>
      </c>
      <c r="D61" s="2">
        <f t="shared" si="2"/>
        <v>0</v>
      </c>
      <c r="E61" s="30">
        <f t="shared" si="3"/>
        <v>0</v>
      </c>
      <c r="F61" s="73">
        <f t="shared" si="4"/>
        <v>0</v>
      </c>
      <c r="G61" s="43">
        <f t="shared" si="5"/>
        <v>0</v>
      </c>
      <c r="I61" s="19">
        <f t="shared" si="21"/>
        <v>79155.740000000005</v>
      </c>
      <c r="J61" s="138">
        <f t="shared" si="18"/>
        <v>5901.6392999999998</v>
      </c>
      <c r="K61" s="78">
        <f t="shared" si="13"/>
        <v>1062.2951</v>
      </c>
      <c r="L61" s="144">
        <f t="shared" si="20"/>
        <v>2729.5082000000002</v>
      </c>
      <c r="M61" s="87">
        <f t="shared" si="15"/>
        <v>491.31150000000002</v>
      </c>
      <c r="N61" s="186" t="s">
        <v>6</v>
      </c>
      <c r="O61" s="186"/>
      <c r="P61" s="186"/>
      <c r="V61" s="36">
        <f t="shared" si="0"/>
        <v>1002</v>
      </c>
      <c r="W61" s="36">
        <f t="shared" si="1"/>
        <v>996</v>
      </c>
    </row>
    <row r="62" spans="1:23" x14ac:dyDescent="0.2">
      <c r="A62" s="171">
        <v>41333</v>
      </c>
      <c r="B62" s="31">
        <v>998001000</v>
      </c>
      <c r="C62" s="31">
        <v>998</v>
      </c>
      <c r="D62" s="2">
        <f t="shared" si="2"/>
        <v>-999000</v>
      </c>
      <c r="E62" s="30">
        <f t="shared" si="3"/>
        <v>-1</v>
      </c>
      <c r="F62" s="73">
        <f t="shared" si="4"/>
        <v>-1E-3</v>
      </c>
      <c r="G62" s="43">
        <f t="shared" si="5"/>
        <v>-1.001001001001001E-3</v>
      </c>
      <c r="I62" s="19">
        <f t="shared" si="21"/>
        <v>79155.740000000005</v>
      </c>
      <c r="J62" s="138">
        <f t="shared" si="18"/>
        <v>5901.6392999999998</v>
      </c>
      <c r="K62" s="78">
        <f t="shared" si="13"/>
        <v>1062.2951</v>
      </c>
      <c r="L62" s="144">
        <f t="shared" si="20"/>
        <v>2729.5082000000002</v>
      </c>
      <c r="M62" s="87">
        <f t="shared" si="15"/>
        <v>491.31150000000002</v>
      </c>
      <c r="N62" s="92" t="s">
        <v>43</v>
      </c>
      <c r="O62" s="167" t="s">
        <v>39</v>
      </c>
      <c r="P62" s="93" t="s">
        <v>40</v>
      </c>
      <c r="V62" s="36">
        <f t="shared" si="0"/>
        <v>1000.99</v>
      </c>
      <c r="W62" s="36">
        <f t="shared" si="1"/>
        <v>995.01</v>
      </c>
    </row>
    <row r="63" spans="1:23" x14ac:dyDescent="0.2">
      <c r="A63" s="171">
        <v>41334</v>
      </c>
      <c r="B63" s="2">
        <v>998001000</v>
      </c>
      <c r="C63" s="2">
        <v>998</v>
      </c>
      <c r="D63" s="2">
        <f t="shared" si="2"/>
        <v>0</v>
      </c>
      <c r="E63" s="30">
        <f t="shared" si="3"/>
        <v>0</v>
      </c>
      <c r="F63" s="73">
        <f t="shared" si="4"/>
        <v>0</v>
      </c>
      <c r="G63" s="43">
        <f t="shared" si="5"/>
        <v>0</v>
      </c>
      <c r="I63" s="32">
        <f t="shared" si="21"/>
        <v>79076.58</v>
      </c>
      <c r="J63" s="139">
        <f t="shared" si="18"/>
        <v>5901.6392999999998</v>
      </c>
      <c r="K63" s="79">
        <f t="shared" si="13"/>
        <v>1062.2951</v>
      </c>
      <c r="L63" s="139">
        <f t="shared" si="20"/>
        <v>2726.7786999999998</v>
      </c>
      <c r="M63" s="79">
        <f t="shared" si="15"/>
        <v>490.8202</v>
      </c>
      <c r="N63" s="94">
        <f>SUM(I35:I63)</f>
        <v>2295437.3000000003</v>
      </c>
      <c r="O63" s="89">
        <f>IF(SUM(J35:J63)&lt;20000,20000,SUM(J35:J63))</f>
        <v>171147.53970000002</v>
      </c>
      <c r="P63" s="91">
        <f>IF(SUM(L35:L63)&lt;6000,6000,SUM(L35:L63))</f>
        <v>79153.008299999943</v>
      </c>
      <c r="V63" s="36">
        <f t="shared" si="0"/>
        <v>1000.99</v>
      </c>
      <c r="W63" s="36">
        <f t="shared" si="1"/>
        <v>995.01</v>
      </c>
    </row>
    <row r="64" spans="1:23" x14ac:dyDescent="0.2">
      <c r="A64" s="171">
        <v>41335</v>
      </c>
      <c r="B64" s="2">
        <v>998001000</v>
      </c>
      <c r="C64" s="2">
        <v>998</v>
      </c>
      <c r="D64" s="2">
        <f t="shared" si="2"/>
        <v>0</v>
      </c>
      <c r="E64" s="30">
        <f t="shared" si="3"/>
        <v>0</v>
      </c>
      <c r="F64" s="73">
        <f t="shared" si="4"/>
        <v>0</v>
      </c>
      <c r="G64" s="43">
        <f t="shared" si="5"/>
        <v>0</v>
      </c>
      <c r="I64" s="19">
        <f t="shared" si="21"/>
        <v>79076.58</v>
      </c>
      <c r="J64" s="138">
        <f t="shared" si="18"/>
        <v>5901.6392999999998</v>
      </c>
      <c r="K64" s="78">
        <f t="shared" si="13"/>
        <v>1062.2951</v>
      </c>
      <c r="L64" s="144">
        <f t="shared" si="20"/>
        <v>2726.7786999999998</v>
      </c>
      <c r="M64" s="87">
        <f t="shared" si="15"/>
        <v>490.8202</v>
      </c>
      <c r="N64" s="94">
        <f>ROUND(N63*18/118,2)</f>
        <v>350151.45</v>
      </c>
      <c r="O64" s="95">
        <f>IF(O63=TRUE,SUM(K35:K63),O63*18%)</f>
        <v>30806.557146000003</v>
      </c>
      <c r="P64" s="96">
        <f>IF(P63=TRUE,SUM(M35:M63),P63*18%)</f>
        <v>14247.54149399999</v>
      </c>
      <c r="V64" s="36">
        <f t="shared" si="0"/>
        <v>1000.99</v>
      </c>
      <c r="W64" s="36">
        <f t="shared" si="1"/>
        <v>995.01</v>
      </c>
    </row>
    <row r="65" spans="1:23" x14ac:dyDescent="0.2">
      <c r="A65" s="171">
        <v>41336</v>
      </c>
      <c r="B65" s="2">
        <v>998001000</v>
      </c>
      <c r="C65" s="2">
        <v>998</v>
      </c>
      <c r="D65" s="2">
        <f t="shared" si="2"/>
        <v>0</v>
      </c>
      <c r="E65" s="30">
        <f t="shared" si="3"/>
        <v>0</v>
      </c>
      <c r="F65" s="73">
        <f t="shared" si="4"/>
        <v>0</v>
      </c>
      <c r="G65" s="43">
        <f t="shared" si="5"/>
        <v>0</v>
      </c>
      <c r="I65" s="19">
        <f t="shared" si="21"/>
        <v>79076.58</v>
      </c>
      <c r="J65" s="138">
        <f t="shared" si="18"/>
        <v>5901.6392999999998</v>
      </c>
      <c r="K65" s="78">
        <f t="shared" si="13"/>
        <v>1062.2951</v>
      </c>
      <c r="L65" s="144">
        <f t="shared" si="20"/>
        <v>2726.7786999999998</v>
      </c>
      <c r="M65" s="87">
        <f t="shared" si="15"/>
        <v>490.8202</v>
      </c>
      <c r="N65" s="190" t="s">
        <v>47</v>
      </c>
      <c r="O65" s="190"/>
      <c r="P65" s="190"/>
      <c r="V65" s="36">
        <f t="shared" si="0"/>
        <v>1000.99</v>
      </c>
      <c r="W65" s="36">
        <f t="shared" si="1"/>
        <v>995.01</v>
      </c>
    </row>
    <row r="66" spans="1:23" x14ac:dyDescent="0.2">
      <c r="A66" s="171">
        <v>41337</v>
      </c>
      <c r="B66" s="2">
        <v>998001000</v>
      </c>
      <c r="C66" s="2">
        <v>998</v>
      </c>
      <c r="D66" s="2">
        <f t="shared" si="2"/>
        <v>0</v>
      </c>
      <c r="E66" s="30">
        <f t="shared" si="3"/>
        <v>0</v>
      </c>
      <c r="F66" s="73">
        <f t="shared" si="4"/>
        <v>0</v>
      </c>
      <c r="G66" s="43">
        <f t="shared" si="5"/>
        <v>0</v>
      </c>
      <c r="I66" s="31">
        <f t="shared" si="21"/>
        <v>79076.58</v>
      </c>
      <c r="J66" s="137">
        <f t="shared" si="18"/>
        <v>5901.6392999999998</v>
      </c>
      <c r="K66" s="77">
        <f t="shared" si="13"/>
        <v>1062.2951</v>
      </c>
      <c r="L66" s="137">
        <f t="shared" si="20"/>
        <v>2726.7786999999998</v>
      </c>
      <c r="M66" s="77">
        <f t="shared" si="15"/>
        <v>490.8202</v>
      </c>
      <c r="N66" s="14"/>
      <c r="O66" s="14"/>
      <c r="P66" s="14"/>
      <c r="V66" s="36">
        <f t="shared" si="0"/>
        <v>1000.99</v>
      </c>
      <c r="W66" s="36">
        <f t="shared" si="1"/>
        <v>995.01</v>
      </c>
    </row>
    <row r="67" spans="1:23" x14ac:dyDescent="0.2">
      <c r="A67" s="171">
        <v>41338</v>
      </c>
      <c r="B67" s="2">
        <v>998001000</v>
      </c>
      <c r="C67" s="2">
        <v>998</v>
      </c>
      <c r="D67" s="2">
        <f t="shared" si="2"/>
        <v>0</v>
      </c>
      <c r="E67" s="30">
        <f t="shared" si="3"/>
        <v>0</v>
      </c>
      <c r="F67" s="73">
        <f t="shared" si="4"/>
        <v>0</v>
      </c>
      <c r="G67" s="43">
        <f t="shared" si="5"/>
        <v>0</v>
      </c>
      <c r="I67" s="31">
        <f t="shared" si="21"/>
        <v>79076.58</v>
      </c>
      <c r="J67" s="137">
        <f t="shared" si="18"/>
        <v>5901.6392999999998</v>
      </c>
      <c r="K67" s="77">
        <f t="shared" si="13"/>
        <v>1062.2951</v>
      </c>
      <c r="L67" s="137">
        <f t="shared" si="20"/>
        <v>2726.7786999999998</v>
      </c>
      <c r="M67" s="77">
        <f t="shared" si="15"/>
        <v>490.8202</v>
      </c>
      <c r="N67" s="14"/>
      <c r="O67" s="14"/>
      <c r="P67" s="14"/>
      <c r="V67" s="36">
        <f t="shared" si="0"/>
        <v>1000.99</v>
      </c>
      <c r="W67" s="36">
        <f t="shared" si="1"/>
        <v>995.01</v>
      </c>
    </row>
    <row r="68" spans="1:23" x14ac:dyDescent="0.2">
      <c r="A68" s="171">
        <v>41339</v>
      </c>
      <c r="B68" s="2">
        <v>998001000</v>
      </c>
      <c r="C68" s="2">
        <v>998</v>
      </c>
      <c r="D68" s="2">
        <f t="shared" si="2"/>
        <v>0</v>
      </c>
      <c r="E68" s="30">
        <f t="shared" si="3"/>
        <v>0</v>
      </c>
      <c r="F68" s="73">
        <f t="shared" si="4"/>
        <v>0</v>
      </c>
      <c r="G68" s="43">
        <f t="shared" si="5"/>
        <v>0</v>
      </c>
      <c r="I68" s="19">
        <f t="shared" si="21"/>
        <v>79076.58</v>
      </c>
      <c r="J68" s="138">
        <f t="shared" si="18"/>
        <v>5901.6392999999998</v>
      </c>
      <c r="K68" s="78">
        <f t="shared" si="13"/>
        <v>1062.2951</v>
      </c>
      <c r="L68" s="144">
        <f t="shared" si="20"/>
        <v>2726.7786999999998</v>
      </c>
      <c r="M68" s="87">
        <f t="shared" si="15"/>
        <v>490.8202</v>
      </c>
      <c r="N68" s="14"/>
      <c r="O68" s="14"/>
      <c r="P68" s="14"/>
      <c r="V68" s="36">
        <f t="shared" si="0"/>
        <v>1000.99</v>
      </c>
      <c r="W68" s="36">
        <f t="shared" ref="W68:W76" si="22">C68-(ROUND(C68*$V$2,2))</f>
        <v>995.01</v>
      </c>
    </row>
    <row r="69" spans="1:23" x14ac:dyDescent="0.2">
      <c r="A69" s="171">
        <v>41340</v>
      </c>
      <c r="B69" s="2">
        <v>998001000</v>
      </c>
      <c r="C69" s="2">
        <v>998</v>
      </c>
      <c r="D69" s="2">
        <f t="shared" ref="D69:D132" si="23">IF(B69-B68=-B69-B68,0,B69-B68)</f>
        <v>0</v>
      </c>
      <c r="E69" s="30">
        <f t="shared" ref="E69:E132" si="24">IF(C69-C68=-C69-C68,0,C69-C68)</f>
        <v>0</v>
      </c>
      <c r="F69" s="73">
        <f t="shared" ref="F69:F132" si="25">IFERROR(D69/B68,0)</f>
        <v>0</v>
      </c>
      <c r="G69" s="43">
        <f t="shared" ref="G69:G132" si="26">IFERROR(E69/C68,0)</f>
        <v>0</v>
      </c>
      <c r="I69" s="19">
        <f t="shared" ref="I69:I100" si="27">ROUND(B68*$N$2/$O$739,2)</f>
        <v>79076.58</v>
      </c>
      <c r="J69" s="138">
        <f t="shared" si="18"/>
        <v>5901.6392999999998</v>
      </c>
      <c r="K69" s="78">
        <f t="shared" si="13"/>
        <v>1062.2951</v>
      </c>
      <c r="L69" s="144">
        <f t="shared" si="20"/>
        <v>2726.7786999999998</v>
      </c>
      <c r="M69" s="87">
        <f t="shared" si="15"/>
        <v>490.8202</v>
      </c>
      <c r="N69" s="14"/>
      <c r="O69" s="14"/>
      <c r="P69" s="14"/>
      <c r="V69" s="36">
        <f t="shared" ref="V69:V76" si="28">C69+(ROUND(C69*$V$2,2))</f>
        <v>1000.99</v>
      </c>
      <c r="W69" s="36">
        <f t="shared" si="22"/>
        <v>995.01</v>
      </c>
    </row>
    <row r="70" spans="1:23" x14ac:dyDescent="0.2">
      <c r="A70" s="171">
        <v>41341</v>
      </c>
      <c r="B70" s="2">
        <v>998001000</v>
      </c>
      <c r="C70" s="2">
        <v>998</v>
      </c>
      <c r="D70" s="2">
        <f t="shared" si="23"/>
        <v>0</v>
      </c>
      <c r="E70" s="30">
        <f t="shared" si="24"/>
        <v>0</v>
      </c>
      <c r="F70" s="73">
        <f t="shared" si="25"/>
        <v>0</v>
      </c>
      <c r="G70" s="43">
        <f t="shared" si="26"/>
        <v>0</v>
      </c>
      <c r="I70" s="19">
        <f t="shared" si="27"/>
        <v>79076.58</v>
      </c>
      <c r="J70" s="138">
        <f t="shared" si="18"/>
        <v>5901.6392999999998</v>
      </c>
      <c r="K70" s="78">
        <f t="shared" si="13"/>
        <v>1062.2951</v>
      </c>
      <c r="L70" s="144">
        <f t="shared" si="20"/>
        <v>2726.7786999999998</v>
      </c>
      <c r="M70" s="87">
        <f t="shared" si="15"/>
        <v>490.8202</v>
      </c>
      <c r="N70" s="14"/>
      <c r="O70" s="14"/>
      <c r="P70" s="14"/>
      <c r="V70" s="36">
        <f t="shared" si="28"/>
        <v>1000.99</v>
      </c>
      <c r="W70" s="36">
        <f t="shared" si="22"/>
        <v>995.01</v>
      </c>
    </row>
    <row r="71" spans="1:23" x14ac:dyDescent="0.2">
      <c r="A71" s="171">
        <v>41342</v>
      </c>
      <c r="B71" s="2">
        <v>998001000</v>
      </c>
      <c r="C71" s="2">
        <v>998</v>
      </c>
      <c r="D71" s="2">
        <f t="shared" si="23"/>
        <v>0</v>
      </c>
      <c r="E71" s="30">
        <f t="shared" si="24"/>
        <v>0</v>
      </c>
      <c r="F71" s="73">
        <f t="shared" si="25"/>
        <v>0</v>
      </c>
      <c r="G71" s="43">
        <f t="shared" si="26"/>
        <v>0</v>
      </c>
      <c r="I71" s="31">
        <f t="shared" si="27"/>
        <v>79076.58</v>
      </c>
      <c r="J71" s="137">
        <f t="shared" si="18"/>
        <v>5901.6392999999998</v>
      </c>
      <c r="K71" s="77">
        <f t="shared" si="13"/>
        <v>1062.2951</v>
      </c>
      <c r="L71" s="137">
        <f t="shared" si="20"/>
        <v>2726.7786999999998</v>
      </c>
      <c r="M71" s="77">
        <f t="shared" si="15"/>
        <v>490.8202</v>
      </c>
      <c r="N71" s="14"/>
      <c r="O71" s="14"/>
      <c r="P71" s="14"/>
      <c r="V71" s="36">
        <f t="shared" si="28"/>
        <v>1000.99</v>
      </c>
      <c r="W71" s="36">
        <f t="shared" si="22"/>
        <v>995.01</v>
      </c>
    </row>
    <row r="72" spans="1:23" x14ac:dyDescent="0.2">
      <c r="A72" s="171">
        <v>41343</v>
      </c>
      <c r="B72" s="2">
        <v>998001000</v>
      </c>
      <c r="C72" s="2">
        <v>998</v>
      </c>
      <c r="D72" s="2">
        <f t="shared" si="23"/>
        <v>0</v>
      </c>
      <c r="E72" s="30">
        <f t="shared" si="24"/>
        <v>0</v>
      </c>
      <c r="F72" s="73">
        <f t="shared" si="25"/>
        <v>0</v>
      </c>
      <c r="G72" s="43">
        <f t="shared" si="26"/>
        <v>0</v>
      </c>
      <c r="I72" s="31">
        <f t="shared" si="27"/>
        <v>79076.58</v>
      </c>
      <c r="J72" s="137">
        <f t="shared" si="18"/>
        <v>5901.6392999999998</v>
      </c>
      <c r="K72" s="77">
        <f t="shared" si="13"/>
        <v>1062.2951</v>
      </c>
      <c r="L72" s="137">
        <f t="shared" si="20"/>
        <v>2726.7786999999998</v>
      </c>
      <c r="M72" s="77">
        <f t="shared" si="15"/>
        <v>490.8202</v>
      </c>
      <c r="N72" s="14"/>
      <c r="O72" s="14"/>
      <c r="P72" s="14"/>
      <c r="V72" s="36">
        <f t="shared" si="28"/>
        <v>1000.99</v>
      </c>
      <c r="W72" s="36">
        <f t="shared" si="22"/>
        <v>995.01</v>
      </c>
    </row>
    <row r="73" spans="1:23" x14ac:dyDescent="0.2">
      <c r="A73" s="171">
        <v>41344</v>
      </c>
      <c r="B73" s="2">
        <v>998001000</v>
      </c>
      <c r="C73" s="2">
        <v>998</v>
      </c>
      <c r="D73" s="2">
        <f t="shared" si="23"/>
        <v>0</v>
      </c>
      <c r="E73" s="30">
        <f t="shared" si="24"/>
        <v>0</v>
      </c>
      <c r="F73" s="73">
        <f t="shared" si="25"/>
        <v>0</v>
      </c>
      <c r="G73" s="43">
        <f t="shared" si="26"/>
        <v>0</v>
      </c>
      <c r="I73" s="31">
        <f t="shared" si="27"/>
        <v>79076.58</v>
      </c>
      <c r="J73" s="137">
        <f t="shared" si="18"/>
        <v>5901.6392999999998</v>
      </c>
      <c r="K73" s="77">
        <f t="shared" si="13"/>
        <v>1062.2951</v>
      </c>
      <c r="L73" s="137">
        <f t="shared" si="20"/>
        <v>2726.7786999999998</v>
      </c>
      <c r="M73" s="77">
        <f t="shared" si="15"/>
        <v>490.8202</v>
      </c>
      <c r="N73" s="14"/>
      <c r="O73" s="14"/>
      <c r="P73" s="14"/>
      <c r="V73" s="36">
        <f t="shared" si="28"/>
        <v>1000.99</v>
      </c>
      <c r="W73" s="36">
        <f t="shared" si="22"/>
        <v>995.01</v>
      </c>
    </row>
    <row r="74" spans="1:23" x14ac:dyDescent="0.2">
      <c r="A74" s="171">
        <v>41345</v>
      </c>
      <c r="B74" s="2">
        <v>998001000</v>
      </c>
      <c r="C74" s="2">
        <v>998</v>
      </c>
      <c r="D74" s="2">
        <f t="shared" si="23"/>
        <v>0</v>
      </c>
      <c r="E74" s="30">
        <f t="shared" si="24"/>
        <v>0</v>
      </c>
      <c r="F74" s="73">
        <f t="shared" si="25"/>
        <v>0</v>
      </c>
      <c r="G74" s="43">
        <f t="shared" si="26"/>
        <v>0</v>
      </c>
      <c r="I74" s="19">
        <f t="shared" si="27"/>
        <v>79076.58</v>
      </c>
      <c r="J74" s="138">
        <f t="shared" si="18"/>
        <v>5901.6392999999998</v>
      </c>
      <c r="K74" s="78">
        <f t="shared" si="13"/>
        <v>1062.2951</v>
      </c>
      <c r="L74" s="144">
        <f t="shared" si="20"/>
        <v>2726.7786999999998</v>
      </c>
      <c r="M74" s="87">
        <f t="shared" si="15"/>
        <v>490.8202</v>
      </c>
      <c r="N74" s="14"/>
      <c r="O74" s="14"/>
      <c r="P74" s="14"/>
      <c r="V74" s="36">
        <f t="shared" si="28"/>
        <v>1000.99</v>
      </c>
      <c r="W74" s="36">
        <f t="shared" si="22"/>
        <v>995.01</v>
      </c>
    </row>
    <row r="75" spans="1:23" x14ac:dyDescent="0.2">
      <c r="A75" s="171">
        <v>41346</v>
      </c>
      <c r="B75" s="2">
        <v>998001000</v>
      </c>
      <c r="C75" s="2">
        <v>998</v>
      </c>
      <c r="D75" s="2">
        <f t="shared" si="23"/>
        <v>0</v>
      </c>
      <c r="E75" s="30">
        <f t="shared" si="24"/>
        <v>0</v>
      </c>
      <c r="F75" s="73">
        <f t="shared" si="25"/>
        <v>0</v>
      </c>
      <c r="G75" s="43">
        <f t="shared" si="26"/>
        <v>0</v>
      </c>
      <c r="I75" s="19">
        <f t="shared" si="27"/>
        <v>79076.58</v>
      </c>
      <c r="J75" s="138">
        <f t="shared" si="18"/>
        <v>5901.6392999999998</v>
      </c>
      <c r="K75" s="78">
        <f t="shared" si="13"/>
        <v>1062.2951</v>
      </c>
      <c r="L75" s="144">
        <f t="shared" si="20"/>
        <v>2726.7786999999998</v>
      </c>
      <c r="M75" s="87">
        <f t="shared" si="15"/>
        <v>490.8202</v>
      </c>
      <c r="N75" s="14"/>
      <c r="O75" s="14"/>
      <c r="P75" s="14"/>
      <c r="V75" s="36">
        <f t="shared" si="28"/>
        <v>1000.99</v>
      </c>
      <c r="W75" s="36">
        <f t="shared" si="22"/>
        <v>995.01</v>
      </c>
    </row>
    <row r="76" spans="1:23" x14ac:dyDescent="0.2">
      <c r="A76" s="171">
        <v>41347</v>
      </c>
      <c r="B76" s="2">
        <v>998001000</v>
      </c>
      <c r="C76" s="2">
        <v>998</v>
      </c>
      <c r="D76" s="2">
        <f t="shared" si="23"/>
        <v>0</v>
      </c>
      <c r="E76" s="30">
        <f t="shared" si="24"/>
        <v>0</v>
      </c>
      <c r="F76" s="73">
        <f t="shared" si="25"/>
        <v>0</v>
      </c>
      <c r="G76" s="43">
        <f t="shared" si="26"/>
        <v>0</v>
      </c>
      <c r="I76" s="19">
        <f t="shared" si="27"/>
        <v>79076.58</v>
      </c>
      <c r="J76" s="138">
        <f t="shared" si="18"/>
        <v>5901.6392999999998</v>
      </c>
      <c r="K76" s="78">
        <f t="shared" si="13"/>
        <v>1062.2951</v>
      </c>
      <c r="L76" s="144">
        <f t="shared" si="20"/>
        <v>2726.7786999999998</v>
      </c>
      <c r="M76" s="87">
        <f t="shared" si="15"/>
        <v>490.8202</v>
      </c>
      <c r="N76" s="14"/>
      <c r="O76" s="14"/>
      <c r="P76" s="14"/>
      <c r="V76" s="36">
        <f t="shared" si="28"/>
        <v>1000.99</v>
      </c>
      <c r="W76" s="36">
        <f t="shared" si="22"/>
        <v>995.01</v>
      </c>
    </row>
    <row r="77" spans="1:23" x14ac:dyDescent="0.2">
      <c r="A77" s="171">
        <v>41348</v>
      </c>
      <c r="B77" s="2">
        <v>998001000</v>
      </c>
      <c r="C77" s="2">
        <v>998</v>
      </c>
      <c r="D77" s="2">
        <f t="shared" si="23"/>
        <v>0</v>
      </c>
      <c r="E77" s="30">
        <f t="shared" si="24"/>
        <v>0</v>
      </c>
      <c r="F77" s="73">
        <f t="shared" si="25"/>
        <v>0</v>
      </c>
      <c r="G77" s="43">
        <f t="shared" si="26"/>
        <v>0</v>
      </c>
      <c r="I77" s="19">
        <f t="shared" si="27"/>
        <v>79076.58</v>
      </c>
      <c r="J77" s="138">
        <f t="shared" si="18"/>
        <v>5901.6392999999998</v>
      </c>
      <c r="K77" s="78">
        <f t="shared" si="13"/>
        <v>1062.2951</v>
      </c>
      <c r="L77" s="144">
        <f t="shared" si="20"/>
        <v>2726.7786999999998</v>
      </c>
      <c r="M77" s="87">
        <f t="shared" si="15"/>
        <v>490.8202</v>
      </c>
      <c r="N77" s="14"/>
      <c r="O77" s="14"/>
      <c r="P77" s="14"/>
      <c r="V77" s="36">
        <f>C77+(ROUND(C77*$V$2,2))</f>
        <v>1000.99</v>
      </c>
      <c r="W77" s="36">
        <f>C77-(ROUND(C77*$V$2,2))</f>
        <v>995.01</v>
      </c>
    </row>
    <row r="78" spans="1:23" x14ac:dyDescent="0.2">
      <c r="A78" s="171">
        <v>41349</v>
      </c>
      <c r="B78" s="2">
        <v>998001000</v>
      </c>
      <c r="C78" s="2">
        <v>998</v>
      </c>
      <c r="D78" s="2">
        <f t="shared" si="23"/>
        <v>0</v>
      </c>
      <c r="E78" s="30">
        <f t="shared" si="24"/>
        <v>0</v>
      </c>
      <c r="F78" s="73">
        <f t="shared" si="25"/>
        <v>0</v>
      </c>
      <c r="G78" s="43">
        <f t="shared" si="26"/>
        <v>0</v>
      </c>
      <c r="I78" s="19">
        <f t="shared" si="27"/>
        <v>79076.58</v>
      </c>
      <c r="J78" s="138">
        <f t="shared" si="18"/>
        <v>5901.6392999999998</v>
      </c>
      <c r="K78" s="78">
        <f t="shared" ref="K78:K141" si="29">ROUND(J78*18%,4)</f>
        <v>1062.2951</v>
      </c>
      <c r="L78" s="144">
        <f t="shared" si="20"/>
        <v>2726.7786999999998</v>
      </c>
      <c r="M78" s="87">
        <f t="shared" ref="M78:M141" si="30">ROUND(L78*18%,4)</f>
        <v>490.8202</v>
      </c>
      <c r="N78" s="14"/>
      <c r="O78" s="14"/>
      <c r="P78" s="14"/>
      <c r="Q78" s="83"/>
      <c r="R78" s="83"/>
      <c r="V78" s="36">
        <f t="shared" ref="V78:V141" si="31">C78+(ROUND(C78*$V$2,2))</f>
        <v>1000.99</v>
      </c>
      <c r="W78" s="36">
        <f t="shared" ref="W78:W141" si="32">C78-(ROUND(C78*$V$2,2))</f>
        <v>995.01</v>
      </c>
    </row>
    <row r="79" spans="1:23" x14ac:dyDescent="0.2">
      <c r="A79" s="171">
        <v>41350</v>
      </c>
      <c r="B79" s="2">
        <v>998001000</v>
      </c>
      <c r="C79" s="2">
        <v>998</v>
      </c>
      <c r="D79" s="2">
        <f t="shared" si="23"/>
        <v>0</v>
      </c>
      <c r="E79" s="30">
        <f t="shared" si="24"/>
        <v>0</v>
      </c>
      <c r="F79" s="73">
        <f t="shared" si="25"/>
        <v>0</v>
      </c>
      <c r="G79" s="43">
        <f t="shared" si="26"/>
        <v>0</v>
      </c>
      <c r="I79" s="19">
        <f t="shared" si="27"/>
        <v>79076.58</v>
      </c>
      <c r="J79" s="138">
        <f t="shared" si="18"/>
        <v>5901.6392999999998</v>
      </c>
      <c r="K79" s="78">
        <f t="shared" si="29"/>
        <v>1062.2951</v>
      </c>
      <c r="L79" s="144">
        <f t="shared" si="20"/>
        <v>2726.7786999999998</v>
      </c>
      <c r="M79" s="87">
        <f t="shared" si="30"/>
        <v>490.8202</v>
      </c>
      <c r="N79" s="14"/>
      <c r="O79" s="14"/>
      <c r="P79" s="14"/>
      <c r="Q79" s="83"/>
      <c r="R79" s="83"/>
      <c r="V79" s="36">
        <f t="shared" si="31"/>
        <v>1000.99</v>
      </c>
      <c r="W79" s="36">
        <f t="shared" si="32"/>
        <v>995.01</v>
      </c>
    </row>
    <row r="80" spans="1:23" x14ac:dyDescent="0.2">
      <c r="A80" s="171">
        <v>41351</v>
      </c>
      <c r="B80" s="2">
        <v>998001000</v>
      </c>
      <c r="C80" s="2">
        <v>998</v>
      </c>
      <c r="D80" s="2">
        <f t="shared" si="23"/>
        <v>0</v>
      </c>
      <c r="E80" s="30">
        <f t="shared" si="24"/>
        <v>0</v>
      </c>
      <c r="F80" s="73">
        <f t="shared" si="25"/>
        <v>0</v>
      </c>
      <c r="G80" s="43">
        <f t="shared" si="26"/>
        <v>0</v>
      </c>
      <c r="I80" s="31">
        <f t="shared" si="27"/>
        <v>79076.58</v>
      </c>
      <c r="J80" s="137">
        <f t="shared" si="18"/>
        <v>5901.6392999999998</v>
      </c>
      <c r="K80" s="77">
        <f t="shared" si="29"/>
        <v>1062.2951</v>
      </c>
      <c r="L80" s="137">
        <f t="shared" si="20"/>
        <v>2726.7786999999998</v>
      </c>
      <c r="M80" s="77">
        <f t="shared" si="30"/>
        <v>490.8202</v>
      </c>
      <c r="N80" s="14"/>
      <c r="O80" s="14"/>
      <c r="P80" s="14"/>
      <c r="Q80" s="83"/>
      <c r="R80" s="83"/>
      <c r="V80" s="36">
        <f t="shared" si="31"/>
        <v>1000.99</v>
      </c>
      <c r="W80" s="36">
        <f t="shared" si="32"/>
        <v>995.01</v>
      </c>
    </row>
    <row r="81" spans="1:23" x14ac:dyDescent="0.2">
      <c r="A81" s="171">
        <v>41352</v>
      </c>
      <c r="B81" s="2">
        <v>998001000</v>
      </c>
      <c r="C81" s="2">
        <v>998</v>
      </c>
      <c r="D81" s="2">
        <f t="shared" si="23"/>
        <v>0</v>
      </c>
      <c r="E81" s="30">
        <f t="shared" si="24"/>
        <v>0</v>
      </c>
      <c r="F81" s="73">
        <f t="shared" si="25"/>
        <v>0</v>
      </c>
      <c r="G81" s="43">
        <f t="shared" si="26"/>
        <v>0</v>
      </c>
      <c r="I81" s="31">
        <f t="shared" si="27"/>
        <v>79076.58</v>
      </c>
      <c r="J81" s="137">
        <f t="shared" si="18"/>
        <v>5901.6392999999998</v>
      </c>
      <c r="K81" s="77">
        <f t="shared" si="29"/>
        <v>1062.2951</v>
      </c>
      <c r="L81" s="137">
        <f t="shared" si="20"/>
        <v>2726.7786999999998</v>
      </c>
      <c r="M81" s="77">
        <f t="shared" si="30"/>
        <v>490.8202</v>
      </c>
      <c r="N81" s="14"/>
      <c r="O81" s="14"/>
      <c r="P81" s="14"/>
      <c r="Q81" s="83"/>
      <c r="R81" s="83"/>
      <c r="V81" s="36">
        <f t="shared" si="31"/>
        <v>1000.99</v>
      </c>
      <c r="W81" s="36">
        <f t="shared" si="32"/>
        <v>995.01</v>
      </c>
    </row>
    <row r="82" spans="1:23" x14ac:dyDescent="0.2">
      <c r="A82" s="171">
        <v>41353</v>
      </c>
      <c r="B82" s="2">
        <v>998001000</v>
      </c>
      <c r="C82" s="2">
        <v>998</v>
      </c>
      <c r="D82" s="2">
        <f t="shared" si="23"/>
        <v>0</v>
      </c>
      <c r="E82" s="30">
        <f t="shared" si="24"/>
        <v>0</v>
      </c>
      <c r="F82" s="73">
        <f t="shared" si="25"/>
        <v>0</v>
      </c>
      <c r="G82" s="43">
        <f t="shared" si="26"/>
        <v>0</v>
      </c>
      <c r="I82" s="19">
        <f t="shared" si="27"/>
        <v>79076.58</v>
      </c>
      <c r="J82" s="138">
        <f t="shared" si="18"/>
        <v>5901.6392999999998</v>
      </c>
      <c r="K82" s="78">
        <f t="shared" si="29"/>
        <v>1062.2951</v>
      </c>
      <c r="L82" s="144">
        <f t="shared" si="20"/>
        <v>2726.7786999999998</v>
      </c>
      <c r="M82" s="87">
        <f t="shared" si="30"/>
        <v>490.8202</v>
      </c>
      <c r="N82" s="14"/>
      <c r="O82" s="14"/>
      <c r="P82" s="14"/>
      <c r="Q82" s="83"/>
      <c r="R82" s="83"/>
      <c r="V82" s="36">
        <f t="shared" si="31"/>
        <v>1000.99</v>
      </c>
      <c r="W82" s="36">
        <f t="shared" si="32"/>
        <v>995.01</v>
      </c>
    </row>
    <row r="83" spans="1:23" x14ac:dyDescent="0.2">
      <c r="A83" s="171">
        <v>41354</v>
      </c>
      <c r="B83" s="2">
        <v>998001000</v>
      </c>
      <c r="C83" s="2">
        <v>998</v>
      </c>
      <c r="D83" s="2">
        <f t="shared" si="23"/>
        <v>0</v>
      </c>
      <c r="E83" s="30">
        <f t="shared" si="24"/>
        <v>0</v>
      </c>
      <c r="F83" s="73">
        <f t="shared" si="25"/>
        <v>0</v>
      </c>
      <c r="G83" s="43">
        <f t="shared" si="26"/>
        <v>0</v>
      </c>
      <c r="I83" s="19">
        <f t="shared" si="27"/>
        <v>79076.58</v>
      </c>
      <c r="J83" s="138">
        <f t="shared" si="18"/>
        <v>5901.6392999999998</v>
      </c>
      <c r="K83" s="78">
        <f t="shared" si="29"/>
        <v>1062.2951</v>
      </c>
      <c r="L83" s="144">
        <f t="shared" si="20"/>
        <v>2726.7786999999998</v>
      </c>
      <c r="M83" s="87">
        <f t="shared" si="30"/>
        <v>490.8202</v>
      </c>
      <c r="N83" s="14"/>
      <c r="O83" s="14"/>
      <c r="P83" s="14"/>
      <c r="Q83" s="83"/>
      <c r="R83" s="83"/>
      <c r="V83" s="36">
        <f t="shared" si="31"/>
        <v>1000.99</v>
      </c>
      <c r="W83" s="36">
        <f t="shared" si="32"/>
        <v>995.01</v>
      </c>
    </row>
    <row r="84" spans="1:23" x14ac:dyDescent="0.2">
      <c r="A84" s="171">
        <v>41355</v>
      </c>
      <c r="B84" s="2">
        <v>998001000</v>
      </c>
      <c r="C84" s="2">
        <v>998</v>
      </c>
      <c r="D84" s="2">
        <f t="shared" si="23"/>
        <v>0</v>
      </c>
      <c r="E84" s="30">
        <f t="shared" si="24"/>
        <v>0</v>
      </c>
      <c r="F84" s="73">
        <f t="shared" si="25"/>
        <v>0</v>
      </c>
      <c r="G84" s="43">
        <f t="shared" si="26"/>
        <v>0</v>
      </c>
      <c r="I84" s="19">
        <f t="shared" si="27"/>
        <v>79076.58</v>
      </c>
      <c r="J84" s="138">
        <f t="shared" si="18"/>
        <v>5901.6392999999998</v>
      </c>
      <c r="K84" s="78">
        <f t="shared" si="29"/>
        <v>1062.2951</v>
      </c>
      <c r="L84" s="144">
        <f t="shared" si="20"/>
        <v>2726.7786999999998</v>
      </c>
      <c r="M84" s="87">
        <f t="shared" si="30"/>
        <v>490.8202</v>
      </c>
      <c r="N84" s="14"/>
      <c r="O84" s="116"/>
      <c r="P84" s="14"/>
      <c r="Q84" s="83"/>
      <c r="R84" s="83"/>
      <c r="S84" s="118"/>
      <c r="V84" s="36">
        <f t="shared" si="31"/>
        <v>1000.99</v>
      </c>
      <c r="W84" s="36">
        <f t="shared" si="32"/>
        <v>995.01</v>
      </c>
    </row>
    <row r="85" spans="1:23" x14ac:dyDescent="0.2">
      <c r="A85" s="171">
        <v>41356</v>
      </c>
      <c r="B85" s="2">
        <v>998001000</v>
      </c>
      <c r="C85" s="2">
        <v>998</v>
      </c>
      <c r="D85" s="2">
        <f t="shared" si="23"/>
        <v>0</v>
      </c>
      <c r="E85" s="30">
        <f t="shared" si="24"/>
        <v>0</v>
      </c>
      <c r="F85" s="73">
        <f t="shared" si="25"/>
        <v>0</v>
      </c>
      <c r="G85" s="43">
        <f t="shared" si="26"/>
        <v>0</v>
      </c>
      <c r="I85" s="19">
        <f t="shared" si="27"/>
        <v>79076.58</v>
      </c>
      <c r="J85" s="138">
        <f t="shared" si="18"/>
        <v>5901.6392999999998</v>
      </c>
      <c r="K85" s="78">
        <f t="shared" si="29"/>
        <v>1062.2951</v>
      </c>
      <c r="L85" s="144">
        <f t="shared" si="20"/>
        <v>2726.7786999999998</v>
      </c>
      <c r="M85" s="87">
        <f t="shared" si="30"/>
        <v>490.8202</v>
      </c>
      <c r="N85" s="14"/>
      <c r="O85" s="14"/>
      <c r="P85" s="14"/>
      <c r="Q85" s="83"/>
      <c r="R85" s="83"/>
      <c r="V85" s="36">
        <f t="shared" si="31"/>
        <v>1000.99</v>
      </c>
      <c r="W85" s="36">
        <f t="shared" si="32"/>
        <v>995.01</v>
      </c>
    </row>
    <row r="86" spans="1:23" x14ac:dyDescent="0.2">
      <c r="A86" s="171">
        <v>41357</v>
      </c>
      <c r="B86" s="2">
        <v>998001000</v>
      </c>
      <c r="C86" s="2">
        <v>998</v>
      </c>
      <c r="D86" s="2">
        <f t="shared" si="23"/>
        <v>0</v>
      </c>
      <c r="E86" s="30">
        <f t="shared" si="24"/>
        <v>0</v>
      </c>
      <c r="F86" s="73">
        <f t="shared" si="25"/>
        <v>0</v>
      </c>
      <c r="G86" s="43">
        <f t="shared" si="26"/>
        <v>0</v>
      </c>
      <c r="I86" s="19">
        <f t="shared" si="27"/>
        <v>79076.58</v>
      </c>
      <c r="J86" s="138">
        <f t="shared" si="18"/>
        <v>5901.6392999999998</v>
      </c>
      <c r="K86" s="78">
        <f t="shared" si="29"/>
        <v>1062.2951</v>
      </c>
      <c r="L86" s="144">
        <f t="shared" si="20"/>
        <v>2726.7786999999998</v>
      </c>
      <c r="M86" s="87">
        <f t="shared" si="30"/>
        <v>490.8202</v>
      </c>
      <c r="N86" s="14"/>
      <c r="O86" s="14"/>
      <c r="P86" s="14"/>
      <c r="Q86" s="83"/>
      <c r="R86" s="83"/>
      <c r="V86" s="36">
        <f t="shared" si="31"/>
        <v>1000.99</v>
      </c>
      <c r="W86" s="36">
        <f t="shared" si="32"/>
        <v>995.01</v>
      </c>
    </row>
    <row r="87" spans="1:23" x14ac:dyDescent="0.2">
      <c r="A87" s="171">
        <v>41358</v>
      </c>
      <c r="B87" s="2">
        <v>998001000</v>
      </c>
      <c r="C87" s="2">
        <v>998</v>
      </c>
      <c r="D87" s="2">
        <f t="shared" si="23"/>
        <v>0</v>
      </c>
      <c r="E87" s="30">
        <f t="shared" si="24"/>
        <v>0</v>
      </c>
      <c r="F87" s="73">
        <f t="shared" si="25"/>
        <v>0</v>
      </c>
      <c r="G87" s="43">
        <f t="shared" si="26"/>
        <v>0</v>
      </c>
      <c r="I87" s="31">
        <f t="shared" si="27"/>
        <v>79076.58</v>
      </c>
      <c r="J87" s="137">
        <f t="shared" si="18"/>
        <v>5901.6392999999998</v>
      </c>
      <c r="K87" s="77">
        <f t="shared" si="29"/>
        <v>1062.2951</v>
      </c>
      <c r="L87" s="137">
        <f t="shared" si="20"/>
        <v>2726.7786999999998</v>
      </c>
      <c r="M87" s="77">
        <f t="shared" si="30"/>
        <v>490.8202</v>
      </c>
      <c r="N87" s="14"/>
      <c r="O87" s="14"/>
      <c r="P87" s="14"/>
      <c r="Q87" s="83"/>
      <c r="R87" s="83"/>
      <c r="V87" s="36">
        <f t="shared" si="31"/>
        <v>1000.99</v>
      </c>
      <c r="W87" s="36">
        <f t="shared" si="32"/>
        <v>995.01</v>
      </c>
    </row>
    <row r="88" spans="1:23" x14ac:dyDescent="0.2">
      <c r="A88" s="171">
        <v>41359</v>
      </c>
      <c r="B88" s="2">
        <v>998001000</v>
      </c>
      <c r="C88" s="2">
        <v>998</v>
      </c>
      <c r="D88" s="2">
        <f t="shared" si="23"/>
        <v>0</v>
      </c>
      <c r="E88" s="30">
        <f t="shared" si="24"/>
        <v>0</v>
      </c>
      <c r="F88" s="73">
        <f t="shared" si="25"/>
        <v>0</v>
      </c>
      <c r="G88" s="43">
        <f t="shared" si="26"/>
        <v>0</v>
      </c>
      <c r="I88" s="31">
        <f t="shared" si="27"/>
        <v>79076.58</v>
      </c>
      <c r="J88" s="137">
        <f t="shared" si="18"/>
        <v>5901.6392999999998</v>
      </c>
      <c r="K88" s="77">
        <f t="shared" si="29"/>
        <v>1062.2951</v>
      </c>
      <c r="L88" s="137">
        <f t="shared" si="20"/>
        <v>2726.7786999999998</v>
      </c>
      <c r="M88" s="77">
        <f t="shared" si="30"/>
        <v>490.8202</v>
      </c>
      <c r="N88" s="191" t="s">
        <v>54</v>
      </c>
      <c r="O88" s="191"/>
      <c r="P88" s="191"/>
      <c r="Q88" s="83"/>
      <c r="R88" s="83"/>
      <c r="V88" s="36">
        <f t="shared" si="31"/>
        <v>1000.99</v>
      </c>
      <c r="W88" s="36">
        <f t="shared" si="32"/>
        <v>995.01</v>
      </c>
    </row>
    <row r="89" spans="1:23" x14ac:dyDescent="0.2">
      <c r="A89" s="171">
        <v>41360</v>
      </c>
      <c r="B89" s="2">
        <v>998001000</v>
      </c>
      <c r="C89" s="2">
        <v>998</v>
      </c>
      <c r="D89" s="2">
        <f t="shared" si="23"/>
        <v>0</v>
      </c>
      <c r="E89" s="30">
        <f t="shared" si="24"/>
        <v>0</v>
      </c>
      <c r="F89" s="73">
        <f t="shared" si="25"/>
        <v>0</v>
      </c>
      <c r="G89" s="43">
        <f t="shared" si="26"/>
        <v>0</v>
      </c>
      <c r="I89" s="19">
        <f t="shared" si="27"/>
        <v>79076.58</v>
      </c>
      <c r="J89" s="138">
        <f t="shared" si="18"/>
        <v>5901.6392999999998</v>
      </c>
      <c r="K89" s="78">
        <f t="shared" si="29"/>
        <v>1062.2951</v>
      </c>
      <c r="L89" s="144">
        <f t="shared" si="20"/>
        <v>2726.7786999999998</v>
      </c>
      <c r="M89" s="87">
        <f t="shared" si="30"/>
        <v>490.8202</v>
      </c>
      <c r="N89" s="119" t="s">
        <v>52</v>
      </c>
      <c r="O89" s="120">
        <f>SUM(J64:J94)</f>
        <v>182950.81830000004</v>
      </c>
      <c r="P89" s="76">
        <f>SUM(L64:L94)</f>
        <v>84521.959300000017</v>
      </c>
      <c r="Q89" s="83"/>
      <c r="R89" s="83"/>
      <c r="V89" s="36">
        <f t="shared" si="31"/>
        <v>1000.99</v>
      </c>
      <c r="W89" s="36">
        <f t="shared" si="32"/>
        <v>995.01</v>
      </c>
    </row>
    <row r="90" spans="1:23" x14ac:dyDescent="0.2">
      <c r="A90" s="171">
        <v>41361</v>
      </c>
      <c r="B90" s="2">
        <v>998001000</v>
      </c>
      <c r="C90" s="2">
        <v>998</v>
      </c>
      <c r="D90" s="2">
        <f t="shared" si="23"/>
        <v>0</v>
      </c>
      <c r="E90" s="30">
        <f t="shared" si="24"/>
        <v>0</v>
      </c>
      <c r="F90" s="73">
        <f t="shared" si="25"/>
        <v>0</v>
      </c>
      <c r="G90" s="43">
        <f t="shared" si="26"/>
        <v>0</v>
      </c>
      <c r="I90" s="19">
        <f t="shared" si="27"/>
        <v>79076.58</v>
      </c>
      <c r="J90" s="138">
        <f t="shared" si="18"/>
        <v>5901.6392999999998</v>
      </c>
      <c r="K90" s="78">
        <f t="shared" si="29"/>
        <v>1062.2951</v>
      </c>
      <c r="L90" s="144">
        <f t="shared" si="20"/>
        <v>2726.7786999999998</v>
      </c>
      <c r="M90" s="87">
        <f t="shared" si="30"/>
        <v>490.8202</v>
      </c>
      <c r="N90" s="119" t="s">
        <v>53</v>
      </c>
      <c r="O90" s="76">
        <f>SUM(K64:K94)</f>
        <v>32931.148099999991</v>
      </c>
      <c r="P90" s="76">
        <f>SUM(M64:M94)</f>
        <v>15213.9535</v>
      </c>
      <c r="Q90" s="83"/>
      <c r="R90" s="83"/>
      <c r="V90" s="36">
        <f t="shared" si="31"/>
        <v>1000.99</v>
      </c>
      <c r="W90" s="36">
        <f t="shared" si="32"/>
        <v>995.01</v>
      </c>
    </row>
    <row r="91" spans="1:23" x14ac:dyDescent="0.2">
      <c r="A91" s="171">
        <v>41362</v>
      </c>
      <c r="B91" s="31">
        <v>997002999</v>
      </c>
      <c r="C91" s="31">
        <v>997</v>
      </c>
      <c r="D91" s="2">
        <f t="shared" si="23"/>
        <v>-998001</v>
      </c>
      <c r="E91" s="30">
        <f t="shared" si="24"/>
        <v>-1</v>
      </c>
      <c r="F91" s="73">
        <f t="shared" si="25"/>
        <v>-1E-3</v>
      </c>
      <c r="G91" s="43">
        <f t="shared" si="26"/>
        <v>-1.002004008016032E-3</v>
      </c>
      <c r="I91" s="19">
        <f t="shared" si="27"/>
        <v>79076.58</v>
      </c>
      <c r="J91" s="138">
        <f t="shared" ref="J91:J154" si="33">ROUND(IF(B90&lt;=$R$740,B90*$S$740/$O$739,MAX(IF(B90&lt;=$R$741,B90*$S$741/$O$739,MAX(IF(B90&lt;=$R$742,B90*$S$742/$O$739,MAX(IF(B90&lt;=$R$743,B90*$S$743/$O$739,MAX(IF(B90&lt;=$R$744,B90*$S$744/$O$739,MAX(IF(B90&lt;=$R$745,B90*$S$745/$O$739,MAX(IF(B90&gt;$R$746,B90*$S$746/$O$739,0),$R$745*$S$745/$O$739)),$R$744*$S$744/$O$739)),$R$743*$S$743/$O$739)),$R$742*$S$742/$O$739)),$R$741*$S$741/$O$739)),$R$740*$S$740/$O$739)),4)</f>
        <v>5901.6392999999998</v>
      </c>
      <c r="K91" s="78">
        <f t="shared" si="29"/>
        <v>1062.2951</v>
      </c>
      <c r="L91" s="144">
        <f t="shared" si="20"/>
        <v>2726.7786999999998</v>
      </c>
      <c r="M91" s="87">
        <f t="shared" si="30"/>
        <v>490.8202</v>
      </c>
      <c r="N91" s="186" t="s">
        <v>7</v>
      </c>
      <c r="O91" s="199"/>
      <c r="P91" s="199"/>
      <c r="Q91" s="83"/>
      <c r="R91" s="83"/>
      <c r="V91" s="36">
        <f t="shared" si="31"/>
        <v>999.99</v>
      </c>
      <c r="W91" s="36">
        <f t="shared" si="32"/>
        <v>994.01</v>
      </c>
    </row>
    <row r="92" spans="1:23" x14ac:dyDescent="0.2">
      <c r="A92" s="171">
        <v>41363</v>
      </c>
      <c r="B92" s="2">
        <v>997002999</v>
      </c>
      <c r="C92" s="2">
        <v>997</v>
      </c>
      <c r="D92" s="2">
        <f t="shared" si="23"/>
        <v>0</v>
      </c>
      <c r="E92" s="30">
        <f t="shared" si="24"/>
        <v>0</v>
      </c>
      <c r="F92" s="73">
        <f t="shared" si="25"/>
        <v>0</v>
      </c>
      <c r="G92" s="43">
        <f t="shared" si="26"/>
        <v>0</v>
      </c>
      <c r="I92" s="19">
        <f t="shared" si="27"/>
        <v>78997.509999999995</v>
      </c>
      <c r="J92" s="138">
        <f t="shared" si="33"/>
        <v>5901.6392999999998</v>
      </c>
      <c r="K92" s="78">
        <f t="shared" si="29"/>
        <v>1062.2951</v>
      </c>
      <c r="L92" s="144">
        <f t="shared" si="20"/>
        <v>2724.0518999999999</v>
      </c>
      <c r="M92" s="87">
        <f t="shared" si="30"/>
        <v>490.32929999999999</v>
      </c>
      <c r="N92" s="92" t="s">
        <v>43</v>
      </c>
      <c r="O92" s="167" t="s">
        <v>39</v>
      </c>
      <c r="P92" s="93" t="s">
        <v>40</v>
      </c>
      <c r="Q92" s="83"/>
      <c r="R92" s="83"/>
      <c r="V92" s="36">
        <f t="shared" si="31"/>
        <v>999.99</v>
      </c>
      <c r="W92" s="36">
        <f t="shared" si="32"/>
        <v>994.01</v>
      </c>
    </row>
    <row r="93" spans="1:23" x14ac:dyDescent="0.2">
      <c r="A93" s="171">
        <v>41364</v>
      </c>
      <c r="B93" s="2">
        <v>997002999</v>
      </c>
      <c r="C93" s="2">
        <v>997</v>
      </c>
      <c r="D93" s="2">
        <f t="shared" si="23"/>
        <v>0</v>
      </c>
      <c r="E93" s="30">
        <f t="shared" si="24"/>
        <v>0</v>
      </c>
      <c r="F93" s="73">
        <f t="shared" si="25"/>
        <v>0</v>
      </c>
      <c r="G93" s="43">
        <f t="shared" si="26"/>
        <v>0</v>
      </c>
      <c r="I93" s="32">
        <f t="shared" si="27"/>
        <v>78997.509999999995</v>
      </c>
      <c r="J93" s="138">
        <f t="shared" si="33"/>
        <v>5901.6392999999998</v>
      </c>
      <c r="K93" s="78">
        <f t="shared" si="29"/>
        <v>1062.2951</v>
      </c>
      <c r="L93" s="144">
        <f t="shared" si="20"/>
        <v>2724.0518999999999</v>
      </c>
      <c r="M93" s="87">
        <f t="shared" si="30"/>
        <v>490.32929999999999</v>
      </c>
      <c r="N93" s="94">
        <f>SUM(I64:I93)</f>
        <v>2372139.2600000002</v>
      </c>
      <c r="O93" s="89">
        <f>IF(SUM(J64:J94)&lt;20000,20000,SUM(J64:J94))</f>
        <v>182950.81830000004</v>
      </c>
      <c r="P93" s="91">
        <f>IF(SUM(L64:L94)&lt;6000,6000,SUM(L64:L94))</f>
        <v>84521.959300000017</v>
      </c>
      <c r="Q93" s="83"/>
      <c r="R93" s="83"/>
      <c r="V93" s="36">
        <f t="shared" si="31"/>
        <v>999.99</v>
      </c>
      <c r="W93" s="36">
        <f t="shared" si="32"/>
        <v>994.01</v>
      </c>
    </row>
    <row r="94" spans="1:23" x14ac:dyDescent="0.2">
      <c r="A94" s="171">
        <v>41365</v>
      </c>
      <c r="B94" s="2">
        <v>997002999</v>
      </c>
      <c r="C94" s="2">
        <v>997</v>
      </c>
      <c r="D94" s="2">
        <f t="shared" si="23"/>
        <v>0</v>
      </c>
      <c r="E94" s="30">
        <f t="shared" si="24"/>
        <v>0</v>
      </c>
      <c r="F94" s="73">
        <f t="shared" si="25"/>
        <v>0</v>
      </c>
      <c r="G94" s="43">
        <f t="shared" si="26"/>
        <v>0</v>
      </c>
      <c r="I94" s="31">
        <f t="shared" si="27"/>
        <v>78997.509999999995</v>
      </c>
      <c r="J94" s="139">
        <f t="shared" si="33"/>
        <v>5901.6392999999998</v>
      </c>
      <c r="K94" s="79">
        <f t="shared" si="29"/>
        <v>1062.2951</v>
      </c>
      <c r="L94" s="139">
        <f t="shared" si="20"/>
        <v>2724.0518999999999</v>
      </c>
      <c r="M94" s="79">
        <f t="shared" si="30"/>
        <v>490.32929999999999</v>
      </c>
      <c r="N94" s="94">
        <f>ROUND(N93*18/118,2)</f>
        <v>361851.75</v>
      </c>
      <c r="O94" s="95">
        <f>IF(O93=TRUE,SUM(K64:K94),O93*18%)</f>
        <v>32931.147294000009</v>
      </c>
      <c r="P94" s="96">
        <f>IF(P93=TRUE,SUM(M64:M94),P93*18%)</f>
        <v>15213.952674000002</v>
      </c>
      <c r="Q94" s="83"/>
      <c r="R94" s="83"/>
      <c r="V94" s="36">
        <f t="shared" si="31"/>
        <v>999.99</v>
      </c>
      <c r="W94" s="36">
        <f t="shared" si="32"/>
        <v>994.01</v>
      </c>
    </row>
    <row r="95" spans="1:23" x14ac:dyDescent="0.2">
      <c r="A95" s="171">
        <v>41366</v>
      </c>
      <c r="B95" s="2">
        <v>997002999</v>
      </c>
      <c r="C95" s="2">
        <v>997</v>
      </c>
      <c r="D95" s="2">
        <f t="shared" si="23"/>
        <v>0</v>
      </c>
      <c r="E95" s="30">
        <f t="shared" si="24"/>
        <v>0</v>
      </c>
      <c r="F95" s="73">
        <f t="shared" si="25"/>
        <v>0</v>
      </c>
      <c r="G95" s="43">
        <f t="shared" si="26"/>
        <v>0</v>
      </c>
      <c r="I95" s="31">
        <f t="shared" si="27"/>
        <v>78997.509999999995</v>
      </c>
      <c r="J95" s="137">
        <f t="shared" si="33"/>
        <v>5901.6392999999998</v>
      </c>
      <c r="K95" s="77">
        <f t="shared" si="29"/>
        <v>1062.2951</v>
      </c>
      <c r="L95" s="137">
        <f t="shared" si="20"/>
        <v>2724.0518999999999</v>
      </c>
      <c r="M95" s="77">
        <f t="shared" si="30"/>
        <v>490.32929999999999</v>
      </c>
      <c r="N95" s="190" t="s">
        <v>47</v>
      </c>
      <c r="O95" s="190"/>
      <c r="P95" s="190"/>
      <c r="Q95" s="83"/>
      <c r="R95" s="83"/>
      <c r="V95" s="36">
        <f t="shared" si="31"/>
        <v>999.99</v>
      </c>
      <c r="W95" s="36">
        <f t="shared" si="32"/>
        <v>994.01</v>
      </c>
    </row>
    <row r="96" spans="1:23" x14ac:dyDescent="0.2">
      <c r="A96" s="171">
        <v>41367</v>
      </c>
      <c r="B96" s="2">
        <v>997002999</v>
      </c>
      <c r="C96" s="2">
        <v>997</v>
      </c>
      <c r="D96" s="2">
        <f t="shared" si="23"/>
        <v>0</v>
      </c>
      <c r="E96" s="30">
        <f t="shared" si="24"/>
        <v>0</v>
      </c>
      <c r="F96" s="73">
        <f t="shared" si="25"/>
        <v>0</v>
      </c>
      <c r="G96" s="43">
        <f t="shared" si="26"/>
        <v>0</v>
      </c>
      <c r="I96" s="19">
        <f t="shared" si="27"/>
        <v>78997.509999999995</v>
      </c>
      <c r="J96" s="138">
        <f t="shared" si="33"/>
        <v>5901.6392999999998</v>
      </c>
      <c r="K96" s="78">
        <f t="shared" si="29"/>
        <v>1062.2951</v>
      </c>
      <c r="L96" s="144">
        <f t="shared" si="20"/>
        <v>2724.0518999999999</v>
      </c>
      <c r="M96" s="87">
        <f t="shared" si="30"/>
        <v>490.32929999999999</v>
      </c>
      <c r="N96" s="145"/>
      <c r="O96" s="14"/>
      <c r="P96" s="14"/>
      <c r="V96" s="36">
        <f t="shared" si="31"/>
        <v>999.99</v>
      </c>
      <c r="W96" s="36">
        <f t="shared" si="32"/>
        <v>994.01</v>
      </c>
    </row>
    <row r="97" spans="1:23" x14ac:dyDescent="0.2">
      <c r="A97" s="171">
        <v>41368</v>
      </c>
      <c r="B97" s="2">
        <v>997002999</v>
      </c>
      <c r="C97" s="2">
        <v>997</v>
      </c>
      <c r="D97" s="2">
        <f t="shared" si="23"/>
        <v>0</v>
      </c>
      <c r="E97" s="30">
        <f t="shared" si="24"/>
        <v>0</v>
      </c>
      <c r="F97" s="73">
        <f t="shared" si="25"/>
        <v>0</v>
      </c>
      <c r="G97" s="43">
        <f t="shared" si="26"/>
        <v>0</v>
      </c>
      <c r="I97" s="19">
        <f t="shared" si="27"/>
        <v>78997.509999999995</v>
      </c>
      <c r="J97" s="138">
        <f t="shared" si="33"/>
        <v>5901.6392999999998</v>
      </c>
      <c r="K97" s="78">
        <f t="shared" si="29"/>
        <v>1062.2951</v>
      </c>
      <c r="L97" s="144">
        <f t="shared" si="20"/>
        <v>2724.0518999999999</v>
      </c>
      <c r="M97" s="87">
        <f t="shared" si="30"/>
        <v>490.32929999999999</v>
      </c>
      <c r="N97" s="14"/>
      <c r="O97" s="14"/>
      <c r="P97" s="14"/>
      <c r="V97" s="36">
        <f t="shared" si="31"/>
        <v>999.99</v>
      </c>
      <c r="W97" s="36">
        <f t="shared" si="32"/>
        <v>994.01</v>
      </c>
    </row>
    <row r="98" spans="1:23" x14ac:dyDescent="0.2">
      <c r="A98" s="171">
        <v>41369</v>
      </c>
      <c r="B98" s="2">
        <v>997002999</v>
      </c>
      <c r="C98" s="2">
        <v>997</v>
      </c>
      <c r="D98" s="2">
        <f t="shared" si="23"/>
        <v>0</v>
      </c>
      <c r="E98" s="30">
        <f t="shared" si="24"/>
        <v>0</v>
      </c>
      <c r="F98" s="73">
        <f t="shared" si="25"/>
        <v>0</v>
      </c>
      <c r="G98" s="43">
        <f t="shared" si="26"/>
        <v>0</v>
      </c>
      <c r="I98" s="19">
        <f t="shared" si="27"/>
        <v>78997.509999999995</v>
      </c>
      <c r="J98" s="138">
        <f t="shared" si="33"/>
        <v>5901.6392999999998</v>
      </c>
      <c r="K98" s="78">
        <f t="shared" si="29"/>
        <v>1062.2951</v>
      </c>
      <c r="L98" s="144">
        <f t="shared" si="20"/>
        <v>2724.0518999999999</v>
      </c>
      <c r="M98" s="87">
        <f t="shared" si="30"/>
        <v>490.32929999999999</v>
      </c>
      <c r="N98" s="14"/>
      <c r="O98" s="14"/>
      <c r="P98" s="14"/>
      <c r="V98" s="36">
        <f t="shared" si="31"/>
        <v>999.99</v>
      </c>
      <c r="W98" s="36">
        <f t="shared" si="32"/>
        <v>994.01</v>
      </c>
    </row>
    <row r="99" spans="1:23" x14ac:dyDescent="0.2">
      <c r="A99" s="171">
        <v>41370</v>
      </c>
      <c r="B99" s="2">
        <v>997002999</v>
      </c>
      <c r="C99" s="2">
        <v>997</v>
      </c>
      <c r="D99" s="2">
        <f t="shared" si="23"/>
        <v>0</v>
      </c>
      <c r="E99" s="30">
        <f t="shared" si="24"/>
        <v>0</v>
      </c>
      <c r="F99" s="73">
        <f t="shared" si="25"/>
        <v>0</v>
      </c>
      <c r="G99" s="43">
        <f t="shared" si="26"/>
        <v>0</v>
      </c>
      <c r="I99" s="19">
        <f t="shared" si="27"/>
        <v>78997.509999999995</v>
      </c>
      <c r="J99" s="138">
        <f t="shared" si="33"/>
        <v>5901.6392999999998</v>
      </c>
      <c r="K99" s="78">
        <f t="shared" si="29"/>
        <v>1062.2951</v>
      </c>
      <c r="L99" s="144">
        <f t="shared" si="20"/>
        <v>2724.0518999999999</v>
      </c>
      <c r="M99" s="87">
        <f t="shared" si="30"/>
        <v>490.32929999999999</v>
      </c>
      <c r="N99" s="14"/>
      <c r="O99" s="14"/>
      <c r="P99" s="14"/>
      <c r="V99" s="36">
        <f t="shared" si="31"/>
        <v>999.99</v>
      </c>
      <c r="W99" s="36">
        <f t="shared" si="32"/>
        <v>994.01</v>
      </c>
    </row>
    <row r="100" spans="1:23" x14ac:dyDescent="0.2">
      <c r="A100" s="171">
        <v>41371</v>
      </c>
      <c r="B100" s="2">
        <v>997002999</v>
      </c>
      <c r="C100" s="2">
        <v>997</v>
      </c>
      <c r="D100" s="2">
        <f t="shared" si="23"/>
        <v>0</v>
      </c>
      <c r="E100" s="30">
        <f t="shared" si="24"/>
        <v>0</v>
      </c>
      <c r="F100" s="73">
        <f t="shared" si="25"/>
        <v>0</v>
      </c>
      <c r="G100" s="43">
        <f t="shared" si="26"/>
        <v>0</v>
      </c>
      <c r="I100" s="19">
        <f t="shared" si="27"/>
        <v>78997.509999999995</v>
      </c>
      <c r="J100" s="138">
        <f t="shared" si="33"/>
        <v>5901.6392999999998</v>
      </c>
      <c r="K100" s="78">
        <f t="shared" si="29"/>
        <v>1062.2951</v>
      </c>
      <c r="L100" s="144">
        <f t="shared" ref="L100:L163" si="34">ROUND(IF(B99&lt;=$R$750,B99*$S$750/$O$739,IF(B99&gt;$R$751,B99*$S$751/$O$739,0)),4)</f>
        <v>2724.0518999999999</v>
      </c>
      <c r="M100" s="87">
        <f t="shared" si="30"/>
        <v>490.32929999999999</v>
      </c>
      <c r="N100" s="14"/>
      <c r="O100" s="14"/>
      <c r="P100" s="14"/>
      <c r="V100" s="36">
        <f t="shared" si="31"/>
        <v>999.99</v>
      </c>
      <c r="W100" s="36">
        <f t="shared" si="32"/>
        <v>994.01</v>
      </c>
    </row>
    <row r="101" spans="1:23" x14ac:dyDescent="0.2">
      <c r="A101" s="171">
        <v>41372</v>
      </c>
      <c r="B101" s="2">
        <v>997002999</v>
      </c>
      <c r="C101" s="2">
        <v>997</v>
      </c>
      <c r="D101" s="2">
        <f t="shared" si="23"/>
        <v>0</v>
      </c>
      <c r="E101" s="30">
        <f t="shared" si="24"/>
        <v>0</v>
      </c>
      <c r="F101" s="73">
        <f t="shared" si="25"/>
        <v>0</v>
      </c>
      <c r="G101" s="43">
        <f t="shared" si="26"/>
        <v>0</v>
      </c>
      <c r="I101" s="31">
        <f t="shared" ref="I101:I122" si="35">ROUND(B100*$N$2/$O$739,2)</f>
        <v>78997.509999999995</v>
      </c>
      <c r="J101" s="137">
        <f t="shared" si="33"/>
        <v>5901.6392999999998</v>
      </c>
      <c r="K101" s="77">
        <f t="shared" si="29"/>
        <v>1062.2951</v>
      </c>
      <c r="L101" s="137">
        <f t="shared" si="34"/>
        <v>2724.0518999999999</v>
      </c>
      <c r="M101" s="77">
        <f t="shared" si="30"/>
        <v>490.32929999999999</v>
      </c>
      <c r="N101" s="14"/>
      <c r="O101" s="14"/>
      <c r="P101" s="14"/>
      <c r="V101" s="36">
        <f t="shared" si="31"/>
        <v>999.99</v>
      </c>
      <c r="W101" s="36">
        <f t="shared" si="32"/>
        <v>994.01</v>
      </c>
    </row>
    <row r="102" spans="1:23" x14ac:dyDescent="0.2">
      <c r="A102" s="171">
        <v>41373</v>
      </c>
      <c r="B102" s="2">
        <v>997002999</v>
      </c>
      <c r="C102" s="2">
        <v>997</v>
      </c>
      <c r="D102" s="2">
        <f t="shared" si="23"/>
        <v>0</v>
      </c>
      <c r="E102" s="30">
        <f t="shared" si="24"/>
        <v>0</v>
      </c>
      <c r="F102" s="73">
        <f t="shared" si="25"/>
        <v>0</v>
      </c>
      <c r="G102" s="43">
        <f t="shared" si="26"/>
        <v>0</v>
      </c>
      <c r="I102" s="31">
        <f t="shared" si="35"/>
        <v>78997.509999999995</v>
      </c>
      <c r="J102" s="137">
        <f t="shared" si="33"/>
        <v>5901.6392999999998</v>
      </c>
      <c r="K102" s="77">
        <f t="shared" si="29"/>
        <v>1062.2951</v>
      </c>
      <c r="L102" s="137">
        <f t="shared" si="34"/>
        <v>2724.0518999999999</v>
      </c>
      <c r="M102" s="77">
        <f t="shared" si="30"/>
        <v>490.32929999999999</v>
      </c>
      <c r="N102" s="14"/>
      <c r="O102" s="14"/>
      <c r="P102" s="14"/>
      <c r="V102" s="36">
        <f t="shared" si="31"/>
        <v>999.99</v>
      </c>
      <c r="W102" s="36">
        <f t="shared" si="32"/>
        <v>994.01</v>
      </c>
    </row>
    <row r="103" spans="1:23" x14ac:dyDescent="0.2">
      <c r="A103" s="171">
        <v>41374</v>
      </c>
      <c r="B103" s="2">
        <v>997002999</v>
      </c>
      <c r="C103" s="2">
        <v>997</v>
      </c>
      <c r="D103" s="2">
        <f t="shared" si="23"/>
        <v>0</v>
      </c>
      <c r="E103" s="30">
        <f t="shared" si="24"/>
        <v>0</v>
      </c>
      <c r="F103" s="73">
        <f t="shared" si="25"/>
        <v>0</v>
      </c>
      <c r="G103" s="43">
        <f t="shared" si="26"/>
        <v>0</v>
      </c>
      <c r="I103" s="19">
        <f t="shared" si="35"/>
        <v>78997.509999999995</v>
      </c>
      <c r="J103" s="138">
        <f t="shared" si="33"/>
        <v>5901.6392999999998</v>
      </c>
      <c r="K103" s="78">
        <f t="shared" si="29"/>
        <v>1062.2951</v>
      </c>
      <c r="L103" s="144">
        <f t="shared" si="34"/>
        <v>2724.0518999999999</v>
      </c>
      <c r="M103" s="87">
        <f t="shared" si="30"/>
        <v>490.32929999999999</v>
      </c>
      <c r="N103" s="14"/>
      <c r="O103" s="14"/>
      <c r="P103" s="14"/>
      <c r="V103" s="36">
        <f t="shared" si="31"/>
        <v>999.99</v>
      </c>
      <c r="W103" s="36">
        <f t="shared" si="32"/>
        <v>994.01</v>
      </c>
    </row>
    <row r="104" spans="1:23" x14ac:dyDescent="0.2">
      <c r="A104" s="171">
        <v>41375</v>
      </c>
      <c r="B104" s="2">
        <v>997002999</v>
      </c>
      <c r="C104" s="2">
        <v>997</v>
      </c>
      <c r="D104" s="2">
        <f t="shared" si="23"/>
        <v>0</v>
      </c>
      <c r="E104" s="30">
        <f t="shared" si="24"/>
        <v>0</v>
      </c>
      <c r="F104" s="73">
        <f t="shared" si="25"/>
        <v>0</v>
      </c>
      <c r="G104" s="43">
        <f t="shared" si="26"/>
        <v>0</v>
      </c>
      <c r="I104" s="19">
        <f t="shared" si="35"/>
        <v>78997.509999999995</v>
      </c>
      <c r="J104" s="138">
        <f t="shared" si="33"/>
        <v>5901.6392999999998</v>
      </c>
      <c r="K104" s="78">
        <f t="shared" si="29"/>
        <v>1062.2951</v>
      </c>
      <c r="L104" s="144">
        <f t="shared" si="34"/>
        <v>2724.0518999999999</v>
      </c>
      <c r="M104" s="87">
        <f t="shared" si="30"/>
        <v>490.32929999999999</v>
      </c>
      <c r="N104" s="14"/>
      <c r="O104" s="14"/>
      <c r="P104" s="14"/>
      <c r="V104" s="36">
        <f t="shared" si="31"/>
        <v>999.99</v>
      </c>
      <c r="W104" s="36">
        <f t="shared" si="32"/>
        <v>994.01</v>
      </c>
    </row>
    <row r="105" spans="1:23" x14ac:dyDescent="0.2">
      <c r="A105" s="171">
        <v>41376</v>
      </c>
      <c r="B105" s="2">
        <v>997002999</v>
      </c>
      <c r="C105" s="2">
        <v>997</v>
      </c>
      <c r="D105" s="2">
        <f t="shared" si="23"/>
        <v>0</v>
      </c>
      <c r="E105" s="30">
        <f t="shared" si="24"/>
        <v>0</v>
      </c>
      <c r="F105" s="73">
        <f t="shared" si="25"/>
        <v>0</v>
      </c>
      <c r="G105" s="43">
        <f t="shared" si="26"/>
        <v>0</v>
      </c>
      <c r="I105" s="19">
        <f t="shared" si="35"/>
        <v>78997.509999999995</v>
      </c>
      <c r="J105" s="138">
        <f t="shared" si="33"/>
        <v>5901.6392999999998</v>
      </c>
      <c r="K105" s="78">
        <f t="shared" si="29"/>
        <v>1062.2951</v>
      </c>
      <c r="L105" s="144">
        <f t="shared" si="34"/>
        <v>2724.0518999999999</v>
      </c>
      <c r="M105" s="87">
        <f t="shared" si="30"/>
        <v>490.32929999999999</v>
      </c>
      <c r="N105" s="14"/>
      <c r="O105" s="14"/>
      <c r="P105" s="14"/>
      <c r="V105" s="36">
        <f t="shared" si="31"/>
        <v>999.99</v>
      </c>
      <c r="W105" s="36">
        <f t="shared" si="32"/>
        <v>994.01</v>
      </c>
    </row>
    <row r="106" spans="1:23" x14ac:dyDescent="0.2">
      <c r="A106" s="171">
        <v>41377</v>
      </c>
      <c r="B106" s="2">
        <v>997002999</v>
      </c>
      <c r="C106" s="2">
        <v>997</v>
      </c>
      <c r="D106" s="2">
        <f t="shared" si="23"/>
        <v>0</v>
      </c>
      <c r="E106" s="30">
        <f t="shared" si="24"/>
        <v>0</v>
      </c>
      <c r="F106" s="73">
        <f t="shared" si="25"/>
        <v>0</v>
      </c>
      <c r="G106" s="43">
        <f t="shared" si="26"/>
        <v>0</v>
      </c>
      <c r="I106" s="19">
        <f t="shared" si="35"/>
        <v>78997.509999999995</v>
      </c>
      <c r="J106" s="138">
        <f t="shared" si="33"/>
        <v>5901.6392999999998</v>
      </c>
      <c r="K106" s="78">
        <f t="shared" si="29"/>
        <v>1062.2951</v>
      </c>
      <c r="L106" s="144">
        <f t="shared" si="34"/>
        <v>2724.0518999999999</v>
      </c>
      <c r="M106" s="87">
        <f t="shared" si="30"/>
        <v>490.32929999999999</v>
      </c>
      <c r="N106" s="14"/>
      <c r="O106" s="14"/>
      <c r="P106" s="14"/>
      <c r="V106" s="36">
        <f t="shared" si="31"/>
        <v>999.99</v>
      </c>
      <c r="W106" s="36">
        <f t="shared" si="32"/>
        <v>994.01</v>
      </c>
    </row>
    <row r="107" spans="1:23" x14ac:dyDescent="0.2">
      <c r="A107" s="171">
        <v>41378</v>
      </c>
      <c r="B107" s="2">
        <v>997002999</v>
      </c>
      <c r="C107" s="2">
        <v>997</v>
      </c>
      <c r="D107" s="2">
        <f t="shared" si="23"/>
        <v>0</v>
      </c>
      <c r="E107" s="30">
        <f t="shared" si="24"/>
        <v>0</v>
      </c>
      <c r="F107" s="73">
        <f t="shared" si="25"/>
        <v>0</v>
      </c>
      <c r="G107" s="43">
        <f t="shared" si="26"/>
        <v>0</v>
      </c>
      <c r="I107" s="19">
        <f t="shared" si="35"/>
        <v>78997.509999999995</v>
      </c>
      <c r="J107" s="138">
        <f t="shared" si="33"/>
        <v>5901.6392999999998</v>
      </c>
      <c r="K107" s="78">
        <f t="shared" si="29"/>
        <v>1062.2951</v>
      </c>
      <c r="L107" s="144">
        <f t="shared" si="34"/>
        <v>2724.0518999999999</v>
      </c>
      <c r="M107" s="87">
        <f t="shared" si="30"/>
        <v>490.32929999999999</v>
      </c>
      <c r="N107" s="14"/>
      <c r="O107" s="14"/>
      <c r="P107" s="14"/>
      <c r="V107" s="36">
        <f t="shared" si="31"/>
        <v>999.99</v>
      </c>
      <c r="W107" s="36">
        <f t="shared" si="32"/>
        <v>994.01</v>
      </c>
    </row>
    <row r="108" spans="1:23" x14ac:dyDescent="0.2">
      <c r="A108" s="171">
        <v>41379</v>
      </c>
      <c r="B108" s="2">
        <v>997002999</v>
      </c>
      <c r="C108" s="2">
        <v>997</v>
      </c>
      <c r="D108" s="2">
        <f t="shared" si="23"/>
        <v>0</v>
      </c>
      <c r="E108" s="30">
        <f t="shared" si="24"/>
        <v>0</v>
      </c>
      <c r="F108" s="73">
        <f t="shared" si="25"/>
        <v>0</v>
      </c>
      <c r="G108" s="43">
        <f t="shared" si="26"/>
        <v>0</v>
      </c>
      <c r="I108" s="31">
        <f t="shared" si="35"/>
        <v>78997.509999999995</v>
      </c>
      <c r="J108" s="137">
        <f t="shared" si="33"/>
        <v>5901.6392999999998</v>
      </c>
      <c r="K108" s="77">
        <f t="shared" si="29"/>
        <v>1062.2951</v>
      </c>
      <c r="L108" s="137">
        <f t="shared" si="34"/>
        <v>2724.0518999999999</v>
      </c>
      <c r="M108" s="77">
        <f t="shared" si="30"/>
        <v>490.32929999999999</v>
      </c>
      <c r="N108" s="14"/>
      <c r="O108" s="14"/>
      <c r="P108" s="14"/>
      <c r="V108" s="36">
        <f t="shared" si="31"/>
        <v>999.99</v>
      </c>
      <c r="W108" s="36">
        <f t="shared" si="32"/>
        <v>994.01</v>
      </c>
    </row>
    <row r="109" spans="1:23" x14ac:dyDescent="0.2">
      <c r="A109" s="171">
        <v>41380</v>
      </c>
      <c r="B109" s="2">
        <v>997002999</v>
      </c>
      <c r="C109" s="2">
        <v>997</v>
      </c>
      <c r="D109" s="2">
        <f t="shared" si="23"/>
        <v>0</v>
      </c>
      <c r="E109" s="30">
        <f t="shared" si="24"/>
        <v>0</v>
      </c>
      <c r="F109" s="73">
        <f t="shared" si="25"/>
        <v>0</v>
      </c>
      <c r="G109" s="43">
        <f t="shared" si="26"/>
        <v>0</v>
      </c>
      <c r="I109" s="31">
        <f t="shared" si="35"/>
        <v>78997.509999999995</v>
      </c>
      <c r="J109" s="137">
        <f t="shared" si="33"/>
        <v>5901.6392999999998</v>
      </c>
      <c r="K109" s="77">
        <f t="shared" si="29"/>
        <v>1062.2951</v>
      </c>
      <c r="L109" s="137">
        <f t="shared" si="34"/>
        <v>2724.0518999999999</v>
      </c>
      <c r="M109" s="77">
        <f t="shared" si="30"/>
        <v>490.32929999999999</v>
      </c>
      <c r="N109" s="14"/>
      <c r="O109" s="14"/>
      <c r="P109" s="14"/>
      <c r="V109" s="36">
        <f t="shared" si="31"/>
        <v>999.99</v>
      </c>
      <c r="W109" s="36">
        <f t="shared" si="32"/>
        <v>994.01</v>
      </c>
    </row>
    <row r="110" spans="1:23" x14ac:dyDescent="0.2">
      <c r="A110" s="171">
        <v>41381</v>
      </c>
      <c r="B110" s="2">
        <v>997002999</v>
      </c>
      <c r="C110" s="2">
        <v>997</v>
      </c>
      <c r="D110" s="2">
        <f t="shared" si="23"/>
        <v>0</v>
      </c>
      <c r="E110" s="30">
        <f t="shared" si="24"/>
        <v>0</v>
      </c>
      <c r="F110" s="73">
        <f t="shared" si="25"/>
        <v>0</v>
      </c>
      <c r="G110" s="43">
        <f t="shared" si="26"/>
        <v>0</v>
      </c>
      <c r="I110" s="19">
        <f t="shared" si="35"/>
        <v>78997.509999999995</v>
      </c>
      <c r="J110" s="138">
        <f t="shared" si="33"/>
        <v>5901.6392999999998</v>
      </c>
      <c r="K110" s="78">
        <f t="shared" si="29"/>
        <v>1062.2951</v>
      </c>
      <c r="L110" s="144">
        <f t="shared" si="34"/>
        <v>2724.0518999999999</v>
      </c>
      <c r="M110" s="87">
        <f t="shared" si="30"/>
        <v>490.32929999999999</v>
      </c>
      <c r="N110" s="14"/>
      <c r="O110" s="14"/>
      <c r="P110" s="14"/>
      <c r="V110" s="36">
        <f t="shared" si="31"/>
        <v>999.99</v>
      </c>
      <c r="W110" s="36">
        <f t="shared" si="32"/>
        <v>994.01</v>
      </c>
    </row>
    <row r="111" spans="1:23" x14ac:dyDescent="0.2">
      <c r="A111" s="171">
        <v>41382</v>
      </c>
      <c r="B111" s="2">
        <v>997002999</v>
      </c>
      <c r="C111" s="2">
        <v>997</v>
      </c>
      <c r="D111" s="2">
        <f t="shared" si="23"/>
        <v>0</v>
      </c>
      <c r="E111" s="30">
        <f t="shared" si="24"/>
        <v>0</v>
      </c>
      <c r="F111" s="73">
        <f t="shared" si="25"/>
        <v>0</v>
      </c>
      <c r="G111" s="43">
        <f t="shared" si="26"/>
        <v>0</v>
      </c>
      <c r="I111" s="19">
        <f t="shared" si="35"/>
        <v>78997.509999999995</v>
      </c>
      <c r="J111" s="138">
        <f t="shared" si="33"/>
        <v>5901.6392999999998</v>
      </c>
      <c r="K111" s="78">
        <f t="shared" si="29"/>
        <v>1062.2951</v>
      </c>
      <c r="L111" s="144">
        <f t="shared" si="34"/>
        <v>2724.0518999999999</v>
      </c>
      <c r="M111" s="87">
        <f t="shared" si="30"/>
        <v>490.32929999999999</v>
      </c>
      <c r="N111" s="14"/>
      <c r="O111" s="14"/>
      <c r="P111" s="14"/>
      <c r="V111" s="36">
        <f t="shared" si="31"/>
        <v>999.99</v>
      </c>
      <c r="W111" s="36">
        <f t="shared" si="32"/>
        <v>994.01</v>
      </c>
    </row>
    <row r="112" spans="1:23" x14ac:dyDescent="0.2">
      <c r="A112" s="171">
        <v>41383</v>
      </c>
      <c r="B112" s="2">
        <v>997002999</v>
      </c>
      <c r="C112" s="2">
        <v>997</v>
      </c>
      <c r="D112" s="2">
        <f t="shared" si="23"/>
        <v>0</v>
      </c>
      <c r="E112" s="30">
        <f t="shared" si="24"/>
        <v>0</v>
      </c>
      <c r="F112" s="73">
        <f t="shared" si="25"/>
        <v>0</v>
      </c>
      <c r="G112" s="43">
        <f t="shared" si="26"/>
        <v>0</v>
      </c>
      <c r="I112" s="19">
        <f t="shared" si="35"/>
        <v>78997.509999999995</v>
      </c>
      <c r="J112" s="138">
        <f t="shared" si="33"/>
        <v>5901.6392999999998</v>
      </c>
      <c r="K112" s="78">
        <f t="shared" si="29"/>
        <v>1062.2951</v>
      </c>
      <c r="L112" s="144">
        <f t="shared" si="34"/>
        <v>2724.0518999999999</v>
      </c>
      <c r="M112" s="87">
        <f t="shared" si="30"/>
        <v>490.32929999999999</v>
      </c>
      <c r="N112" s="14"/>
      <c r="O112" s="14"/>
      <c r="P112" s="14"/>
      <c r="V112" s="36">
        <f t="shared" si="31"/>
        <v>999.99</v>
      </c>
      <c r="W112" s="36">
        <f t="shared" si="32"/>
        <v>994.01</v>
      </c>
    </row>
    <row r="113" spans="1:23" x14ac:dyDescent="0.2">
      <c r="A113" s="171">
        <v>41384</v>
      </c>
      <c r="B113" s="2">
        <v>997002999</v>
      </c>
      <c r="C113" s="2">
        <v>997</v>
      </c>
      <c r="D113" s="2">
        <f t="shared" si="23"/>
        <v>0</v>
      </c>
      <c r="E113" s="30">
        <f t="shared" si="24"/>
        <v>0</v>
      </c>
      <c r="F113" s="73">
        <f t="shared" si="25"/>
        <v>0</v>
      </c>
      <c r="G113" s="43">
        <f t="shared" si="26"/>
        <v>0</v>
      </c>
      <c r="I113" s="19">
        <f t="shared" si="35"/>
        <v>78997.509999999995</v>
      </c>
      <c r="J113" s="138">
        <f t="shared" si="33"/>
        <v>5901.6392999999998</v>
      </c>
      <c r="K113" s="78">
        <f t="shared" si="29"/>
        <v>1062.2951</v>
      </c>
      <c r="L113" s="144">
        <f t="shared" si="34"/>
        <v>2724.0518999999999</v>
      </c>
      <c r="M113" s="87">
        <f t="shared" si="30"/>
        <v>490.32929999999999</v>
      </c>
      <c r="N113" s="14"/>
      <c r="O113" s="14"/>
      <c r="P113" s="14"/>
      <c r="V113" s="36">
        <f t="shared" si="31"/>
        <v>999.99</v>
      </c>
      <c r="W113" s="36">
        <f t="shared" si="32"/>
        <v>994.01</v>
      </c>
    </row>
    <row r="114" spans="1:23" x14ac:dyDescent="0.2">
      <c r="A114" s="171">
        <v>41385</v>
      </c>
      <c r="B114" s="2">
        <v>997002999</v>
      </c>
      <c r="C114" s="2">
        <v>997</v>
      </c>
      <c r="D114" s="2">
        <f t="shared" si="23"/>
        <v>0</v>
      </c>
      <c r="E114" s="30">
        <f t="shared" si="24"/>
        <v>0</v>
      </c>
      <c r="F114" s="73">
        <f t="shared" si="25"/>
        <v>0</v>
      </c>
      <c r="G114" s="43">
        <f t="shared" si="26"/>
        <v>0</v>
      </c>
      <c r="I114" s="19">
        <f t="shared" si="35"/>
        <v>78997.509999999995</v>
      </c>
      <c r="J114" s="138">
        <f t="shared" si="33"/>
        <v>5901.6392999999998</v>
      </c>
      <c r="K114" s="78">
        <f t="shared" si="29"/>
        <v>1062.2951</v>
      </c>
      <c r="L114" s="144">
        <f t="shared" si="34"/>
        <v>2724.0518999999999</v>
      </c>
      <c r="M114" s="87">
        <f t="shared" si="30"/>
        <v>490.32929999999999</v>
      </c>
      <c r="N114" s="14"/>
      <c r="O114" s="14"/>
      <c r="P114" s="14"/>
      <c r="V114" s="36">
        <f t="shared" si="31"/>
        <v>999.99</v>
      </c>
      <c r="W114" s="36">
        <f t="shared" si="32"/>
        <v>994.01</v>
      </c>
    </row>
    <row r="115" spans="1:23" x14ac:dyDescent="0.2">
      <c r="A115" s="171">
        <v>41386</v>
      </c>
      <c r="B115" s="2">
        <v>997002999</v>
      </c>
      <c r="C115" s="2">
        <v>997</v>
      </c>
      <c r="D115" s="2">
        <f t="shared" si="23"/>
        <v>0</v>
      </c>
      <c r="E115" s="30">
        <f t="shared" si="24"/>
        <v>0</v>
      </c>
      <c r="F115" s="73">
        <f t="shared" si="25"/>
        <v>0</v>
      </c>
      <c r="G115" s="43">
        <f t="shared" si="26"/>
        <v>0</v>
      </c>
      <c r="I115" s="31">
        <f t="shared" si="35"/>
        <v>78997.509999999995</v>
      </c>
      <c r="J115" s="137">
        <f t="shared" si="33"/>
        <v>5901.6392999999998</v>
      </c>
      <c r="K115" s="77">
        <f t="shared" si="29"/>
        <v>1062.2951</v>
      </c>
      <c r="L115" s="137">
        <f t="shared" si="34"/>
        <v>2724.0518999999999</v>
      </c>
      <c r="M115" s="77">
        <f t="shared" si="30"/>
        <v>490.32929999999999</v>
      </c>
      <c r="N115" s="14"/>
      <c r="O115" s="14"/>
      <c r="P115" s="14"/>
      <c r="V115" s="36">
        <f t="shared" si="31"/>
        <v>999.99</v>
      </c>
      <c r="W115" s="36">
        <f t="shared" si="32"/>
        <v>994.01</v>
      </c>
    </row>
    <row r="116" spans="1:23" x14ac:dyDescent="0.2">
      <c r="A116" s="171">
        <v>41387</v>
      </c>
      <c r="B116" s="2">
        <v>997002999</v>
      </c>
      <c r="C116" s="2">
        <v>997</v>
      </c>
      <c r="D116" s="2">
        <f t="shared" si="23"/>
        <v>0</v>
      </c>
      <c r="E116" s="30">
        <f t="shared" si="24"/>
        <v>0</v>
      </c>
      <c r="F116" s="73">
        <f t="shared" si="25"/>
        <v>0</v>
      </c>
      <c r="G116" s="43">
        <f t="shared" si="26"/>
        <v>0</v>
      </c>
      <c r="I116" s="31">
        <f t="shared" si="35"/>
        <v>78997.509999999995</v>
      </c>
      <c r="J116" s="137">
        <f t="shared" si="33"/>
        <v>5901.6392999999998</v>
      </c>
      <c r="K116" s="77">
        <f t="shared" si="29"/>
        <v>1062.2951</v>
      </c>
      <c r="L116" s="137">
        <f t="shared" si="34"/>
        <v>2724.0518999999999</v>
      </c>
      <c r="M116" s="77">
        <f t="shared" si="30"/>
        <v>490.32929999999999</v>
      </c>
      <c r="N116" s="14"/>
      <c r="O116" s="14"/>
      <c r="P116" s="14"/>
      <c r="V116" s="36">
        <f t="shared" si="31"/>
        <v>999.99</v>
      </c>
      <c r="W116" s="36">
        <f t="shared" si="32"/>
        <v>994.01</v>
      </c>
    </row>
    <row r="117" spans="1:23" x14ac:dyDescent="0.2">
      <c r="A117" s="171">
        <v>41388</v>
      </c>
      <c r="B117" s="2">
        <v>997002999</v>
      </c>
      <c r="C117" s="2">
        <v>997</v>
      </c>
      <c r="D117" s="2">
        <f t="shared" si="23"/>
        <v>0</v>
      </c>
      <c r="E117" s="30">
        <f t="shared" si="24"/>
        <v>0</v>
      </c>
      <c r="F117" s="73">
        <f t="shared" si="25"/>
        <v>0</v>
      </c>
      <c r="G117" s="43">
        <f t="shared" si="26"/>
        <v>0</v>
      </c>
      <c r="I117" s="19">
        <f t="shared" si="35"/>
        <v>78997.509999999995</v>
      </c>
      <c r="J117" s="138">
        <f t="shared" si="33"/>
        <v>5901.6392999999998</v>
      </c>
      <c r="K117" s="78">
        <f t="shared" si="29"/>
        <v>1062.2951</v>
      </c>
      <c r="L117" s="144">
        <f t="shared" si="34"/>
        <v>2724.0518999999999</v>
      </c>
      <c r="M117" s="87">
        <f t="shared" si="30"/>
        <v>490.32929999999999</v>
      </c>
      <c r="N117" s="191" t="s">
        <v>54</v>
      </c>
      <c r="O117" s="191"/>
      <c r="P117" s="191"/>
      <c r="V117" s="36">
        <f t="shared" si="31"/>
        <v>999.99</v>
      </c>
      <c r="W117" s="36">
        <f t="shared" si="32"/>
        <v>994.01</v>
      </c>
    </row>
    <row r="118" spans="1:23" x14ac:dyDescent="0.2">
      <c r="A118" s="171">
        <v>41389</v>
      </c>
      <c r="B118" s="2">
        <v>997002999</v>
      </c>
      <c r="C118" s="2">
        <v>997</v>
      </c>
      <c r="D118" s="2">
        <f t="shared" si="23"/>
        <v>0</v>
      </c>
      <c r="E118" s="30">
        <f t="shared" si="24"/>
        <v>0</v>
      </c>
      <c r="F118" s="73">
        <f t="shared" si="25"/>
        <v>0</v>
      </c>
      <c r="G118" s="43">
        <f t="shared" si="26"/>
        <v>0</v>
      </c>
      <c r="I118" s="19">
        <f t="shared" si="35"/>
        <v>78997.509999999995</v>
      </c>
      <c r="J118" s="138">
        <f t="shared" si="33"/>
        <v>5901.6392999999998</v>
      </c>
      <c r="K118" s="78">
        <f t="shared" si="29"/>
        <v>1062.2951</v>
      </c>
      <c r="L118" s="144">
        <f t="shared" si="34"/>
        <v>2724.0518999999999</v>
      </c>
      <c r="M118" s="87">
        <f t="shared" si="30"/>
        <v>490.32929999999999</v>
      </c>
      <c r="N118" s="119" t="s">
        <v>52</v>
      </c>
      <c r="O118" s="120">
        <f>SUM(J95:J124)</f>
        <v>177049.17900000003</v>
      </c>
      <c r="P118" s="76">
        <f>SUM(L95:L124)</f>
        <v>81718.786700000011</v>
      </c>
      <c r="V118" s="36">
        <f t="shared" si="31"/>
        <v>999.99</v>
      </c>
      <c r="W118" s="36">
        <f t="shared" si="32"/>
        <v>994.01</v>
      </c>
    </row>
    <row r="119" spans="1:23" x14ac:dyDescent="0.2">
      <c r="A119" s="171">
        <v>41390</v>
      </c>
      <c r="B119" s="2">
        <v>997002999</v>
      </c>
      <c r="C119" s="2">
        <v>997</v>
      </c>
      <c r="D119" s="2">
        <f t="shared" si="23"/>
        <v>0</v>
      </c>
      <c r="E119" s="30">
        <f t="shared" si="24"/>
        <v>0</v>
      </c>
      <c r="F119" s="73">
        <f t="shared" si="25"/>
        <v>0</v>
      </c>
      <c r="G119" s="43">
        <f t="shared" si="26"/>
        <v>0</v>
      </c>
      <c r="I119" s="19">
        <f t="shared" si="35"/>
        <v>78997.509999999995</v>
      </c>
      <c r="J119" s="138">
        <f t="shared" si="33"/>
        <v>5901.6392999999998</v>
      </c>
      <c r="K119" s="78">
        <f t="shared" si="29"/>
        <v>1062.2951</v>
      </c>
      <c r="L119" s="144">
        <f t="shared" si="34"/>
        <v>2724.0518999999999</v>
      </c>
      <c r="M119" s="87">
        <f t="shared" si="30"/>
        <v>490.32929999999999</v>
      </c>
      <c r="N119" s="119" t="s">
        <v>53</v>
      </c>
      <c r="O119" s="76">
        <f>SUM(K95:K124)</f>
        <v>31868.852999999988</v>
      </c>
      <c r="P119" s="76">
        <f>SUM(M95:M124)</f>
        <v>14709.380399999995</v>
      </c>
      <c r="V119" s="36">
        <f t="shared" si="31"/>
        <v>999.99</v>
      </c>
      <c r="W119" s="36">
        <f t="shared" si="32"/>
        <v>994.01</v>
      </c>
    </row>
    <row r="120" spans="1:23" x14ac:dyDescent="0.2">
      <c r="A120" s="171">
        <v>41391</v>
      </c>
      <c r="B120" s="2">
        <v>997002999</v>
      </c>
      <c r="C120" s="2">
        <v>997</v>
      </c>
      <c r="D120" s="2">
        <f t="shared" si="23"/>
        <v>0</v>
      </c>
      <c r="E120" s="30">
        <f t="shared" si="24"/>
        <v>0</v>
      </c>
      <c r="F120" s="73">
        <f t="shared" si="25"/>
        <v>0</v>
      </c>
      <c r="G120" s="43">
        <f t="shared" si="26"/>
        <v>0</v>
      </c>
      <c r="I120" s="19">
        <f t="shared" si="35"/>
        <v>78997.509999999995</v>
      </c>
      <c r="J120" s="138">
        <f t="shared" si="33"/>
        <v>5901.6392999999998</v>
      </c>
      <c r="K120" s="78">
        <f t="shared" si="29"/>
        <v>1062.2951</v>
      </c>
      <c r="L120" s="144">
        <f t="shared" si="34"/>
        <v>2724.0518999999999</v>
      </c>
      <c r="M120" s="87">
        <f t="shared" si="30"/>
        <v>490.32929999999999</v>
      </c>
      <c r="N120" s="186" t="s">
        <v>8</v>
      </c>
      <c r="O120" s="186"/>
      <c r="P120" s="186"/>
      <c r="V120" s="36">
        <f t="shared" si="31"/>
        <v>999.99</v>
      </c>
      <c r="W120" s="36">
        <f t="shared" si="32"/>
        <v>994.01</v>
      </c>
    </row>
    <row r="121" spans="1:23" x14ac:dyDescent="0.2">
      <c r="A121" s="171">
        <v>41392</v>
      </c>
      <c r="B121" s="2">
        <v>997002999</v>
      </c>
      <c r="C121" s="2">
        <v>997</v>
      </c>
      <c r="D121" s="2">
        <f t="shared" si="23"/>
        <v>0</v>
      </c>
      <c r="E121" s="30">
        <f t="shared" si="24"/>
        <v>0</v>
      </c>
      <c r="F121" s="73">
        <f t="shared" si="25"/>
        <v>0</v>
      </c>
      <c r="G121" s="43">
        <f t="shared" si="26"/>
        <v>0</v>
      </c>
      <c r="I121" s="19">
        <f t="shared" si="35"/>
        <v>78997.509999999995</v>
      </c>
      <c r="J121" s="138">
        <f t="shared" si="33"/>
        <v>5901.6392999999998</v>
      </c>
      <c r="K121" s="78">
        <f t="shared" si="29"/>
        <v>1062.2951</v>
      </c>
      <c r="L121" s="144">
        <f t="shared" si="34"/>
        <v>2724.0518999999999</v>
      </c>
      <c r="M121" s="87">
        <f t="shared" si="30"/>
        <v>490.32929999999999</v>
      </c>
      <c r="N121" s="92" t="s">
        <v>43</v>
      </c>
      <c r="O121" s="167" t="s">
        <v>39</v>
      </c>
      <c r="P121" s="93" t="s">
        <v>40</v>
      </c>
      <c r="V121" s="36">
        <f t="shared" si="31"/>
        <v>999.99</v>
      </c>
      <c r="W121" s="36">
        <f t="shared" si="32"/>
        <v>994.01</v>
      </c>
    </row>
    <row r="122" spans="1:23" x14ac:dyDescent="0.2">
      <c r="A122" s="171">
        <v>41393</v>
      </c>
      <c r="B122" s="2">
        <v>997002999</v>
      </c>
      <c r="C122" s="2">
        <v>997</v>
      </c>
      <c r="D122" s="2">
        <f t="shared" si="23"/>
        <v>0</v>
      </c>
      <c r="E122" s="30">
        <f t="shared" si="24"/>
        <v>0</v>
      </c>
      <c r="F122" s="73">
        <f t="shared" si="25"/>
        <v>0</v>
      </c>
      <c r="G122" s="43">
        <f t="shared" si="26"/>
        <v>0</v>
      </c>
      <c r="I122" s="32">
        <f t="shared" si="35"/>
        <v>78997.509999999995</v>
      </c>
      <c r="J122" s="138">
        <f t="shared" si="33"/>
        <v>5901.6392999999998</v>
      </c>
      <c r="K122" s="78">
        <f t="shared" si="29"/>
        <v>1062.2951</v>
      </c>
      <c r="L122" s="144">
        <f t="shared" si="34"/>
        <v>2724.0518999999999</v>
      </c>
      <c r="M122" s="87">
        <f t="shared" si="30"/>
        <v>490.32929999999999</v>
      </c>
      <c r="N122" s="94">
        <f>SUM(I94:I122)</f>
        <v>2290927.7899999996</v>
      </c>
      <c r="O122" s="89">
        <f>IF(SUM(J95:J124)&lt;20000,20000,SUM(J95:J124))</f>
        <v>177049.17900000003</v>
      </c>
      <c r="P122" s="91">
        <f>IF(SUM(L95:L124)&lt;6000,6000,SUM(L95:L124))</f>
        <v>81718.786700000011</v>
      </c>
      <c r="V122" s="36">
        <f t="shared" si="31"/>
        <v>999.99</v>
      </c>
      <c r="W122" s="36">
        <f t="shared" si="32"/>
        <v>994.01</v>
      </c>
    </row>
    <row r="123" spans="1:23" x14ac:dyDescent="0.2">
      <c r="A123" s="171">
        <v>41394</v>
      </c>
      <c r="B123" s="31">
        <v>995989074.72000003</v>
      </c>
      <c r="C123" s="31">
        <v>995.99</v>
      </c>
      <c r="D123" s="2">
        <f t="shared" si="23"/>
        <v>-1013924.2799999714</v>
      </c>
      <c r="E123" s="30">
        <f t="shared" si="24"/>
        <v>-1.0099999999999909</v>
      </c>
      <c r="F123" s="73">
        <f t="shared" si="25"/>
        <v>-1.0169721465401243E-3</v>
      </c>
      <c r="G123" s="43">
        <f t="shared" si="26"/>
        <v>-1.013039117352047E-3</v>
      </c>
      <c r="I123" s="31">
        <f>ROUND(B123*$N$2/$O$739,2)</f>
        <v>78917.17</v>
      </c>
      <c r="J123" s="137">
        <f t="shared" si="33"/>
        <v>5901.6392999999998</v>
      </c>
      <c r="K123" s="77">
        <f t="shared" si="29"/>
        <v>1062.2951</v>
      </c>
      <c r="L123" s="137">
        <f t="shared" si="34"/>
        <v>2724.0518999999999</v>
      </c>
      <c r="M123" s="77">
        <f t="shared" si="30"/>
        <v>490.32929999999999</v>
      </c>
      <c r="N123" s="94">
        <f>ROUND(N122*18/118,2)</f>
        <v>349463.56</v>
      </c>
      <c r="O123" s="95">
        <f>IF(O122=TRUE,SUM(K95:K124),O122*18%)</f>
        <v>31868.852220000004</v>
      </c>
      <c r="P123" s="96">
        <f>IF(P122=TRUE,SUM(M95:M124),P122*18%)</f>
        <v>14709.381606000001</v>
      </c>
      <c r="V123" s="36">
        <f t="shared" si="31"/>
        <v>998.98</v>
      </c>
      <c r="W123" s="36">
        <f t="shared" si="32"/>
        <v>993</v>
      </c>
    </row>
    <row r="124" spans="1:23" x14ac:dyDescent="0.2">
      <c r="A124" s="171">
        <v>41395</v>
      </c>
      <c r="B124" s="2">
        <v>995989074.72000003</v>
      </c>
      <c r="C124" s="2">
        <v>995.99</v>
      </c>
      <c r="D124" s="2">
        <f t="shared" si="23"/>
        <v>0</v>
      </c>
      <c r="E124" s="30">
        <f t="shared" si="24"/>
        <v>0</v>
      </c>
      <c r="F124" s="73">
        <f t="shared" si="25"/>
        <v>0</v>
      </c>
      <c r="G124" s="43">
        <f t="shared" si="26"/>
        <v>0</v>
      </c>
      <c r="I124" s="31">
        <f>ROUND(B124*$N$2/$O$739,2)</f>
        <v>78917.17</v>
      </c>
      <c r="J124" s="139">
        <f t="shared" si="33"/>
        <v>5901.6392999999998</v>
      </c>
      <c r="K124" s="79">
        <f t="shared" si="29"/>
        <v>1062.2951</v>
      </c>
      <c r="L124" s="139">
        <f t="shared" si="34"/>
        <v>2721.2815999999998</v>
      </c>
      <c r="M124" s="79">
        <f t="shared" si="30"/>
        <v>489.83069999999998</v>
      </c>
      <c r="N124" s="190" t="s">
        <v>47</v>
      </c>
      <c r="O124" s="190"/>
      <c r="P124" s="190"/>
      <c r="V124" s="36">
        <f t="shared" si="31"/>
        <v>998.98</v>
      </c>
      <c r="W124" s="36">
        <f t="shared" si="32"/>
        <v>993</v>
      </c>
    </row>
    <row r="125" spans="1:23" x14ac:dyDescent="0.2">
      <c r="A125" s="171">
        <v>41396</v>
      </c>
      <c r="B125" s="2">
        <v>995989074.72000003</v>
      </c>
      <c r="C125" s="2">
        <v>995.99</v>
      </c>
      <c r="D125" s="2">
        <f t="shared" si="23"/>
        <v>0</v>
      </c>
      <c r="E125" s="30">
        <f t="shared" si="24"/>
        <v>0</v>
      </c>
      <c r="F125" s="73">
        <f t="shared" si="25"/>
        <v>0</v>
      </c>
      <c r="G125" s="43">
        <f t="shared" si="26"/>
        <v>0</v>
      </c>
      <c r="I125" s="31">
        <f>ROUND(B125*$N$2/$O$739,2)</f>
        <v>78917.17</v>
      </c>
      <c r="J125" s="137">
        <f t="shared" si="33"/>
        <v>5901.6392999999998</v>
      </c>
      <c r="K125" s="77">
        <f t="shared" si="29"/>
        <v>1062.2951</v>
      </c>
      <c r="L125" s="137">
        <f t="shared" si="34"/>
        <v>2721.2815999999998</v>
      </c>
      <c r="M125" s="77">
        <f t="shared" si="30"/>
        <v>489.83069999999998</v>
      </c>
      <c r="N125" s="14"/>
      <c r="O125" s="14"/>
      <c r="P125" s="14"/>
      <c r="Q125" s="34"/>
      <c r="V125" s="36">
        <f t="shared" si="31"/>
        <v>998.98</v>
      </c>
      <c r="W125" s="36">
        <f t="shared" si="32"/>
        <v>993</v>
      </c>
    </row>
    <row r="126" spans="1:23" x14ac:dyDescent="0.2">
      <c r="A126" s="171">
        <v>41397</v>
      </c>
      <c r="B126" s="2">
        <v>995989074.72000003</v>
      </c>
      <c r="C126" s="2">
        <v>995.99</v>
      </c>
      <c r="D126" s="2">
        <f t="shared" si="23"/>
        <v>0</v>
      </c>
      <c r="E126" s="30">
        <f t="shared" si="24"/>
        <v>0</v>
      </c>
      <c r="F126" s="73">
        <f t="shared" si="25"/>
        <v>0</v>
      </c>
      <c r="G126" s="43">
        <f t="shared" si="26"/>
        <v>0</v>
      </c>
      <c r="I126" s="19">
        <f t="shared" ref="I126:I164" si="36">ROUND(B125*$N$2/$O$739,2)</f>
        <v>78917.17</v>
      </c>
      <c r="J126" s="138">
        <f t="shared" si="33"/>
        <v>5901.6392999999998</v>
      </c>
      <c r="K126" s="78">
        <f t="shared" si="29"/>
        <v>1062.2951</v>
      </c>
      <c r="L126" s="144">
        <f t="shared" si="34"/>
        <v>2721.2815999999998</v>
      </c>
      <c r="M126" s="87">
        <f t="shared" si="30"/>
        <v>489.83069999999998</v>
      </c>
      <c r="N126" s="14"/>
      <c r="O126" s="14"/>
      <c r="P126" s="14"/>
      <c r="Q126" s="34"/>
      <c r="V126" s="36">
        <f t="shared" si="31"/>
        <v>998.98</v>
      </c>
      <c r="W126" s="36">
        <f t="shared" si="32"/>
        <v>993</v>
      </c>
    </row>
    <row r="127" spans="1:23" x14ac:dyDescent="0.2">
      <c r="A127" s="171">
        <v>41398</v>
      </c>
      <c r="B127" s="2">
        <v>995989074.72000003</v>
      </c>
      <c r="C127" s="2">
        <v>995.99</v>
      </c>
      <c r="D127" s="2">
        <f t="shared" si="23"/>
        <v>0</v>
      </c>
      <c r="E127" s="30">
        <f t="shared" si="24"/>
        <v>0</v>
      </c>
      <c r="F127" s="73">
        <f t="shared" si="25"/>
        <v>0</v>
      </c>
      <c r="G127" s="43">
        <f t="shared" si="26"/>
        <v>0</v>
      </c>
      <c r="I127" s="19">
        <f t="shared" si="36"/>
        <v>78917.17</v>
      </c>
      <c r="J127" s="138">
        <f t="shared" si="33"/>
        <v>5901.6392999999998</v>
      </c>
      <c r="K127" s="78">
        <f t="shared" si="29"/>
        <v>1062.2951</v>
      </c>
      <c r="L127" s="144">
        <f t="shared" si="34"/>
        <v>2721.2815999999998</v>
      </c>
      <c r="M127" s="87">
        <f t="shared" si="30"/>
        <v>489.83069999999998</v>
      </c>
      <c r="N127" s="74"/>
      <c r="O127" s="75"/>
      <c r="P127" s="75"/>
      <c r="Q127" s="34"/>
      <c r="V127" s="36">
        <f t="shared" si="31"/>
        <v>998.98</v>
      </c>
      <c r="W127" s="36">
        <f t="shared" si="32"/>
        <v>993</v>
      </c>
    </row>
    <row r="128" spans="1:23" x14ac:dyDescent="0.2">
      <c r="A128" s="171">
        <v>41399</v>
      </c>
      <c r="B128" s="2">
        <v>995989074.72000003</v>
      </c>
      <c r="C128" s="2">
        <v>995.99</v>
      </c>
      <c r="D128" s="2">
        <f t="shared" si="23"/>
        <v>0</v>
      </c>
      <c r="E128" s="30">
        <f t="shared" si="24"/>
        <v>0</v>
      </c>
      <c r="F128" s="73">
        <f t="shared" si="25"/>
        <v>0</v>
      </c>
      <c r="G128" s="43">
        <f t="shared" si="26"/>
        <v>0</v>
      </c>
      <c r="I128" s="19">
        <f t="shared" si="36"/>
        <v>78917.17</v>
      </c>
      <c r="J128" s="138">
        <f t="shared" si="33"/>
        <v>5901.6392999999998</v>
      </c>
      <c r="K128" s="78">
        <f t="shared" si="29"/>
        <v>1062.2951</v>
      </c>
      <c r="L128" s="144">
        <f t="shared" si="34"/>
        <v>2721.2815999999998</v>
      </c>
      <c r="M128" s="87">
        <f t="shared" si="30"/>
        <v>489.83069999999998</v>
      </c>
      <c r="N128" s="74"/>
      <c r="O128" s="75"/>
      <c r="P128" s="75"/>
      <c r="Q128" s="34"/>
      <c r="V128" s="36">
        <f t="shared" si="31"/>
        <v>998.98</v>
      </c>
      <c r="W128" s="36">
        <f t="shared" si="32"/>
        <v>993</v>
      </c>
    </row>
    <row r="129" spans="1:23" x14ac:dyDescent="0.2">
      <c r="A129" s="171">
        <v>41400</v>
      </c>
      <c r="B129" s="2">
        <v>995989074.72000003</v>
      </c>
      <c r="C129" s="2">
        <v>995.99</v>
      </c>
      <c r="D129" s="2">
        <f t="shared" si="23"/>
        <v>0</v>
      </c>
      <c r="E129" s="30">
        <f t="shared" si="24"/>
        <v>0</v>
      </c>
      <c r="F129" s="73">
        <f t="shared" si="25"/>
        <v>0</v>
      </c>
      <c r="G129" s="43">
        <f t="shared" si="26"/>
        <v>0</v>
      </c>
      <c r="I129" s="31">
        <f t="shared" si="36"/>
        <v>78917.17</v>
      </c>
      <c r="J129" s="137">
        <f t="shared" si="33"/>
        <v>5901.6392999999998</v>
      </c>
      <c r="K129" s="77">
        <f t="shared" si="29"/>
        <v>1062.2951</v>
      </c>
      <c r="L129" s="137">
        <f t="shared" si="34"/>
        <v>2721.2815999999998</v>
      </c>
      <c r="M129" s="77">
        <f t="shared" si="30"/>
        <v>489.83069999999998</v>
      </c>
      <c r="N129" s="14"/>
      <c r="O129" s="14"/>
      <c r="P129" s="14"/>
      <c r="V129" s="36">
        <f t="shared" si="31"/>
        <v>998.98</v>
      </c>
      <c r="W129" s="36">
        <f t="shared" si="32"/>
        <v>993</v>
      </c>
    </row>
    <row r="130" spans="1:23" x14ac:dyDescent="0.2">
      <c r="A130" s="171">
        <v>41401</v>
      </c>
      <c r="B130" s="2">
        <v>995989074.72000003</v>
      </c>
      <c r="C130" s="2">
        <v>995.99</v>
      </c>
      <c r="D130" s="2">
        <f t="shared" si="23"/>
        <v>0</v>
      </c>
      <c r="E130" s="30">
        <f t="shared" si="24"/>
        <v>0</v>
      </c>
      <c r="F130" s="73">
        <f t="shared" si="25"/>
        <v>0</v>
      </c>
      <c r="G130" s="43">
        <f t="shared" si="26"/>
        <v>0</v>
      </c>
      <c r="I130" s="31">
        <f t="shared" si="36"/>
        <v>78917.17</v>
      </c>
      <c r="J130" s="137">
        <f t="shared" si="33"/>
        <v>5901.6392999999998</v>
      </c>
      <c r="K130" s="77">
        <f t="shared" si="29"/>
        <v>1062.2951</v>
      </c>
      <c r="L130" s="137">
        <f t="shared" si="34"/>
        <v>2721.2815999999998</v>
      </c>
      <c r="M130" s="77">
        <f t="shared" si="30"/>
        <v>489.83069999999998</v>
      </c>
      <c r="N130" s="14"/>
      <c r="O130" s="14"/>
      <c r="P130" s="14"/>
      <c r="V130" s="36">
        <f t="shared" si="31"/>
        <v>998.98</v>
      </c>
      <c r="W130" s="36">
        <f t="shared" si="32"/>
        <v>993</v>
      </c>
    </row>
    <row r="131" spans="1:23" x14ac:dyDescent="0.2">
      <c r="A131" s="171">
        <v>41402</v>
      </c>
      <c r="B131" s="2">
        <v>995989074.72000003</v>
      </c>
      <c r="C131" s="2">
        <v>995.99</v>
      </c>
      <c r="D131" s="2">
        <f t="shared" si="23"/>
        <v>0</v>
      </c>
      <c r="E131" s="30">
        <f t="shared" si="24"/>
        <v>0</v>
      </c>
      <c r="F131" s="73">
        <f t="shared" si="25"/>
        <v>0</v>
      </c>
      <c r="G131" s="43">
        <f t="shared" si="26"/>
        <v>0</v>
      </c>
      <c r="I131" s="19">
        <f t="shared" si="36"/>
        <v>78917.17</v>
      </c>
      <c r="J131" s="138">
        <f t="shared" si="33"/>
        <v>5901.6392999999998</v>
      </c>
      <c r="K131" s="78">
        <f t="shared" si="29"/>
        <v>1062.2951</v>
      </c>
      <c r="L131" s="144">
        <f t="shared" si="34"/>
        <v>2721.2815999999998</v>
      </c>
      <c r="M131" s="87">
        <f t="shared" si="30"/>
        <v>489.83069999999998</v>
      </c>
      <c r="N131" s="14"/>
      <c r="O131" s="14"/>
      <c r="P131" s="14"/>
      <c r="V131" s="36">
        <f t="shared" si="31"/>
        <v>998.98</v>
      </c>
      <c r="W131" s="36">
        <f t="shared" si="32"/>
        <v>993</v>
      </c>
    </row>
    <row r="132" spans="1:23" x14ac:dyDescent="0.2">
      <c r="A132" s="171">
        <v>41403</v>
      </c>
      <c r="B132" s="2">
        <v>995989074.72000003</v>
      </c>
      <c r="C132" s="2">
        <v>995.99</v>
      </c>
      <c r="D132" s="2">
        <f t="shared" si="23"/>
        <v>0</v>
      </c>
      <c r="E132" s="30">
        <f t="shared" si="24"/>
        <v>0</v>
      </c>
      <c r="F132" s="73">
        <f t="shared" si="25"/>
        <v>0</v>
      </c>
      <c r="G132" s="43">
        <f t="shared" si="26"/>
        <v>0</v>
      </c>
      <c r="I132" s="19">
        <f t="shared" si="36"/>
        <v>78917.17</v>
      </c>
      <c r="J132" s="138">
        <f t="shared" si="33"/>
        <v>5901.6392999999998</v>
      </c>
      <c r="K132" s="78">
        <f t="shared" si="29"/>
        <v>1062.2951</v>
      </c>
      <c r="L132" s="144">
        <f t="shared" si="34"/>
        <v>2721.2815999999998</v>
      </c>
      <c r="M132" s="87">
        <f t="shared" si="30"/>
        <v>489.83069999999998</v>
      </c>
      <c r="N132" s="14"/>
      <c r="O132" s="14"/>
      <c r="P132" s="14"/>
      <c r="V132" s="36">
        <f t="shared" si="31"/>
        <v>998.98</v>
      </c>
      <c r="W132" s="36">
        <f t="shared" si="32"/>
        <v>993</v>
      </c>
    </row>
    <row r="133" spans="1:23" x14ac:dyDescent="0.2">
      <c r="A133" s="171">
        <v>41404</v>
      </c>
      <c r="B133" s="2">
        <v>995989074.72000003</v>
      </c>
      <c r="C133" s="2">
        <v>995.99</v>
      </c>
      <c r="D133" s="2">
        <f t="shared" ref="D133:D196" si="37">IF(B133-B132=-B133-B132,0,B133-B132)</f>
        <v>0</v>
      </c>
      <c r="E133" s="30">
        <f t="shared" ref="E133:E196" si="38">IF(C133-C132=-C133-C132,0,C133-C132)</f>
        <v>0</v>
      </c>
      <c r="F133" s="73">
        <f t="shared" ref="F133:F196" si="39">IFERROR(D133/B132,0)</f>
        <v>0</v>
      </c>
      <c r="G133" s="43">
        <f t="shared" ref="G133:G196" si="40">IFERROR(E133/C132,0)</f>
        <v>0</v>
      </c>
      <c r="I133" s="31">
        <f t="shared" si="36"/>
        <v>78917.17</v>
      </c>
      <c r="J133" s="137">
        <f t="shared" si="33"/>
        <v>5901.6392999999998</v>
      </c>
      <c r="K133" s="77">
        <f t="shared" si="29"/>
        <v>1062.2951</v>
      </c>
      <c r="L133" s="137">
        <f t="shared" si="34"/>
        <v>2721.2815999999998</v>
      </c>
      <c r="M133" s="77">
        <f t="shared" si="30"/>
        <v>489.83069999999998</v>
      </c>
      <c r="N133" s="14"/>
      <c r="O133" s="14"/>
      <c r="P133" s="14"/>
      <c r="V133" s="36">
        <f t="shared" si="31"/>
        <v>998.98</v>
      </c>
      <c r="W133" s="36">
        <f t="shared" si="32"/>
        <v>993</v>
      </c>
    </row>
    <row r="134" spans="1:23" x14ac:dyDescent="0.2">
      <c r="A134" s="171">
        <v>41405</v>
      </c>
      <c r="B134" s="2">
        <v>995989074.72000003</v>
      </c>
      <c r="C134" s="2">
        <v>995.99</v>
      </c>
      <c r="D134" s="2">
        <f t="shared" si="37"/>
        <v>0</v>
      </c>
      <c r="E134" s="30">
        <f t="shared" si="38"/>
        <v>0</v>
      </c>
      <c r="F134" s="73">
        <f t="shared" si="39"/>
        <v>0</v>
      </c>
      <c r="G134" s="43">
        <f t="shared" si="40"/>
        <v>0</v>
      </c>
      <c r="I134" s="19">
        <f t="shared" si="36"/>
        <v>78917.17</v>
      </c>
      <c r="J134" s="138">
        <f t="shared" si="33"/>
        <v>5901.6392999999998</v>
      </c>
      <c r="K134" s="78">
        <f t="shared" si="29"/>
        <v>1062.2951</v>
      </c>
      <c r="L134" s="144">
        <f t="shared" si="34"/>
        <v>2721.2815999999998</v>
      </c>
      <c r="M134" s="87">
        <f t="shared" si="30"/>
        <v>489.83069999999998</v>
      </c>
      <c r="N134" s="14"/>
      <c r="O134" s="14"/>
      <c r="P134" s="14"/>
      <c r="V134" s="36">
        <f t="shared" si="31"/>
        <v>998.98</v>
      </c>
      <c r="W134" s="36">
        <f t="shared" si="32"/>
        <v>993</v>
      </c>
    </row>
    <row r="135" spans="1:23" x14ac:dyDescent="0.2">
      <c r="A135" s="171">
        <v>41406</v>
      </c>
      <c r="B135" s="2">
        <v>995989074.72000003</v>
      </c>
      <c r="C135" s="2">
        <v>995.99</v>
      </c>
      <c r="D135" s="2">
        <f t="shared" si="37"/>
        <v>0</v>
      </c>
      <c r="E135" s="30">
        <f t="shared" si="38"/>
        <v>0</v>
      </c>
      <c r="F135" s="73">
        <f t="shared" si="39"/>
        <v>0</v>
      </c>
      <c r="G135" s="43">
        <f t="shared" si="40"/>
        <v>0</v>
      </c>
      <c r="I135" s="19">
        <f t="shared" si="36"/>
        <v>78917.17</v>
      </c>
      <c r="J135" s="138">
        <f t="shared" si="33"/>
        <v>5901.6392999999998</v>
      </c>
      <c r="K135" s="78">
        <f t="shared" si="29"/>
        <v>1062.2951</v>
      </c>
      <c r="L135" s="144">
        <f t="shared" si="34"/>
        <v>2721.2815999999998</v>
      </c>
      <c r="M135" s="87">
        <f t="shared" si="30"/>
        <v>489.83069999999998</v>
      </c>
      <c r="N135" s="14"/>
      <c r="O135" s="14"/>
      <c r="P135" s="14"/>
      <c r="V135" s="36">
        <f t="shared" si="31"/>
        <v>998.98</v>
      </c>
      <c r="W135" s="36">
        <f t="shared" si="32"/>
        <v>993</v>
      </c>
    </row>
    <row r="136" spans="1:23" x14ac:dyDescent="0.2">
      <c r="A136" s="171">
        <v>41407</v>
      </c>
      <c r="B136" s="2">
        <v>995989074.72000003</v>
      </c>
      <c r="C136" s="2">
        <v>995.99</v>
      </c>
      <c r="D136" s="2">
        <f t="shared" si="37"/>
        <v>0</v>
      </c>
      <c r="E136" s="30">
        <f t="shared" si="38"/>
        <v>0</v>
      </c>
      <c r="F136" s="73">
        <f t="shared" si="39"/>
        <v>0</v>
      </c>
      <c r="G136" s="43">
        <f t="shared" si="40"/>
        <v>0</v>
      </c>
      <c r="I136" s="31">
        <f t="shared" si="36"/>
        <v>78917.17</v>
      </c>
      <c r="J136" s="137">
        <f t="shared" si="33"/>
        <v>5901.6392999999998</v>
      </c>
      <c r="K136" s="77">
        <f t="shared" si="29"/>
        <v>1062.2951</v>
      </c>
      <c r="L136" s="137">
        <f t="shared" si="34"/>
        <v>2721.2815999999998</v>
      </c>
      <c r="M136" s="77">
        <f t="shared" si="30"/>
        <v>489.83069999999998</v>
      </c>
      <c r="N136" s="14"/>
      <c r="O136" s="14"/>
      <c r="P136" s="14"/>
      <c r="V136" s="36">
        <f t="shared" si="31"/>
        <v>998.98</v>
      </c>
      <c r="W136" s="36">
        <f t="shared" si="32"/>
        <v>993</v>
      </c>
    </row>
    <row r="137" spans="1:23" x14ac:dyDescent="0.2">
      <c r="A137" s="171">
        <v>41408</v>
      </c>
      <c r="B137" s="2">
        <v>995989074.72000003</v>
      </c>
      <c r="C137" s="2">
        <v>995.99</v>
      </c>
      <c r="D137" s="2">
        <f t="shared" si="37"/>
        <v>0</v>
      </c>
      <c r="E137" s="30">
        <f t="shared" si="38"/>
        <v>0</v>
      </c>
      <c r="F137" s="73">
        <f t="shared" si="39"/>
        <v>0</v>
      </c>
      <c r="G137" s="43">
        <f t="shared" si="40"/>
        <v>0</v>
      </c>
      <c r="I137" s="31">
        <f t="shared" si="36"/>
        <v>78917.17</v>
      </c>
      <c r="J137" s="137">
        <f t="shared" si="33"/>
        <v>5901.6392999999998</v>
      </c>
      <c r="K137" s="77">
        <f t="shared" si="29"/>
        <v>1062.2951</v>
      </c>
      <c r="L137" s="137">
        <f t="shared" si="34"/>
        <v>2721.2815999999998</v>
      </c>
      <c r="M137" s="77">
        <f t="shared" si="30"/>
        <v>489.83069999999998</v>
      </c>
      <c r="N137" s="14"/>
      <c r="O137" s="14"/>
      <c r="P137" s="14"/>
      <c r="V137" s="36">
        <f t="shared" si="31"/>
        <v>998.98</v>
      </c>
      <c r="W137" s="36">
        <f t="shared" si="32"/>
        <v>993</v>
      </c>
    </row>
    <row r="138" spans="1:23" x14ac:dyDescent="0.2">
      <c r="A138" s="171">
        <v>41409</v>
      </c>
      <c r="B138" s="2">
        <v>995989074.72000003</v>
      </c>
      <c r="C138" s="2">
        <v>995.99</v>
      </c>
      <c r="D138" s="2">
        <f t="shared" si="37"/>
        <v>0</v>
      </c>
      <c r="E138" s="30">
        <f t="shared" si="38"/>
        <v>0</v>
      </c>
      <c r="F138" s="73">
        <f t="shared" si="39"/>
        <v>0</v>
      </c>
      <c r="G138" s="43">
        <f t="shared" si="40"/>
        <v>0</v>
      </c>
      <c r="I138" s="19">
        <f t="shared" si="36"/>
        <v>78917.17</v>
      </c>
      <c r="J138" s="138">
        <f t="shared" si="33"/>
        <v>5901.6392999999998</v>
      </c>
      <c r="K138" s="78">
        <f t="shared" si="29"/>
        <v>1062.2951</v>
      </c>
      <c r="L138" s="144">
        <f t="shared" si="34"/>
        <v>2721.2815999999998</v>
      </c>
      <c r="M138" s="87">
        <f t="shared" si="30"/>
        <v>489.83069999999998</v>
      </c>
      <c r="N138" s="14"/>
      <c r="O138" s="14"/>
      <c r="P138" s="14"/>
      <c r="V138" s="36">
        <f t="shared" si="31"/>
        <v>998.98</v>
      </c>
      <c r="W138" s="36">
        <f t="shared" si="32"/>
        <v>993</v>
      </c>
    </row>
    <row r="139" spans="1:23" x14ac:dyDescent="0.2">
      <c r="A139" s="171">
        <v>41410</v>
      </c>
      <c r="B139" s="2">
        <v>995989074.72000003</v>
      </c>
      <c r="C139" s="2">
        <v>995.99</v>
      </c>
      <c r="D139" s="2">
        <f t="shared" si="37"/>
        <v>0</v>
      </c>
      <c r="E139" s="30">
        <f t="shared" si="38"/>
        <v>0</v>
      </c>
      <c r="F139" s="73">
        <f t="shared" si="39"/>
        <v>0</v>
      </c>
      <c r="G139" s="43">
        <f t="shared" si="40"/>
        <v>0</v>
      </c>
      <c r="I139" s="19">
        <f t="shared" si="36"/>
        <v>78917.17</v>
      </c>
      <c r="J139" s="138">
        <f t="shared" si="33"/>
        <v>5901.6392999999998</v>
      </c>
      <c r="K139" s="78">
        <f t="shared" si="29"/>
        <v>1062.2951</v>
      </c>
      <c r="L139" s="144">
        <f t="shared" si="34"/>
        <v>2721.2815999999998</v>
      </c>
      <c r="M139" s="87">
        <f t="shared" si="30"/>
        <v>489.83069999999998</v>
      </c>
      <c r="N139" s="14"/>
      <c r="O139" s="14"/>
      <c r="P139" s="14"/>
      <c r="V139" s="36">
        <f t="shared" si="31"/>
        <v>998.98</v>
      </c>
      <c r="W139" s="36">
        <f t="shared" si="32"/>
        <v>993</v>
      </c>
    </row>
    <row r="140" spans="1:23" x14ac:dyDescent="0.2">
      <c r="A140" s="171">
        <v>41411</v>
      </c>
      <c r="B140" s="2">
        <v>995989074.72000003</v>
      </c>
      <c r="C140" s="2">
        <v>995.99</v>
      </c>
      <c r="D140" s="2">
        <f t="shared" si="37"/>
        <v>0</v>
      </c>
      <c r="E140" s="30">
        <f t="shared" si="38"/>
        <v>0</v>
      </c>
      <c r="F140" s="73">
        <f t="shared" si="39"/>
        <v>0</v>
      </c>
      <c r="G140" s="43">
        <f t="shared" si="40"/>
        <v>0</v>
      </c>
      <c r="I140" s="19">
        <f t="shared" si="36"/>
        <v>78917.17</v>
      </c>
      <c r="J140" s="138">
        <f t="shared" si="33"/>
        <v>5901.6392999999998</v>
      </c>
      <c r="K140" s="78">
        <f t="shared" si="29"/>
        <v>1062.2951</v>
      </c>
      <c r="L140" s="144">
        <f t="shared" si="34"/>
        <v>2721.2815999999998</v>
      </c>
      <c r="M140" s="87">
        <f t="shared" si="30"/>
        <v>489.83069999999998</v>
      </c>
      <c r="N140" s="14"/>
      <c r="O140" s="14"/>
      <c r="P140" s="14"/>
      <c r="V140" s="36">
        <f t="shared" si="31"/>
        <v>998.98</v>
      </c>
      <c r="W140" s="36">
        <f t="shared" si="32"/>
        <v>993</v>
      </c>
    </row>
    <row r="141" spans="1:23" x14ac:dyDescent="0.2">
      <c r="A141" s="171">
        <v>41412</v>
      </c>
      <c r="B141" s="2">
        <v>995989074.72000003</v>
      </c>
      <c r="C141" s="2">
        <v>995.99</v>
      </c>
      <c r="D141" s="2">
        <f t="shared" si="37"/>
        <v>0</v>
      </c>
      <c r="E141" s="30">
        <f t="shared" si="38"/>
        <v>0</v>
      </c>
      <c r="F141" s="73">
        <f t="shared" si="39"/>
        <v>0</v>
      </c>
      <c r="G141" s="43">
        <f t="shared" si="40"/>
        <v>0</v>
      </c>
      <c r="I141" s="19">
        <f t="shared" si="36"/>
        <v>78917.17</v>
      </c>
      <c r="J141" s="138">
        <f t="shared" si="33"/>
        <v>5901.6392999999998</v>
      </c>
      <c r="K141" s="78">
        <f t="shared" si="29"/>
        <v>1062.2951</v>
      </c>
      <c r="L141" s="144">
        <f t="shared" si="34"/>
        <v>2721.2815999999998</v>
      </c>
      <c r="M141" s="87">
        <f t="shared" si="30"/>
        <v>489.83069999999998</v>
      </c>
      <c r="N141" s="14"/>
      <c r="O141" s="14"/>
      <c r="P141" s="14"/>
      <c r="V141" s="36">
        <f t="shared" si="31"/>
        <v>998.98</v>
      </c>
      <c r="W141" s="36">
        <f t="shared" si="32"/>
        <v>993</v>
      </c>
    </row>
    <row r="142" spans="1:23" x14ac:dyDescent="0.2">
      <c r="A142" s="171">
        <v>41413</v>
      </c>
      <c r="B142" s="2">
        <v>995989074.72000003</v>
      </c>
      <c r="C142" s="2">
        <v>995.99</v>
      </c>
      <c r="D142" s="2">
        <f t="shared" si="37"/>
        <v>0</v>
      </c>
      <c r="E142" s="30">
        <f t="shared" si="38"/>
        <v>0</v>
      </c>
      <c r="F142" s="73">
        <f t="shared" si="39"/>
        <v>0</v>
      </c>
      <c r="G142" s="43">
        <f t="shared" si="40"/>
        <v>0</v>
      </c>
      <c r="I142" s="19">
        <f t="shared" si="36"/>
        <v>78917.17</v>
      </c>
      <c r="J142" s="138">
        <f t="shared" si="33"/>
        <v>5901.6392999999998</v>
      </c>
      <c r="K142" s="78">
        <f t="shared" ref="K142:K205" si="41">ROUND(J142*18%,4)</f>
        <v>1062.2951</v>
      </c>
      <c r="L142" s="144">
        <f t="shared" si="34"/>
        <v>2721.2815999999998</v>
      </c>
      <c r="M142" s="87">
        <f t="shared" ref="M142:M205" si="42">ROUND(L142*18%,4)</f>
        <v>489.83069999999998</v>
      </c>
      <c r="N142" s="14"/>
      <c r="O142" s="14"/>
      <c r="P142" s="14"/>
      <c r="V142" s="36">
        <f t="shared" ref="V142:V205" si="43">C142+(ROUND(C142*$V$2,2))</f>
        <v>998.98</v>
      </c>
      <c r="W142" s="36">
        <f t="shared" ref="W142:W205" si="44">C142-(ROUND(C142*$V$2,2))</f>
        <v>993</v>
      </c>
    </row>
    <row r="143" spans="1:23" x14ac:dyDescent="0.2">
      <c r="A143" s="171">
        <v>41414</v>
      </c>
      <c r="B143" s="2">
        <v>995989074.72000003</v>
      </c>
      <c r="C143" s="2">
        <v>995.99</v>
      </c>
      <c r="D143" s="2">
        <f t="shared" si="37"/>
        <v>0</v>
      </c>
      <c r="E143" s="30">
        <f t="shared" si="38"/>
        <v>0</v>
      </c>
      <c r="F143" s="73">
        <f t="shared" si="39"/>
        <v>0</v>
      </c>
      <c r="G143" s="43">
        <f t="shared" si="40"/>
        <v>0</v>
      </c>
      <c r="I143" s="31">
        <f t="shared" si="36"/>
        <v>78917.17</v>
      </c>
      <c r="J143" s="137">
        <f t="shared" si="33"/>
        <v>5901.6392999999998</v>
      </c>
      <c r="K143" s="77">
        <f t="shared" si="41"/>
        <v>1062.2951</v>
      </c>
      <c r="L143" s="137">
        <f t="shared" si="34"/>
        <v>2721.2815999999998</v>
      </c>
      <c r="M143" s="77">
        <f t="shared" si="42"/>
        <v>489.83069999999998</v>
      </c>
      <c r="N143" s="14"/>
      <c r="O143" s="14"/>
      <c r="P143" s="14"/>
      <c r="V143" s="36">
        <f t="shared" si="43"/>
        <v>998.98</v>
      </c>
      <c r="W143" s="36">
        <f t="shared" si="44"/>
        <v>993</v>
      </c>
    </row>
    <row r="144" spans="1:23" x14ac:dyDescent="0.2">
      <c r="A144" s="171">
        <v>41415</v>
      </c>
      <c r="B144" s="2">
        <v>995989074.72000003</v>
      </c>
      <c r="C144" s="2">
        <v>995.99</v>
      </c>
      <c r="D144" s="2">
        <f t="shared" si="37"/>
        <v>0</v>
      </c>
      <c r="E144" s="30">
        <f t="shared" si="38"/>
        <v>0</v>
      </c>
      <c r="F144" s="73">
        <f t="shared" si="39"/>
        <v>0</v>
      </c>
      <c r="G144" s="43">
        <f t="shared" si="40"/>
        <v>0</v>
      </c>
      <c r="I144" s="31">
        <f t="shared" si="36"/>
        <v>78917.17</v>
      </c>
      <c r="J144" s="137">
        <f t="shared" si="33"/>
        <v>5901.6392999999998</v>
      </c>
      <c r="K144" s="77">
        <f t="shared" si="41"/>
        <v>1062.2951</v>
      </c>
      <c r="L144" s="137">
        <f t="shared" si="34"/>
        <v>2721.2815999999998</v>
      </c>
      <c r="M144" s="77">
        <f t="shared" si="42"/>
        <v>489.83069999999998</v>
      </c>
      <c r="N144" s="14"/>
      <c r="O144" s="14"/>
      <c r="P144" s="14"/>
      <c r="V144" s="36">
        <f t="shared" si="43"/>
        <v>998.98</v>
      </c>
      <c r="W144" s="36">
        <f t="shared" si="44"/>
        <v>993</v>
      </c>
    </row>
    <row r="145" spans="1:23" x14ac:dyDescent="0.2">
      <c r="A145" s="171">
        <v>41416</v>
      </c>
      <c r="B145" s="2">
        <v>995989074.72000003</v>
      </c>
      <c r="C145" s="2">
        <v>995.99</v>
      </c>
      <c r="D145" s="2">
        <f t="shared" si="37"/>
        <v>0</v>
      </c>
      <c r="E145" s="30">
        <f t="shared" si="38"/>
        <v>0</v>
      </c>
      <c r="F145" s="73">
        <f t="shared" si="39"/>
        <v>0</v>
      </c>
      <c r="G145" s="43">
        <f t="shared" si="40"/>
        <v>0</v>
      </c>
      <c r="I145" s="19">
        <f t="shared" si="36"/>
        <v>78917.17</v>
      </c>
      <c r="J145" s="138">
        <f t="shared" si="33"/>
        <v>5901.6392999999998</v>
      </c>
      <c r="K145" s="78">
        <f t="shared" si="41"/>
        <v>1062.2951</v>
      </c>
      <c r="L145" s="144">
        <f t="shared" si="34"/>
        <v>2721.2815999999998</v>
      </c>
      <c r="M145" s="87">
        <f t="shared" si="42"/>
        <v>489.83069999999998</v>
      </c>
      <c r="N145" s="14"/>
      <c r="O145" s="14"/>
      <c r="P145" s="14"/>
      <c r="V145" s="36">
        <f t="shared" si="43"/>
        <v>998.98</v>
      </c>
      <c r="W145" s="36">
        <f t="shared" si="44"/>
        <v>993</v>
      </c>
    </row>
    <row r="146" spans="1:23" x14ac:dyDescent="0.2">
      <c r="A146" s="171">
        <v>41417</v>
      </c>
      <c r="B146" s="2">
        <v>995989074.72000003</v>
      </c>
      <c r="C146" s="2">
        <v>995.99</v>
      </c>
      <c r="D146" s="2">
        <f t="shared" si="37"/>
        <v>0</v>
      </c>
      <c r="E146" s="30">
        <f t="shared" si="38"/>
        <v>0</v>
      </c>
      <c r="F146" s="73">
        <f t="shared" si="39"/>
        <v>0</v>
      </c>
      <c r="G146" s="43">
        <f t="shared" si="40"/>
        <v>0</v>
      </c>
      <c r="I146" s="19">
        <f t="shared" si="36"/>
        <v>78917.17</v>
      </c>
      <c r="J146" s="138">
        <f t="shared" si="33"/>
        <v>5901.6392999999998</v>
      </c>
      <c r="K146" s="78">
        <f t="shared" si="41"/>
        <v>1062.2951</v>
      </c>
      <c r="L146" s="144">
        <f t="shared" si="34"/>
        <v>2721.2815999999998</v>
      </c>
      <c r="M146" s="87">
        <f t="shared" si="42"/>
        <v>489.83069999999998</v>
      </c>
      <c r="N146" s="14"/>
      <c r="O146" s="14"/>
      <c r="P146" s="14"/>
      <c r="V146" s="36">
        <f t="shared" si="43"/>
        <v>998.98</v>
      </c>
      <c r="W146" s="36">
        <f t="shared" si="44"/>
        <v>993</v>
      </c>
    </row>
    <row r="147" spans="1:23" x14ac:dyDescent="0.2">
      <c r="A147" s="171">
        <v>41418</v>
      </c>
      <c r="B147" s="2">
        <v>995989074.72000003</v>
      </c>
      <c r="C147" s="2">
        <v>995.99</v>
      </c>
      <c r="D147" s="2">
        <f t="shared" si="37"/>
        <v>0</v>
      </c>
      <c r="E147" s="30">
        <f t="shared" si="38"/>
        <v>0</v>
      </c>
      <c r="F147" s="73">
        <f t="shared" si="39"/>
        <v>0</v>
      </c>
      <c r="G147" s="43">
        <f t="shared" si="40"/>
        <v>0</v>
      </c>
      <c r="I147" s="19">
        <f t="shared" si="36"/>
        <v>78917.17</v>
      </c>
      <c r="J147" s="138">
        <f t="shared" si="33"/>
        <v>5901.6392999999998</v>
      </c>
      <c r="K147" s="78">
        <f t="shared" si="41"/>
        <v>1062.2951</v>
      </c>
      <c r="L147" s="144">
        <f t="shared" si="34"/>
        <v>2721.2815999999998</v>
      </c>
      <c r="M147" s="87">
        <f t="shared" si="42"/>
        <v>489.83069999999998</v>
      </c>
      <c r="N147" s="14"/>
      <c r="O147" s="14"/>
      <c r="P147" s="14"/>
      <c r="V147" s="36">
        <f t="shared" si="43"/>
        <v>998.98</v>
      </c>
      <c r="W147" s="36">
        <f t="shared" si="44"/>
        <v>993</v>
      </c>
    </row>
    <row r="148" spans="1:23" x14ac:dyDescent="0.2">
      <c r="A148" s="171">
        <v>41419</v>
      </c>
      <c r="B148" s="2">
        <v>995989074.72000003</v>
      </c>
      <c r="C148" s="2">
        <v>995.99</v>
      </c>
      <c r="D148" s="2">
        <f t="shared" si="37"/>
        <v>0</v>
      </c>
      <c r="E148" s="30">
        <f t="shared" si="38"/>
        <v>0</v>
      </c>
      <c r="F148" s="73">
        <f t="shared" si="39"/>
        <v>0</v>
      </c>
      <c r="G148" s="43">
        <f t="shared" si="40"/>
        <v>0</v>
      </c>
      <c r="I148" s="19">
        <f t="shared" si="36"/>
        <v>78917.17</v>
      </c>
      <c r="J148" s="138">
        <f t="shared" si="33"/>
        <v>5901.6392999999998</v>
      </c>
      <c r="K148" s="78">
        <f t="shared" si="41"/>
        <v>1062.2951</v>
      </c>
      <c r="L148" s="144">
        <f t="shared" si="34"/>
        <v>2721.2815999999998</v>
      </c>
      <c r="M148" s="87">
        <f t="shared" si="42"/>
        <v>489.83069999999998</v>
      </c>
      <c r="N148" s="14"/>
      <c r="O148" s="14"/>
      <c r="P148" s="14"/>
      <c r="V148" s="36">
        <f t="shared" si="43"/>
        <v>998.98</v>
      </c>
      <c r="W148" s="36">
        <f t="shared" si="44"/>
        <v>993</v>
      </c>
    </row>
    <row r="149" spans="1:23" x14ac:dyDescent="0.2">
      <c r="A149" s="171">
        <v>41420</v>
      </c>
      <c r="B149" s="2">
        <v>995989074.72000003</v>
      </c>
      <c r="C149" s="2">
        <v>995.99</v>
      </c>
      <c r="D149" s="2">
        <f t="shared" si="37"/>
        <v>0</v>
      </c>
      <c r="E149" s="30">
        <f t="shared" si="38"/>
        <v>0</v>
      </c>
      <c r="F149" s="73">
        <f t="shared" si="39"/>
        <v>0</v>
      </c>
      <c r="G149" s="43">
        <f t="shared" si="40"/>
        <v>0</v>
      </c>
      <c r="I149" s="19">
        <f t="shared" si="36"/>
        <v>78917.17</v>
      </c>
      <c r="J149" s="138">
        <f t="shared" si="33"/>
        <v>5901.6392999999998</v>
      </c>
      <c r="K149" s="78">
        <f t="shared" si="41"/>
        <v>1062.2951</v>
      </c>
      <c r="L149" s="144">
        <f t="shared" si="34"/>
        <v>2721.2815999999998</v>
      </c>
      <c r="M149" s="87">
        <f t="shared" si="42"/>
        <v>489.83069999999998</v>
      </c>
      <c r="N149" s="14"/>
      <c r="O149" s="14"/>
      <c r="P149" s="14"/>
      <c r="V149" s="36">
        <f t="shared" si="43"/>
        <v>998.98</v>
      </c>
      <c r="W149" s="36">
        <f t="shared" si="44"/>
        <v>993</v>
      </c>
    </row>
    <row r="150" spans="1:23" x14ac:dyDescent="0.2">
      <c r="A150" s="171">
        <v>41421</v>
      </c>
      <c r="B150" s="2">
        <v>995989074.72000003</v>
      </c>
      <c r="C150" s="2">
        <v>995.99</v>
      </c>
      <c r="D150" s="2">
        <f t="shared" si="37"/>
        <v>0</v>
      </c>
      <c r="E150" s="30">
        <f t="shared" si="38"/>
        <v>0</v>
      </c>
      <c r="F150" s="73">
        <f t="shared" si="39"/>
        <v>0</v>
      </c>
      <c r="G150" s="43">
        <f t="shared" si="40"/>
        <v>0</v>
      </c>
      <c r="I150" s="31">
        <f t="shared" si="36"/>
        <v>78917.17</v>
      </c>
      <c r="J150" s="137">
        <f t="shared" si="33"/>
        <v>5901.6392999999998</v>
      </c>
      <c r="K150" s="77">
        <f t="shared" si="41"/>
        <v>1062.2951</v>
      </c>
      <c r="L150" s="137">
        <f t="shared" si="34"/>
        <v>2721.2815999999998</v>
      </c>
      <c r="M150" s="77">
        <f t="shared" si="42"/>
        <v>489.83069999999998</v>
      </c>
      <c r="N150" s="191" t="s">
        <v>54</v>
      </c>
      <c r="O150" s="191"/>
      <c r="P150" s="191"/>
      <c r="V150" s="36">
        <f t="shared" si="43"/>
        <v>998.98</v>
      </c>
      <c r="W150" s="36">
        <f t="shared" si="44"/>
        <v>993</v>
      </c>
    </row>
    <row r="151" spans="1:23" x14ac:dyDescent="0.2">
      <c r="A151" s="171">
        <v>41422</v>
      </c>
      <c r="B151" s="2">
        <v>995989074.72000003</v>
      </c>
      <c r="C151" s="2">
        <v>995.99</v>
      </c>
      <c r="D151" s="2">
        <f t="shared" si="37"/>
        <v>0</v>
      </c>
      <c r="E151" s="30">
        <f t="shared" si="38"/>
        <v>0</v>
      </c>
      <c r="F151" s="73">
        <f t="shared" si="39"/>
        <v>0</v>
      </c>
      <c r="G151" s="43">
        <f t="shared" si="40"/>
        <v>0</v>
      </c>
      <c r="I151" s="31">
        <f t="shared" si="36"/>
        <v>78917.17</v>
      </c>
      <c r="J151" s="137">
        <f t="shared" si="33"/>
        <v>5901.6392999999998</v>
      </c>
      <c r="K151" s="77">
        <f t="shared" si="41"/>
        <v>1062.2951</v>
      </c>
      <c r="L151" s="137">
        <f t="shared" si="34"/>
        <v>2721.2815999999998</v>
      </c>
      <c r="M151" s="77">
        <f t="shared" si="42"/>
        <v>489.83069999999998</v>
      </c>
      <c r="N151" s="119" t="s">
        <v>52</v>
      </c>
      <c r="O151" s="120">
        <f>SUM(J125:J155)</f>
        <v>182950.81830000004</v>
      </c>
      <c r="P151" s="76">
        <f>SUM(L125:L155)</f>
        <v>84357.030800000022</v>
      </c>
      <c r="V151" s="36">
        <f t="shared" si="43"/>
        <v>998.98</v>
      </c>
      <c r="W151" s="36">
        <f t="shared" si="44"/>
        <v>993</v>
      </c>
    </row>
    <row r="152" spans="1:23" x14ac:dyDescent="0.2">
      <c r="A152" s="171">
        <v>41423</v>
      </c>
      <c r="B152" s="2">
        <v>995989074.72000003</v>
      </c>
      <c r="C152" s="2">
        <v>995.99</v>
      </c>
      <c r="D152" s="2">
        <f t="shared" si="37"/>
        <v>0</v>
      </c>
      <c r="E152" s="30">
        <f t="shared" si="38"/>
        <v>0</v>
      </c>
      <c r="F152" s="73">
        <f t="shared" si="39"/>
        <v>0</v>
      </c>
      <c r="G152" s="43">
        <f t="shared" si="40"/>
        <v>0</v>
      </c>
      <c r="I152" s="19">
        <f t="shared" si="36"/>
        <v>78917.17</v>
      </c>
      <c r="J152" s="138">
        <f t="shared" si="33"/>
        <v>5901.6392999999998</v>
      </c>
      <c r="K152" s="78">
        <f t="shared" si="41"/>
        <v>1062.2951</v>
      </c>
      <c r="L152" s="144">
        <f t="shared" si="34"/>
        <v>2721.2815999999998</v>
      </c>
      <c r="M152" s="87">
        <f t="shared" si="42"/>
        <v>489.83069999999998</v>
      </c>
      <c r="N152" s="119" t="s">
        <v>53</v>
      </c>
      <c r="O152" s="76">
        <f>SUM(K125:K155)</f>
        <v>32931.148099999991</v>
      </c>
      <c r="P152" s="76">
        <f>SUM(M125:M155)</f>
        <v>15184.265900000009</v>
      </c>
      <c r="V152" s="36">
        <f t="shared" si="43"/>
        <v>998.98</v>
      </c>
      <c r="W152" s="36">
        <f t="shared" si="44"/>
        <v>993</v>
      </c>
    </row>
    <row r="153" spans="1:23" x14ac:dyDescent="0.2">
      <c r="A153" s="171">
        <v>41424</v>
      </c>
      <c r="B153" s="2">
        <v>995989074.72000003</v>
      </c>
      <c r="C153" s="2">
        <v>995.99</v>
      </c>
      <c r="D153" s="2">
        <f t="shared" si="37"/>
        <v>0</v>
      </c>
      <c r="E153" s="30">
        <f t="shared" si="38"/>
        <v>0</v>
      </c>
      <c r="F153" s="73">
        <f t="shared" si="39"/>
        <v>0</v>
      </c>
      <c r="G153" s="43">
        <f t="shared" si="40"/>
        <v>0</v>
      </c>
      <c r="I153" s="19">
        <f t="shared" si="36"/>
        <v>78917.17</v>
      </c>
      <c r="J153" s="138">
        <f t="shared" si="33"/>
        <v>5901.6392999999998</v>
      </c>
      <c r="K153" s="78">
        <f t="shared" si="41"/>
        <v>1062.2951</v>
      </c>
      <c r="L153" s="144">
        <f t="shared" si="34"/>
        <v>2721.2815999999998</v>
      </c>
      <c r="M153" s="87">
        <f t="shared" si="42"/>
        <v>489.83069999999998</v>
      </c>
      <c r="N153" s="193" t="s">
        <v>9</v>
      </c>
      <c r="O153" s="194"/>
      <c r="P153" s="194"/>
      <c r="V153" s="36">
        <f t="shared" si="43"/>
        <v>998.98</v>
      </c>
      <c r="W153" s="36">
        <f t="shared" si="44"/>
        <v>993</v>
      </c>
    </row>
    <row r="154" spans="1:23" x14ac:dyDescent="0.2">
      <c r="A154" s="171">
        <v>41425</v>
      </c>
      <c r="B154" s="31">
        <v>995001286.84000003</v>
      </c>
      <c r="C154" s="31">
        <v>995</v>
      </c>
      <c r="D154" s="2">
        <f t="shared" si="37"/>
        <v>-987787.87999999523</v>
      </c>
      <c r="E154" s="30">
        <f t="shared" si="38"/>
        <v>-0.99000000000000909</v>
      </c>
      <c r="F154" s="73">
        <f t="shared" si="39"/>
        <v>-9.9176577843254924E-4</v>
      </c>
      <c r="G154" s="43">
        <f t="shared" si="40"/>
        <v>-9.9398588339241257E-4</v>
      </c>
      <c r="I154" s="19">
        <f t="shared" si="36"/>
        <v>78917.17</v>
      </c>
      <c r="J154" s="138">
        <f t="shared" si="33"/>
        <v>5901.6392999999998</v>
      </c>
      <c r="K154" s="78">
        <f t="shared" si="41"/>
        <v>1062.2951</v>
      </c>
      <c r="L154" s="144">
        <f t="shared" si="34"/>
        <v>2721.2815999999998</v>
      </c>
      <c r="M154" s="87">
        <f t="shared" si="42"/>
        <v>489.83069999999998</v>
      </c>
      <c r="N154" s="92" t="s">
        <v>43</v>
      </c>
      <c r="O154" s="167" t="s">
        <v>39</v>
      </c>
      <c r="P154" s="93" t="s">
        <v>40</v>
      </c>
      <c r="V154" s="36">
        <f t="shared" si="43"/>
        <v>997.99</v>
      </c>
      <c r="W154" s="36">
        <f t="shared" si="44"/>
        <v>992.01</v>
      </c>
    </row>
    <row r="155" spans="1:23" x14ac:dyDescent="0.2">
      <c r="A155" s="171">
        <v>41426</v>
      </c>
      <c r="B155" s="2">
        <v>995001286.84000003</v>
      </c>
      <c r="C155" s="2">
        <v>995</v>
      </c>
      <c r="D155" s="2">
        <f t="shared" si="37"/>
        <v>0</v>
      </c>
      <c r="E155" s="30">
        <f t="shared" si="38"/>
        <v>0</v>
      </c>
      <c r="F155" s="73">
        <f t="shared" si="39"/>
        <v>0</v>
      </c>
      <c r="G155" s="43">
        <f t="shared" si="40"/>
        <v>0</v>
      </c>
      <c r="I155" s="32">
        <f t="shared" si="36"/>
        <v>78838.899999999994</v>
      </c>
      <c r="J155" s="139">
        <f t="shared" ref="J155:J218" si="45">ROUND(IF(B154&lt;=$R$740,B154*$S$740/$O$739,MAX(IF(B154&lt;=$R$741,B154*$S$741/$O$739,MAX(IF(B154&lt;=$R$742,B154*$S$742/$O$739,MAX(IF(B154&lt;=$R$743,B154*$S$743/$O$739,MAX(IF(B154&lt;=$R$744,B154*$S$744/$O$739,MAX(IF(B154&lt;=$R$745,B154*$S$745/$O$739,MAX(IF(B154&gt;$R$746,B154*$S$746/$O$739,0),$R$745*$S$745/$O$739)),$R$744*$S$744/$O$739)),$R$743*$S$743/$O$739)),$R$742*$S$742/$O$739)),$R$741*$S$741/$O$739)),$R$740*$S$740/$O$739)),4)</f>
        <v>5901.6392999999998</v>
      </c>
      <c r="K155" s="79">
        <f t="shared" si="41"/>
        <v>1062.2951</v>
      </c>
      <c r="L155" s="139">
        <f t="shared" si="34"/>
        <v>2718.5828000000001</v>
      </c>
      <c r="M155" s="79">
        <f t="shared" si="42"/>
        <v>489.3449</v>
      </c>
      <c r="N155" s="94">
        <f>SUM(I123:I155)</f>
        <v>2604188.3399999989</v>
      </c>
      <c r="O155" s="89">
        <f>IF(SUM(J125:J155)&lt;20000,20000,SUM(J125:J155))</f>
        <v>182950.81830000004</v>
      </c>
      <c r="P155" s="91">
        <f>IF(SUM(L125:L155)&lt;6000,6000,SUM(L125:L155))</f>
        <v>84357.030800000022</v>
      </c>
      <c r="V155" s="36">
        <f t="shared" si="43"/>
        <v>997.99</v>
      </c>
      <c r="W155" s="36">
        <f t="shared" si="44"/>
        <v>992.01</v>
      </c>
    </row>
    <row r="156" spans="1:23" x14ac:dyDescent="0.2">
      <c r="A156" s="171">
        <v>41427</v>
      </c>
      <c r="B156" s="2">
        <v>995001286.84000003</v>
      </c>
      <c r="C156" s="2">
        <v>995</v>
      </c>
      <c r="D156" s="2">
        <f t="shared" si="37"/>
        <v>0</v>
      </c>
      <c r="E156" s="30">
        <f t="shared" si="38"/>
        <v>0</v>
      </c>
      <c r="F156" s="73">
        <f t="shared" si="39"/>
        <v>0</v>
      </c>
      <c r="G156" s="43">
        <f t="shared" si="40"/>
        <v>0</v>
      </c>
      <c r="I156" s="19">
        <f t="shared" si="36"/>
        <v>78838.899999999994</v>
      </c>
      <c r="J156" s="138">
        <f t="shared" si="45"/>
        <v>5901.6392999999998</v>
      </c>
      <c r="K156" s="78">
        <f t="shared" si="41"/>
        <v>1062.2951</v>
      </c>
      <c r="L156" s="144">
        <f t="shared" si="34"/>
        <v>2718.5828000000001</v>
      </c>
      <c r="M156" s="87">
        <f t="shared" si="42"/>
        <v>489.3449</v>
      </c>
      <c r="N156" s="94">
        <f>ROUND(N155*18/118,2)</f>
        <v>397249.07</v>
      </c>
      <c r="O156" s="95">
        <f>IF(O155=TRUE,SUM(K125:K155),O155*18%)</f>
        <v>32931.147294000009</v>
      </c>
      <c r="P156" s="96">
        <f>IF(P155=TRUE,SUM(M125:M155),P155*18%)</f>
        <v>15184.265544000004</v>
      </c>
      <c r="Q156" s="34"/>
      <c r="V156" s="36">
        <f t="shared" si="43"/>
        <v>997.99</v>
      </c>
      <c r="W156" s="36">
        <f t="shared" si="44"/>
        <v>992.01</v>
      </c>
    </row>
    <row r="157" spans="1:23" x14ac:dyDescent="0.2">
      <c r="A157" s="171">
        <v>41428</v>
      </c>
      <c r="B157" s="2">
        <v>995001286.84000003</v>
      </c>
      <c r="C157" s="2">
        <v>995</v>
      </c>
      <c r="D157" s="2">
        <f t="shared" si="37"/>
        <v>0</v>
      </c>
      <c r="E157" s="30">
        <f t="shared" si="38"/>
        <v>0</v>
      </c>
      <c r="F157" s="73">
        <f t="shared" si="39"/>
        <v>0</v>
      </c>
      <c r="G157" s="43">
        <f t="shared" si="40"/>
        <v>0</v>
      </c>
      <c r="I157" s="31">
        <f t="shared" si="36"/>
        <v>78838.899999999994</v>
      </c>
      <c r="J157" s="137">
        <f t="shared" si="45"/>
        <v>5901.6392999999998</v>
      </c>
      <c r="K157" s="77">
        <f t="shared" si="41"/>
        <v>1062.2951</v>
      </c>
      <c r="L157" s="137">
        <f t="shared" si="34"/>
        <v>2718.5828000000001</v>
      </c>
      <c r="M157" s="77">
        <f t="shared" si="42"/>
        <v>489.3449</v>
      </c>
      <c r="N157" s="190" t="s">
        <v>47</v>
      </c>
      <c r="O157" s="190"/>
      <c r="P157" s="190"/>
      <c r="Q157" s="34"/>
      <c r="V157" s="36">
        <f t="shared" si="43"/>
        <v>997.99</v>
      </c>
      <c r="W157" s="36">
        <f t="shared" si="44"/>
        <v>992.01</v>
      </c>
    </row>
    <row r="158" spans="1:23" x14ac:dyDescent="0.2">
      <c r="A158" s="171">
        <v>41429</v>
      </c>
      <c r="B158" s="2">
        <v>995001286.84000003</v>
      </c>
      <c r="C158" s="2">
        <v>995</v>
      </c>
      <c r="D158" s="2">
        <f t="shared" si="37"/>
        <v>0</v>
      </c>
      <c r="E158" s="30">
        <f t="shared" si="38"/>
        <v>0</v>
      </c>
      <c r="F158" s="73">
        <f t="shared" si="39"/>
        <v>0</v>
      </c>
      <c r="G158" s="43">
        <f t="shared" si="40"/>
        <v>0</v>
      </c>
      <c r="I158" s="31">
        <f t="shared" si="36"/>
        <v>78838.899999999994</v>
      </c>
      <c r="J158" s="137">
        <f t="shared" si="45"/>
        <v>5901.6392999999998</v>
      </c>
      <c r="K158" s="77">
        <f t="shared" si="41"/>
        <v>1062.2951</v>
      </c>
      <c r="L158" s="137">
        <f t="shared" si="34"/>
        <v>2718.5828000000001</v>
      </c>
      <c r="M158" s="77">
        <f t="shared" si="42"/>
        <v>489.3449</v>
      </c>
      <c r="N158" s="75"/>
      <c r="O158" s="75"/>
      <c r="P158" s="75"/>
      <c r="Q158" s="34"/>
      <c r="V158" s="36">
        <f t="shared" si="43"/>
        <v>997.99</v>
      </c>
      <c r="W158" s="36">
        <f t="shared" si="44"/>
        <v>992.01</v>
      </c>
    </row>
    <row r="159" spans="1:23" x14ac:dyDescent="0.2">
      <c r="A159" s="171">
        <v>41430</v>
      </c>
      <c r="B159" s="2">
        <v>995001286.84000003</v>
      </c>
      <c r="C159" s="2">
        <v>995</v>
      </c>
      <c r="D159" s="2">
        <f t="shared" si="37"/>
        <v>0</v>
      </c>
      <c r="E159" s="30">
        <f t="shared" si="38"/>
        <v>0</v>
      </c>
      <c r="F159" s="73">
        <f t="shared" si="39"/>
        <v>0</v>
      </c>
      <c r="G159" s="43">
        <f t="shared" si="40"/>
        <v>0</v>
      </c>
      <c r="I159" s="19">
        <f t="shared" si="36"/>
        <v>78838.899999999994</v>
      </c>
      <c r="J159" s="138">
        <f t="shared" si="45"/>
        <v>5901.6392999999998</v>
      </c>
      <c r="K159" s="78">
        <f t="shared" si="41"/>
        <v>1062.2951</v>
      </c>
      <c r="L159" s="144">
        <f t="shared" si="34"/>
        <v>2718.5828000000001</v>
      </c>
      <c r="M159" s="87">
        <f t="shared" si="42"/>
        <v>489.3449</v>
      </c>
      <c r="N159" s="75"/>
      <c r="O159" s="75"/>
      <c r="P159" s="75"/>
      <c r="Q159" s="34"/>
      <c r="V159" s="36">
        <f t="shared" si="43"/>
        <v>997.99</v>
      </c>
      <c r="W159" s="36">
        <f t="shared" si="44"/>
        <v>992.01</v>
      </c>
    </row>
    <row r="160" spans="1:23" x14ac:dyDescent="0.2">
      <c r="A160" s="171">
        <v>41431</v>
      </c>
      <c r="B160" s="2">
        <v>995001286.84000003</v>
      </c>
      <c r="C160" s="2">
        <v>995</v>
      </c>
      <c r="D160" s="2">
        <f t="shared" si="37"/>
        <v>0</v>
      </c>
      <c r="E160" s="30">
        <f t="shared" si="38"/>
        <v>0</v>
      </c>
      <c r="F160" s="73">
        <f t="shared" si="39"/>
        <v>0</v>
      </c>
      <c r="G160" s="43">
        <f t="shared" si="40"/>
        <v>0</v>
      </c>
      <c r="I160" s="19">
        <f t="shared" si="36"/>
        <v>78838.899999999994</v>
      </c>
      <c r="J160" s="138">
        <f t="shared" si="45"/>
        <v>5901.6392999999998</v>
      </c>
      <c r="K160" s="78">
        <f t="shared" si="41"/>
        <v>1062.2951</v>
      </c>
      <c r="L160" s="144">
        <f t="shared" si="34"/>
        <v>2718.5828000000001</v>
      </c>
      <c r="M160" s="87">
        <f t="shared" si="42"/>
        <v>489.3449</v>
      </c>
      <c r="N160" s="14"/>
      <c r="O160" s="14"/>
      <c r="P160" s="14"/>
      <c r="Q160" s="34"/>
      <c r="V160" s="36">
        <f t="shared" si="43"/>
        <v>997.99</v>
      </c>
      <c r="W160" s="36">
        <f t="shared" si="44"/>
        <v>992.01</v>
      </c>
    </row>
    <row r="161" spans="1:23" x14ac:dyDescent="0.2">
      <c r="A161" s="171">
        <v>41432</v>
      </c>
      <c r="B161" s="2">
        <v>995001286.84000003</v>
      </c>
      <c r="C161" s="2">
        <v>995</v>
      </c>
      <c r="D161" s="2">
        <f t="shared" si="37"/>
        <v>0</v>
      </c>
      <c r="E161" s="30">
        <f t="shared" si="38"/>
        <v>0</v>
      </c>
      <c r="F161" s="73">
        <f t="shared" si="39"/>
        <v>0</v>
      </c>
      <c r="G161" s="43">
        <f t="shared" si="40"/>
        <v>0</v>
      </c>
      <c r="I161" s="19">
        <f t="shared" si="36"/>
        <v>78838.899999999994</v>
      </c>
      <c r="J161" s="138">
        <f t="shared" si="45"/>
        <v>5901.6392999999998</v>
      </c>
      <c r="K161" s="78">
        <f t="shared" si="41"/>
        <v>1062.2951</v>
      </c>
      <c r="L161" s="144">
        <f t="shared" si="34"/>
        <v>2718.5828000000001</v>
      </c>
      <c r="M161" s="87">
        <f t="shared" si="42"/>
        <v>489.3449</v>
      </c>
      <c r="N161" s="14"/>
      <c r="O161" s="14"/>
      <c r="P161" s="14"/>
      <c r="Q161" s="34"/>
      <c r="V161" s="36">
        <f t="shared" si="43"/>
        <v>997.99</v>
      </c>
      <c r="W161" s="36">
        <f t="shared" si="44"/>
        <v>992.01</v>
      </c>
    </row>
    <row r="162" spans="1:23" x14ac:dyDescent="0.2">
      <c r="A162" s="171">
        <v>41433</v>
      </c>
      <c r="B162" s="2">
        <v>995001286.84000003</v>
      </c>
      <c r="C162" s="2">
        <v>995</v>
      </c>
      <c r="D162" s="2">
        <f t="shared" si="37"/>
        <v>0</v>
      </c>
      <c r="E162" s="30">
        <f t="shared" si="38"/>
        <v>0</v>
      </c>
      <c r="F162" s="73">
        <f t="shared" si="39"/>
        <v>0</v>
      </c>
      <c r="G162" s="43">
        <f t="shared" si="40"/>
        <v>0</v>
      </c>
      <c r="I162" s="19">
        <f t="shared" si="36"/>
        <v>78838.899999999994</v>
      </c>
      <c r="J162" s="138">
        <f t="shared" si="45"/>
        <v>5901.6392999999998</v>
      </c>
      <c r="K162" s="78">
        <f t="shared" si="41"/>
        <v>1062.2951</v>
      </c>
      <c r="L162" s="144">
        <f t="shared" si="34"/>
        <v>2718.5828000000001</v>
      </c>
      <c r="M162" s="87">
        <f t="shared" si="42"/>
        <v>489.3449</v>
      </c>
      <c r="N162" s="14"/>
      <c r="O162" s="14"/>
      <c r="P162" s="14"/>
      <c r="Q162" s="34"/>
      <c r="V162" s="36">
        <f t="shared" si="43"/>
        <v>997.99</v>
      </c>
      <c r="W162" s="36">
        <f t="shared" si="44"/>
        <v>992.01</v>
      </c>
    </row>
    <row r="163" spans="1:23" x14ac:dyDescent="0.2">
      <c r="A163" s="171">
        <v>41434</v>
      </c>
      <c r="B163" s="2">
        <v>995001286.84000003</v>
      </c>
      <c r="C163" s="2">
        <v>995</v>
      </c>
      <c r="D163" s="2">
        <f t="shared" si="37"/>
        <v>0</v>
      </c>
      <c r="E163" s="30">
        <f t="shared" si="38"/>
        <v>0</v>
      </c>
      <c r="F163" s="73">
        <f t="shared" si="39"/>
        <v>0</v>
      </c>
      <c r="G163" s="43">
        <f t="shared" si="40"/>
        <v>0</v>
      </c>
      <c r="I163" s="19">
        <f t="shared" si="36"/>
        <v>78838.899999999994</v>
      </c>
      <c r="J163" s="138">
        <f t="shared" si="45"/>
        <v>5901.6392999999998</v>
      </c>
      <c r="K163" s="78">
        <f t="shared" si="41"/>
        <v>1062.2951</v>
      </c>
      <c r="L163" s="144">
        <f t="shared" si="34"/>
        <v>2718.5828000000001</v>
      </c>
      <c r="M163" s="87">
        <f t="shared" si="42"/>
        <v>489.3449</v>
      </c>
      <c r="N163" s="14"/>
      <c r="O163" s="14"/>
      <c r="P163" s="14"/>
      <c r="V163" s="36">
        <f t="shared" si="43"/>
        <v>997.99</v>
      </c>
      <c r="W163" s="36">
        <f t="shared" si="44"/>
        <v>992.01</v>
      </c>
    </row>
    <row r="164" spans="1:23" x14ac:dyDescent="0.2">
      <c r="A164" s="171">
        <v>41435</v>
      </c>
      <c r="B164" s="2">
        <v>995001286.84000003</v>
      </c>
      <c r="C164" s="2">
        <v>995</v>
      </c>
      <c r="D164" s="2">
        <f t="shared" si="37"/>
        <v>0</v>
      </c>
      <c r="E164" s="30">
        <f t="shared" si="38"/>
        <v>0</v>
      </c>
      <c r="F164" s="73">
        <f t="shared" si="39"/>
        <v>0</v>
      </c>
      <c r="G164" s="43">
        <f t="shared" si="40"/>
        <v>0</v>
      </c>
      <c r="I164" s="19">
        <f t="shared" si="36"/>
        <v>78838.899999999994</v>
      </c>
      <c r="J164" s="138">
        <f t="shared" si="45"/>
        <v>5901.6392999999998</v>
      </c>
      <c r="K164" s="78">
        <f t="shared" si="41"/>
        <v>1062.2951</v>
      </c>
      <c r="L164" s="144">
        <f t="shared" ref="L164:L227" si="46">ROUND(IF(B163&lt;=$R$750,B163*$S$750/$O$739,IF(B163&gt;$R$751,B163*$S$751/$O$739,0)),4)</f>
        <v>2718.5828000000001</v>
      </c>
      <c r="M164" s="87">
        <f t="shared" si="42"/>
        <v>489.3449</v>
      </c>
      <c r="N164" s="14"/>
      <c r="O164" s="14"/>
      <c r="P164" s="14"/>
      <c r="V164" s="36">
        <f t="shared" si="43"/>
        <v>997.99</v>
      </c>
      <c r="W164" s="36">
        <f t="shared" si="44"/>
        <v>992.01</v>
      </c>
    </row>
    <row r="165" spans="1:23" x14ac:dyDescent="0.2">
      <c r="A165" s="171">
        <v>41436</v>
      </c>
      <c r="B165" s="2">
        <v>995001286.84000003</v>
      </c>
      <c r="C165" s="2">
        <v>995</v>
      </c>
      <c r="D165" s="2">
        <f t="shared" si="37"/>
        <v>0</v>
      </c>
      <c r="E165" s="30">
        <f t="shared" si="38"/>
        <v>0</v>
      </c>
      <c r="F165" s="73">
        <f t="shared" si="39"/>
        <v>0</v>
      </c>
      <c r="G165" s="43">
        <f t="shared" si="40"/>
        <v>0</v>
      </c>
      <c r="I165" s="31">
        <f>ROUND(B165*$N$2/$O$739,2)</f>
        <v>78838.899999999994</v>
      </c>
      <c r="J165" s="137">
        <f t="shared" si="45"/>
        <v>5901.6392999999998</v>
      </c>
      <c r="K165" s="77">
        <f t="shared" si="41"/>
        <v>1062.2951</v>
      </c>
      <c r="L165" s="137">
        <f t="shared" si="46"/>
        <v>2718.5828000000001</v>
      </c>
      <c r="M165" s="77">
        <f t="shared" si="42"/>
        <v>489.3449</v>
      </c>
      <c r="N165" s="14"/>
      <c r="O165" s="14"/>
      <c r="P165" s="14"/>
      <c r="V165" s="36">
        <f t="shared" si="43"/>
        <v>997.99</v>
      </c>
      <c r="W165" s="36">
        <f t="shared" si="44"/>
        <v>992.01</v>
      </c>
    </row>
    <row r="166" spans="1:23" x14ac:dyDescent="0.2">
      <c r="A166" s="171">
        <v>41437</v>
      </c>
      <c r="B166" s="2">
        <v>995001286.84000003</v>
      </c>
      <c r="C166" s="2">
        <v>995</v>
      </c>
      <c r="D166" s="2">
        <f t="shared" si="37"/>
        <v>0</v>
      </c>
      <c r="E166" s="30">
        <f t="shared" si="38"/>
        <v>0</v>
      </c>
      <c r="F166" s="73">
        <f t="shared" si="39"/>
        <v>0</v>
      </c>
      <c r="G166" s="43">
        <f t="shared" si="40"/>
        <v>0</v>
      </c>
      <c r="I166" s="31">
        <f>ROUND(B166*$N$2/$O$739,2)</f>
        <v>78838.899999999994</v>
      </c>
      <c r="J166" s="137">
        <f t="shared" si="45"/>
        <v>5901.6392999999998</v>
      </c>
      <c r="K166" s="77">
        <f t="shared" si="41"/>
        <v>1062.2951</v>
      </c>
      <c r="L166" s="137">
        <f t="shared" si="46"/>
        <v>2718.5828000000001</v>
      </c>
      <c r="M166" s="77">
        <f t="shared" si="42"/>
        <v>489.3449</v>
      </c>
      <c r="N166" s="14"/>
      <c r="O166" s="14"/>
      <c r="P166" s="14"/>
      <c r="V166" s="36">
        <f t="shared" si="43"/>
        <v>997.99</v>
      </c>
      <c r="W166" s="36">
        <f t="shared" si="44"/>
        <v>992.01</v>
      </c>
    </row>
    <row r="167" spans="1:23" x14ac:dyDescent="0.2">
      <c r="A167" s="171">
        <v>41438</v>
      </c>
      <c r="B167" s="2">
        <v>995001286.84000003</v>
      </c>
      <c r="C167" s="2">
        <v>995</v>
      </c>
      <c r="D167" s="2">
        <f t="shared" si="37"/>
        <v>0</v>
      </c>
      <c r="E167" s="30">
        <f t="shared" si="38"/>
        <v>0</v>
      </c>
      <c r="F167" s="73">
        <f t="shared" si="39"/>
        <v>0</v>
      </c>
      <c r="G167" s="43">
        <f t="shared" si="40"/>
        <v>0</v>
      </c>
      <c r="I167" s="31">
        <f>ROUND(B167*$N$2/$O$739,2)</f>
        <v>78838.899999999994</v>
      </c>
      <c r="J167" s="137">
        <f t="shared" si="45"/>
        <v>5901.6392999999998</v>
      </c>
      <c r="K167" s="77">
        <f t="shared" si="41"/>
        <v>1062.2951</v>
      </c>
      <c r="L167" s="137">
        <f t="shared" si="46"/>
        <v>2718.5828000000001</v>
      </c>
      <c r="M167" s="77">
        <f t="shared" si="42"/>
        <v>489.3449</v>
      </c>
      <c r="N167" s="14"/>
      <c r="O167" s="14"/>
      <c r="P167" s="14"/>
      <c r="V167" s="36">
        <f t="shared" si="43"/>
        <v>997.99</v>
      </c>
      <c r="W167" s="36">
        <f t="shared" si="44"/>
        <v>992.01</v>
      </c>
    </row>
    <row r="168" spans="1:23" x14ac:dyDescent="0.2">
      <c r="A168" s="171">
        <v>41439</v>
      </c>
      <c r="B168" s="2">
        <v>995001286.84000003</v>
      </c>
      <c r="C168" s="2">
        <v>995</v>
      </c>
      <c r="D168" s="2">
        <f t="shared" si="37"/>
        <v>0</v>
      </c>
      <c r="E168" s="30">
        <f t="shared" si="38"/>
        <v>0</v>
      </c>
      <c r="F168" s="73">
        <f t="shared" si="39"/>
        <v>0</v>
      </c>
      <c r="G168" s="43">
        <f t="shared" si="40"/>
        <v>0</v>
      </c>
      <c r="I168" s="19">
        <f t="shared" ref="I168:I199" si="47">ROUND(B167*$N$2/$O$739,2)</f>
        <v>78838.899999999994</v>
      </c>
      <c r="J168" s="138">
        <f t="shared" si="45"/>
        <v>5901.6392999999998</v>
      </c>
      <c r="K168" s="78">
        <f t="shared" si="41"/>
        <v>1062.2951</v>
      </c>
      <c r="L168" s="144">
        <f t="shared" si="46"/>
        <v>2718.5828000000001</v>
      </c>
      <c r="M168" s="87">
        <f t="shared" si="42"/>
        <v>489.3449</v>
      </c>
      <c r="N168" s="14"/>
      <c r="O168" s="14"/>
      <c r="P168" s="14"/>
      <c r="V168" s="36">
        <f t="shared" si="43"/>
        <v>997.99</v>
      </c>
      <c r="W168" s="36">
        <f t="shared" si="44"/>
        <v>992.01</v>
      </c>
    </row>
    <row r="169" spans="1:23" x14ac:dyDescent="0.2">
      <c r="A169" s="171">
        <v>41440</v>
      </c>
      <c r="B169" s="2">
        <v>995001286.84000003</v>
      </c>
      <c r="C169" s="2">
        <v>995</v>
      </c>
      <c r="D169" s="2">
        <f t="shared" si="37"/>
        <v>0</v>
      </c>
      <c r="E169" s="30">
        <f t="shared" si="38"/>
        <v>0</v>
      </c>
      <c r="F169" s="73">
        <f t="shared" si="39"/>
        <v>0</v>
      </c>
      <c r="G169" s="43">
        <f t="shared" si="40"/>
        <v>0</v>
      </c>
      <c r="I169" s="19">
        <f t="shared" si="47"/>
        <v>78838.899999999994</v>
      </c>
      <c r="J169" s="138">
        <f t="shared" si="45"/>
        <v>5901.6392999999998</v>
      </c>
      <c r="K169" s="78">
        <f t="shared" si="41"/>
        <v>1062.2951</v>
      </c>
      <c r="L169" s="144">
        <f t="shared" si="46"/>
        <v>2718.5828000000001</v>
      </c>
      <c r="M169" s="87">
        <f t="shared" si="42"/>
        <v>489.3449</v>
      </c>
      <c r="N169" s="14"/>
      <c r="O169" s="14"/>
      <c r="P169" s="14"/>
      <c r="V169" s="36">
        <f t="shared" si="43"/>
        <v>997.99</v>
      </c>
      <c r="W169" s="36">
        <f t="shared" si="44"/>
        <v>992.01</v>
      </c>
    </row>
    <row r="170" spans="1:23" x14ac:dyDescent="0.2">
      <c r="A170" s="171">
        <v>41441</v>
      </c>
      <c r="B170" s="2">
        <v>995001286.84000003</v>
      </c>
      <c r="C170" s="2">
        <v>995</v>
      </c>
      <c r="D170" s="2">
        <f t="shared" si="37"/>
        <v>0</v>
      </c>
      <c r="E170" s="30">
        <f t="shared" si="38"/>
        <v>0</v>
      </c>
      <c r="F170" s="73">
        <f t="shared" si="39"/>
        <v>0</v>
      </c>
      <c r="G170" s="43">
        <f t="shared" si="40"/>
        <v>0</v>
      </c>
      <c r="I170" s="19">
        <f t="shared" si="47"/>
        <v>78838.899999999994</v>
      </c>
      <c r="J170" s="138">
        <f t="shared" si="45"/>
        <v>5901.6392999999998</v>
      </c>
      <c r="K170" s="78">
        <f t="shared" si="41"/>
        <v>1062.2951</v>
      </c>
      <c r="L170" s="144">
        <f t="shared" si="46"/>
        <v>2718.5828000000001</v>
      </c>
      <c r="M170" s="87">
        <f t="shared" si="42"/>
        <v>489.3449</v>
      </c>
      <c r="N170" s="14"/>
      <c r="O170" s="14"/>
      <c r="P170" s="14"/>
      <c r="V170" s="36">
        <f t="shared" si="43"/>
        <v>997.99</v>
      </c>
      <c r="W170" s="36">
        <f t="shared" si="44"/>
        <v>992.01</v>
      </c>
    </row>
    <row r="171" spans="1:23" x14ac:dyDescent="0.2">
      <c r="A171" s="171">
        <v>41442</v>
      </c>
      <c r="B171" s="2">
        <v>995001286.84000003</v>
      </c>
      <c r="C171" s="2">
        <v>995</v>
      </c>
      <c r="D171" s="2">
        <f t="shared" si="37"/>
        <v>0</v>
      </c>
      <c r="E171" s="30">
        <f t="shared" si="38"/>
        <v>0</v>
      </c>
      <c r="F171" s="73">
        <f t="shared" si="39"/>
        <v>0</v>
      </c>
      <c r="G171" s="43">
        <f t="shared" si="40"/>
        <v>0</v>
      </c>
      <c r="I171" s="31">
        <f t="shared" si="47"/>
        <v>78838.899999999994</v>
      </c>
      <c r="J171" s="137">
        <f t="shared" si="45"/>
        <v>5901.6392999999998</v>
      </c>
      <c r="K171" s="77">
        <f t="shared" si="41"/>
        <v>1062.2951</v>
      </c>
      <c r="L171" s="137">
        <f t="shared" si="46"/>
        <v>2718.5828000000001</v>
      </c>
      <c r="M171" s="77">
        <f t="shared" si="42"/>
        <v>489.3449</v>
      </c>
      <c r="N171" s="14"/>
      <c r="O171" s="14"/>
      <c r="P171" s="14"/>
      <c r="V171" s="36">
        <f t="shared" si="43"/>
        <v>997.99</v>
      </c>
      <c r="W171" s="36">
        <f t="shared" si="44"/>
        <v>992.01</v>
      </c>
    </row>
    <row r="172" spans="1:23" x14ac:dyDescent="0.2">
      <c r="A172" s="171">
        <v>41443</v>
      </c>
      <c r="B172" s="2">
        <v>995001286.84000003</v>
      </c>
      <c r="C172" s="2">
        <v>995</v>
      </c>
      <c r="D172" s="2">
        <f t="shared" si="37"/>
        <v>0</v>
      </c>
      <c r="E172" s="30">
        <f t="shared" si="38"/>
        <v>0</v>
      </c>
      <c r="F172" s="73">
        <f t="shared" si="39"/>
        <v>0</v>
      </c>
      <c r="G172" s="43">
        <f t="shared" si="40"/>
        <v>0</v>
      </c>
      <c r="I172" s="31">
        <f t="shared" si="47"/>
        <v>78838.899999999994</v>
      </c>
      <c r="J172" s="137">
        <f t="shared" si="45"/>
        <v>5901.6392999999998</v>
      </c>
      <c r="K172" s="77">
        <f t="shared" si="41"/>
        <v>1062.2951</v>
      </c>
      <c r="L172" s="137">
        <f t="shared" si="46"/>
        <v>2718.5828000000001</v>
      </c>
      <c r="M172" s="77">
        <f t="shared" si="42"/>
        <v>489.3449</v>
      </c>
      <c r="N172" s="14"/>
      <c r="O172" s="14"/>
      <c r="P172" s="14"/>
      <c r="V172" s="36">
        <f t="shared" si="43"/>
        <v>997.99</v>
      </c>
      <c r="W172" s="36">
        <f t="shared" si="44"/>
        <v>992.01</v>
      </c>
    </row>
    <row r="173" spans="1:23" x14ac:dyDescent="0.2">
      <c r="A173" s="171">
        <v>41444</v>
      </c>
      <c r="B173" s="2">
        <v>995001286.84000003</v>
      </c>
      <c r="C173" s="2">
        <v>995</v>
      </c>
      <c r="D173" s="2">
        <f t="shared" si="37"/>
        <v>0</v>
      </c>
      <c r="E173" s="30">
        <f t="shared" si="38"/>
        <v>0</v>
      </c>
      <c r="F173" s="73">
        <f t="shared" si="39"/>
        <v>0</v>
      </c>
      <c r="G173" s="43">
        <f t="shared" si="40"/>
        <v>0</v>
      </c>
      <c r="I173" s="19">
        <f t="shared" si="47"/>
        <v>78838.899999999994</v>
      </c>
      <c r="J173" s="138">
        <f t="shared" si="45"/>
        <v>5901.6392999999998</v>
      </c>
      <c r="K173" s="78">
        <f t="shared" si="41"/>
        <v>1062.2951</v>
      </c>
      <c r="L173" s="144">
        <f t="shared" si="46"/>
        <v>2718.5828000000001</v>
      </c>
      <c r="M173" s="87">
        <f t="shared" si="42"/>
        <v>489.3449</v>
      </c>
      <c r="N173" s="14"/>
      <c r="O173" s="14"/>
      <c r="P173" s="14"/>
      <c r="V173" s="36">
        <f t="shared" si="43"/>
        <v>997.99</v>
      </c>
      <c r="W173" s="36">
        <f t="shared" si="44"/>
        <v>992.01</v>
      </c>
    </row>
    <row r="174" spans="1:23" x14ac:dyDescent="0.2">
      <c r="A174" s="171">
        <v>41445</v>
      </c>
      <c r="B174" s="2">
        <v>995001286.84000003</v>
      </c>
      <c r="C174" s="2">
        <v>995</v>
      </c>
      <c r="D174" s="2">
        <f t="shared" si="37"/>
        <v>0</v>
      </c>
      <c r="E174" s="30">
        <f t="shared" si="38"/>
        <v>0</v>
      </c>
      <c r="F174" s="73">
        <f t="shared" si="39"/>
        <v>0</v>
      </c>
      <c r="G174" s="43">
        <f t="shared" si="40"/>
        <v>0</v>
      </c>
      <c r="I174" s="19">
        <f t="shared" si="47"/>
        <v>78838.899999999994</v>
      </c>
      <c r="J174" s="138">
        <f t="shared" si="45"/>
        <v>5901.6392999999998</v>
      </c>
      <c r="K174" s="78">
        <f t="shared" si="41"/>
        <v>1062.2951</v>
      </c>
      <c r="L174" s="144">
        <f t="shared" si="46"/>
        <v>2718.5828000000001</v>
      </c>
      <c r="M174" s="87">
        <f t="shared" si="42"/>
        <v>489.3449</v>
      </c>
      <c r="N174" s="14"/>
      <c r="O174" s="14"/>
      <c r="P174" s="14"/>
      <c r="V174" s="36">
        <f t="shared" si="43"/>
        <v>997.99</v>
      </c>
      <c r="W174" s="36">
        <f t="shared" si="44"/>
        <v>992.01</v>
      </c>
    </row>
    <row r="175" spans="1:23" x14ac:dyDescent="0.2">
      <c r="A175" s="171">
        <v>41446</v>
      </c>
      <c r="B175" s="2">
        <v>995001286.84000003</v>
      </c>
      <c r="C175" s="2">
        <v>995</v>
      </c>
      <c r="D175" s="2">
        <f t="shared" si="37"/>
        <v>0</v>
      </c>
      <c r="E175" s="30">
        <f t="shared" si="38"/>
        <v>0</v>
      </c>
      <c r="F175" s="73">
        <f t="shared" si="39"/>
        <v>0</v>
      </c>
      <c r="G175" s="43">
        <f t="shared" si="40"/>
        <v>0</v>
      </c>
      <c r="I175" s="19">
        <f t="shared" si="47"/>
        <v>78838.899999999994</v>
      </c>
      <c r="J175" s="138">
        <f t="shared" si="45"/>
        <v>5901.6392999999998</v>
      </c>
      <c r="K175" s="78">
        <f t="shared" si="41"/>
        <v>1062.2951</v>
      </c>
      <c r="L175" s="144">
        <f t="shared" si="46"/>
        <v>2718.5828000000001</v>
      </c>
      <c r="M175" s="87">
        <f t="shared" si="42"/>
        <v>489.3449</v>
      </c>
      <c r="N175" s="14"/>
      <c r="O175" s="14"/>
      <c r="P175" s="14"/>
      <c r="V175" s="36">
        <f t="shared" si="43"/>
        <v>997.99</v>
      </c>
      <c r="W175" s="36">
        <f t="shared" si="44"/>
        <v>992.01</v>
      </c>
    </row>
    <row r="176" spans="1:23" x14ac:dyDescent="0.2">
      <c r="A176" s="171">
        <v>41447</v>
      </c>
      <c r="B176" s="2">
        <v>995001286.84000003</v>
      </c>
      <c r="C176" s="2">
        <v>995</v>
      </c>
      <c r="D176" s="2">
        <f t="shared" si="37"/>
        <v>0</v>
      </c>
      <c r="E176" s="30">
        <f t="shared" si="38"/>
        <v>0</v>
      </c>
      <c r="F176" s="73">
        <f t="shared" si="39"/>
        <v>0</v>
      </c>
      <c r="G176" s="43">
        <f t="shared" si="40"/>
        <v>0</v>
      </c>
      <c r="I176" s="19">
        <f t="shared" si="47"/>
        <v>78838.899999999994</v>
      </c>
      <c r="J176" s="138">
        <f t="shared" si="45"/>
        <v>5901.6392999999998</v>
      </c>
      <c r="K176" s="78">
        <f t="shared" si="41"/>
        <v>1062.2951</v>
      </c>
      <c r="L176" s="144">
        <f t="shared" si="46"/>
        <v>2718.5828000000001</v>
      </c>
      <c r="M176" s="87">
        <f t="shared" si="42"/>
        <v>489.3449</v>
      </c>
      <c r="N176" s="14"/>
      <c r="O176" s="14"/>
      <c r="P176" s="14"/>
      <c r="V176" s="36">
        <f t="shared" si="43"/>
        <v>997.99</v>
      </c>
      <c r="W176" s="36">
        <f t="shared" si="44"/>
        <v>992.01</v>
      </c>
    </row>
    <row r="177" spans="1:23" x14ac:dyDescent="0.2">
      <c r="A177" s="171">
        <v>41448</v>
      </c>
      <c r="B177" s="2">
        <v>995001286.84000003</v>
      </c>
      <c r="C177" s="2">
        <v>995</v>
      </c>
      <c r="D177" s="2">
        <f t="shared" si="37"/>
        <v>0</v>
      </c>
      <c r="E177" s="30">
        <f t="shared" si="38"/>
        <v>0</v>
      </c>
      <c r="F177" s="73">
        <f t="shared" si="39"/>
        <v>0</v>
      </c>
      <c r="G177" s="43">
        <f t="shared" si="40"/>
        <v>0</v>
      </c>
      <c r="I177" s="19">
        <f t="shared" si="47"/>
        <v>78838.899999999994</v>
      </c>
      <c r="J177" s="138">
        <f t="shared" si="45"/>
        <v>5901.6392999999998</v>
      </c>
      <c r="K177" s="78">
        <f t="shared" si="41"/>
        <v>1062.2951</v>
      </c>
      <c r="L177" s="144">
        <f t="shared" si="46"/>
        <v>2718.5828000000001</v>
      </c>
      <c r="M177" s="87">
        <f t="shared" si="42"/>
        <v>489.3449</v>
      </c>
      <c r="N177" s="14"/>
      <c r="O177" s="14"/>
      <c r="P177" s="14"/>
      <c r="V177" s="36">
        <f t="shared" si="43"/>
        <v>997.99</v>
      </c>
      <c r="W177" s="36">
        <f t="shared" si="44"/>
        <v>992.01</v>
      </c>
    </row>
    <row r="178" spans="1:23" x14ac:dyDescent="0.2">
      <c r="A178" s="171">
        <v>41449</v>
      </c>
      <c r="B178" s="2">
        <v>995001286.84000003</v>
      </c>
      <c r="C178" s="2">
        <v>995</v>
      </c>
      <c r="D178" s="2">
        <f t="shared" si="37"/>
        <v>0</v>
      </c>
      <c r="E178" s="30">
        <f t="shared" si="38"/>
        <v>0</v>
      </c>
      <c r="F178" s="73">
        <f t="shared" si="39"/>
        <v>0</v>
      </c>
      <c r="G178" s="43">
        <f t="shared" si="40"/>
        <v>0</v>
      </c>
      <c r="I178" s="31">
        <f t="shared" si="47"/>
        <v>78838.899999999994</v>
      </c>
      <c r="J178" s="137">
        <f t="shared" si="45"/>
        <v>5901.6392999999998</v>
      </c>
      <c r="K178" s="77">
        <f t="shared" si="41"/>
        <v>1062.2951</v>
      </c>
      <c r="L178" s="137">
        <f t="shared" si="46"/>
        <v>2718.5828000000001</v>
      </c>
      <c r="M178" s="77">
        <f t="shared" si="42"/>
        <v>489.3449</v>
      </c>
      <c r="N178" s="14"/>
      <c r="O178" s="14"/>
      <c r="P178" s="14"/>
      <c r="V178" s="36">
        <f t="shared" si="43"/>
        <v>997.99</v>
      </c>
      <c r="W178" s="36">
        <f t="shared" si="44"/>
        <v>992.01</v>
      </c>
    </row>
    <row r="179" spans="1:23" x14ac:dyDescent="0.2">
      <c r="A179" s="171">
        <v>41450</v>
      </c>
      <c r="B179" s="2">
        <v>995001286.84000003</v>
      </c>
      <c r="C179" s="2">
        <v>995</v>
      </c>
      <c r="D179" s="2">
        <f t="shared" si="37"/>
        <v>0</v>
      </c>
      <c r="E179" s="30">
        <f t="shared" si="38"/>
        <v>0</v>
      </c>
      <c r="F179" s="73">
        <f t="shared" si="39"/>
        <v>0</v>
      </c>
      <c r="G179" s="43">
        <f t="shared" si="40"/>
        <v>0</v>
      </c>
      <c r="I179" s="31">
        <f t="shared" si="47"/>
        <v>78838.899999999994</v>
      </c>
      <c r="J179" s="137">
        <f t="shared" si="45"/>
        <v>5901.6392999999998</v>
      </c>
      <c r="K179" s="77">
        <f t="shared" si="41"/>
        <v>1062.2951</v>
      </c>
      <c r="L179" s="137">
        <f t="shared" si="46"/>
        <v>2718.5828000000001</v>
      </c>
      <c r="M179" s="77">
        <f t="shared" si="42"/>
        <v>489.3449</v>
      </c>
      <c r="N179" s="191" t="s">
        <v>54</v>
      </c>
      <c r="O179" s="191"/>
      <c r="P179" s="191"/>
      <c r="V179" s="36">
        <f t="shared" si="43"/>
        <v>997.99</v>
      </c>
      <c r="W179" s="36">
        <f t="shared" si="44"/>
        <v>992.01</v>
      </c>
    </row>
    <row r="180" spans="1:23" x14ac:dyDescent="0.2">
      <c r="A180" s="171">
        <v>41451</v>
      </c>
      <c r="B180" s="2">
        <v>995001286.84000003</v>
      </c>
      <c r="C180" s="2">
        <v>995</v>
      </c>
      <c r="D180" s="2">
        <f t="shared" si="37"/>
        <v>0</v>
      </c>
      <c r="E180" s="30">
        <f t="shared" si="38"/>
        <v>0</v>
      </c>
      <c r="F180" s="73">
        <f t="shared" si="39"/>
        <v>0</v>
      </c>
      <c r="G180" s="43">
        <f t="shared" si="40"/>
        <v>0</v>
      </c>
      <c r="I180" s="19">
        <f t="shared" si="47"/>
        <v>78838.899999999994</v>
      </c>
      <c r="J180" s="138">
        <f t="shared" si="45"/>
        <v>5901.6392999999998</v>
      </c>
      <c r="K180" s="78">
        <f t="shared" si="41"/>
        <v>1062.2951</v>
      </c>
      <c r="L180" s="144">
        <f t="shared" si="46"/>
        <v>2718.5828000000001</v>
      </c>
      <c r="M180" s="87">
        <f t="shared" si="42"/>
        <v>489.3449</v>
      </c>
      <c r="N180" s="119" t="s">
        <v>52</v>
      </c>
      <c r="O180" s="120">
        <f>SUM(J156:J185)</f>
        <v>177049.17900000003</v>
      </c>
      <c r="P180" s="76">
        <f>SUM(L156:L185)</f>
        <v>81549.467100000053</v>
      </c>
      <c r="V180" s="36">
        <f t="shared" si="43"/>
        <v>997.99</v>
      </c>
      <c r="W180" s="36">
        <f t="shared" si="44"/>
        <v>992.01</v>
      </c>
    </row>
    <row r="181" spans="1:23" x14ac:dyDescent="0.2">
      <c r="A181" s="171">
        <v>41452</v>
      </c>
      <c r="B181" s="2">
        <v>995001286.84000003</v>
      </c>
      <c r="C181" s="2">
        <v>995</v>
      </c>
      <c r="D181" s="2">
        <f t="shared" si="37"/>
        <v>0</v>
      </c>
      <c r="E181" s="30">
        <f t="shared" si="38"/>
        <v>0</v>
      </c>
      <c r="F181" s="73">
        <f t="shared" si="39"/>
        <v>0</v>
      </c>
      <c r="G181" s="43">
        <f t="shared" si="40"/>
        <v>0</v>
      </c>
      <c r="I181" s="19">
        <f t="shared" si="47"/>
        <v>78838.899999999994</v>
      </c>
      <c r="J181" s="138">
        <f t="shared" si="45"/>
        <v>5901.6392999999998</v>
      </c>
      <c r="K181" s="78">
        <f t="shared" si="41"/>
        <v>1062.2951</v>
      </c>
      <c r="L181" s="144">
        <f t="shared" si="46"/>
        <v>2718.5828000000001</v>
      </c>
      <c r="M181" s="87">
        <f t="shared" si="42"/>
        <v>489.3449</v>
      </c>
      <c r="N181" s="119" t="s">
        <v>53</v>
      </c>
      <c r="O181" s="76">
        <f>SUM(K156:K185)</f>
        <v>31868.852999999988</v>
      </c>
      <c r="P181" s="76">
        <f>SUM(M156:M185)</f>
        <v>14678.904</v>
      </c>
      <c r="V181" s="36">
        <f t="shared" si="43"/>
        <v>997.99</v>
      </c>
      <c r="W181" s="36">
        <f t="shared" si="44"/>
        <v>992.01</v>
      </c>
    </row>
    <row r="182" spans="1:23" x14ac:dyDescent="0.2">
      <c r="A182" s="171">
        <v>41453</v>
      </c>
      <c r="B182" s="31">
        <v>994023234.70000005</v>
      </c>
      <c r="C182" s="31">
        <v>994.02</v>
      </c>
      <c r="D182" s="2">
        <f t="shared" si="37"/>
        <v>-978052.13999998569</v>
      </c>
      <c r="E182" s="30">
        <f t="shared" si="38"/>
        <v>-0.98000000000001819</v>
      </c>
      <c r="F182" s="73">
        <f t="shared" si="39"/>
        <v>-9.829657035983915E-4</v>
      </c>
      <c r="G182" s="43">
        <f t="shared" si="40"/>
        <v>-9.849246231155961E-4</v>
      </c>
      <c r="I182" s="19">
        <f t="shared" si="47"/>
        <v>78838.899999999994</v>
      </c>
      <c r="J182" s="138">
        <f t="shared" si="45"/>
        <v>5901.6392999999998</v>
      </c>
      <c r="K182" s="78">
        <f t="shared" si="41"/>
        <v>1062.2951</v>
      </c>
      <c r="L182" s="144">
        <f t="shared" si="46"/>
        <v>2718.5828000000001</v>
      </c>
      <c r="M182" s="87">
        <f t="shared" si="42"/>
        <v>489.3449</v>
      </c>
      <c r="N182" s="193" t="s">
        <v>10</v>
      </c>
      <c r="O182" s="193"/>
      <c r="P182" s="193"/>
      <c r="V182" s="36">
        <f t="shared" si="43"/>
        <v>997</v>
      </c>
      <c r="W182" s="36">
        <f t="shared" si="44"/>
        <v>991.04</v>
      </c>
    </row>
    <row r="183" spans="1:23" x14ac:dyDescent="0.2">
      <c r="A183" s="171">
        <v>41454</v>
      </c>
      <c r="B183" s="2">
        <v>994023234.70000005</v>
      </c>
      <c r="C183" s="2">
        <v>994.02</v>
      </c>
      <c r="D183" s="2">
        <f t="shared" si="37"/>
        <v>0</v>
      </c>
      <c r="E183" s="30">
        <f t="shared" si="38"/>
        <v>0</v>
      </c>
      <c r="F183" s="73">
        <f t="shared" si="39"/>
        <v>0</v>
      </c>
      <c r="G183" s="43">
        <f t="shared" si="40"/>
        <v>0</v>
      </c>
      <c r="I183" s="19">
        <f t="shared" si="47"/>
        <v>78761.399999999994</v>
      </c>
      <c r="J183" s="138">
        <f t="shared" si="45"/>
        <v>5901.6392999999998</v>
      </c>
      <c r="K183" s="78">
        <f t="shared" si="41"/>
        <v>1062.2951</v>
      </c>
      <c r="L183" s="144">
        <f t="shared" si="46"/>
        <v>2715.9105</v>
      </c>
      <c r="M183" s="87">
        <f t="shared" si="42"/>
        <v>488.8639</v>
      </c>
      <c r="N183" s="92" t="s">
        <v>43</v>
      </c>
      <c r="O183" s="167" t="s">
        <v>39</v>
      </c>
      <c r="P183" s="93" t="s">
        <v>40</v>
      </c>
      <c r="V183" s="36">
        <f t="shared" si="43"/>
        <v>997</v>
      </c>
      <c r="W183" s="36">
        <f t="shared" si="44"/>
        <v>991.04</v>
      </c>
    </row>
    <row r="184" spans="1:23" x14ac:dyDescent="0.2">
      <c r="A184" s="171">
        <v>41455</v>
      </c>
      <c r="B184" s="2">
        <v>994023234.70000005</v>
      </c>
      <c r="C184" s="2">
        <v>994.02</v>
      </c>
      <c r="D184" s="2">
        <f t="shared" si="37"/>
        <v>0</v>
      </c>
      <c r="E184" s="30">
        <f t="shared" si="38"/>
        <v>0</v>
      </c>
      <c r="F184" s="73">
        <f t="shared" si="39"/>
        <v>0</v>
      </c>
      <c r="G184" s="43">
        <f t="shared" si="40"/>
        <v>0</v>
      </c>
      <c r="I184" s="32">
        <f t="shared" si="47"/>
        <v>78761.399999999994</v>
      </c>
      <c r="J184" s="138">
        <f t="shared" si="45"/>
        <v>5901.6392999999998</v>
      </c>
      <c r="K184" s="78">
        <f t="shared" si="41"/>
        <v>1062.2951</v>
      </c>
      <c r="L184" s="144">
        <f t="shared" si="46"/>
        <v>2715.9105</v>
      </c>
      <c r="M184" s="87">
        <f t="shared" si="42"/>
        <v>488.8639</v>
      </c>
      <c r="N184" s="94">
        <f>SUM(I156:I184)</f>
        <v>2286173.0999999987</v>
      </c>
      <c r="O184" s="89">
        <f>IF(SUM(J156:J185)&lt;20000,20000,SUM(J156:J185))</f>
        <v>177049.17900000003</v>
      </c>
      <c r="P184" s="91">
        <f>IF(SUM(L156:L185)&lt;6000,6000,SUM(L156:L185))</f>
        <v>81549.467100000053</v>
      </c>
      <c r="V184" s="36">
        <f t="shared" si="43"/>
        <v>997</v>
      </c>
      <c r="W184" s="36">
        <f t="shared" si="44"/>
        <v>991.04</v>
      </c>
    </row>
    <row r="185" spans="1:23" x14ac:dyDescent="0.2">
      <c r="A185" s="171">
        <v>41456</v>
      </c>
      <c r="B185" s="2">
        <v>994023234.70000005</v>
      </c>
      <c r="C185" s="2">
        <v>994.02</v>
      </c>
      <c r="D185" s="2">
        <f t="shared" si="37"/>
        <v>0</v>
      </c>
      <c r="E185" s="30">
        <f t="shared" si="38"/>
        <v>0</v>
      </c>
      <c r="F185" s="73">
        <f t="shared" si="39"/>
        <v>0</v>
      </c>
      <c r="G185" s="43">
        <f t="shared" si="40"/>
        <v>0</v>
      </c>
      <c r="I185" s="31">
        <f t="shared" si="47"/>
        <v>78761.399999999994</v>
      </c>
      <c r="J185" s="139">
        <f t="shared" si="45"/>
        <v>5901.6392999999998</v>
      </c>
      <c r="K185" s="79">
        <f t="shared" si="41"/>
        <v>1062.2951</v>
      </c>
      <c r="L185" s="139">
        <f t="shared" si="46"/>
        <v>2715.9105</v>
      </c>
      <c r="M185" s="79">
        <f t="shared" si="42"/>
        <v>488.8639</v>
      </c>
      <c r="N185" s="94">
        <f>ROUND(N184*18/118,2)</f>
        <v>348738.27</v>
      </c>
      <c r="O185" s="95">
        <f>IF(O184=TRUE,SUM(K156:K185),O184*18%)</f>
        <v>31868.852220000004</v>
      </c>
      <c r="P185" s="96">
        <f>IF(P184=TRUE,SUM(M156:M185),P184*18%)</f>
        <v>14678.904078000009</v>
      </c>
      <c r="V185" s="36">
        <f t="shared" si="43"/>
        <v>997</v>
      </c>
      <c r="W185" s="36">
        <f t="shared" si="44"/>
        <v>991.04</v>
      </c>
    </row>
    <row r="186" spans="1:23" x14ac:dyDescent="0.2">
      <c r="A186" s="171">
        <v>41457</v>
      </c>
      <c r="B186" s="2">
        <v>994023234.70000005</v>
      </c>
      <c r="C186" s="2">
        <v>994.02</v>
      </c>
      <c r="D186" s="2">
        <f t="shared" si="37"/>
        <v>0</v>
      </c>
      <c r="E186" s="30">
        <f t="shared" si="38"/>
        <v>0</v>
      </c>
      <c r="F186" s="73">
        <f t="shared" si="39"/>
        <v>0</v>
      </c>
      <c r="G186" s="43">
        <f t="shared" si="40"/>
        <v>0</v>
      </c>
      <c r="I186" s="31">
        <f t="shared" si="47"/>
        <v>78761.399999999994</v>
      </c>
      <c r="J186" s="137">
        <f t="shared" si="45"/>
        <v>5901.6392999999998</v>
      </c>
      <c r="K186" s="77">
        <f t="shared" si="41"/>
        <v>1062.2951</v>
      </c>
      <c r="L186" s="137">
        <f t="shared" si="46"/>
        <v>2715.9105</v>
      </c>
      <c r="M186" s="77">
        <f t="shared" si="42"/>
        <v>488.8639</v>
      </c>
      <c r="N186" s="190" t="s">
        <v>47</v>
      </c>
      <c r="O186" s="190"/>
      <c r="P186" s="190"/>
      <c r="Q186" s="34"/>
      <c r="V186" s="36">
        <f t="shared" si="43"/>
        <v>997</v>
      </c>
      <c r="W186" s="36">
        <f t="shared" si="44"/>
        <v>991.04</v>
      </c>
    </row>
    <row r="187" spans="1:23" x14ac:dyDescent="0.2">
      <c r="A187" s="171">
        <v>41458</v>
      </c>
      <c r="B187" s="2">
        <v>994023234.70000005</v>
      </c>
      <c r="C187" s="2">
        <v>994.02</v>
      </c>
      <c r="D187" s="2">
        <f t="shared" si="37"/>
        <v>0</v>
      </c>
      <c r="E187" s="30">
        <f t="shared" si="38"/>
        <v>0</v>
      </c>
      <c r="F187" s="73">
        <f t="shared" si="39"/>
        <v>0</v>
      </c>
      <c r="G187" s="43">
        <f t="shared" si="40"/>
        <v>0</v>
      </c>
      <c r="I187" s="19">
        <f t="shared" si="47"/>
        <v>78761.399999999994</v>
      </c>
      <c r="J187" s="138">
        <f t="shared" si="45"/>
        <v>5901.6392999999998</v>
      </c>
      <c r="K187" s="78">
        <f t="shared" si="41"/>
        <v>1062.2951</v>
      </c>
      <c r="L187" s="144">
        <f t="shared" si="46"/>
        <v>2715.9105</v>
      </c>
      <c r="M187" s="87">
        <f t="shared" si="42"/>
        <v>488.8639</v>
      </c>
      <c r="N187" s="14"/>
      <c r="O187" s="14"/>
      <c r="P187" s="14"/>
      <c r="Q187" s="34"/>
      <c r="V187" s="36">
        <f t="shared" si="43"/>
        <v>997</v>
      </c>
      <c r="W187" s="36">
        <f t="shared" si="44"/>
        <v>991.04</v>
      </c>
    </row>
    <row r="188" spans="1:23" x14ac:dyDescent="0.2">
      <c r="A188" s="171">
        <v>41459</v>
      </c>
      <c r="B188" s="2">
        <v>994023234.70000005</v>
      </c>
      <c r="C188" s="2">
        <v>994.02</v>
      </c>
      <c r="D188" s="2">
        <f t="shared" si="37"/>
        <v>0</v>
      </c>
      <c r="E188" s="30">
        <f t="shared" si="38"/>
        <v>0</v>
      </c>
      <c r="F188" s="73">
        <f t="shared" si="39"/>
        <v>0</v>
      </c>
      <c r="G188" s="43">
        <f t="shared" si="40"/>
        <v>0</v>
      </c>
      <c r="I188" s="19">
        <f t="shared" si="47"/>
        <v>78761.399999999994</v>
      </c>
      <c r="J188" s="138">
        <f t="shared" si="45"/>
        <v>5901.6392999999998</v>
      </c>
      <c r="K188" s="78">
        <f t="shared" si="41"/>
        <v>1062.2951</v>
      </c>
      <c r="L188" s="144">
        <f t="shared" si="46"/>
        <v>2715.9105</v>
      </c>
      <c r="M188" s="87">
        <f t="shared" si="42"/>
        <v>488.8639</v>
      </c>
      <c r="N188" s="75"/>
      <c r="O188" s="75"/>
      <c r="P188" s="75"/>
      <c r="Q188" s="34"/>
      <c r="V188" s="36">
        <f t="shared" si="43"/>
        <v>997</v>
      </c>
      <c r="W188" s="36">
        <f t="shared" si="44"/>
        <v>991.04</v>
      </c>
    </row>
    <row r="189" spans="1:23" x14ac:dyDescent="0.2">
      <c r="A189" s="171">
        <v>41460</v>
      </c>
      <c r="B189" s="2">
        <v>994023234.70000005</v>
      </c>
      <c r="C189" s="2">
        <v>994.02</v>
      </c>
      <c r="D189" s="2">
        <f t="shared" si="37"/>
        <v>0</v>
      </c>
      <c r="E189" s="30">
        <f t="shared" si="38"/>
        <v>0</v>
      </c>
      <c r="F189" s="73">
        <f t="shared" si="39"/>
        <v>0</v>
      </c>
      <c r="G189" s="43">
        <f t="shared" si="40"/>
        <v>0</v>
      </c>
      <c r="I189" s="19">
        <f t="shared" si="47"/>
        <v>78761.399999999994</v>
      </c>
      <c r="J189" s="138">
        <f t="shared" si="45"/>
        <v>5901.6392999999998</v>
      </c>
      <c r="K189" s="78">
        <f t="shared" si="41"/>
        <v>1062.2951</v>
      </c>
      <c r="L189" s="144">
        <f t="shared" si="46"/>
        <v>2715.9105</v>
      </c>
      <c r="M189" s="87">
        <f t="shared" si="42"/>
        <v>488.8639</v>
      </c>
      <c r="N189" s="75"/>
      <c r="O189" s="75"/>
      <c r="P189" s="75"/>
      <c r="Q189" s="34"/>
      <c r="V189" s="36">
        <f t="shared" si="43"/>
        <v>997</v>
      </c>
      <c r="W189" s="36">
        <f t="shared" si="44"/>
        <v>991.04</v>
      </c>
    </row>
    <row r="190" spans="1:23" x14ac:dyDescent="0.2">
      <c r="A190" s="171">
        <v>41461</v>
      </c>
      <c r="B190" s="2">
        <v>994023234.70000005</v>
      </c>
      <c r="C190" s="2">
        <v>994.02</v>
      </c>
      <c r="D190" s="2">
        <f t="shared" si="37"/>
        <v>0</v>
      </c>
      <c r="E190" s="30">
        <f t="shared" si="38"/>
        <v>0</v>
      </c>
      <c r="F190" s="73">
        <f t="shared" si="39"/>
        <v>0</v>
      </c>
      <c r="G190" s="43">
        <f t="shared" si="40"/>
        <v>0</v>
      </c>
      <c r="I190" s="19">
        <f t="shared" si="47"/>
        <v>78761.399999999994</v>
      </c>
      <c r="J190" s="138">
        <f t="shared" si="45"/>
        <v>5901.6392999999998</v>
      </c>
      <c r="K190" s="78">
        <f t="shared" si="41"/>
        <v>1062.2951</v>
      </c>
      <c r="L190" s="144">
        <f t="shared" si="46"/>
        <v>2715.9105</v>
      </c>
      <c r="M190" s="87">
        <f t="shared" si="42"/>
        <v>488.8639</v>
      </c>
      <c r="N190" s="14"/>
      <c r="O190" s="14"/>
      <c r="P190" s="14"/>
      <c r="Q190" s="34"/>
      <c r="V190" s="36">
        <f t="shared" si="43"/>
        <v>997</v>
      </c>
      <c r="W190" s="36">
        <f t="shared" si="44"/>
        <v>991.04</v>
      </c>
    </row>
    <row r="191" spans="1:23" x14ac:dyDescent="0.2">
      <c r="A191" s="171">
        <v>41462</v>
      </c>
      <c r="B191" s="2">
        <v>994023234.70000005</v>
      </c>
      <c r="C191" s="2">
        <v>994.02</v>
      </c>
      <c r="D191" s="2">
        <f t="shared" si="37"/>
        <v>0</v>
      </c>
      <c r="E191" s="30">
        <f t="shared" si="38"/>
        <v>0</v>
      </c>
      <c r="F191" s="73">
        <f t="shared" si="39"/>
        <v>0</v>
      </c>
      <c r="G191" s="43">
        <f t="shared" si="40"/>
        <v>0</v>
      </c>
      <c r="I191" s="19">
        <f t="shared" si="47"/>
        <v>78761.399999999994</v>
      </c>
      <c r="J191" s="138">
        <f t="shared" si="45"/>
        <v>5901.6392999999998</v>
      </c>
      <c r="K191" s="78">
        <f t="shared" si="41"/>
        <v>1062.2951</v>
      </c>
      <c r="L191" s="144">
        <f t="shared" si="46"/>
        <v>2715.9105</v>
      </c>
      <c r="M191" s="87">
        <f t="shared" si="42"/>
        <v>488.8639</v>
      </c>
      <c r="N191" s="14"/>
      <c r="O191" s="14"/>
      <c r="P191" s="14"/>
      <c r="Q191" s="34"/>
      <c r="V191" s="36">
        <f t="shared" si="43"/>
        <v>997</v>
      </c>
      <c r="W191" s="36">
        <f t="shared" si="44"/>
        <v>991.04</v>
      </c>
    </row>
    <row r="192" spans="1:23" x14ac:dyDescent="0.2">
      <c r="A192" s="171">
        <v>41463</v>
      </c>
      <c r="B192" s="2">
        <v>994023234.70000005</v>
      </c>
      <c r="C192" s="2">
        <v>994.02</v>
      </c>
      <c r="D192" s="2">
        <f t="shared" si="37"/>
        <v>0</v>
      </c>
      <c r="E192" s="30">
        <f t="shared" si="38"/>
        <v>0</v>
      </c>
      <c r="F192" s="73">
        <f t="shared" si="39"/>
        <v>0</v>
      </c>
      <c r="G192" s="43">
        <f t="shared" si="40"/>
        <v>0</v>
      </c>
      <c r="I192" s="31">
        <f t="shared" si="47"/>
        <v>78761.399999999994</v>
      </c>
      <c r="J192" s="137">
        <f t="shared" si="45"/>
        <v>5901.6392999999998</v>
      </c>
      <c r="K192" s="77">
        <f t="shared" si="41"/>
        <v>1062.2951</v>
      </c>
      <c r="L192" s="137">
        <f t="shared" si="46"/>
        <v>2715.9105</v>
      </c>
      <c r="M192" s="77">
        <f t="shared" si="42"/>
        <v>488.8639</v>
      </c>
      <c r="N192" s="14"/>
      <c r="O192" s="14"/>
      <c r="P192" s="14"/>
      <c r="Q192" s="34"/>
      <c r="V192" s="36">
        <f t="shared" si="43"/>
        <v>997</v>
      </c>
      <c r="W192" s="36">
        <f t="shared" si="44"/>
        <v>991.04</v>
      </c>
    </row>
    <row r="193" spans="1:23" x14ac:dyDescent="0.2">
      <c r="A193" s="171">
        <v>41464</v>
      </c>
      <c r="B193" s="2">
        <v>994023234.70000005</v>
      </c>
      <c r="C193" s="2">
        <v>994.02</v>
      </c>
      <c r="D193" s="2">
        <f t="shared" si="37"/>
        <v>0</v>
      </c>
      <c r="E193" s="30">
        <f t="shared" si="38"/>
        <v>0</v>
      </c>
      <c r="F193" s="73">
        <f t="shared" si="39"/>
        <v>0</v>
      </c>
      <c r="G193" s="43">
        <f t="shared" si="40"/>
        <v>0</v>
      </c>
      <c r="I193" s="31">
        <f t="shared" si="47"/>
        <v>78761.399999999994</v>
      </c>
      <c r="J193" s="137">
        <f t="shared" si="45"/>
        <v>5901.6392999999998</v>
      </c>
      <c r="K193" s="77">
        <f t="shared" si="41"/>
        <v>1062.2951</v>
      </c>
      <c r="L193" s="137">
        <f t="shared" si="46"/>
        <v>2715.9105</v>
      </c>
      <c r="M193" s="77">
        <f t="shared" si="42"/>
        <v>488.8639</v>
      </c>
      <c r="N193" s="14"/>
      <c r="O193" s="14"/>
      <c r="P193" s="14"/>
      <c r="V193" s="36">
        <f t="shared" si="43"/>
        <v>997</v>
      </c>
      <c r="W193" s="36">
        <f t="shared" si="44"/>
        <v>991.04</v>
      </c>
    </row>
    <row r="194" spans="1:23" x14ac:dyDescent="0.2">
      <c r="A194" s="171">
        <v>41465</v>
      </c>
      <c r="B194" s="2">
        <v>994023234.70000005</v>
      </c>
      <c r="C194" s="2">
        <v>994.02</v>
      </c>
      <c r="D194" s="2">
        <f t="shared" si="37"/>
        <v>0</v>
      </c>
      <c r="E194" s="30">
        <f t="shared" si="38"/>
        <v>0</v>
      </c>
      <c r="F194" s="73">
        <f t="shared" si="39"/>
        <v>0</v>
      </c>
      <c r="G194" s="43">
        <f t="shared" si="40"/>
        <v>0</v>
      </c>
      <c r="I194" s="19">
        <f t="shared" si="47"/>
        <v>78761.399999999994</v>
      </c>
      <c r="J194" s="138">
        <f t="shared" si="45"/>
        <v>5901.6392999999998</v>
      </c>
      <c r="K194" s="78">
        <f t="shared" si="41"/>
        <v>1062.2951</v>
      </c>
      <c r="L194" s="144">
        <f t="shared" si="46"/>
        <v>2715.9105</v>
      </c>
      <c r="M194" s="87">
        <f t="shared" si="42"/>
        <v>488.8639</v>
      </c>
      <c r="N194" s="14"/>
      <c r="O194" s="14"/>
      <c r="P194" s="14"/>
      <c r="V194" s="36">
        <f t="shared" si="43"/>
        <v>997</v>
      </c>
      <c r="W194" s="36">
        <f t="shared" si="44"/>
        <v>991.04</v>
      </c>
    </row>
    <row r="195" spans="1:23" x14ac:dyDescent="0.2">
      <c r="A195" s="171">
        <v>41466</v>
      </c>
      <c r="B195" s="2">
        <v>994023234.70000005</v>
      </c>
      <c r="C195" s="2">
        <v>994.02</v>
      </c>
      <c r="D195" s="2">
        <f t="shared" si="37"/>
        <v>0</v>
      </c>
      <c r="E195" s="30">
        <f t="shared" si="38"/>
        <v>0</v>
      </c>
      <c r="F195" s="73">
        <f t="shared" si="39"/>
        <v>0</v>
      </c>
      <c r="G195" s="43">
        <f t="shared" si="40"/>
        <v>0</v>
      </c>
      <c r="I195" s="19">
        <f t="shared" si="47"/>
        <v>78761.399999999994</v>
      </c>
      <c r="J195" s="138">
        <f t="shared" si="45"/>
        <v>5901.6392999999998</v>
      </c>
      <c r="K195" s="78">
        <f t="shared" si="41"/>
        <v>1062.2951</v>
      </c>
      <c r="L195" s="144">
        <f t="shared" si="46"/>
        <v>2715.9105</v>
      </c>
      <c r="M195" s="87">
        <f t="shared" si="42"/>
        <v>488.8639</v>
      </c>
      <c r="N195" s="14"/>
      <c r="O195" s="14"/>
      <c r="P195" s="14"/>
      <c r="V195" s="36">
        <f t="shared" si="43"/>
        <v>997</v>
      </c>
      <c r="W195" s="36">
        <f t="shared" si="44"/>
        <v>991.04</v>
      </c>
    </row>
    <row r="196" spans="1:23" x14ac:dyDescent="0.2">
      <c r="A196" s="171">
        <v>41467</v>
      </c>
      <c r="B196" s="2">
        <v>994023234.70000005</v>
      </c>
      <c r="C196" s="2">
        <v>994.02</v>
      </c>
      <c r="D196" s="2">
        <f t="shared" si="37"/>
        <v>0</v>
      </c>
      <c r="E196" s="30">
        <f t="shared" si="38"/>
        <v>0</v>
      </c>
      <c r="F196" s="73">
        <f t="shared" si="39"/>
        <v>0</v>
      </c>
      <c r="G196" s="43">
        <f t="shared" si="40"/>
        <v>0</v>
      </c>
      <c r="I196" s="19">
        <f t="shared" si="47"/>
        <v>78761.399999999994</v>
      </c>
      <c r="J196" s="138">
        <f t="shared" si="45"/>
        <v>5901.6392999999998</v>
      </c>
      <c r="K196" s="78">
        <f t="shared" si="41"/>
        <v>1062.2951</v>
      </c>
      <c r="L196" s="144">
        <f t="shared" si="46"/>
        <v>2715.9105</v>
      </c>
      <c r="M196" s="87">
        <f t="shared" si="42"/>
        <v>488.8639</v>
      </c>
      <c r="N196" s="14"/>
      <c r="O196" s="14"/>
      <c r="P196" s="14"/>
      <c r="V196" s="36">
        <f t="shared" si="43"/>
        <v>997</v>
      </c>
      <c r="W196" s="36">
        <f t="shared" si="44"/>
        <v>991.04</v>
      </c>
    </row>
    <row r="197" spans="1:23" x14ac:dyDescent="0.2">
      <c r="A197" s="171">
        <v>41468</v>
      </c>
      <c r="B197" s="2">
        <v>994023234.70000005</v>
      </c>
      <c r="C197" s="2">
        <v>994.02</v>
      </c>
      <c r="D197" s="2">
        <f t="shared" ref="D197:D260" si="48">IF(B197-B196=-B197-B196,0,B197-B196)</f>
        <v>0</v>
      </c>
      <c r="E197" s="30">
        <f t="shared" ref="E197:E260" si="49">IF(C197-C196=-C197-C196,0,C197-C196)</f>
        <v>0</v>
      </c>
      <c r="F197" s="73">
        <f t="shared" ref="F197:F260" si="50">IFERROR(D197/B196,0)</f>
        <v>0</v>
      </c>
      <c r="G197" s="43">
        <f t="shared" ref="G197:G260" si="51">IFERROR(E197/C196,0)</f>
        <v>0</v>
      </c>
      <c r="I197" s="19">
        <f t="shared" si="47"/>
        <v>78761.399999999994</v>
      </c>
      <c r="J197" s="138">
        <f t="shared" si="45"/>
        <v>5901.6392999999998</v>
      </c>
      <c r="K197" s="78">
        <f t="shared" si="41"/>
        <v>1062.2951</v>
      </c>
      <c r="L197" s="144">
        <f t="shared" si="46"/>
        <v>2715.9105</v>
      </c>
      <c r="M197" s="87">
        <f t="shared" si="42"/>
        <v>488.8639</v>
      </c>
      <c r="N197" s="14"/>
      <c r="O197" s="14"/>
      <c r="P197" s="14"/>
      <c r="V197" s="36">
        <f t="shared" si="43"/>
        <v>997</v>
      </c>
      <c r="W197" s="36">
        <f t="shared" si="44"/>
        <v>991.04</v>
      </c>
    </row>
    <row r="198" spans="1:23" x14ac:dyDescent="0.2">
      <c r="A198" s="171">
        <v>41469</v>
      </c>
      <c r="B198" s="2">
        <v>994023234.70000005</v>
      </c>
      <c r="C198" s="2">
        <v>994.02</v>
      </c>
      <c r="D198" s="2">
        <f t="shared" si="48"/>
        <v>0</v>
      </c>
      <c r="E198" s="30">
        <f t="shared" si="49"/>
        <v>0</v>
      </c>
      <c r="F198" s="73">
        <f t="shared" si="50"/>
        <v>0</v>
      </c>
      <c r="G198" s="43">
        <f t="shared" si="51"/>
        <v>0</v>
      </c>
      <c r="I198" s="19">
        <f t="shared" si="47"/>
        <v>78761.399999999994</v>
      </c>
      <c r="J198" s="138">
        <f t="shared" si="45"/>
        <v>5901.6392999999998</v>
      </c>
      <c r="K198" s="78">
        <f t="shared" si="41"/>
        <v>1062.2951</v>
      </c>
      <c r="L198" s="144">
        <f t="shared" si="46"/>
        <v>2715.9105</v>
      </c>
      <c r="M198" s="87">
        <f t="shared" si="42"/>
        <v>488.8639</v>
      </c>
      <c r="N198" s="14"/>
      <c r="O198" s="14"/>
      <c r="P198" s="14"/>
      <c r="V198" s="36">
        <f t="shared" si="43"/>
        <v>997</v>
      </c>
      <c r="W198" s="36">
        <f t="shared" si="44"/>
        <v>991.04</v>
      </c>
    </row>
    <row r="199" spans="1:23" x14ac:dyDescent="0.2">
      <c r="A199" s="171">
        <v>41470</v>
      </c>
      <c r="B199" s="2">
        <v>994023234.70000005</v>
      </c>
      <c r="C199" s="2">
        <v>994.02</v>
      </c>
      <c r="D199" s="2">
        <f t="shared" si="48"/>
        <v>0</v>
      </c>
      <c r="E199" s="30">
        <f t="shared" si="49"/>
        <v>0</v>
      </c>
      <c r="F199" s="73">
        <f t="shared" si="50"/>
        <v>0</v>
      </c>
      <c r="G199" s="43">
        <f t="shared" si="51"/>
        <v>0</v>
      </c>
      <c r="I199" s="31">
        <f t="shared" si="47"/>
        <v>78761.399999999994</v>
      </c>
      <c r="J199" s="137">
        <f t="shared" si="45"/>
        <v>5901.6392999999998</v>
      </c>
      <c r="K199" s="77">
        <f t="shared" si="41"/>
        <v>1062.2951</v>
      </c>
      <c r="L199" s="137">
        <f t="shared" si="46"/>
        <v>2715.9105</v>
      </c>
      <c r="M199" s="77">
        <f t="shared" si="42"/>
        <v>488.8639</v>
      </c>
      <c r="N199" s="14"/>
      <c r="O199" s="14"/>
      <c r="P199" s="14"/>
      <c r="V199" s="36">
        <f t="shared" si="43"/>
        <v>997</v>
      </c>
      <c r="W199" s="36">
        <f t="shared" si="44"/>
        <v>991.04</v>
      </c>
    </row>
    <row r="200" spans="1:23" x14ac:dyDescent="0.2">
      <c r="A200" s="171">
        <v>41471</v>
      </c>
      <c r="B200" s="2">
        <v>994023234.70000005</v>
      </c>
      <c r="C200" s="2">
        <v>994.02</v>
      </c>
      <c r="D200" s="2">
        <f t="shared" si="48"/>
        <v>0</v>
      </c>
      <c r="E200" s="30">
        <f t="shared" si="49"/>
        <v>0</v>
      </c>
      <c r="F200" s="73">
        <f t="shared" si="50"/>
        <v>0</v>
      </c>
      <c r="G200" s="43">
        <f t="shared" si="51"/>
        <v>0</v>
      </c>
      <c r="I200" s="31">
        <f t="shared" ref="I200:I231" si="52">ROUND(B199*$N$2/$O$739,2)</f>
        <v>78761.399999999994</v>
      </c>
      <c r="J200" s="137">
        <f t="shared" si="45"/>
        <v>5901.6392999999998</v>
      </c>
      <c r="K200" s="77">
        <f t="shared" si="41"/>
        <v>1062.2951</v>
      </c>
      <c r="L200" s="137">
        <f t="shared" si="46"/>
        <v>2715.9105</v>
      </c>
      <c r="M200" s="77">
        <f t="shared" si="42"/>
        <v>488.8639</v>
      </c>
      <c r="N200" s="14"/>
      <c r="O200" s="14"/>
      <c r="P200" s="14"/>
      <c r="V200" s="36">
        <f t="shared" si="43"/>
        <v>997</v>
      </c>
      <c r="W200" s="36">
        <f t="shared" si="44"/>
        <v>991.04</v>
      </c>
    </row>
    <row r="201" spans="1:23" x14ac:dyDescent="0.2">
      <c r="A201" s="171">
        <v>41472</v>
      </c>
      <c r="B201" s="2">
        <v>994023234.70000005</v>
      </c>
      <c r="C201" s="2">
        <v>994.02</v>
      </c>
      <c r="D201" s="2">
        <f t="shared" si="48"/>
        <v>0</v>
      </c>
      <c r="E201" s="30">
        <f t="shared" si="49"/>
        <v>0</v>
      </c>
      <c r="F201" s="73">
        <f t="shared" si="50"/>
        <v>0</v>
      </c>
      <c r="G201" s="43">
        <f t="shared" si="51"/>
        <v>0</v>
      </c>
      <c r="I201" s="19">
        <f t="shared" si="52"/>
        <v>78761.399999999994</v>
      </c>
      <c r="J201" s="138">
        <f t="shared" si="45"/>
        <v>5901.6392999999998</v>
      </c>
      <c r="K201" s="78">
        <f t="shared" si="41"/>
        <v>1062.2951</v>
      </c>
      <c r="L201" s="144">
        <f t="shared" si="46"/>
        <v>2715.9105</v>
      </c>
      <c r="M201" s="87">
        <f t="shared" si="42"/>
        <v>488.8639</v>
      </c>
      <c r="N201" s="14"/>
      <c r="O201" s="14"/>
      <c r="P201" s="14"/>
      <c r="V201" s="36">
        <f t="shared" si="43"/>
        <v>997</v>
      </c>
      <c r="W201" s="36">
        <f t="shared" si="44"/>
        <v>991.04</v>
      </c>
    </row>
    <row r="202" spans="1:23" x14ac:dyDescent="0.2">
      <c r="A202" s="171">
        <v>41473</v>
      </c>
      <c r="B202" s="2">
        <v>994023234.70000005</v>
      </c>
      <c r="C202" s="2">
        <v>994.02</v>
      </c>
      <c r="D202" s="2">
        <f t="shared" si="48"/>
        <v>0</v>
      </c>
      <c r="E202" s="30">
        <f t="shared" si="49"/>
        <v>0</v>
      </c>
      <c r="F202" s="73">
        <f t="shared" si="50"/>
        <v>0</v>
      </c>
      <c r="G202" s="43">
        <f t="shared" si="51"/>
        <v>0</v>
      </c>
      <c r="I202" s="19">
        <f t="shared" si="52"/>
        <v>78761.399999999994</v>
      </c>
      <c r="J202" s="138">
        <f t="shared" si="45"/>
        <v>5901.6392999999998</v>
      </c>
      <c r="K202" s="78">
        <f t="shared" si="41"/>
        <v>1062.2951</v>
      </c>
      <c r="L202" s="144">
        <f t="shared" si="46"/>
        <v>2715.9105</v>
      </c>
      <c r="M202" s="87">
        <f t="shared" si="42"/>
        <v>488.8639</v>
      </c>
      <c r="N202" s="14"/>
      <c r="O202" s="14"/>
      <c r="P202" s="14"/>
      <c r="V202" s="36">
        <f t="shared" si="43"/>
        <v>997</v>
      </c>
      <c r="W202" s="36">
        <f t="shared" si="44"/>
        <v>991.04</v>
      </c>
    </row>
    <row r="203" spans="1:23" x14ac:dyDescent="0.2">
      <c r="A203" s="171">
        <v>41474</v>
      </c>
      <c r="B203" s="2">
        <v>994023234.70000005</v>
      </c>
      <c r="C203" s="2">
        <v>994.02</v>
      </c>
      <c r="D203" s="2">
        <f t="shared" si="48"/>
        <v>0</v>
      </c>
      <c r="E203" s="30">
        <f t="shared" si="49"/>
        <v>0</v>
      </c>
      <c r="F203" s="73">
        <f t="shared" si="50"/>
        <v>0</v>
      </c>
      <c r="G203" s="43">
        <f t="shared" si="51"/>
        <v>0</v>
      </c>
      <c r="I203" s="19">
        <f t="shared" si="52"/>
        <v>78761.399999999994</v>
      </c>
      <c r="J203" s="138">
        <f t="shared" si="45"/>
        <v>5901.6392999999998</v>
      </c>
      <c r="K203" s="78">
        <f t="shared" si="41"/>
        <v>1062.2951</v>
      </c>
      <c r="L203" s="144">
        <f t="shared" si="46"/>
        <v>2715.9105</v>
      </c>
      <c r="M203" s="87">
        <f t="shared" si="42"/>
        <v>488.8639</v>
      </c>
      <c r="N203" s="14"/>
      <c r="O203" s="14"/>
      <c r="P203" s="14"/>
      <c r="V203" s="36">
        <f t="shared" si="43"/>
        <v>997</v>
      </c>
      <c r="W203" s="36">
        <f t="shared" si="44"/>
        <v>991.04</v>
      </c>
    </row>
    <row r="204" spans="1:23" x14ac:dyDescent="0.2">
      <c r="A204" s="171">
        <v>41475</v>
      </c>
      <c r="B204" s="2">
        <v>994023234.70000005</v>
      </c>
      <c r="C204" s="2">
        <v>994.02</v>
      </c>
      <c r="D204" s="2">
        <f t="shared" si="48"/>
        <v>0</v>
      </c>
      <c r="E204" s="30">
        <f t="shared" si="49"/>
        <v>0</v>
      </c>
      <c r="F204" s="73">
        <f t="shared" si="50"/>
        <v>0</v>
      </c>
      <c r="G204" s="43">
        <f t="shared" si="51"/>
        <v>0</v>
      </c>
      <c r="I204" s="19">
        <f t="shared" si="52"/>
        <v>78761.399999999994</v>
      </c>
      <c r="J204" s="138">
        <f t="shared" si="45"/>
        <v>5901.6392999999998</v>
      </c>
      <c r="K204" s="78">
        <f t="shared" si="41"/>
        <v>1062.2951</v>
      </c>
      <c r="L204" s="144">
        <f t="shared" si="46"/>
        <v>2715.9105</v>
      </c>
      <c r="M204" s="87">
        <f t="shared" si="42"/>
        <v>488.8639</v>
      </c>
      <c r="N204" s="14"/>
      <c r="O204" s="14"/>
      <c r="P204" s="14"/>
      <c r="V204" s="36">
        <f t="shared" si="43"/>
        <v>997</v>
      </c>
      <c r="W204" s="36">
        <f t="shared" si="44"/>
        <v>991.04</v>
      </c>
    </row>
    <row r="205" spans="1:23" x14ac:dyDescent="0.2">
      <c r="A205" s="171">
        <v>41476</v>
      </c>
      <c r="B205" s="2">
        <v>994023234.70000005</v>
      </c>
      <c r="C205" s="2">
        <v>994.02</v>
      </c>
      <c r="D205" s="2">
        <f t="shared" si="48"/>
        <v>0</v>
      </c>
      <c r="E205" s="30">
        <f t="shared" si="49"/>
        <v>0</v>
      </c>
      <c r="F205" s="73">
        <f t="shared" si="50"/>
        <v>0</v>
      </c>
      <c r="G205" s="43">
        <f t="shared" si="51"/>
        <v>0</v>
      </c>
      <c r="I205" s="19">
        <f t="shared" si="52"/>
        <v>78761.399999999994</v>
      </c>
      <c r="J205" s="138">
        <f t="shared" si="45"/>
        <v>5901.6392999999998</v>
      </c>
      <c r="K205" s="78">
        <f t="shared" si="41"/>
        <v>1062.2951</v>
      </c>
      <c r="L205" s="144">
        <f t="shared" si="46"/>
        <v>2715.9105</v>
      </c>
      <c r="M205" s="87">
        <f t="shared" si="42"/>
        <v>488.8639</v>
      </c>
      <c r="N205" s="14"/>
      <c r="O205" s="14"/>
      <c r="P205" s="14"/>
      <c r="V205" s="36">
        <f t="shared" si="43"/>
        <v>997</v>
      </c>
      <c r="W205" s="36">
        <f t="shared" si="44"/>
        <v>991.04</v>
      </c>
    </row>
    <row r="206" spans="1:23" x14ac:dyDescent="0.2">
      <c r="A206" s="171">
        <v>41477</v>
      </c>
      <c r="B206" s="2">
        <v>994023234.70000005</v>
      </c>
      <c r="C206" s="2">
        <v>994.02</v>
      </c>
      <c r="D206" s="2">
        <f t="shared" si="48"/>
        <v>0</v>
      </c>
      <c r="E206" s="30">
        <f t="shared" si="49"/>
        <v>0</v>
      </c>
      <c r="F206" s="73">
        <f t="shared" si="50"/>
        <v>0</v>
      </c>
      <c r="G206" s="43">
        <f t="shared" si="51"/>
        <v>0</v>
      </c>
      <c r="I206" s="31">
        <f t="shared" si="52"/>
        <v>78761.399999999994</v>
      </c>
      <c r="J206" s="137">
        <f t="shared" si="45"/>
        <v>5901.6392999999998</v>
      </c>
      <c r="K206" s="77">
        <f t="shared" ref="K206:K269" si="53">ROUND(J206*18%,4)</f>
        <v>1062.2951</v>
      </c>
      <c r="L206" s="137">
        <f t="shared" si="46"/>
        <v>2715.9105</v>
      </c>
      <c r="M206" s="77">
        <f t="shared" ref="M206:M269" si="54">ROUND(L206*18%,4)</f>
        <v>488.8639</v>
      </c>
      <c r="N206" s="14"/>
      <c r="O206" s="14"/>
      <c r="P206" s="14"/>
      <c r="V206" s="36">
        <f t="shared" ref="V206:V269" si="55">C206+(ROUND(C206*$V$2,2))</f>
        <v>997</v>
      </c>
      <c r="W206" s="36">
        <f t="shared" ref="W206:W269" si="56">C206-(ROUND(C206*$V$2,2))</f>
        <v>991.04</v>
      </c>
    </row>
    <row r="207" spans="1:23" x14ac:dyDescent="0.2">
      <c r="A207" s="171">
        <v>41478</v>
      </c>
      <c r="B207" s="2">
        <v>994023234.70000005</v>
      </c>
      <c r="C207" s="2">
        <v>994.02</v>
      </c>
      <c r="D207" s="2">
        <f t="shared" si="48"/>
        <v>0</v>
      </c>
      <c r="E207" s="30">
        <f t="shared" si="49"/>
        <v>0</v>
      </c>
      <c r="F207" s="73">
        <f t="shared" si="50"/>
        <v>0</v>
      </c>
      <c r="G207" s="43">
        <f t="shared" si="51"/>
        <v>0</v>
      </c>
      <c r="I207" s="31">
        <f t="shared" si="52"/>
        <v>78761.399999999994</v>
      </c>
      <c r="J207" s="137">
        <f t="shared" si="45"/>
        <v>5901.6392999999998</v>
      </c>
      <c r="K207" s="77">
        <f t="shared" si="53"/>
        <v>1062.2951</v>
      </c>
      <c r="L207" s="137">
        <f t="shared" si="46"/>
        <v>2715.9105</v>
      </c>
      <c r="M207" s="77">
        <f t="shared" si="54"/>
        <v>488.8639</v>
      </c>
      <c r="N207" s="14"/>
      <c r="O207" s="14"/>
      <c r="P207" s="14"/>
      <c r="V207" s="36">
        <f t="shared" si="55"/>
        <v>997</v>
      </c>
      <c r="W207" s="36">
        <f t="shared" si="56"/>
        <v>991.04</v>
      </c>
    </row>
    <row r="208" spans="1:23" x14ac:dyDescent="0.2">
      <c r="A208" s="171">
        <v>41479</v>
      </c>
      <c r="B208" s="2">
        <v>994023234.70000005</v>
      </c>
      <c r="C208" s="2">
        <v>994.02</v>
      </c>
      <c r="D208" s="2">
        <f t="shared" si="48"/>
        <v>0</v>
      </c>
      <c r="E208" s="30">
        <f t="shared" si="49"/>
        <v>0</v>
      </c>
      <c r="F208" s="73">
        <f t="shared" si="50"/>
        <v>0</v>
      </c>
      <c r="G208" s="43">
        <f t="shared" si="51"/>
        <v>0</v>
      </c>
      <c r="I208" s="19">
        <f t="shared" si="52"/>
        <v>78761.399999999994</v>
      </c>
      <c r="J208" s="138">
        <f t="shared" si="45"/>
        <v>5901.6392999999998</v>
      </c>
      <c r="K208" s="78">
        <f t="shared" si="53"/>
        <v>1062.2951</v>
      </c>
      <c r="L208" s="144">
        <f t="shared" si="46"/>
        <v>2715.9105</v>
      </c>
      <c r="M208" s="87">
        <f t="shared" si="54"/>
        <v>488.8639</v>
      </c>
      <c r="N208" s="14"/>
      <c r="O208" s="14"/>
      <c r="P208" s="14"/>
      <c r="V208" s="36">
        <f t="shared" si="55"/>
        <v>997</v>
      </c>
      <c r="W208" s="36">
        <f t="shared" si="56"/>
        <v>991.04</v>
      </c>
    </row>
    <row r="209" spans="1:23" x14ac:dyDescent="0.2">
      <c r="A209" s="171">
        <v>41480</v>
      </c>
      <c r="B209" s="2">
        <v>994023234.70000005</v>
      </c>
      <c r="C209" s="2">
        <v>994.02</v>
      </c>
      <c r="D209" s="2">
        <f t="shared" si="48"/>
        <v>0</v>
      </c>
      <c r="E209" s="30">
        <f t="shared" si="49"/>
        <v>0</v>
      </c>
      <c r="F209" s="73">
        <f t="shared" si="50"/>
        <v>0</v>
      </c>
      <c r="G209" s="43">
        <f t="shared" si="51"/>
        <v>0</v>
      </c>
      <c r="I209" s="19">
        <f t="shared" si="52"/>
        <v>78761.399999999994</v>
      </c>
      <c r="J209" s="138">
        <f t="shared" si="45"/>
        <v>5901.6392999999998</v>
      </c>
      <c r="K209" s="78">
        <f t="shared" si="53"/>
        <v>1062.2951</v>
      </c>
      <c r="L209" s="144">
        <f t="shared" si="46"/>
        <v>2715.9105</v>
      </c>
      <c r="M209" s="87">
        <f t="shared" si="54"/>
        <v>488.8639</v>
      </c>
      <c r="V209" s="36">
        <f t="shared" si="55"/>
        <v>997</v>
      </c>
      <c r="W209" s="36">
        <f t="shared" si="56"/>
        <v>991.04</v>
      </c>
    </row>
    <row r="210" spans="1:23" x14ac:dyDescent="0.2">
      <c r="A210" s="171">
        <v>41481</v>
      </c>
      <c r="B210" s="2">
        <v>994023234.70000005</v>
      </c>
      <c r="C210" s="2">
        <v>994.02</v>
      </c>
      <c r="D210" s="2">
        <f t="shared" si="48"/>
        <v>0</v>
      </c>
      <c r="E210" s="30">
        <f t="shared" si="49"/>
        <v>0</v>
      </c>
      <c r="F210" s="73">
        <f t="shared" si="50"/>
        <v>0</v>
      </c>
      <c r="G210" s="43">
        <f t="shared" si="51"/>
        <v>0</v>
      </c>
      <c r="I210" s="19">
        <f t="shared" si="52"/>
        <v>78761.399999999994</v>
      </c>
      <c r="J210" s="138">
        <f t="shared" si="45"/>
        <v>5901.6392999999998</v>
      </c>
      <c r="K210" s="78">
        <f t="shared" si="53"/>
        <v>1062.2951</v>
      </c>
      <c r="L210" s="144">
        <f t="shared" si="46"/>
        <v>2715.9105</v>
      </c>
      <c r="M210" s="87">
        <f t="shared" si="54"/>
        <v>488.8639</v>
      </c>
      <c r="V210" s="36">
        <f t="shared" si="55"/>
        <v>997</v>
      </c>
      <c r="W210" s="36">
        <f t="shared" si="56"/>
        <v>991.04</v>
      </c>
    </row>
    <row r="211" spans="1:23" x14ac:dyDescent="0.2">
      <c r="A211" s="171">
        <v>41482</v>
      </c>
      <c r="B211" s="2">
        <v>994023234.70000005</v>
      </c>
      <c r="C211" s="2">
        <v>994.02</v>
      </c>
      <c r="D211" s="2">
        <f t="shared" si="48"/>
        <v>0</v>
      </c>
      <c r="E211" s="30">
        <f t="shared" si="49"/>
        <v>0</v>
      </c>
      <c r="F211" s="73">
        <f t="shared" si="50"/>
        <v>0</v>
      </c>
      <c r="G211" s="43">
        <f t="shared" si="51"/>
        <v>0</v>
      </c>
      <c r="I211" s="19">
        <f t="shared" si="52"/>
        <v>78761.399999999994</v>
      </c>
      <c r="J211" s="138">
        <f t="shared" si="45"/>
        <v>5901.6392999999998</v>
      </c>
      <c r="K211" s="78">
        <f t="shared" si="53"/>
        <v>1062.2951</v>
      </c>
      <c r="L211" s="144">
        <f t="shared" si="46"/>
        <v>2715.9105</v>
      </c>
      <c r="M211" s="87">
        <f t="shared" si="54"/>
        <v>488.8639</v>
      </c>
      <c r="N211" s="191" t="s">
        <v>54</v>
      </c>
      <c r="O211" s="191"/>
      <c r="P211" s="191"/>
      <c r="V211" s="36">
        <f t="shared" si="55"/>
        <v>997</v>
      </c>
      <c r="W211" s="36">
        <f t="shared" si="56"/>
        <v>991.04</v>
      </c>
    </row>
    <row r="212" spans="1:23" x14ac:dyDescent="0.2">
      <c r="A212" s="171">
        <v>41483</v>
      </c>
      <c r="B212" s="2">
        <v>994023234.70000005</v>
      </c>
      <c r="C212" s="2">
        <v>994.02</v>
      </c>
      <c r="D212" s="2">
        <f t="shared" si="48"/>
        <v>0</v>
      </c>
      <c r="E212" s="30">
        <f t="shared" si="49"/>
        <v>0</v>
      </c>
      <c r="F212" s="73">
        <f t="shared" si="50"/>
        <v>0</v>
      </c>
      <c r="G212" s="43">
        <f t="shared" si="51"/>
        <v>0</v>
      </c>
      <c r="I212" s="19">
        <f t="shared" si="52"/>
        <v>78761.399999999994</v>
      </c>
      <c r="J212" s="138">
        <f t="shared" si="45"/>
        <v>5901.6392999999998</v>
      </c>
      <c r="K212" s="78">
        <f t="shared" si="53"/>
        <v>1062.2951</v>
      </c>
      <c r="L212" s="144">
        <f t="shared" si="46"/>
        <v>2715.9105</v>
      </c>
      <c r="M212" s="87">
        <f t="shared" si="54"/>
        <v>488.8639</v>
      </c>
      <c r="N212" s="119" t="s">
        <v>52</v>
      </c>
      <c r="O212" s="120">
        <f>SUM(J186:J216)</f>
        <v>182950.81830000004</v>
      </c>
      <c r="P212" s="76">
        <f>SUM(L186:L216)</f>
        <v>84190.509599999961</v>
      </c>
      <c r="V212" s="36">
        <f t="shared" si="55"/>
        <v>997</v>
      </c>
      <c r="W212" s="36">
        <f t="shared" si="56"/>
        <v>991.04</v>
      </c>
    </row>
    <row r="213" spans="1:23" x14ac:dyDescent="0.2">
      <c r="A213" s="171">
        <v>41484</v>
      </c>
      <c r="B213" s="2">
        <v>994023234.70000005</v>
      </c>
      <c r="C213" s="2">
        <v>994.02</v>
      </c>
      <c r="D213" s="2">
        <f t="shared" si="48"/>
        <v>0</v>
      </c>
      <c r="E213" s="30">
        <f t="shared" si="49"/>
        <v>0</v>
      </c>
      <c r="F213" s="73">
        <f t="shared" si="50"/>
        <v>0</v>
      </c>
      <c r="G213" s="43">
        <f t="shared" si="51"/>
        <v>0</v>
      </c>
      <c r="I213" s="31">
        <f t="shared" si="52"/>
        <v>78761.399999999994</v>
      </c>
      <c r="J213" s="137">
        <f t="shared" si="45"/>
        <v>5901.6392999999998</v>
      </c>
      <c r="K213" s="77">
        <f t="shared" si="53"/>
        <v>1062.2951</v>
      </c>
      <c r="L213" s="137">
        <f t="shared" si="46"/>
        <v>2715.9105</v>
      </c>
      <c r="M213" s="77">
        <f t="shared" si="54"/>
        <v>488.8639</v>
      </c>
      <c r="N213" s="119" t="s">
        <v>53</v>
      </c>
      <c r="O213" s="76">
        <f>SUM(K186:K216)</f>
        <v>32931.148099999991</v>
      </c>
      <c r="P213" s="76">
        <f>SUM(M186:M216)</f>
        <v>15154.292000000005</v>
      </c>
      <c r="V213" s="36">
        <f t="shared" si="55"/>
        <v>997</v>
      </c>
      <c r="W213" s="36">
        <f t="shared" si="56"/>
        <v>991.04</v>
      </c>
    </row>
    <row r="214" spans="1:23" x14ac:dyDescent="0.2">
      <c r="A214" s="171">
        <v>41485</v>
      </c>
      <c r="B214" s="2">
        <v>994023234.70000005</v>
      </c>
      <c r="C214" s="2">
        <v>994.02</v>
      </c>
      <c r="D214" s="2">
        <f t="shared" si="48"/>
        <v>0</v>
      </c>
      <c r="E214" s="30">
        <f t="shared" si="49"/>
        <v>0</v>
      </c>
      <c r="F214" s="73">
        <f t="shared" si="50"/>
        <v>0</v>
      </c>
      <c r="G214" s="43">
        <f t="shared" si="51"/>
        <v>0</v>
      </c>
      <c r="I214" s="31">
        <f t="shared" si="52"/>
        <v>78761.399999999994</v>
      </c>
      <c r="J214" s="137">
        <f t="shared" si="45"/>
        <v>5901.6392999999998</v>
      </c>
      <c r="K214" s="77">
        <f t="shared" si="53"/>
        <v>1062.2951</v>
      </c>
      <c r="L214" s="137">
        <f t="shared" si="46"/>
        <v>2715.9105</v>
      </c>
      <c r="M214" s="77">
        <f t="shared" si="54"/>
        <v>488.8639</v>
      </c>
      <c r="N214" s="186" t="s">
        <v>11</v>
      </c>
      <c r="O214" s="186"/>
      <c r="P214" s="186"/>
      <c r="V214" s="36">
        <f t="shared" si="55"/>
        <v>997</v>
      </c>
      <c r="W214" s="36">
        <f t="shared" si="56"/>
        <v>991.04</v>
      </c>
    </row>
    <row r="215" spans="1:23" x14ac:dyDescent="0.2">
      <c r="A215" s="171">
        <v>41486</v>
      </c>
      <c r="B215" s="31">
        <v>993029239.33000004</v>
      </c>
      <c r="C215" s="31">
        <v>993.03</v>
      </c>
      <c r="D215" s="2">
        <f t="shared" si="48"/>
        <v>-993995.37000000477</v>
      </c>
      <c r="E215" s="30">
        <f t="shared" si="49"/>
        <v>-0.99000000000000909</v>
      </c>
      <c r="F215" s="73">
        <f t="shared" si="50"/>
        <v>-9.9997196775787264E-4</v>
      </c>
      <c r="G215" s="43">
        <f t="shared" si="51"/>
        <v>-9.9595581577836367E-4</v>
      </c>
      <c r="I215" s="19">
        <f t="shared" si="52"/>
        <v>78761.399999999994</v>
      </c>
      <c r="J215" s="138">
        <f t="shared" si="45"/>
        <v>5901.6392999999998</v>
      </c>
      <c r="K215" s="78">
        <f t="shared" si="53"/>
        <v>1062.2951</v>
      </c>
      <c r="L215" s="144">
        <f t="shared" si="46"/>
        <v>2715.9105</v>
      </c>
      <c r="M215" s="87">
        <f t="shared" si="54"/>
        <v>488.8639</v>
      </c>
      <c r="N215" s="92" t="s">
        <v>43</v>
      </c>
      <c r="O215" s="167" t="s">
        <v>39</v>
      </c>
      <c r="P215" s="93" t="s">
        <v>40</v>
      </c>
      <c r="V215" s="36">
        <f t="shared" si="55"/>
        <v>996.01</v>
      </c>
      <c r="W215" s="36">
        <f t="shared" si="56"/>
        <v>990.05</v>
      </c>
    </row>
    <row r="216" spans="1:23" x14ac:dyDescent="0.2">
      <c r="A216" s="171">
        <v>41487</v>
      </c>
      <c r="B216" s="2">
        <v>993029239.33000004</v>
      </c>
      <c r="C216" s="2">
        <v>993.03</v>
      </c>
      <c r="D216" s="2">
        <f t="shared" si="48"/>
        <v>0</v>
      </c>
      <c r="E216" s="30">
        <f t="shared" si="49"/>
        <v>0</v>
      </c>
      <c r="F216" s="73">
        <f t="shared" si="50"/>
        <v>0</v>
      </c>
      <c r="G216" s="43">
        <f t="shared" si="51"/>
        <v>0</v>
      </c>
      <c r="I216" s="32">
        <f t="shared" si="52"/>
        <v>78682.64</v>
      </c>
      <c r="J216" s="139">
        <f t="shared" si="45"/>
        <v>5901.6392999999998</v>
      </c>
      <c r="K216" s="79">
        <f t="shared" si="53"/>
        <v>1062.2951</v>
      </c>
      <c r="L216" s="139">
        <f t="shared" si="46"/>
        <v>2713.1945999999998</v>
      </c>
      <c r="M216" s="79">
        <f t="shared" si="54"/>
        <v>488.375</v>
      </c>
      <c r="N216" s="94">
        <f>SUM(I185:I216)</f>
        <v>2520286.0399999986</v>
      </c>
      <c r="O216" s="89">
        <f>IF(SUM(J186:J216)&lt;20000,20000,SUM(J186:J216))</f>
        <v>182950.81830000004</v>
      </c>
      <c r="P216" s="91">
        <f>IF(SUM(L186:L216)&lt;6000,6000,SUM(L186:L216))</f>
        <v>84190.509599999961</v>
      </c>
      <c r="Q216" s="34"/>
      <c r="R216" s="34"/>
      <c r="V216" s="36">
        <f t="shared" si="55"/>
        <v>996.01</v>
      </c>
      <c r="W216" s="36">
        <f t="shared" si="56"/>
        <v>990.05</v>
      </c>
    </row>
    <row r="217" spans="1:23" x14ac:dyDescent="0.2">
      <c r="A217" s="171">
        <v>41488</v>
      </c>
      <c r="B217" s="2">
        <v>993029239.33000004</v>
      </c>
      <c r="C217" s="2">
        <v>993.03</v>
      </c>
      <c r="D217" s="2">
        <f t="shared" si="48"/>
        <v>0</v>
      </c>
      <c r="E217" s="30">
        <f t="shared" si="49"/>
        <v>0</v>
      </c>
      <c r="F217" s="73">
        <f t="shared" si="50"/>
        <v>0</v>
      </c>
      <c r="G217" s="43">
        <f t="shared" si="51"/>
        <v>0</v>
      </c>
      <c r="I217" s="19">
        <f t="shared" si="52"/>
        <v>78682.64</v>
      </c>
      <c r="J217" s="138">
        <f t="shared" si="45"/>
        <v>5901.6392999999998</v>
      </c>
      <c r="K217" s="78">
        <f t="shared" si="53"/>
        <v>1062.2951</v>
      </c>
      <c r="L217" s="144">
        <f t="shared" si="46"/>
        <v>2713.1945999999998</v>
      </c>
      <c r="M217" s="87">
        <f t="shared" si="54"/>
        <v>488.375</v>
      </c>
      <c r="N217" s="94">
        <f>ROUND(N216*18/118,2)</f>
        <v>384450.41</v>
      </c>
      <c r="O217" s="95">
        <f>IF(O216=TRUE,SUM(K186:K216),O216*18%)</f>
        <v>32931.147294000009</v>
      </c>
      <c r="P217" s="96">
        <f>IF(P216=TRUE,SUM(M186:M216),P216*18%)</f>
        <v>15154.291727999993</v>
      </c>
      <c r="Q217" s="34"/>
      <c r="R217" s="34"/>
      <c r="V217" s="36">
        <f t="shared" si="55"/>
        <v>996.01</v>
      </c>
      <c r="W217" s="36">
        <f t="shared" si="56"/>
        <v>990.05</v>
      </c>
    </row>
    <row r="218" spans="1:23" x14ac:dyDescent="0.2">
      <c r="A218" s="171">
        <v>41489</v>
      </c>
      <c r="B218" s="2">
        <v>993029239.33000004</v>
      </c>
      <c r="C218" s="2">
        <v>993.03</v>
      </c>
      <c r="D218" s="2">
        <f t="shared" si="48"/>
        <v>0</v>
      </c>
      <c r="E218" s="30">
        <f t="shared" si="49"/>
        <v>0</v>
      </c>
      <c r="F218" s="73">
        <f t="shared" si="50"/>
        <v>0</v>
      </c>
      <c r="G218" s="43">
        <f t="shared" si="51"/>
        <v>0</v>
      </c>
      <c r="I218" s="19">
        <f t="shared" si="52"/>
        <v>78682.64</v>
      </c>
      <c r="J218" s="138">
        <f t="shared" si="45"/>
        <v>5901.6392999999998</v>
      </c>
      <c r="K218" s="78">
        <f t="shared" si="53"/>
        <v>1062.2951</v>
      </c>
      <c r="L218" s="144">
        <f t="shared" si="46"/>
        <v>2713.1945999999998</v>
      </c>
      <c r="M218" s="87">
        <f t="shared" si="54"/>
        <v>488.375</v>
      </c>
      <c r="N218" s="190" t="s">
        <v>47</v>
      </c>
      <c r="O218" s="190"/>
      <c r="P218" s="190"/>
      <c r="Q218" s="34"/>
      <c r="R218" s="34"/>
      <c r="V218" s="36">
        <f t="shared" si="55"/>
        <v>996.01</v>
      </c>
      <c r="W218" s="36">
        <f t="shared" si="56"/>
        <v>990.05</v>
      </c>
    </row>
    <row r="219" spans="1:23" x14ac:dyDescent="0.2">
      <c r="A219" s="171">
        <v>41490</v>
      </c>
      <c r="B219" s="2">
        <v>993029239.33000004</v>
      </c>
      <c r="C219" s="2">
        <v>993.03</v>
      </c>
      <c r="D219" s="2">
        <f t="shared" si="48"/>
        <v>0</v>
      </c>
      <c r="E219" s="30">
        <f t="shared" si="49"/>
        <v>0</v>
      </c>
      <c r="F219" s="73">
        <f t="shared" si="50"/>
        <v>0</v>
      </c>
      <c r="G219" s="43">
        <f t="shared" si="51"/>
        <v>0</v>
      </c>
      <c r="I219" s="19">
        <f t="shared" si="52"/>
        <v>78682.64</v>
      </c>
      <c r="J219" s="138">
        <f t="shared" ref="J219:J282" si="57">ROUND(IF(B218&lt;=$R$740,B218*$S$740/$O$739,MAX(IF(B218&lt;=$R$741,B218*$S$741/$O$739,MAX(IF(B218&lt;=$R$742,B218*$S$742/$O$739,MAX(IF(B218&lt;=$R$743,B218*$S$743/$O$739,MAX(IF(B218&lt;=$R$744,B218*$S$744/$O$739,MAX(IF(B218&lt;=$R$745,B218*$S$745/$O$739,MAX(IF(B218&gt;$R$746,B218*$S$746/$O$739,0),$R$745*$S$745/$O$739)),$R$744*$S$744/$O$739)),$R$743*$S$743/$O$739)),$R$742*$S$742/$O$739)),$R$741*$S$741/$O$739)),$R$740*$S$740/$O$739)),4)</f>
        <v>5901.6392999999998</v>
      </c>
      <c r="K219" s="78">
        <f t="shared" si="53"/>
        <v>1062.2951</v>
      </c>
      <c r="L219" s="144">
        <f t="shared" si="46"/>
        <v>2713.1945999999998</v>
      </c>
      <c r="M219" s="87">
        <f t="shared" si="54"/>
        <v>488.375</v>
      </c>
      <c r="N219" s="75"/>
      <c r="O219" s="75"/>
      <c r="P219" s="75"/>
      <c r="Q219" s="34"/>
      <c r="R219" s="34"/>
      <c r="V219" s="36">
        <f t="shared" si="55"/>
        <v>996.01</v>
      </c>
      <c r="W219" s="36">
        <f t="shared" si="56"/>
        <v>990.05</v>
      </c>
    </row>
    <row r="220" spans="1:23" x14ac:dyDescent="0.2">
      <c r="A220" s="171">
        <v>41491</v>
      </c>
      <c r="B220" s="2">
        <v>993029239.33000004</v>
      </c>
      <c r="C220" s="2">
        <v>993.03</v>
      </c>
      <c r="D220" s="2">
        <f t="shared" si="48"/>
        <v>0</v>
      </c>
      <c r="E220" s="30">
        <f t="shared" si="49"/>
        <v>0</v>
      </c>
      <c r="F220" s="73">
        <f t="shared" si="50"/>
        <v>0</v>
      </c>
      <c r="G220" s="43">
        <f t="shared" si="51"/>
        <v>0</v>
      </c>
      <c r="I220" s="31">
        <f t="shared" si="52"/>
        <v>78682.64</v>
      </c>
      <c r="J220" s="137">
        <f t="shared" si="57"/>
        <v>5901.6392999999998</v>
      </c>
      <c r="K220" s="77">
        <f t="shared" si="53"/>
        <v>1062.2951</v>
      </c>
      <c r="L220" s="137">
        <f t="shared" si="46"/>
        <v>2713.1945999999998</v>
      </c>
      <c r="M220" s="77">
        <f t="shared" si="54"/>
        <v>488.375</v>
      </c>
      <c r="N220" s="14"/>
      <c r="O220" s="14"/>
      <c r="P220" s="14"/>
      <c r="Q220" s="34"/>
      <c r="R220" s="34"/>
      <c r="V220" s="36">
        <f t="shared" si="55"/>
        <v>996.01</v>
      </c>
      <c r="W220" s="36">
        <f t="shared" si="56"/>
        <v>990.05</v>
      </c>
    </row>
    <row r="221" spans="1:23" x14ac:dyDescent="0.2">
      <c r="A221" s="171">
        <v>41492</v>
      </c>
      <c r="B221" s="2">
        <v>993029239.33000004</v>
      </c>
      <c r="C221" s="2">
        <v>993.03</v>
      </c>
      <c r="D221" s="2">
        <f t="shared" si="48"/>
        <v>0</v>
      </c>
      <c r="E221" s="30">
        <f t="shared" si="49"/>
        <v>0</v>
      </c>
      <c r="F221" s="73">
        <f t="shared" si="50"/>
        <v>0</v>
      </c>
      <c r="G221" s="43">
        <f t="shared" si="51"/>
        <v>0</v>
      </c>
      <c r="I221" s="31">
        <f t="shared" si="52"/>
        <v>78682.64</v>
      </c>
      <c r="J221" s="137">
        <f t="shared" si="57"/>
        <v>5901.6392999999998</v>
      </c>
      <c r="K221" s="77">
        <f t="shared" si="53"/>
        <v>1062.2951</v>
      </c>
      <c r="L221" s="137">
        <f t="shared" si="46"/>
        <v>2713.1945999999998</v>
      </c>
      <c r="M221" s="77">
        <f t="shared" si="54"/>
        <v>488.375</v>
      </c>
      <c r="N221" s="14"/>
      <c r="O221" s="14"/>
      <c r="P221" s="14"/>
      <c r="Q221" s="34"/>
      <c r="R221" s="34"/>
      <c r="V221" s="36">
        <f t="shared" si="55"/>
        <v>996.01</v>
      </c>
      <c r="W221" s="36">
        <f t="shared" si="56"/>
        <v>990.05</v>
      </c>
    </row>
    <row r="222" spans="1:23" x14ac:dyDescent="0.2">
      <c r="A222" s="171">
        <v>41493</v>
      </c>
      <c r="B222" s="2">
        <v>993029239.33000004</v>
      </c>
      <c r="C222" s="2">
        <v>993.03</v>
      </c>
      <c r="D222" s="2">
        <f t="shared" si="48"/>
        <v>0</v>
      </c>
      <c r="E222" s="30">
        <f t="shared" si="49"/>
        <v>0</v>
      </c>
      <c r="F222" s="73">
        <f t="shared" si="50"/>
        <v>0</v>
      </c>
      <c r="G222" s="43">
        <f t="shared" si="51"/>
        <v>0</v>
      </c>
      <c r="I222" s="19">
        <f t="shared" si="52"/>
        <v>78682.64</v>
      </c>
      <c r="J222" s="138">
        <f t="shared" si="57"/>
        <v>5901.6392999999998</v>
      </c>
      <c r="K222" s="78">
        <f t="shared" si="53"/>
        <v>1062.2951</v>
      </c>
      <c r="L222" s="144">
        <f t="shared" si="46"/>
        <v>2713.1945999999998</v>
      </c>
      <c r="M222" s="87">
        <f t="shared" si="54"/>
        <v>488.375</v>
      </c>
      <c r="N222" s="14"/>
      <c r="O222" s="14"/>
      <c r="P222" s="14"/>
      <c r="V222" s="36">
        <f t="shared" si="55"/>
        <v>996.01</v>
      </c>
      <c r="W222" s="36">
        <f t="shared" si="56"/>
        <v>990.05</v>
      </c>
    </row>
    <row r="223" spans="1:23" x14ac:dyDescent="0.2">
      <c r="A223" s="171">
        <v>41494</v>
      </c>
      <c r="B223" s="2">
        <v>993029239.33000004</v>
      </c>
      <c r="C223" s="2">
        <v>993.03</v>
      </c>
      <c r="D223" s="2">
        <f t="shared" si="48"/>
        <v>0</v>
      </c>
      <c r="E223" s="30">
        <f t="shared" si="49"/>
        <v>0</v>
      </c>
      <c r="F223" s="73">
        <f t="shared" si="50"/>
        <v>0</v>
      </c>
      <c r="G223" s="43">
        <f t="shared" si="51"/>
        <v>0</v>
      </c>
      <c r="I223" s="19">
        <f t="shared" si="52"/>
        <v>78682.64</v>
      </c>
      <c r="J223" s="138">
        <f t="shared" si="57"/>
        <v>5901.6392999999998</v>
      </c>
      <c r="K223" s="78">
        <f t="shared" si="53"/>
        <v>1062.2951</v>
      </c>
      <c r="L223" s="144">
        <f t="shared" si="46"/>
        <v>2713.1945999999998</v>
      </c>
      <c r="M223" s="87">
        <f t="shared" si="54"/>
        <v>488.375</v>
      </c>
      <c r="N223" s="14"/>
      <c r="O223" s="14"/>
      <c r="P223" s="14"/>
      <c r="V223" s="36">
        <f t="shared" si="55"/>
        <v>996.01</v>
      </c>
      <c r="W223" s="36">
        <f t="shared" si="56"/>
        <v>990.05</v>
      </c>
    </row>
    <row r="224" spans="1:23" x14ac:dyDescent="0.2">
      <c r="A224" s="171">
        <v>41495</v>
      </c>
      <c r="B224" s="2">
        <v>993029239.33000004</v>
      </c>
      <c r="C224" s="2">
        <v>993.03</v>
      </c>
      <c r="D224" s="2">
        <f t="shared" si="48"/>
        <v>0</v>
      </c>
      <c r="E224" s="30">
        <f t="shared" si="49"/>
        <v>0</v>
      </c>
      <c r="F224" s="73">
        <f t="shared" si="50"/>
        <v>0</v>
      </c>
      <c r="G224" s="43">
        <f t="shared" si="51"/>
        <v>0</v>
      </c>
      <c r="I224" s="19">
        <f t="shared" si="52"/>
        <v>78682.64</v>
      </c>
      <c r="J224" s="138">
        <f t="shared" si="57"/>
        <v>5901.6392999999998</v>
      </c>
      <c r="K224" s="78">
        <f t="shared" si="53"/>
        <v>1062.2951</v>
      </c>
      <c r="L224" s="144">
        <f t="shared" si="46"/>
        <v>2713.1945999999998</v>
      </c>
      <c r="M224" s="87">
        <f t="shared" si="54"/>
        <v>488.375</v>
      </c>
      <c r="N224" s="14"/>
      <c r="O224" s="14"/>
      <c r="P224" s="14"/>
      <c r="V224" s="36">
        <f t="shared" si="55"/>
        <v>996.01</v>
      </c>
      <c r="W224" s="36">
        <f t="shared" si="56"/>
        <v>990.05</v>
      </c>
    </row>
    <row r="225" spans="1:23" x14ac:dyDescent="0.2">
      <c r="A225" s="171">
        <v>41496</v>
      </c>
      <c r="B225" s="2">
        <v>993029239.33000004</v>
      </c>
      <c r="C225" s="2">
        <v>993.03</v>
      </c>
      <c r="D225" s="2">
        <f t="shared" si="48"/>
        <v>0</v>
      </c>
      <c r="E225" s="30">
        <f t="shared" si="49"/>
        <v>0</v>
      </c>
      <c r="F225" s="73">
        <f t="shared" si="50"/>
        <v>0</v>
      </c>
      <c r="G225" s="43">
        <f t="shared" si="51"/>
        <v>0</v>
      </c>
      <c r="I225" s="19">
        <f t="shared" si="52"/>
        <v>78682.64</v>
      </c>
      <c r="J225" s="138">
        <f t="shared" si="57"/>
        <v>5901.6392999999998</v>
      </c>
      <c r="K225" s="78">
        <f t="shared" si="53"/>
        <v>1062.2951</v>
      </c>
      <c r="L225" s="144">
        <f t="shared" si="46"/>
        <v>2713.1945999999998</v>
      </c>
      <c r="M225" s="87">
        <f t="shared" si="54"/>
        <v>488.375</v>
      </c>
      <c r="N225" s="192"/>
      <c r="O225" s="192"/>
      <c r="P225" s="192"/>
      <c r="V225" s="36">
        <f t="shared" si="55"/>
        <v>996.01</v>
      </c>
      <c r="W225" s="36">
        <f t="shared" si="56"/>
        <v>990.05</v>
      </c>
    </row>
    <row r="226" spans="1:23" x14ac:dyDescent="0.2">
      <c r="A226" s="171">
        <v>41497</v>
      </c>
      <c r="B226" s="2">
        <v>993029239.33000004</v>
      </c>
      <c r="C226" s="2">
        <v>993.03</v>
      </c>
      <c r="D226" s="2">
        <f t="shared" si="48"/>
        <v>0</v>
      </c>
      <c r="E226" s="30">
        <f t="shared" si="49"/>
        <v>0</v>
      </c>
      <c r="F226" s="73">
        <f t="shared" si="50"/>
        <v>0</v>
      </c>
      <c r="G226" s="43">
        <f t="shared" si="51"/>
        <v>0</v>
      </c>
      <c r="I226" s="19">
        <f t="shared" si="52"/>
        <v>78682.64</v>
      </c>
      <c r="J226" s="138">
        <f t="shared" si="57"/>
        <v>5901.6392999999998</v>
      </c>
      <c r="K226" s="78">
        <f t="shared" si="53"/>
        <v>1062.2951</v>
      </c>
      <c r="L226" s="144">
        <f t="shared" si="46"/>
        <v>2713.1945999999998</v>
      </c>
      <c r="M226" s="87">
        <f t="shared" si="54"/>
        <v>488.375</v>
      </c>
      <c r="N226" s="168"/>
      <c r="O226" s="168"/>
      <c r="P226" s="168"/>
      <c r="V226" s="36">
        <f t="shared" si="55"/>
        <v>996.01</v>
      </c>
      <c r="W226" s="36">
        <f t="shared" si="56"/>
        <v>990.05</v>
      </c>
    </row>
    <row r="227" spans="1:23" x14ac:dyDescent="0.2">
      <c r="A227" s="171">
        <v>41498</v>
      </c>
      <c r="B227" s="2">
        <v>993029239.33000004</v>
      </c>
      <c r="C227" s="2">
        <v>993.03</v>
      </c>
      <c r="D227" s="2">
        <f t="shared" si="48"/>
        <v>0</v>
      </c>
      <c r="E227" s="30">
        <f t="shared" si="49"/>
        <v>0</v>
      </c>
      <c r="F227" s="73">
        <f t="shared" si="50"/>
        <v>0</v>
      </c>
      <c r="G227" s="43">
        <f t="shared" si="51"/>
        <v>0</v>
      </c>
      <c r="I227" s="31">
        <f t="shared" si="52"/>
        <v>78682.64</v>
      </c>
      <c r="J227" s="137">
        <f t="shared" si="57"/>
        <v>5901.6392999999998</v>
      </c>
      <c r="K227" s="77">
        <f t="shared" si="53"/>
        <v>1062.2951</v>
      </c>
      <c r="L227" s="137">
        <f t="shared" si="46"/>
        <v>2713.1945999999998</v>
      </c>
      <c r="M227" s="77">
        <f t="shared" si="54"/>
        <v>488.375</v>
      </c>
      <c r="N227" s="20"/>
      <c r="O227" s="21"/>
      <c r="P227" s="21"/>
      <c r="V227" s="36">
        <f t="shared" si="55"/>
        <v>996.01</v>
      </c>
      <c r="W227" s="36">
        <f t="shared" si="56"/>
        <v>990.05</v>
      </c>
    </row>
    <row r="228" spans="1:23" x14ac:dyDescent="0.2">
      <c r="A228" s="171">
        <v>41499</v>
      </c>
      <c r="B228" s="2">
        <v>993029239.33000004</v>
      </c>
      <c r="C228" s="2">
        <v>993.03</v>
      </c>
      <c r="D228" s="2">
        <f t="shared" si="48"/>
        <v>0</v>
      </c>
      <c r="E228" s="30">
        <f t="shared" si="49"/>
        <v>0</v>
      </c>
      <c r="F228" s="73">
        <f t="shared" si="50"/>
        <v>0</v>
      </c>
      <c r="G228" s="43">
        <f t="shared" si="51"/>
        <v>0</v>
      </c>
      <c r="I228" s="31">
        <f t="shared" si="52"/>
        <v>78682.64</v>
      </c>
      <c r="J228" s="137">
        <f t="shared" si="57"/>
        <v>5901.6392999999998</v>
      </c>
      <c r="K228" s="77">
        <f t="shared" si="53"/>
        <v>1062.2951</v>
      </c>
      <c r="L228" s="137">
        <f t="shared" ref="L228:L291" si="58">ROUND(IF(B227&lt;=$R$750,B227*$S$750/$O$739,IF(B227&gt;$R$751,B227*$S$751/$O$739,0)),4)</f>
        <v>2713.1945999999998</v>
      </c>
      <c r="M228" s="77">
        <f t="shared" si="54"/>
        <v>488.375</v>
      </c>
      <c r="N228" s="14"/>
      <c r="O228" s="14"/>
      <c r="P228" s="14"/>
      <c r="V228" s="36">
        <f t="shared" si="55"/>
        <v>996.01</v>
      </c>
      <c r="W228" s="36">
        <f t="shared" si="56"/>
        <v>990.05</v>
      </c>
    </row>
    <row r="229" spans="1:23" x14ac:dyDescent="0.2">
      <c r="A229" s="171">
        <v>41500</v>
      </c>
      <c r="B229" s="2">
        <v>993029239.33000004</v>
      </c>
      <c r="C229" s="2">
        <v>993.03</v>
      </c>
      <c r="D229" s="2">
        <f t="shared" si="48"/>
        <v>0</v>
      </c>
      <c r="E229" s="30">
        <f t="shared" si="49"/>
        <v>0</v>
      </c>
      <c r="F229" s="73">
        <f t="shared" si="50"/>
        <v>0</v>
      </c>
      <c r="G229" s="43">
        <f t="shared" si="51"/>
        <v>0</v>
      </c>
      <c r="I229" s="19">
        <f t="shared" si="52"/>
        <v>78682.64</v>
      </c>
      <c r="J229" s="138">
        <f t="shared" si="57"/>
        <v>5901.6392999999998</v>
      </c>
      <c r="K229" s="78">
        <f t="shared" si="53"/>
        <v>1062.2951</v>
      </c>
      <c r="L229" s="144">
        <f t="shared" si="58"/>
        <v>2713.1945999999998</v>
      </c>
      <c r="M229" s="87">
        <f t="shared" si="54"/>
        <v>488.375</v>
      </c>
      <c r="N229" s="14"/>
      <c r="O229" s="14"/>
      <c r="P229" s="14"/>
      <c r="V229" s="36">
        <f t="shared" si="55"/>
        <v>996.01</v>
      </c>
      <c r="W229" s="36">
        <f t="shared" si="56"/>
        <v>990.05</v>
      </c>
    </row>
    <row r="230" spans="1:23" x14ac:dyDescent="0.2">
      <c r="A230" s="171">
        <v>41501</v>
      </c>
      <c r="B230" s="2">
        <v>993029239.33000004</v>
      </c>
      <c r="C230" s="2">
        <v>993.03</v>
      </c>
      <c r="D230" s="2">
        <f t="shared" si="48"/>
        <v>0</v>
      </c>
      <c r="E230" s="30">
        <f t="shared" si="49"/>
        <v>0</v>
      </c>
      <c r="F230" s="73">
        <f t="shared" si="50"/>
        <v>0</v>
      </c>
      <c r="G230" s="43">
        <f t="shared" si="51"/>
        <v>0</v>
      </c>
      <c r="I230" s="19">
        <f t="shared" si="52"/>
        <v>78682.64</v>
      </c>
      <c r="J230" s="138">
        <f t="shared" si="57"/>
        <v>5901.6392999999998</v>
      </c>
      <c r="K230" s="78">
        <f t="shared" si="53"/>
        <v>1062.2951</v>
      </c>
      <c r="L230" s="144">
        <f t="shared" si="58"/>
        <v>2713.1945999999998</v>
      </c>
      <c r="M230" s="87">
        <f t="shared" si="54"/>
        <v>488.375</v>
      </c>
      <c r="N230" s="14"/>
      <c r="O230" s="14"/>
      <c r="P230" s="14"/>
      <c r="V230" s="36">
        <f t="shared" si="55"/>
        <v>996.01</v>
      </c>
      <c r="W230" s="36">
        <f t="shared" si="56"/>
        <v>990.05</v>
      </c>
    </row>
    <row r="231" spans="1:23" x14ac:dyDescent="0.2">
      <c r="A231" s="171">
        <v>41502</v>
      </c>
      <c r="B231" s="2">
        <v>993029239.33000004</v>
      </c>
      <c r="C231" s="2">
        <v>993.03</v>
      </c>
      <c r="D231" s="2">
        <f t="shared" si="48"/>
        <v>0</v>
      </c>
      <c r="E231" s="30">
        <f t="shared" si="49"/>
        <v>0</v>
      </c>
      <c r="F231" s="73">
        <f t="shared" si="50"/>
        <v>0</v>
      </c>
      <c r="G231" s="43">
        <f t="shared" si="51"/>
        <v>0</v>
      </c>
      <c r="I231" s="19">
        <f t="shared" si="52"/>
        <v>78682.64</v>
      </c>
      <c r="J231" s="138">
        <f t="shared" si="57"/>
        <v>5901.6392999999998</v>
      </c>
      <c r="K231" s="78">
        <f t="shared" si="53"/>
        <v>1062.2951</v>
      </c>
      <c r="L231" s="144">
        <f t="shared" si="58"/>
        <v>2713.1945999999998</v>
      </c>
      <c r="M231" s="87">
        <f t="shared" si="54"/>
        <v>488.375</v>
      </c>
      <c r="N231" s="14"/>
      <c r="O231" s="14"/>
      <c r="P231" s="14"/>
      <c r="V231" s="36">
        <f t="shared" si="55"/>
        <v>996.01</v>
      </c>
      <c r="W231" s="36">
        <f t="shared" si="56"/>
        <v>990.05</v>
      </c>
    </row>
    <row r="232" spans="1:23" x14ac:dyDescent="0.2">
      <c r="A232" s="171">
        <v>41503</v>
      </c>
      <c r="B232" s="2">
        <v>993029239.33000004</v>
      </c>
      <c r="C232" s="2">
        <v>993.03</v>
      </c>
      <c r="D232" s="2">
        <f t="shared" si="48"/>
        <v>0</v>
      </c>
      <c r="E232" s="30">
        <f t="shared" si="49"/>
        <v>0</v>
      </c>
      <c r="F232" s="73">
        <f t="shared" si="50"/>
        <v>0</v>
      </c>
      <c r="G232" s="43">
        <f t="shared" si="51"/>
        <v>0</v>
      </c>
      <c r="I232" s="19">
        <f t="shared" ref="I232:I263" si="59">ROUND(B231*$N$2/$O$739,2)</f>
        <v>78682.64</v>
      </c>
      <c r="J232" s="138">
        <f t="shared" si="57"/>
        <v>5901.6392999999998</v>
      </c>
      <c r="K232" s="78">
        <f t="shared" si="53"/>
        <v>1062.2951</v>
      </c>
      <c r="L232" s="144">
        <f t="shared" si="58"/>
        <v>2713.1945999999998</v>
      </c>
      <c r="M232" s="87">
        <f t="shared" si="54"/>
        <v>488.375</v>
      </c>
      <c r="N232" s="14"/>
      <c r="O232" s="14"/>
      <c r="P232" s="14"/>
      <c r="V232" s="36">
        <f t="shared" si="55"/>
        <v>996.01</v>
      </c>
      <c r="W232" s="36">
        <f t="shared" si="56"/>
        <v>990.05</v>
      </c>
    </row>
    <row r="233" spans="1:23" x14ac:dyDescent="0.2">
      <c r="A233" s="171">
        <v>41504</v>
      </c>
      <c r="B233" s="2">
        <v>993029239.33000004</v>
      </c>
      <c r="C233" s="2">
        <v>993.03</v>
      </c>
      <c r="D233" s="2">
        <f t="shared" si="48"/>
        <v>0</v>
      </c>
      <c r="E233" s="30">
        <f t="shared" si="49"/>
        <v>0</v>
      </c>
      <c r="F233" s="73">
        <f t="shared" si="50"/>
        <v>0</v>
      </c>
      <c r="G233" s="43">
        <f t="shared" si="51"/>
        <v>0</v>
      </c>
      <c r="I233" s="19">
        <f t="shared" si="59"/>
        <v>78682.64</v>
      </c>
      <c r="J233" s="138">
        <f t="shared" si="57"/>
        <v>5901.6392999999998</v>
      </c>
      <c r="K233" s="78">
        <f t="shared" si="53"/>
        <v>1062.2951</v>
      </c>
      <c r="L233" s="144">
        <f t="shared" si="58"/>
        <v>2713.1945999999998</v>
      </c>
      <c r="M233" s="87">
        <f t="shared" si="54"/>
        <v>488.375</v>
      </c>
      <c r="N233" s="14"/>
      <c r="O233" s="14"/>
      <c r="P233" s="14"/>
      <c r="V233" s="36">
        <f t="shared" si="55"/>
        <v>996.01</v>
      </c>
      <c r="W233" s="36">
        <f t="shared" si="56"/>
        <v>990.05</v>
      </c>
    </row>
    <row r="234" spans="1:23" x14ac:dyDescent="0.2">
      <c r="A234" s="171">
        <v>41505</v>
      </c>
      <c r="B234" s="2">
        <v>993029239.33000004</v>
      </c>
      <c r="C234" s="2">
        <v>993.03</v>
      </c>
      <c r="D234" s="2">
        <f t="shared" si="48"/>
        <v>0</v>
      </c>
      <c r="E234" s="30">
        <f t="shared" si="49"/>
        <v>0</v>
      </c>
      <c r="F234" s="73">
        <f t="shared" si="50"/>
        <v>0</v>
      </c>
      <c r="G234" s="43">
        <f t="shared" si="51"/>
        <v>0</v>
      </c>
      <c r="I234" s="31">
        <f t="shared" si="59"/>
        <v>78682.64</v>
      </c>
      <c r="J234" s="137">
        <f t="shared" si="57"/>
        <v>5901.6392999999998</v>
      </c>
      <c r="K234" s="77">
        <f t="shared" si="53"/>
        <v>1062.2951</v>
      </c>
      <c r="L234" s="137">
        <f t="shared" si="58"/>
        <v>2713.1945999999998</v>
      </c>
      <c r="M234" s="77">
        <f t="shared" si="54"/>
        <v>488.375</v>
      </c>
      <c r="N234" s="14"/>
      <c r="O234" s="14"/>
      <c r="P234" s="14"/>
      <c r="V234" s="36">
        <f t="shared" si="55"/>
        <v>996.01</v>
      </c>
      <c r="W234" s="36">
        <f t="shared" si="56"/>
        <v>990.05</v>
      </c>
    </row>
    <row r="235" spans="1:23" x14ac:dyDescent="0.2">
      <c r="A235" s="171">
        <v>41506</v>
      </c>
      <c r="B235" s="2">
        <v>993029239.33000004</v>
      </c>
      <c r="C235" s="2">
        <v>993.03</v>
      </c>
      <c r="D235" s="2">
        <f t="shared" si="48"/>
        <v>0</v>
      </c>
      <c r="E235" s="30">
        <f t="shared" si="49"/>
        <v>0</v>
      </c>
      <c r="F235" s="73">
        <f t="shared" si="50"/>
        <v>0</v>
      </c>
      <c r="G235" s="43">
        <f t="shared" si="51"/>
        <v>0</v>
      </c>
      <c r="I235" s="31">
        <f t="shared" si="59"/>
        <v>78682.64</v>
      </c>
      <c r="J235" s="137">
        <f t="shared" si="57"/>
        <v>5901.6392999999998</v>
      </c>
      <c r="K235" s="77">
        <f t="shared" si="53"/>
        <v>1062.2951</v>
      </c>
      <c r="L235" s="137">
        <f t="shared" si="58"/>
        <v>2713.1945999999998</v>
      </c>
      <c r="M235" s="77">
        <f t="shared" si="54"/>
        <v>488.375</v>
      </c>
      <c r="N235" s="14"/>
      <c r="O235" s="14"/>
      <c r="P235" s="14"/>
      <c r="V235" s="36">
        <f t="shared" si="55"/>
        <v>996.01</v>
      </c>
      <c r="W235" s="36">
        <f t="shared" si="56"/>
        <v>990.05</v>
      </c>
    </row>
    <row r="236" spans="1:23" x14ac:dyDescent="0.2">
      <c r="A236" s="171">
        <v>41507</v>
      </c>
      <c r="B236" s="2">
        <v>993029239.33000004</v>
      </c>
      <c r="C236" s="2">
        <v>993.03</v>
      </c>
      <c r="D236" s="2">
        <f t="shared" si="48"/>
        <v>0</v>
      </c>
      <c r="E236" s="30">
        <f t="shared" si="49"/>
        <v>0</v>
      </c>
      <c r="F236" s="73">
        <f t="shared" si="50"/>
        <v>0</v>
      </c>
      <c r="G236" s="43">
        <f t="shared" si="51"/>
        <v>0</v>
      </c>
      <c r="I236" s="19">
        <f t="shared" si="59"/>
        <v>78682.64</v>
      </c>
      <c r="J236" s="138">
        <f t="shared" si="57"/>
        <v>5901.6392999999998</v>
      </c>
      <c r="K236" s="78">
        <f t="shared" si="53"/>
        <v>1062.2951</v>
      </c>
      <c r="L236" s="144">
        <f t="shared" si="58"/>
        <v>2713.1945999999998</v>
      </c>
      <c r="M236" s="87">
        <f t="shared" si="54"/>
        <v>488.375</v>
      </c>
      <c r="N236" s="14"/>
      <c r="O236" s="14"/>
      <c r="P236" s="14"/>
      <c r="V236" s="36">
        <f t="shared" si="55"/>
        <v>996.01</v>
      </c>
      <c r="W236" s="36">
        <f t="shared" si="56"/>
        <v>990.05</v>
      </c>
    </row>
    <row r="237" spans="1:23" x14ac:dyDescent="0.2">
      <c r="A237" s="171">
        <v>41508</v>
      </c>
      <c r="B237" s="2">
        <v>993029239.33000004</v>
      </c>
      <c r="C237" s="2">
        <v>993.03</v>
      </c>
      <c r="D237" s="2">
        <f t="shared" si="48"/>
        <v>0</v>
      </c>
      <c r="E237" s="30">
        <f t="shared" si="49"/>
        <v>0</v>
      </c>
      <c r="F237" s="73">
        <f t="shared" si="50"/>
        <v>0</v>
      </c>
      <c r="G237" s="43">
        <f t="shared" si="51"/>
        <v>0</v>
      </c>
      <c r="I237" s="19">
        <f t="shared" si="59"/>
        <v>78682.64</v>
      </c>
      <c r="J237" s="138">
        <f t="shared" si="57"/>
        <v>5901.6392999999998</v>
      </c>
      <c r="K237" s="78">
        <f t="shared" si="53"/>
        <v>1062.2951</v>
      </c>
      <c r="L237" s="144">
        <f t="shared" si="58"/>
        <v>2713.1945999999998</v>
      </c>
      <c r="M237" s="87">
        <f t="shared" si="54"/>
        <v>488.375</v>
      </c>
      <c r="N237" s="14"/>
      <c r="O237" s="14"/>
      <c r="P237" s="14"/>
      <c r="V237" s="36">
        <f t="shared" si="55"/>
        <v>996.01</v>
      </c>
      <c r="W237" s="36">
        <f t="shared" si="56"/>
        <v>990.05</v>
      </c>
    </row>
    <row r="238" spans="1:23" x14ac:dyDescent="0.2">
      <c r="A238" s="171">
        <v>41509</v>
      </c>
      <c r="B238" s="2">
        <v>993029239.33000004</v>
      </c>
      <c r="C238" s="2">
        <v>993.03</v>
      </c>
      <c r="D238" s="2">
        <f t="shared" si="48"/>
        <v>0</v>
      </c>
      <c r="E238" s="30">
        <f t="shared" si="49"/>
        <v>0</v>
      </c>
      <c r="F238" s="73">
        <f t="shared" si="50"/>
        <v>0</v>
      </c>
      <c r="G238" s="43">
        <f t="shared" si="51"/>
        <v>0</v>
      </c>
      <c r="I238" s="19">
        <f t="shared" si="59"/>
        <v>78682.64</v>
      </c>
      <c r="J238" s="138">
        <f t="shared" si="57"/>
        <v>5901.6392999999998</v>
      </c>
      <c r="K238" s="78">
        <f t="shared" si="53"/>
        <v>1062.2951</v>
      </c>
      <c r="L238" s="144">
        <f t="shared" si="58"/>
        <v>2713.1945999999998</v>
      </c>
      <c r="M238" s="87">
        <f t="shared" si="54"/>
        <v>488.375</v>
      </c>
      <c r="N238" s="14"/>
      <c r="O238" s="14"/>
      <c r="P238" s="14"/>
      <c r="V238" s="36">
        <f t="shared" si="55"/>
        <v>996.01</v>
      </c>
      <c r="W238" s="36">
        <f t="shared" si="56"/>
        <v>990.05</v>
      </c>
    </row>
    <row r="239" spans="1:23" x14ac:dyDescent="0.2">
      <c r="A239" s="171">
        <v>41510</v>
      </c>
      <c r="B239" s="2">
        <v>993029239.33000004</v>
      </c>
      <c r="C239" s="2">
        <v>993.03</v>
      </c>
      <c r="D239" s="2">
        <f t="shared" si="48"/>
        <v>0</v>
      </c>
      <c r="E239" s="30">
        <f t="shared" si="49"/>
        <v>0</v>
      </c>
      <c r="F239" s="73">
        <f t="shared" si="50"/>
        <v>0</v>
      </c>
      <c r="G239" s="43">
        <f t="shared" si="51"/>
        <v>0</v>
      </c>
      <c r="I239" s="19">
        <f t="shared" si="59"/>
        <v>78682.64</v>
      </c>
      <c r="J239" s="138">
        <f t="shared" si="57"/>
        <v>5901.6392999999998</v>
      </c>
      <c r="K239" s="78">
        <f t="shared" si="53"/>
        <v>1062.2951</v>
      </c>
      <c r="L239" s="144">
        <f t="shared" si="58"/>
        <v>2713.1945999999998</v>
      </c>
      <c r="M239" s="87">
        <f t="shared" si="54"/>
        <v>488.375</v>
      </c>
      <c r="N239" s="14"/>
      <c r="O239" s="14"/>
      <c r="P239" s="14"/>
      <c r="V239" s="36">
        <f t="shared" si="55"/>
        <v>996.01</v>
      </c>
      <c r="W239" s="36">
        <f t="shared" si="56"/>
        <v>990.05</v>
      </c>
    </row>
    <row r="240" spans="1:23" x14ac:dyDescent="0.2">
      <c r="A240" s="171">
        <v>41511</v>
      </c>
      <c r="B240" s="2">
        <v>993029239.33000004</v>
      </c>
      <c r="C240" s="2">
        <v>993.03</v>
      </c>
      <c r="D240" s="2">
        <f t="shared" si="48"/>
        <v>0</v>
      </c>
      <c r="E240" s="30">
        <f t="shared" si="49"/>
        <v>0</v>
      </c>
      <c r="F240" s="73">
        <f t="shared" si="50"/>
        <v>0</v>
      </c>
      <c r="G240" s="43">
        <f t="shared" si="51"/>
        <v>0</v>
      </c>
      <c r="I240" s="19">
        <f t="shared" si="59"/>
        <v>78682.64</v>
      </c>
      <c r="J240" s="138">
        <f t="shared" si="57"/>
        <v>5901.6392999999998</v>
      </c>
      <c r="K240" s="78">
        <f t="shared" si="53"/>
        <v>1062.2951</v>
      </c>
      <c r="L240" s="144">
        <f t="shared" si="58"/>
        <v>2713.1945999999998</v>
      </c>
      <c r="M240" s="87">
        <f t="shared" si="54"/>
        <v>488.375</v>
      </c>
      <c r="N240" s="14"/>
      <c r="O240" s="14"/>
      <c r="P240" s="14"/>
      <c r="V240" s="36">
        <f t="shared" si="55"/>
        <v>996.01</v>
      </c>
      <c r="W240" s="36">
        <f t="shared" si="56"/>
        <v>990.05</v>
      </c>
    </row>
    <row r="241" spans="1:23" x14ac:dyDescent="0.2">
      <c r="A241" s="171">
        <v>41512</v>
      </c>
      <c r="B241" s="2">
        <v>993029239.33000004</v>
      </c>
      <c r="C241" s="2">
        <v>993.03</v>
      </c>
      <c r="D241" s="2">
        <f t="shared" si="48"/>
        <v>0</v>
      </c>
      <c r="E241" s="30">
        <f t="shared" si="49"/>
        <v>0</v>
      </c>
      <c r="F241" s="73">
        <f t="shared" si="50"/>
        <v>0</v>
      </c>
      <c r="G241" s="43">
        <f t="shared" si="51"/>
        <v>0</v>
      </c>
      <c r="I241" s="31">
        <f t="shared" si="59"/>
        <v>78682.64</v>
      </c>
      <c r="J241" s="137">
        <f t="shared" si="57"/>
        <v>5901.6392999999998</v>
      </c>
      <c r="K241" s="77">
        <f t="shared" si="53"/>
        <v>1062.2951</v>
      </c>
      <c r="L241" s="137">
        <f t="shared" si="58"/>
        <v>2713.1945999999998</v>
      </c>
      <c r="M241" s="77">
        <f t="shared" si="54"/>
        <v>488.375</v>
      </c>
      <c r="N241" s="14"/>
      <c r="O241" s="14"/>
      <c r="P241" s="14"/>
      <c r="V241" s="36">
        <f t="shared" si="55"/>
        <v>996.01</v>
      </c>
      <c r="W241" s="36">
        <f t="shared" si="56"/>
        <v>990.05</v>
      </c>
    </row>
    <row r="242" spans="1:23" x14ac:dyDescent="0.2">
      <c r="A242" s="171">
        <v>41513</v>
      </c>
      <c r="B242" s="2">
        <v>993029239.33000004</v>
      </c>
      <c r="C242" s="2">
        <v>993.03</v>
      </c>
      <c r="D242" s="2">
        <f t="shared" si="48"/>
        <v>0</v>
      </c>
      <c r="E242" s="30">
        <f t="shared" si="49"/>
        <v>0</v>
      </c>
      <c r="F242" s="73">
        <f t="shared" si="50"/>
        <v>0</v>
      </c>
      <c r="G242" s="43">
        <f t="shared" si="51"/>
        <v>0</v>
      </c>
      <c r="I242" s="31">
        <f t="shared" si="59"/>
        <v>78682.64</v>
      </c>
      <c r="J242" s="137">
        <f t="shared" si="57"/>
        <v>5901.6392999999998</v>
      </c>
      <c r="K242" s="77">
        <f t="shared" si="53"/>
        <v>1062.2951</v>
      </c>
      <c r="L242" s="137">
        <f t="shared" si="58"/>
        <v>2713.1945999999998</v>
      </c>
      <c r="M242" s="77">
        <f t="shared" si="54"/>
        <v>488.375</v>
      </c>
      <c r="N242" s="191" t="s">
        <v>54</v>
      </c>
      <c r="O242" s="191"/>
      <c r="P242" s="191"/>
      <c r="V242" s="36">
        <f t="shared" si="55"/>
        <v>996.01</v>
      </c>
      <c r="W242" s="36">
        <f t="shared" si="56"/>
        <v>990.05</v>
      </c>
    </row>
    <row r="243" spans="1:23" x14ac:dyDescent="0.2">
      <c r="A243" s="171">
        <v>41514</v>
      </c>
      <c r="B243" s="2">
        <v>993029239.33000004</v>
      </c>
      <c r="C243" s="2">
        <v>993.03</v>
      </c>
      <c r="D243" s="2">
        <f t="shared" si="48"/>
        <v>0</v>
      </c>
      <c r="E243" s="30">
        <f t="shared" si="49"/>
        <v>0</v>
      </c>
      <c r="F243" s="73">
        <f t="shared" si="50"/>
        <v>0</v>
      </c>
      <c r="G243" s="43">
        <f t="shared" si="51"/>
        <v>0</v>
      </c>
      <c r="I243" s="19">
        <f t="shared" si="59"/>
        <v>78682.64</v>
      </c>
      <c r="J243" s="138">
        <f t="shared" si="57"/>
        <v>5901.6392999999998</v>
      </c>
      <c r="K243" s="78">
        <f t="shared" si="53"/>
        <v>1062.2951</v>
      </c>
      <c r="L243" s="144">
        <f t="shared" si="58"/>
        <v>2713.1945999999998</v>
      </c>
      <c r="M243" s="87">
        <f t="shared" si="54"/>
        <v>488.375</v>
      </c>
      <c r="N243" s="119" t="s">
        <v>52</v>
      </c>
      <c r="O243" s="120">
        <f>SUM(J217:J247)</f>
        <v>182950.81830000004</v>
      </c>
      <c r="P243" s="76">
        <f>SUM(L217:L247)</f>
        <v>84103.699000000022</v>
      </c>
      <c r="V243" s="36">
        <f t="shared" si="55"/>
        <v>996.01</v>
      </c>
      <c r="W243" s="36">
        <f t="shared" si="56"/>
        <v>990.05</v>
      </c>
    </row>
    <row r="244" spans="1:23" x14ac:dyDescent="0.2">
      <c r="A244" s="171">
        <v>41515</v>
      </c>
      <c r="B244" s="2">
        <v>993029239.33000004</v>
      </c>
      <c r="C244" s="2">
        <v>993.03</v>
      </c>
      <c r="D244" s="2">
        <f t="shared" si="48"/>
        <v>0</v>
      </c>
      <c r="E244" s="30">
        <f t="shared" si="49"/>
        <v>0</v>
      </c>
      <c r="F244" s="73">
        <f t="shared" si="50"/>
        <v>0</v>
      </c>
      <c r="G244" s="43">
        <f t="shared" si="51"/>
        <v>0</v>
      </c>
      <c r="I244" s="19">
        <f t="shared" si="59"/>
        <v>78682.64</v>
      </c>
      <c r="J244" s="138">
        <f t="shared" si="57"/>
        <v>5901.6392999999998</v>
      </c>
      <c r="K244" s="78">
        <f t="shared" si="53"/>
        <v>1062.2951</v>
      </c>
      <c r="L244" s="144">
        <f t="shared" si="58"/>
        <v>2713.1945999999998</v>
      </c>
      <c r="M244" s="87">
        <f t="shared" si="54"/>
        <v>488.375</v>
      </c>
      <c r="N244" s="119" t="s">
        <v>53</v>
      </c>
      <c r="O244" s="76">
        <f>SUM(K217:K247)</f>
        <v>32931.148099999991</v>
      </c>
      <c r="P244" s="76">
        <f>SUM(M217:M247)</f>
        <v>15138.665000000001</v>
      </c>
      <c r="V244" s="36">
        <f t="shared" si="55"/>
        <v>996.01</v>
      </c>
      <c r="W244" s="36">
        <f t="shared" si="56"/>
        <v>990.05</v>
      </c>
    </row>
    <row r="245" spans="1:23" x14ac:dyDescent="0.2">
      <c r="A245" s="171">
        <v>41516</v>
      </c>
      <c r="B245" s="31">
        <v>992053159.24000001</v>
      </c>
      <c r="C245" s="31">
        <v>992.05</v>
      </c>
      <c r="D245" s="2">
        <f t="shared" si="48"/>
        <v>-976080.09000003338</v>
      </c>
      <c r="E245" s="30">
        <f t="shared" si="49"/>
        <v>-0.98000000000001819</v>
      </c>
      <c r="F245" s="73">
        <f t="shared" si="50"/>
        <v>-9.8293187284051952E-4</v>
      </c>
      <c r="G245" s="43">
        <f t="shared" si="51"/>
        <v>-9.8687854344784972E-4</v>
      </c>
      <c r="I245" s="19">
        <f t="shared" si="59"/>
        <v>78682.64</v>
      </c>
      <c r="J245" s="138">
        <f t="shared" si="57"/>
        <v>5901.6392999999998</v>
      </c>
      <c r="K245" s="78">
        <f t="shared" si="53"/>
        <v>1062.2951</v>
      </c>
      <c r="L245" s="144">
        <f t="shared" si="58"/>
        <v>2713.1945999999998</v>
      </c>
      <c r="M245" s="87">
        <f t="shared" si="54"/>
        <v>488.375</v>
      </c>
      <c r="N245" s="186" t="s">
        <v>12</v>
      </c>
      <c r="O245" s="186"/>
      <c r="P245" s="186"/>
      <c r="V245" s="36">
        <f t="shared" si="55"/>
        <v>995.03</v>
      </c>
      <c r="W245" s="36">
        <f t="shared" si="56"/>
        <v>989.06999999999994</v>
      </c>
    </row>
    <row r="246" spans="1:23" x14ac:dyDescent="0.2">
      <c r="A246" s="171">
        <v>41517</v>
      </c>
      <c r="B246" s="2">
        <v>992053159.24000001</v>
      </c>
      <c r="C246" s="2">
        <v>992.05</v>
      </c>
      <c r="D246" s="2">
        <f t="shared" si="48"/>
        <v>0</v>
      </c>
      <c r="E246" s="30">
        <f t="shared" si="49"/>
        <v>0</v>
      </c>
      <c r="F246" s="73">
        <f t="shared" si="50"/>
        <v>0</v>
      </c>
      <c r="G246" s="43">
        <f t="shared" si="51"/>
        <v>0</v>
      </c>
      <c r="I246" s="19">
        <f t="shared" si="59"/>
        <v>78605.3</v>
      </c>
      <c r="J246" s="138">
        <f t="shared" si="57"/>
        <v>5901.6392999999998</v>
      </c>
      <c r="K246" s="78">
        <f t="shared" si="53"/>
        <v>1062.2951</v>
      </c>
      <c r="L246" s="144">
        <f t="shared" si="58"/>
        <v>2710.5277999999998</v>
      </c>
      <c r="M246" s="87">
        <f t="shared" si="54"/>
        <v>487.89499999999998</v>
      </c>
      <c r="N246" s="92" t="s">
        <v>43</v>
      </c>
      <c r="O246" s="167" t="s">
        <v>39</v>
      </c>
      <c r="P246" s="93" t="s">
        <v>40</v>
      </c>
      <c r="V246" s="36">
        <f t="shared" si="55"/>
        <v>995.03</v>
      </c>
      <c r="W246" s="36">
        <f t="shared" si="56"/>
        <v>989.06999999999994</v>
      </c>
    </row>
    <row r="247" spans="1:23" x14ac:dyDescent="0.2">
      <c r="A247" s="171">
        <v>41518</v>
      </c>
      <c r="B247" s="2">
        <v>992053159.24000001</v>
      </c>
      <c r="C247" s="2">
        <v>992.05</v>
      </c>
      <c r="D247" s="2">
        <f t="shared" si="48"/>
        <v>0</v>
      </c>
      <c r="E247" s="30">
        <f t="shared" si="49"/>
        <v>0</v>
      </c>
      <c r="F247" s="73">
        <f t="shared" si="50"/>
        <v>0</v>
      </c>
      <c r="G247" s="43">
        <f t="shared" si="51"/>
        <v>0</v>
      </c>
      <c r="I247" s="32">
        <f t="shared" si="59"/>
        <v>78605.3</v>
      </c>
      <c r="J247" s="139">
        <f t="shared" si="57"/>
        <v>5901.6392999999998</v>
      </c>
      <c r="K247" s="79">
        <f t="shared" si="53"/>
        <v>1062.2951</v>
      </c>
      <c r="L247" s="139">
        <f t="shared" si="58"/>
        <v>2710.5277999999998</v>
      </c>
      <c r="M247" s="79">
        <f t="shared" si="54"/>
        <v>487.89499999999998</v>
      </c>
      <c r="N247" s="94">
        <f>SUM(I217:I247)</f>
        <v>2439007.1599999988</v>
      </c>
      <c r="O247" s="89">
        <f>IF(SUM(J217:J247)&lt;20000,20000,SUM(J217:J247))</f>
        <v>182950.81830000004</v>
      </c>
      <c r="P247" s="91">
        <f>IF(SUM(L217:L247)&lt;6000,6000,SUM(L217:L247))</f>
        <v>84103.699000000022</v>
      </c>
      <c r="V247" s="36">
        <f t="shared" si="55"/>
        <v>995.03</v>
      </c>
      <c r="W247" s="36">
        <f t="shared" si="56"/>
        <v>989.06999999999994</v>
      </c>
    </row>
    <row r="248" spans="1:23" x14ac:dyDescent="0.2">
      <c r="A248" s="171">
        <v>41519</v>
      </c>
      <c r="B248" s="2">
        <v>992053159.24000001</v>
      </c>
      <c r="C248" s="2">
        <v>992.05</v>
      </c>
      <c r="D248" s="2">
        <f t="shared" si="48"/>
        <v>0</v>
      </c>
      <c r="E248" s="30">
        <f t="shared" si="49"/>
        <v>0</v>
      </c>
      <c r="F248" s="73">
        <f t="shared" si="50"/>
        <v>0</v>
      </c>
      <c r="G248" s="43">
        <f t="shared" si="51"/>
        <v>0</v>
      </c>
      <c r="I248" s="31">
        <f t="shared" si="59"/>
        <v>78605.3</v>
      </c>
      <c r="J248" s="137">
        <f t="shared" si="57"/>
        <v>5901.6392999999998</v>
      </c>
      <c r="K248" s="77">
        <f t="shared" si="53"/>
        <v>1062.2951</v>
      </c>
      <c r="L248" s="137">
        <f t="shared" si="58"/>
        <v>2710.5277999999998</v>
      </c>
      <c r="M248" s="77">
        <f t="shared" si="54"/>
        <v>487.89499999999998</v>
      </c>
      <c r="N248" s="94">
        <f>ROUND(N247*18/118,2)</f>
        <v>372051.94</v>
      </c>
      <c r="O248" s="95">
        <f>IF(O247=TRUE,SUM(K217:K247),O247*18%)</f>
        <v>32931.147294000009</v>
      </c>
      <c r="P248" s="96">
        <f>IF(P247=TRUE,SUM(M217:M247),P247*18%)</f>
        <v>15138.665820000004</v>
      </c>
      <c r="V248" s="36">
        <f t="shared" si="55"/>
        <v>995.03</v>
      </c>
      <c r="W248" s="36">
        <f t="shared" si="56"/>
        <v>989.06999999999994</v>
      </c>
    </row>
    <row r="249" spans="1:23" x14ac:dyDescent="0.2">
      <c r="A249" s="171">
        <v>41520</v>
      </c>
      <c r="B249" s="2">
        <v>992053159.24000001</v>
      </c>
      <c r="C249" s="2">
        <v>992.05</v>
      </c>
      <c r="D249" s="2">
        <f t="shared" si="48"/>
        <v>0</v>
      </c>
      <c r="E249" s="30">
        <f t="shared" si="49"/>
        <v>0</v>
      </c>
      <c r="F249" s="73">
        <f t="shared" si="50"/>
        <v>0</v>
      </c>
      <c r="G249" s="43">
        <f t="shared" si="51"/>
        <v>0</v>
      </c>
      <c r="I249" s="31">
        <f t="shared" si="59"/>
        <v>78605.3</v>
      </c>
      <c r="J249" s="137">
        <f t="shared" si="57"/>
        <v>5901.6392999999998</v>
      </c>
      <c r="K249" s="77">
        <f t="shared" si="53"/>
        <v>1062.2951</v>
      </c>
      <c r="L249" s="137">
        <f t="shared" si="58"/>
        <v>2710.5277999999998</v>
      </c>
      <c r="M249" s="77">
        <f t="shared" si="54"/>
        <v>487.89499999999998</v>
      </c>
      <c r="N249" s="190" t="s">
        <v>47</v>
      </c>
      <c r="O249" s="190"/>
      <c r="P249" s="190"/>
      <c r="V249" s="36">
        <f t="shared" si="55"/>
        <v>995.03</v>
      </c>
      <c r="W249" s="36">
        <f t="shared" si="56"/>
        <v>989.06999999999994</v>
      </c>
    </row>
    <row r="250" spans="1:23" x14ac:dyDescent="0.2">
      <c r="A250" s="171">
        <v>41521</v>
      </c>
      <c r="B250" s="2">
        <v>992053159.24000001</v>
      </c>
      <c r="C250" s="2">
        <v>992.05</v>
      </c>
      <c r="D250" s="2">
        <f t="shared" si="48"/>
        <v>0</v>
      </c>
      <c r="E250" s="30">
        <f t="shared" si="49"/>
        <v>0</v>
      </c>
      <c r="F250" s="73">
        <f t="shared" si="50"/>
        <v>0</v>
      </c>
      <c r="G250" s="43">
        <f t="shared" si="51"/>
        <v>0</v>
      </c>
      <c r="I250" s="19">
        <f t="shared" si="59"/>
        <v>78605.3</v>
      </c>
      <c r="J250" s="138">
        <f t="shared" si="57"/>
        <v>5901.6392999999998</v>
      </c>
      <c r="K250" s="78">
        <f t="shared" si="53"/>
        <v>1062.2951</v>
      </c>
      <c r="L250" s="144">
        <f t="shared" si="58"/>
        <v>2710.5277999999998</v>
      </c>
      <c r="M250" s="87">
        <f t="shared" si="54"/>
        <v>487.89499999999998</v>
      </c>
      <c r="N250" s="75"/>
      <c r="O250" s="75"/>
      <c r="P250" s="75"/>
      <c r="V250" s="36">
        <f t="shared" si="55"/>
        <v>995.03</v>
      </c>
      <c r="W250" s="36">
        <f t="shared" si="56"/>
        <v>989.06999999999994</v>
      </c>
    </row>
    <row r="251" spans="1:23" x14ac:dyDescent="0.2">
      <c r="A251" s="171">
        <v>41522</v>
      </c>
      <c r="B251" s="2">
        <v>992053159.24000001</v>
      </c>
      <c r="C251" s="2">
        <v>992.05</v>
      </c>
      <c r="D251" s="2">
        <f t="shared" si="48"/>
        <v>0</v>
      </c>
      <c r="E251" s="30">
        <f t="shared" si="49"/>
        <v>0</v>
      </c>
      <c r="F251" s="73">
        <f t="shared" si="50"/>
        <v>0</v>
      </c>
      <c r="G251" s="43">
        <f t="shared" si="51"/>
        <v>0</v>
      </c>
      <c r="I251" s="19">
        <f t="shared" si="59"/>
        <v>78605.3</v>
      </c>
      <c r="J251" s="138">
        <f t="shared" si="57"/>
        <v>5901.6392999999998</v>
      </c>
      <c r="K251" s="78">
        <f t="shared" si="53"/>
        <v>1062.2951</v>
      </c>
      <c r="L251" s="144">
        <f t="shared" si="58"/>
        <v>2710.5277999999998</v>
      </c>
      <c r="M251" s="87">
        <f t="shared" si="54"/>
        <v>487.89499999999998</v>
      </c>
      <c r="N251" s="75"/>
      <c r="O251" s="75"/>
      <c r="P251" s="75"/>
      <c r="V251" s="36">
        <f t="shared" si="55"/>
        <v>995.03</v>
      </c>
      <c r="W251" s="36">
        <f t="shared" si="56"/>
        <v>989.06999999999994</v>
      </c>
    </row>
    <row r="252" spans="1:23" x14ac:dyDescent="0.2">
      <c r="A252" s="171">
        <v>41523</v>
      </c>
      <c r="B252" s="2">
        <v>992053159.24000001</v>
      </c>
      <c r="C252" s="2">
        <v>992.05</v>
      </c>
      <c r="D252" s="2">
        <f t="shared" si="48"/>
        <v>0</v>
      </c>
      <c r="E252" s="30">
        <f t="shared" si="49"/>
        <v>0</v>
      </c>
      <c r="F252" s="73">
        <f t="shared" si="50"/>
        <v>0</v>
      </c>
      <c r="G252" s="43">
        <f t="shared" si="51"/>
        <v>0</v>
      </c>
      <c r="I252" s="19">
        <f t="shared" si="59"/>
        <v>78605.3</v>
      </c>
      <c r="J252" s="138">
        <f t="shared" si="57"/>
        <v>5901.6392999999998</v>
      </c>
      <c r="K252" s="78">
        <f t="shared" si="53"/>
        <v>1062.2951</v>
      </c>
      <c r="L252" s="144">
        <f t="shared" si="58"/>
        <v>2710.5277999999998</v>
      </c>
      <c r="M252" s="87">
        <f t="shared" si="54"/>
        <v>487.89499999999998</v>
      </c>
      <c r="N252" s="14"/>
      <c r="O252" s="14"/>
      <c r="P252" s="14"/>
      <c r="V252" s="36">
        <f t="shared" si="55"/>
        <v>995.03</v>
      </c>
      <c r="W252" s="36">
        <f t="shared" si="56"/>
        <v>989.06999999999994</v>
      </c>
    </row>
    <row r="253" spans="1:23" x14ac:dyDescent="0.2">
      <c r="A253" s="171">
        <v>41524</v>
      </c>
      <c r="B253" s="2">
        <v>992053159.24000001</v>
      </c>
      <c r="C253" s="2">
        <v>992.05</v>
      </c>
      <c r="D253" s="2">
        <f t="shared" si="48"/>
        <v>0</v>
      </c>
      <c r="E253" s="30">
        <f t="shared" si="49"/>
        <v>0</v>
      </c>
      <c r="F253" s="73">
        <f t="shared" si="50"/>
        <v>0</v>
      </c>
      <c r="G253" s="43">
        <f t="shared" si="51"/>
        <v>0</v>
      </c>
      <c r="I253" s="19">
        <f t="shared" si="59"/>
        <v>78605.3</v>
      </c>
      <c r="J253" s="138">
        <f t="shared" si="57"/>
        <v>5901.6392999999998</v>
      </c>
      <c r="K253" s="78">
        <f t="shared" si="53"/>
        <v>1062.2951</v>
      </c>
      <c r="L253" s="144">
        <f t="shared" si="58"/>
        <v>2710.5277999999998</v>
      </c>
      <c r="M253" s="87">
        <f t="shared" si="54"/>
        <v>487.89499999999998</v>
      </c>
      <c r="N253" s="14"/>
      <c r="O253" s="14"/>
      <c r="P253" s="14"/>
      <c r="V253" s="36">
        <f t="shared" si="55"/>
        <v>995.03</v>
      </c>
      <c r="W253" s="36">
        <f t="shared" si="56"/>
        <v>989.06999999999994</v>
      </c>
    </row>
    <row r="254" spans="1:23" x14ac:dyDescent="0.2">
      <c r="A254" s="171">
        <v>41525</v>
      </c>
      <c r="B254" s="2">
        <v>992053159.24000001</v>
      </c>
      <c r="C254" s="2">
        <v>992.05</v>
      </c>
      <c r="D254" s="2">
        <f t="shared" si="48"/>
        <v>0</v>
      </c>
      <c r="E254" s="30">
        <f t="shared" si="49"/>
        <v>0</v>
      </c>
      <c r="F254" s="73">
        <f t="shared" si="50"/>
        <v>0</v>
      </c>
      <c r="G254" s="43">
        <f t="shared" si="51"/>
        <v>0</v>
      </c>
      <c r="I254" s="19">
        <f t="shared" si="59"/>
        <v>78605.3</v>
      </c>
      <c r="J254" s="138">
        <f t="shared" si="57"/>
        <v>5901.6392999999998</v>
      </c>
      <c r="K254" s="78">
        <f t="shared" si="53"/>
        <v>1062.2951</v>
      </c>
      <c r="L254" s="144">
        <f t="shared" si="58"/>
        <v>2710.5277999999998</v>
      </c>
      <c r="M254" s="87">
        <f t="shared" si="54"/>
        <v>487.89499999999998</v>
      </c>
      <c r="N254" s="14"/>
      <c r="O254" s="14"/>
      <c r="P254" s="14"/>
      <c r="V254" s="36">
        <f t="shared" si="55"/>
        <v>995.03</v>
      </c>
      <c r="W254" s="36">
        <f t="shared" si="56"/>
        <v>989.06999999999994</v>
      </c>
    </row>
    <row r="255" spans="1:23" x14ac:dyDescent="0.2">
      <c r="A255" s="171">
        <v>41526</v>
      </c>
      <c r="B255" s="2">
        <v>992053159.24000001</v>
      </c>
      <c r="C255" s="2">
        <v>992.05</v>
      </c>
      <c r="D255" s="2">
        <f t="shared" si="48"/>
        <v>0</v>
      </c>
      <c r="E255" s="30">
        <f t="shared" si="49"/>
        <v>0</v>
      </c>
      <c r="F255" s="73">
        <f t="shared" si="50"/>
        <v>0</v>
      </c>
      <c r="G255" s="43">
        <f t="shared" si="51"/>
        <v>0</v>
      </c>
      <c r="I255" s="31">
        <f t="shared" si="59"/>
        <v>78605.3</v>
      </c>
      <c r="J255" s="137">
        <f t="shared" si="57"/>
        <v>5901.6392999999998</v>
      </c>
      <c r="K255" s="77">
        <f t="shared" si="53"/>
        <v>1062.2951</v>
      </c>
      <c r="L255" s="137">
        <f t="shared" si="58"/>
        <v>2710.5277999999998</v>
      </c>
      <c r="M255" s="77">
        <f t="shared" si="54"/>
        <v>487.89499999999998</v>
      </c>
      <c r="N255" s="14"/>
      <c r="O255" s="14"/>
      <c r="P255" s="14"/>
      <c r="V255" s="36">
        <f t="shared" si="55"/>
        <v>995.03</v>
      </c>
      <c r="W255" s="36">
        <f t="shared" si="56"/>
        <v>989.06999999999994</v>
      </c>
    </row>
    <row r="256" spans="1:23" x14ac:dyDescent="0.2">
      <c r="A256" s="171">
        <v>41527</v>
      </c>
      <c r="B256" s="2">
        <v>992053159.24000001</v>
      </c>
      <c r="C256" s="2">
        <v>992.05</v>
      </c>
      <c r="D256" s="2">
        <f t="shared" si="48"/>
        <v>0</v>
      </c>
      <c r="E256" s="30">
        <f t="shared" si="49"/>
        <v>0</v>
      </c>
      <c r="F256" s="73">
        <f t="shared" si="50"/>
        <v>0</v>
      </c>
      <c r="G256" s="43">
        <f t="shared" si="51"/>
        <v>0</v>
      </c>
      <c r="I256" s="31">
        <f t="shared" si="59"/>
        <v>78605.3</v>
      </c>
      <c r="J256" s="137">
        <f t="shared" si="57"/>
        <v>5901.6392999999998</v>
      </c>
      <c r="K256" s="77">
        <f t="shared" si="53"/>
        <v>1062.2951</v>
      </c>
      <c r="L256" s="137">
        <f t="shared" si="58"/>
        <v>2710.5277999999998</v>
      </c>
      <c r="M256" s="77">
        <f t="shared" si="54"/>
        <v>487.89499999999998</v>
      </c>
      <c r="N256" s="14"/>
      <c r="O256" s="14"/>
      <c r="P256" s="14"/>
      <c r="V256" s="36">
        <f t="shared" si="55"/>
        <v>995.03</v>
      </c>
      <c r="W256" s="36">
        <f t="shared" si="56"/>
        <v>989.06999999999994</v>
      </c>
    </row>
    <row r="257" spans="1:23" x14ac:dyDescent="0.2">
      <c r="A257" s="171">
        <v>41528</v>
      </c>
      <c r="B257" s="2">
        <v>992053159.24000001</v>
      </c>
      <c r="C257" s="2">
        <v>992.05</v>
      </c>
      <c r="D257" s="2">
        <f t="shared" si="48"/>
        <v>0</v>
      </c>
      <c r="E257" s="30">
        <f t="shared" si="49"/>
        <v>0</v>
      </c>
      <c r="F257" s="73">
        <f t="shared" si="50"/>
        <v>0</v>
      </c>
      <c r="G257" s="43">
        <f t="shared" si="51"/>
        <v>0</v>
      </c>
      <c r="I257" s="19">
        <f t="shared" si="59"/>
        <v>78605.3</v>
      </c>
      <c r="J257" s="138">
        <f t="shared" si="57"/>
        <v>5901.6392999999998</v>
      </c>
      <c r="K257" s="78">
        <f t="shared" si="53"/>
        <v>1062.2951</v>
      </c>
      <c r="L257" s="144">
        <f t="shared" si="58"/>
        <v>2710.5277999999998</v>
      </c>
      <c r="M257" s="87">
        <f t="shared" si="54"/>
        <v>487.89499999999998</v>
      </c>
      <c r="N257" s="14"/>
      <c r="O257" s="14"/>
      <c r="P257" s="14"/>
      <c r="V257" s="36">
        <f t="shared" si="55"/>
        <v>995.03</v>
      </c>
      <c r="W257" s="36">
        <f t="shared" si="56"/>
        <v>989.06999999999994</v>
      </c>
    </row>
    <row r="258" spans="1:23" x14ac:dyDescent="0.2">
      <c r="A258" s="171">
        <v>41529</v>
      </c>
      <c r="B258" s="2">
        <v>992053159.24000001</v>
      </c>
      <c r="C258" s="2">
        <v>992.05</v>
      </c>
      <c r="D258" s="2">
        <f t="shared" si="48"/>
        <v>0</v>
      </c>
      <c r="E258" s="30">
        <f t="shared" si="49"/>
        <v>0</v>
      </c>
      <c r="F258" s="73">
        <f t="shared" si="50"/>
        <v>0</v>
      </c>
      <c r="G258" s="43">
        <f t="shared" si="51"/>
        <v>0</v>
      </c>
      <c r="I258" s="19">
        <f t="shared" si="59"/>
        <v>78605.3</v>
      </c>
      <c r="J258" s="138">
        <f t="shared" si="57"/>
        <v>5901.6392999999998</v>
      </c>
      <c r="K258" s="78">
        <f t="shared" si="53"/>
        <v>1062.2951</v>
      </c>
      <c r="L258" s="144">
        <f t="shared" si="58"/>
        <v>2710.5277999999998</v>
      </c>
      <c r="M258" s="87">
        <f t="shared" si="54"/>
        <v>487.89499999999998</v>
      </c>
      <c r="N258" s="14"/>
      <c r="O258" s="14"/>
      <c r="P258" s="14"/>
      <c r="V258" s="36">
        <f t="shared" si="55"/>
        <v>995.03</v>
      </c>
      <c r="W258" s="36">
        <f t="shared" si="56"/>
        <v>989.06999999999994</v>
      </c>
    </row>
    <row r="259" spans="1:23" x14ac:dyDescent="0.2">
      <c r="A259" s="171">
        <v>41530</v>
      </c>
      <c r="B259" s="2">
        <v>992053159.24000001</v>
      </c>
      <c r="C259" s="2">
        <v>992.05</v>
      </c>
      <c r="D259" s="2">
        <f t="shared" si="48"/>
        <v>0</v>
      </c>
      <c r="E259" s="30">
        <f t="shared" si="49"/>
        <v>0</v>
      </c>
      <c r="F259" s="73">
        <f t="shared" si="50"/>
        <v>0</v>
      </c>
      <c r="G259" s="43">
        <f t="shared" si="51"/>
        <v>0</v>
      </c>
      <c r="I259" s="19">
        <f t="shared" si="59"/>
        <v>78605.3</v>
      </c>
      <c r="J259" s="138">
        <f t="shared" si="57"/>
        <v>5901.6392999999998</v>
      </c>
      <c r="K259" s="78">
        <f t="shared" si="53"/>
        <v>1062.2951</v>
      </c>
      <c r="L259" s="144">
        <f t="shared" si="58"/>
        <v>2710.5277999999998</v>
      </c>
      <c r="M259" s="87">
        <f t="shared" si="54"/>
        <v>487.89499999999998</v>
      </c>
      <c r="N259" s="14"/>
      <c r="O259" s="14"/>
      <c r="P259" s="14"/>
      <c r="V259" s="36">
        <f t="shared" si="55"/>
        <v>995.03</v>
      </c>
      <c r="W259" s="36">
        <f t="shared" si="56"/>
        <v>989.06999999999994</v>
      </c>
    </row>
    <row r="260" spans="1:23" x14ac:dyDescent="0.2">
      <c r="A260" s="171">
        <v>41531</v>
      </c>
      <c r="B260" s="2">
        <v>992053159.24000001</v>
      </c>
      <c r="C260" s="2">
        <v>992.05</v>
      </c>
      <c r="D260" s="2">
        <f t="shared" si="48"/>
        <v>0</v>
      </c>
      <c r="E260" s="30">
        <f t="shared" si="49"/>
        <v>0</v>
      </c>
      <c r="F260" s="73">
        <f t="shared" si="50"/>
        <v>0</v>
      </c>
      <c r="G260" s="43">
        <f t="shared" si="51"/>
        <v>0</v>
      </c>
      <c r="I260" s="19">
        <f t="shared" si="59"/>
        <v>78605.3</v>
      </c>
      <c r="J260" s="138">
        <f t="shared" si="57"/>
        <v>5901.6392999999998</v>
      </c>
      <c r="K260" s="78">
        <f t="shared" si="53"/>
        <v>1062.2951</v>
      </c>
      <c r="L260" s="144">
        <f t="shared" si="58"/>
        <v>2710.5277999999998</v>
      </c>
      <c r="M260" s="87">
        <f t="shared" si="54"/>
        <v>487.89499999999998</v>
      </c>
      <c r="N260" s="14"/>
      <c r="O260" s="14"/>
      <c r="P260" s="14"/>
      <c r="V260" s="36">
        <f t="shared" si="55"/>
        <v>995.03</v>
      </c>
      <c r="W260" s="36">
        <f t="shared" si="56"/>
        <v>989.06999999999994</v>
      </c>
    </row>
    <row r="261" spans="1:23" x14ac:dyDescent="0.2">
      <c r="A261" s="171">
        <v>41532</v>
      </c>
      <c r="B261" s="2">
        <v>992053159.24000001</v>
      </c>
      <c r="C261" s="2">
        <v>992.05</v>
      </c>
      <c r="D261" s="2">
        <f t="shared" ref="D261:D324" si="60">IF(B261-B260=-B261-B260,0,B261-B260)</f>
        <v>0</v>
      </c>
      <c r="E261" s="30">
        <f t="shared" ref="E261:E324" si="61">IF(C261-C260=-C261-C260,0,C261-C260)</f>
        <v>0</v>
      </c>
      <c r="F261" s="73">
        <f t="shared" ref="F261:F324" si="62">IFERROR(D261/B260,0)</f>
        <v>0</v>
      </c>
      <c r="G261" s="43">
        <f t="shared" ref="G261:G324" si="63">IFERROR(E261/C260,0)</f>
        <v>0</v>
      </c>
      <c r="I261" s="19">
        <f t="shared" si="59"/>
        <v>78605.3</v>
      </c>
      <c r="J261" s="138">
        <f t="shared" si="57"/>
        <v>5901.6392999999998</v>
      </c>
      <c r="K261" s="78">
        <f t="shared" si="53"/>
        <v>1062.2951</v>
      </c>
      <c r="L261" s="144">
        <f t="shared" si="58"/>
        <v>2710.5277999999998</v>
      </c>
      <c r="M261" s="87">
        <f t="shared" si="54"/>
        <v>487.89499999999998</v>
      </c>
      <c r="N261" s="14"/>
      <c r="O261" s="14"/>
      <c r="P261" s="14"/>
      <c r="V261" s="36">
        <f t="shared" si="55"/>
        <v>995.03</v>
      </c>
      <c r="W261" s="36">
        <f t="shared" si="56"/>
        <v>989.06999999999994</v>
      </c>
    </row>
    <row r="262" spans="1:23" x14ac:dyDescent="0.2">
      <c r="A262" s="171">
        <v>41533</v>
      </c>
      <c r="B262" s="2">
        <v>992053159.24000001</v>
      </c>
      <c r="C262" s="2">
        <v>992.05</v>
      </c>
      <c r="D262" s="2">
        <f t="shared" si="60"/>
        <v>0</v>
      </c>
      <c r="E262" s="30">
        <f t="shared" si="61"/>
        <v>0</v>
      </c>
      <c r="F262" s="73">
        <f t="shared" si="62"/>
        <v>0</v>
      </c>
      <c r="G262" s="43">
        <f t="shared" si="63"/>
        <v>0</v>
      </c>
      <c r="I262" s="31">
        <f t="shared" si="59"/>
        <v>78605.3</v>
      </c>
      <c r="J262" s="137">
        <f t="shared" si="57"/>
        <v>5901.6392999999998</v>
      </c>
      <c r="K262" s="77">
        <f t="shared" si="53"/>
        <v>1062.2951</v>
      </c>
      <c r="L262" s="137">
        <f t="shared" si="58"/>
        <v>2710.5277999999998</v>
      </c>
      <c r="M262" s="77">
        <f t="shared" si="54"/>
        <v>487.89499999999998</v>
      </c>
      <c r="N262" s="14"/>
      <c r="O262" s="14"/>
      <c r="P262" s="14"/>
      <c r="V262" s="36">
        <f t="shared" si="55"/>
        <v>995.03</v>
      </c>
      <c r="W262" s="36">
        <f t="shared" si="56"/>
        <v>989.06999999999994</v>
      </c>
    </row>
    <row r="263" spans="1:23" x14ac:dyDescent="0.2">
      <c r="A263" s="171">
        <v>41534</v>
      </c>
      <c r="B263" s="2">
        <v>992053159.24000001</v>
      </c>
      <c r="C263" s="2">
        <v>992.05</v>
      </c>
      <c r="D263" s="2">
        <f t="shared" si="60"/>
        <v>0</v>
      </c>
      <c r="E263" s="30">
        <f t="shared" si="61"/>
        <v>0</v>
      </c>
      <c r="F263" s="73">
        <f t="shared" si="62"/>
        <v>0</v>
      </c>
      <c r="G263" s="43">
        <f t="shared" si="63"/>
        <v>0</v>
      </c>
      <c r="I263" s="31">
        <f t="shared" si="59"/>
        <v>78605.3</v>
      </c>
      <c r="J263" s="137">
        <f t="shared" si="57"/>
        <v>5901.6392999999998</v>
      </c>
      <c r="K263" s="77">
        <f t="shared" si="53"/>
        <v>1062.2951</v>
      </c>
      <c r="L263" s="137">
        <f t="shared" si="58"/>
        <v>2710.5277999999998</v>
      </c>
      <c r="M263" s="77">
        <f t="shared" si="54"/>
        <v>487.89499999999998</v>
      </c>
      <c r="N263" s="14"/>
      <c r="O263" s="14"/>
      <c r="P263" s="14"/>
      <c r="V263" s="36">
        <f t="shared" si="55"/>
        <v>995.03</v>
      </c>
      <c r="W263" s="36">
        <f t="shared" si="56"/>
        <v>989.06999999999994</v>
      </c>
    </row>
    <row r="264" spans="1:23" x14ac:dyDescent="0.2">
      <c r="A264" s="171">
        <v>41535</v>
      </c>
      <c r="B264" s="2">
        <v>992053159.24000001</v>
      </c>
      <c r="C264" s="2">
        <v>992.05</v>
      </c>
      <c r="D264" s="2">
        <f t="shared" si="60"/>
        <v>0</v>
      </c>
      <c r="E264" s="30">
        <f t="shared" si="61"/>
        <v>0</v>
      </c>
      <c r="F264" s="73">
        <f t="shared" si="62"/>
        <v>0</v>
      </c>
      <c r="G264" s="43">
        <f t="shared" si="63"/>
        <v>0</v>
      </c>
      <c r="I264" s="19">
        <f t="shared" ref="I264:I295" si="64">ROUND(B263*$N$2/$O$739,2)</f>
        <v>78605.3</v>
      </c>
      <c r="J264" s="138">
        <f t="shared" si="57"/>
        <v>5901.6392999999998</v>
      </c>
      <c r="K264" s="78">
        <f t="shared" si="53"/>
        <v>1062.2951</v>
      </c>
      <c r="L264" s="144">
        <f t="shared" si="58"/>
        <v>2710.5277999999998</v>
      </c>
      <c r="M264" s="87">
        <f t="shared" si="54"/>
        <v>487.89499999999998</v>
      </c>
      <c r="N264" s="14"/>
      <c r="O264" s="14"/>
      <c r="P264" s="14"/>
      <c r="V264" s="36">
        <f t="shared" si="55"/>
        <v>995.03</v>
      </c>
      <c r="W264" s="36">
        <f t="shared" si="56"/>
        <v>989.06999999999994</v>
      </c>
    </row>
    <row r="265" spans="1:23" x14ac:dyDescent="0.2">
      <c r="A265" s="171">
        <v>41536</v>
      </c>
      <c r="B265" s="2">
        <v>992053159.24000001</v>
      </c>
      <c r="C265" s="2">
        <v>992.05</v>
      </c>
      <c r="D265" s="2">
        <f t="shared" si="60"/>
        <v>0</v>
      </c>
      <c r="E265" s="30">
        <f t="shared" si="61"/>
        <v>0</v>
      </c>
      <c r="F265" s="73">
        <f t="shared" si="62"/>
        <v>0</v>
      </c>
      <c r="G265" s="43">
        <f t="shared" si="63"/>
        <v>0</v>
      </c>
      <c r="I265" s="19">
        <f t="shared" si="64"/>
        <v>78605.3</v>
      </c>
      <c r="J265" s="138">
        <f t="shared" si="57"/>
        <v>5901.6392999999998</v>
      </c>
      <c r="K265" s="78">
        <f t="shared" si="53"/>
        <v>1062.2951</v>
      </c>
      <c r="L265" s="144">
        <f t="shared" si="58"/>
        <v>2710.5277999999998</v>
      </c>
      <c r="M265" s="87">
        <f t="shared" si="54"/>
        <v>487.89499999999998</v>
      </c>
      <c r="N265" s="14"/>
      <c r="O265" s="14"/>
      <c r="P265" s="14"/>
      <c r="V265" s="36">
        <f t="shared" si="55"/>
        <v>995.03</v>
      </c>
      <c r="W265" s="36">
        <f t="shared" si="56"/>
        <v>989.06999999999994</v>
      </c>
    </row>
    <row r="266" spans="1:23" x14ac:dyDescent="0.2">
      <c r="A266" s="171">
        <v>41537</v>
      </c>
      <c r="B266" s="2">
        <v>992053159.24000001</v>
      </c>
      <c r="C266" s="2">
        <v>992.05</v>
      </c>
      <c r="D266" s="2">
        <f t="shared" si="60"/>
        <v>0</v>
      </c>
      <c r="E266" s="30">
        <f t="shared" si="61"/>
        <v>0</v>
      </c>
      <c r="F266" s="73">
        <f t="shared" si="62"/>
        <v>0</v>
      </c>
      <c r="G266" s="43">
        <f t="shared" si="63"/>
        <v>0</v>
      </c>
      <c r="I266" s="19">
        <f t="shared" si="64"/>
        <v>78605.3</v>
      </c>
      <c r="J266" s="138">
        <f t="shared" si="57"/>
        <v>5901.6392999999998</v>
      </c>
      <c r="K266" s="78">
        <f t="shared" si="53"/>
        <v>1062.2951</v>
      </c>
      <c r="L266" s="144">
        <f t="shared" si="58"/>
        <v>2710.5277999999998</v>
      </c>
      <c r="M266" s="87">
        <f t="shared" si="54"/>
        <v>487.89499999999998</v>
      </c>
      <c r="N266" s="14"/>
      <c r="O266" s="14"/>
      <c r="P266" s="14"/>
      <c r="V266" s="36">
        <f t="shared" si="55"/>
        <v>995.03</v>
      </c>
      <c r="W266" s="36">
        <f t="shared" si="56"/>
        <v>989.06999999999994</v>
      </c>
    </row>
    <row r="267" spans="1:23" x14ac:dyDescent="0.2">
      <c r="A267" s="171">
        <v>41538</v>
      </c>
      <c r="B267" s="2">
        <v>992053159.24000001</v>
      </c>
      <c r="C267" s="2">
        <v>992.05</v>
      </c>
      <c r="D267" s="2">
        <f t="shared" si="60"/>
        <v>0</v>
      </c>
      <c r="E267" s="30">
        <f t="shared" si="61"/>
        <v>0</v>
      </c>
      <c r="F267" s="73">
        <f t="shared" si="62"/>
        <v>0</v>
      </c>
      <c r="G267" s="43">
        <f t="shared" si="63"/>
        <v>0</v>
      </c>
      <c r="I267" s="19">
        <f t="shared" si="64"/>
        <v>78605.3</v>
      </c>
      <c r="J267" s="138">
        <f t="shared" si="57"/>
        <v>5901.6392999999998</v>
      </c>
      <c r="K267" s="78">
        <f t="shared" si="53"/>
        <v>1062.2951</v>
      </c>
      <c r="L267" s="144">
        <f t="shared" si="58"/>
        <v>2710.5277999999998</v>
      </c>
      <c r="M267" s="87">
        <f t="shared" si="54"/>
        <v>487.89499999999998</v>
      </c>
      <c r="N267" s="14"/>
      <c r="O267" s="14"/>
      <c r="P267" s="14"/>
      <c r="V267" s="36">
        <f t="shared" si="55"/>
        <v>995.03</v>
      </c>
      <c r="W267" s="36">
        <f t="shared" si="56"/>
        <v>989.06999999999994</v>
      </c>
    </row>
    <row r="268" spans="1:23" x14ac:dyDescent="0.2">
      <c r="A268" s="171">
        <v>41539</v>
      </c>
      <c r="B268" s="2">
        <v>992053159.24000001</v>
      </c>
      <c r="C268" s="2">
        <v>992.05</v>
      </c>
      <c r="D268" s="2">
        <f t="shared" si="60"/>
        <v>0</v>
      </c>
      <c r="E268" s="30">
        <f t="shared" si="61"/>
        <v>0</v>
      </c>
      <c r="F268" s="73">
        <f t="shared" si="62"/>
        <v>0</v>
      </c>
      <c r="G268" s="43">
        <f t="shared" si="63"/>
        <v>0</v>
      </c>
      <c r="I268" s="19">
        <f t="shared" si="64"/>
        <v>78605.3</v>
      </c>
      <c r="J268" s="138">
        <f t="shared" si="57"/>
        <v>5901.6392999999998</v>
      </c>
      <c r="K268" s="78">
        <f t="shared" si="53"/>
        <v>1062.2951</v>
      </c>
      <c r="L268" s="144">
        <f t="shared" si="58"/>
        <v>2710.5277999999998</v>
      </c>
      <c r="M268" s="87">
        <f t="shared" si="54"/>
        <v>487.89499999999998</v>
      </c>
      <c r="N268" s="14"/>
      <c r="O268" s="14"/>
      <c r="P268" s="14"/>
      <c r="V268" s="36">
        <f t="shared" si="55"/>
        <v>995.03</v>
      </c>
      <c r="W268" s="36">
        <f t="shared" si="56"/>
        <v>989.06999999999994</v>
      </c>
    </row>
    <row r="269" spans="1:23" x14ac:dyDescent="0.2">
      <c r="A269" s="171">
        <v>41540</v>
      </c>
      <c r="B269" s="2">
        <v>992053159.24000001</v>
      </c>
      <c r="C269" s="2">
        <v>992.05</v>
      </c>
      <c r="D269" s="2">
        <f t="shared" si="60"/>
        <v>0</v>
      </c>
      <c r="E269" s="30">
        <f t="shared" si="61"/>
        <v>0</v>
      </c>
      <c r="F269" s="73">
        <f t="shared" si="62"/>
        <v>0</v>
      </c>
      <c r="G269" s="43">
        <f t="shared" si="63"/>
        <v>0</v>
      </c>
      <c r="I269" s="31">
        <f t="shared" si="64"/>
        <v>78605.3</v>
      </c>
      <c r="J269" s="137">
        <f t="shared" si="57"/>
        <v>5901.6392999999998</v>
      </c>
      <c r="K269" s="77">
        <f t="shared" si="53"/>
        <v>1062.2951</v>
      </c>
      <c r="L269" s="137">
        <f t="shared" si="58"/>
        <v>2710.5277999999998</v>
      </c>
      <c r="M269" s="77">
        <f t="shared" si="54"/>
        <v>487.89499999999998</v>
      </c>
      <c r="V269" s="36">
        <f t="shared" si="55"/>
        <v>995.03</v>
      </c>
      <c r="W269" s="36">
        <f t="shared" si="56"/>
        <v>989.06999999999994</v>
      </c>
    </row>
    <row r="270" spans="1:23" x14ac:dyDescent="0.2">
      <c r="A270" s="171">
        <v>41541</v>
      </c>
      <c r="B270" s="2">
        <v>992053159.24000001</v>
      </c>
      <c r="C270" s="2">
        <v>992.05</v>
      </c>
      <c r="D270" s="2">
        <f t="shared" si="60"/>
        <v>0</v>
      </c>
      <c r="E270" s="30">
        <f t="shared" si="61"/>
        <v>0</v>
      </c>
      <c r="F270" s="73">
        <f t="shared" si="62"/>
        <v>0</v>
      </c>
      <c r="G270" s="43">
        <f t="shared" si="63"/>
        <v>0</v>
      </c>
      <c r="I270" s="31">
        <f t="shared" si="64"/>
        <v>78605.3</v>
      </c>
      <c r="J270" s="137">
        <f t="shared" si="57"/>
        <v>5901.6392999999998</v>
      </c>
      <c r="K270" s="77">
        <f t="shared" ref="K270:K333" si="65">ROUND(J270*18%,4)</f>
        <v>1062.2951</v>
      </c>
      <c r="L270" s="137">
        <f t="shared" si="58"/>
        <v>2710.5277999999998</v>
      </c>
      <c r="M270" s="77">
        <f t="shared" ref="M270:M333" si="66">ROUND(L270*18%,4)</f>
        <v>487.89499999999998</v>
      </c>
      <c r="N270" s="191" t="s">
        <v>54</v>
      </c>
      <c r="O270" s="191"/>
      <c r="P270" s="191"/>
      <c r="V270" s="36">
        <f t="shared" ref="V270:V333" si="67">C270+(ROUND(C270*$V$2,2))</f>
        <v>995.03</v>
      </c>
      <c r="W270" s="36">
        <f t="shared" ref="W270:W333" si="68">C270-(ROUND(C270*$V$2,2))</f>
        <v>989.06999999999994</v>
      </c>
    </row>
    <row r="271" spans="1:23" x14ac:dyDescent="0.2">
      <c r="A271" s="171">
        <v>41542</v>
      </c>
      <c r="B271" s="2">
        <v>992053159.24000001</v>
      </c>
      <c r="C271" s="2">
        <v>992.05</v>
      </c>
      <c r="D271" s="2">
        <f t="shared" si="60"/>
        <v>0</v>
      </c>
      <c r="E271" s="30">
        <f t="shared" si="61"/>
        <v>0</v>
      </c>
      <c r="F271" s="73">
        <f t="shared" si="62"/>
        <v>0</v>
      </c>
      <c r="G271" s="43">
        <f t="shared" si="63"/>
        <v>0</v>
      </c>
      <c r="I271" s="19">
        <f t="shared" si="64"/>
        <v>78605.3</v>
      </c>
      <c r="J271" s="138">
        <f t="shared" si="57"/>
        <v>5901.6392999999998</v>
      </c>
      <c r="K271" s="78">
        <f t="shared" si="65"/>
        <v>1062.2951</v>
      </c>
      <c r="L271" s="144">
        <f t="shared" si="58"/>
        <v>2710.5277999999998</v>
      </c>
      <c r="M271" s="87">
        <f t="shared" si="66"/>
        <v>487.89499999999998</v>
      </c>
      <c r="N271" s="119" t="s">
        <v>52</v>
      </c>
      <c r="O271" s="120">
        <f>SUM(J248:J277)</f>
        <v>177049.17900000003</v>
      </c>
      <c r="P271" s="76">
        <f>SUM(L248:L277)</f>
        <v>81315.04989999994</v>
      </c>
      <c r="V271" s="36">
        <f t="shared" si="67"/>
        <v>995.03</v>
      </c>
      <c r="W271" s="36">
        <f t="shared" si="68"/>
        <v>989.06999999999994</v>
      </c>
    </row>
    <row r="272" spans="1:23" x14ac:dyDescent="0.2">
      <c r="A272" s="171">
        <v>41543</v>
      </c>
      <c r="B272" s="2">
        <v>992053159.24000001</v>
      </c>
      <c r="C272" s="2">
        <v>992.05</v>
      </c>
      <c r="D272" s="2">
        <f t="shared" si="60"/>
        <v>0</v>
      </c>
      <c r="E272" s="30">
        <f t="shared" si="61"/>
        <v>0</v>
      </c>
      <c r="F272" s="73">
        <f t="shared" si="62"/>
        <v>0</v>
      </c>
      <c r="G272" s="43">
        <f t="shared" si="63"/>
        <v>0</v>
      </c>
      <c r="I272" s="19">
        <f t="shared" si="64"/>
        <v>78605.3</v>
      </c>
      <c r="J272" s="138">
        <f t="shared" si="57"/>
        <v>5901.6392999999998</v>
      </c>
      <c r="K272" s="78">
        <f t="shared" si="65"/>
        <v>1062.2951</v>
      </c>
      <c r="L272" s="144">
        <f t="shared" si="58"/>
        <v>2710.5277999999998</v>
      </c>
      <c r="M272" s="87">
        <f t="shared" si="66"/>
        <v>487.89499999999998</v>
      </c>
      <c r="N272" s="119" t="s">
        <v>53</v>
      </c>
      <c r="O272" s="76">
        <f>SUM(K248:K277)</f>
        <v>31868.852999999988</v>
      </c>
      <c r="P272" s="76">
        <f>SUM(M248:M277)</f>
        <v>14636.708900000009</v>
      </c>
      <c r="V272" s="36">
        <f t="shared" si="67"/>
        <v>995.03</v>
      </c>
      <c r="W272" s="36">
        <f t="shared" si="68"/>
        <v>989.06999999999994</v>
      </c>
    </row>
    <row r="273" spans="1:23" x14ac:dyDescent="0.2">
      <c r="A273" s="171">
        <v>41544</v>
      </c>
      <c r="B273" s="2">
        <v>992053159.24000001</v>
      </c>
      <c r="C273" s="2">
        <v>992.05</v>
      </c>
      <c r="D273" s="2">
        <f t="shared" si="60"/>
        <v>0</v>
      </c>
      <c r="E273" s="30">
        <f t="shared" si="61"/>
        <v>0</v>
      </c>
      <c r="F273" s="73">
        <f t="shared" si="62"/>
        <v>0</v>
      </c>
      <c r="G273" s="43">
        <f t="shared" si="63"/>
        <v>0</v>
      </c>
      <c r="I273" s="19">
        <f t="shared" si="64"/>
        <v>78605.3</v>
      </c>
      <c r="J273" s="138">
        <f t="shared" si="57"/>
        <v>5901.6392999999998</v>
      </c>
      <c r="K273" s="78">
        <f t="shared" si="65"/>
        <v>1062.2951</v>
      </c>
      <c r="L273" s="144">
        <f t="shared" si="58"/>
        <v>2710.5277999999998</v>
      </c>
      <c r="M273" s="87">
        <f t="shared" si="66"/>
        <v>487.89499999999998</v>
      </c>
      <c r="N273" s="186" t="s">
        <v>13</v>
      </c>
      <c r="O273" s="186"/>
      <c r="P273" s="186"/>
      <c r="V273" s="36">
        <f t="shared" si="67"/>
        <v>995.03</v>
      </c>
      <c r="W273" s="36">
        <f t="shared" si="68"/>
        <v>989.06999999999994</v>
      </c>
    </row>
    <row r="274" spans="1:23" x14ac:dyDescent="0.2">
      <c r="A274" s="171">
        <v>41545</v>
      </c>
      <c r="B274" s="2">
        <v>992053159.24000001</v>
      </c>
      <c r="C274" s="2">
        <v>992.05</v>
      </c>
      <c r="D274" s="2">
        <f t="shared" si="60"/>
        <v>0</v>
      </c>
      <c r="E274" s="30">
        <f t="shared" si="61"/>
        <v>0</v>
      </c>
      <c r="F274" s="73">
        <f t="shared" si="62"/>
        <v>0</v>
      </c>
      <c r="G274" s="43">
        <f t="shared" si="63"/>
        <v>0</v>
      </c>
      <c r="I274" s="19">
        <f t="shared" si="64"/>
        <v>78605.3</v>
      </c>
      <c r="J274" s="138">
        <f t="shared" si="57"/>
        <v>5901.6392999999998</v>
      </c>
      <c r="K274" s="78">
        <f t="shared" si="65"/>
        <v>1062.2951</v>
      </c>
      <c r="L274" s="144">
        <f t="shared" si="58"/>
        <v>2710.5277999999998</v>
      </c>
      <c r="M274" s="87">
        <f t="shared" si="66"/>
        <v>487.89499999999998</v>
      </c>
      <c r="N274" s="92" t="s">
        <v>43</v>
      </c>
      <c r="O274" s="167" t="s">
        <v>39</v>
      </c>
      <c r="P274" s="93" t="s">
        <v>40</v>
      </c>
      <c r="V274" s="36">
        <f t="shared" si="67"/>
        <v>995.03</v>
      </c>
      <c r="W274" s="36">
        <f t="shared" si="68"/>
        <v>989.06999999999994</v>
      </c>
    </row>
    <row r="275" spans="1:23" x14ac:dyDescent="0.2">
      <c r="A275" s="171">
        <v>41546</v>
      </c>
      <c r="B275" s="2">
        <v>992053159.24000001</v>
      </c>
      <c r="C275" s="2">
        <v>992.05</v>
      </c>
      <c r="D275" s="2">
        <f t="shared" si="60"/>
        <v>0</v>
      </c>
      <c r="E275" s="30">
        <f t="shared" si="61"/>
        <v>0</v>
      </c>
      <c r="F275" s="73">
        <f t="shared" si="62"/>
        <v>0</v>
      </c>
      <c r="G275" s="43">
        <f t="shared" si="63"/>
        <v>0</v>
      </c>
      <c r="I275" s="32">
        <f t="shared" si="64"/>
        <v>78605.3</v>
      </c>
      <c r="J275" s="138">
        <f t="shared" si="57"/>
        <v>5901.6392999999998</v>
      </c>
      <c r="K275" s="78">
        <f t="shared" si="65"/>
        <v>1062.2951</v>
      </c>
      <c r="L275" s="144">
        <f t="shared" si="58"/>
        <v>2710.5277999999998</v>
      </c>
      <c r="M275" s="87">
        <f t="shared" si="66"/>
        <v>487.89499999999998</v>
      </c>
      <c r="N275" s="94">
        <f>SUM(I248:I275)</f>
        <v>2200948.4000000004</v>
      </c>
      <c r="O275" s="89">
        <f>IF(SUM(J248:J277)&lt;20000,20000,SUM(J248:J277))</f>
        <v>177049.17900000003</v>
      </c>
      <c r="P275" s="91">
        <f>IF(SUM(L248:L277)&lt;6000,6000,SUM(L248:L277))</f>
        <v>81315.04989999994</v>
      </c>
      <c r="V275" s="36">
        <f t="shared" si="67"/>
        <v>995.03</v>
      </c>
      <c r="W275" s="36">
        <f t="shared" si="68"/>
        <v>989.06999999999994</v>
      </c>
    </row>
    <row r="276" spans="1:23" x14ac:dyDescent="0.2">
      <c r="A276" s="171">
        <v>41547</v>
      </c>
      <c r="B276" s="31">
        <v>991766185.25</v>
      </c>
      <c r="C276" s="31">
        <v>991.06</v>
      </c>
      <c r="D276" s="2">
        <f t="shared" si="60"/>
        <v>-286973.99000000954</v>
      </c>
      <c r="E276" s="30">
        <f t="shared" si="61"/>
        <v>-0.99000000000000909</v>
      </c>
      <c r="F276" s="73">
        <f t="shared" si="62"/>
        <v>-2.8927279483677754E-4</v>
      </c>
      <c r="G276" s="43">
        <f t="shared" si="63"/>
        <v>-9.9793357189658705E-4</v>
      </c>
      <c r="I276" s="31">
        <f t="shared" si="64"/>
        <v>78605.3</v>
      </c>
      <c r="J276" s="137">
        <f t="shared" si="57"/>
        <v>5901.6392999999998</v>
      </c>
      <c r="K276" s="77">
        <f t="shared" si="65"/>
        <v>1062.2951</v>
      </c>
      <c r="L276" s="137">
        <f t="shared" si="58"/>
        <v>2710.5277999999998</v>
      </c>
      <c r="M276" s="77">
        <f t="shared" si="66"/>
        <v>487.89499999999998</v>
      </c>
      <c r="N276" s="94">
        <f>ROUND(N275*18/118,2)</f>
        <v>335737.89</v>
      </c>
      <c r="O276" s="95">
        <f>IF(O275=TRUE,SUM(K248:K277),O275*18%)</f>
        <v>31868.852220000004</v>
      </c>
      <c r="P276" s="96">
        <f>IF(P275=TRUE,SUM(M248:M277),P275*18%)</f>
        <v>14636.708981999989</v>
      </c>
      <c r="V276" s="36">
        <f t="shared" si="67"/>
        <v>994.03</v>
      </c>
      <c r="W276" s="36">
        <f t="shared" si="68"/>
        <v>988.08999999999992</v>
      </c>
    </row>
    <row r="277" spans="1:23" x14ac:dyDescent="0.2">
      <c r="A277" s="171">
        <v>41548</v>
      </c>
      <c r="B277" s="2">
        <v>991766185.25</v>
      </c>
      <c r="C277" s="2">
        <v>991.06</v>
      </c>
      <c r="D277" s="2">
        <f t="shared" si="60"/>
        <v>0</v>
      </c>
      <c r="E277" s="30">
        <f t="shared" si="61"/>
        <v>0</v>
      </c>
      <c r="F277" s="73">
        <f t="shared" si="62"/>
        <v>0</v>
      </c>
      <c r="G277" s="43">
        <f t="shared" si="63"/>
        <v>0</v>
      </c>
      <c r="I277" s="31">
        <f t="shared" si="64"/>
        <v>78582.570000000007</v>
      </c>
      <c r="J277" s="139">
        <f t="shared" si="57"/>
        <v>5901.6392999999998</v>
      </c>
      <c r="K277" s="79">
        <f t="shared" si="65"/>
        <v>1062.2951</v>
      </c>
      <c r="L277" s="139">
        <f t="shared" si="58"/>
        <v>2709.7437</v>
      </c>
      <c r="M277" s="79">
        <f t="shared" si="66"/>
        <v>487.75389999999999</v>
      </c>
      <c r="N277" s="190" t="s">
        <v>47</v>
      </c>
      <c r="O277" s="190"/>
      <c r="P277" s="190"/>
      <c r="Q277" s="34"/>
      <c r="V277" s="36">
        <f t="shared" si="67"/>
        <v>994.03</v>
      </c>
      <c r="W277" s="36">
        <f t="shared" si="68"/>
        <v>988.08999999999992</v>
      </c>
    </row>
    <row r="278" spans="1:23" x14ac:dyDescent="0.2">
      <c r="A278" s="171">
        <v>41549</v>
      </c>
      <c r="B278" s="2">
        <v>991766185.25</v>
      </c>
      <c r="C278" s="2">
        <v>991.06</v>
      </c>
      <c r="D278" s="2">
        <f t="shared" si="60"/>
        <v>0</v>
      </c>
      <c r="E278" s="30">
        <f t="shared" si="61"/>
        <v>0</v>
      </c>
      <c r="F278" s="73">
        <f t="shared" si="62"/>
        <v>0</v>
      </c>
      <c r="G278" s="43">
        <f t="shared" si="63"/>
        <v>0</v>
      </c>
      <c r="I278" s="19">
        <f t="shared" si="64"/>
        <v>78582.570000000007</v>
      </c>
      <c r="J278" s="138">
        <f t="shared" si="57"/>
        <v>5901.6392999999998</v>
      </c>
      <c r="K278" s="78">
        <f t="shared" si="65"/>
        <v>1062.2951</v>
      </c>
      <c r="L278" s="144">
        <f t="shared" si="58"/>
        <v>2709.7437</v>
      </c>
      <c r="M278" s="87">
        <f t="shared" si="66"/>
        <v>487.75389999999999</v>
      </c>
      <c r="N278" s="14"/>
      <c r="O278" s="14"/>
      <c r="P278" s="14"/>
      <c r="Q278" s="34"/>
      <c r="V278" s="36">
        <f t="shared" si="67"/>
        <v>994.03</v>
      </c>
      <c r="W278" s="36">
        <f t="shared" si="68"/>
        <v>988.08999999999992</v>
      </c>
    </row>
    <row r="279" spans="1:23" x14ac:dyDescent="0.2">
      <c r="A279" s="171">
        <v>41550</v>
      </c>
      <c r="B279" s="2">
        <v>991766185.25</v>
      </c>
      <c r="C279" s="2">
        <v>991.06</v>
      </c>
      <c r="D279" s="2">
        <f t="shared" si="60"/>
        <v>0</v>
      </c>
      <c r="E279" s="30">
        <f t="shared" si="61"/>
        <v>0</v>
      </c>
      <c r="F279" s="73">
        <f t="shared" si="62"/>
        <v>0</v>
      </c>
      <c r="G279" s="43">
        <f t="shared" si="63"/>
        <v>0</v>
      </c>
      <c r="I279" s="19">
        <f t="shared" si="64"/>
        <v>78582.570000000007</v>
      </c>
      <c r="J279" s="138">
        <f t="shared" si="57"/>
        <v>5901.6392999999998</v>
      </c>
      <c r="K279" s="78">
        <f t="shared" si="65"/>
        <v>1062.2951</v>
      </c>
      <c r="L279" s="144">
        <f t="shared" si="58"/>
        <v>2709.7437</v>
      </c>
      <c r="M279" s="87">
        <f t="shared" si="66"/>
        <v>487.75389999999999</v>
      </c>
      <c r="N279" s="75"/>
      <c r="O279" s="75"/>
      <c r="P279" s="75"/>
      <c r="Q279" s="34"/>
      <c r="V279" s="36">
        <f t="shared" si="67"/>
        <v>994.03</v>
      </c>
      <c r="W279" s="36">
        <f t="shared" si="68"/>
        <v>988.08999999999992</v>
      </c>
    </row>
    <row r="280" spans="1:23" x14ac:dyDescent="0.2">
      <c r="A280" s="171">
        <v>41551</v>
      </c>
      <c r="B280" s="2">
        <v>991766185.25</v>
      </c>
      <c r="C280" s="2">
        <v>991.06</v>
      </c>
      <c r="D280" s="2">
        <f t="shared" si="60"/>
        <v>0</v>
      </c>
      <c r="E280" s="30">
        <f t="shared" si="61"/>
        <v>0</v>
      </c>
      <c r="F280" s="73">
        <f t="shared" si="62"/>
        <v>0</v>
      </c>
      <c r="G280" s="43">
        <f t="shared" si="63"/>
        <v>0</v>
      </c>
      <c r="I280" s="19">
        <f t="shared" si="64"/>
        <v>78582.570000000007</v>
      </c>
      <c r="J280" s="138">
        <f t="shared" si="57"/>
        <v>5901.6392999999998</v>
      </c>
      <c r="K280" s="78">
        <f t="shared" si="65"/>
        <v>1062.2951</v>
      </c>
      <c r="L280" s="144">
        <f t="shared" si="58"/>
        <v>2709.7437</v>
      </c>
      <c r="M280" s="87">
        <f t="shared" si="66"/>
        <v>487.75389999999999</v>
      </c>
      <c r="N280" s="75"/>
      <c r="O280" s="75"/>
      <c r="P280" s="75"/>
      <c r="Q280" s="34"/>
      <c r="V280" s="36">
        <f t="shared" si="67"/>
        <v>994.03</v>
      </c>
      <c r="W280" s="36">
        <f t="shared" si="68"/>
        <v>988.08999999999992</v>
      </c>
    </row>
    <row r="281" spans="1:23" x14ac:dyDescent="0.2">
      <c r="A281" s="171">
        <v>41552</v>
      </c>
      <c r="B281" s="2">
        <v>991766185.25</v>
      </c>
      <c r="C281" s="2">
        <v>991.06</v>
      </c>
      <c r="D281" s="2">
        <f t="shared" si="60"/>
        <v>0</v>
      </c>
      <c r="E281" s="30">
        <f t="shared" si="61"/>
        <v>0</v>
      </c>
      <c r="F281" s="73">
        <f t="shared" si="62"/>
        <v>0</v>
      </c>
      <c r="G281" s="43">
        <f t="shared" si="63"/>
        <v>0</v>
      </c>
      <c r="I281" s="19">
        <f t="shared" si="64"/>
        <v>78582.570000000007</v>
      </c>
      <c r="J281" s="138">
        <f t="shared" si="57"/>
        <v>5901.6392999999998</v>
      </c>
      <c r="K281" s="78">
        <f t="shared" si="65"/>
        <v>1062.2951</v>
      </c>
      <c r="L281" s="144">
        <f t="shared" si="58"/>
        <v>2709.7437</v>
      </c>
      <c r="M281" s="87">
        <f t="shared" si="66"/>
        <v>487.75389999999999</v>
      </c>
      <c r="N281" s="14"/>
      <c r="O281" s="14"/>
      <c r="P281" s="14"/>
      <c r="Q281" s="34"/>
      <c r="V281" s="36">
        <f t="shared" si="67"/>
        <v>994.03</v>
      </c>
      <c r="W281" s="36">
        <f t="shared" si="68"/>
        <v>988.08999999999992</v>
      </c>
    </row>
    <row r="282" spans="1:23" x14ac:dyDescent="0.2">
      <c r="A282" s="171">
        <v>41553</v>
      </c>
      <c r="B282" s="2">
        <v>991766185.25</v>
      </c>
      <c r="C282" s="2">
        <v>991.06</v>
      </c>
      <c r="D282" s="2">
        <f t="shared" si="60"/>
        <v>0</v>
      </c>
      <c r="E282" s="30">
        <f t="shared" si="61"/>
        <v>0</v>
      </c>
      <c r="F282" s="73">
        <f t="shared" si="62"/>
        <v>0</v>
      </c>
      <c r="G282" s="43">
        <f t="shared" si="63"/>
        <v>0</v>
      </c>
      <c r="I282" s="19">
        <f t="shared" si="64"/>
        <v>78582.570000000007</v>
      </c>
      <c r="J282" s="138">
        <f t="shared" si="57"/>
        <v>5901.6392999999998</v>
      </c>
      <c r="K282" s="78">
        <f t="shared" si="65"/>
        <v>1062.2951</v>
      </c>
      <c r="L282" s="144">
        <f t="shared" si="58"/>
        <v>2709.7437</v>
      </c>
      <c r="M282" s="87">
        <f t="shared" si="66"/>
        <v>487.75389999999999</v>
      </c>
      <c r="N282" s="14"/>
      <c r="O282" s="14"/>
      <c r="P282" s="14"/>
      <c r="Q282" s="34"/>
      <c r="V282" s="36">
        <f t="shared" si="67"/>
        <v>994.03</v>
      </c>
      <c r="W282" s="36">
        <f t="shared" si="68"/>
        <v>988.08999999999992</v>
      </c>
    </row>
    <row r="283" spans="1:23" x14ac:dyDescent="0.2">
      <c r="A283" s="171">
        <v>41554</v>
      </c>
      <c r="B283" s="2">
        <v>991766185.25</v>
      </c>
      <c r="C283" s="2">
        <v>991.06</v>
      </c>
      <c r="D283" s="2">
        <f t="shared" si="60"/>
        <v>0</v>
      </c>
      <c r="E283" s="30">
        <f t="shared" si="61"/>
        <v>0</v>
      </c>
      <c r="F283" s="73">
        <f t="shared" si="62"/>
        <v>0</v>
      </c>
      <c r="G283" s="43">
        <f t="shared" si="63"/>
        <v>0</v>
      </c>
      <c r="I283" s="31">
        <f t="shared" si="64"/>
        <v>78582.570000000007</v>
      </c>
      <c r="J283" s="137">
        <f t="shared" ref="J283:J346" si="69">ROUND(IF(B282&lt;=$R$740,B282*$S$740/$O$739,MAX(IF(B282&lt;=$R$741,B282*$S$741/$O$739,MAX(IF(B282&lt;=$R$742,B282*$S$742/$O$739,MAX(IF(B282&lt;=$R$743,B282*$S$743/$O$739,MAX(IF(B282&lt;=$R$744,B282*$S$744/$O$739,MAX(IF(B282&lt;=$R$745,B282*$S$745/$O$739,MAX(IF(B282&gt;$R$746,B282*$S$746/$O$739,0),$R$745*$S$745/$O$739)),$R$744*$S$744/$O$739)),$R$743*$S$743/$O$739)),$R$742*$S$742/$O$739)),$R$741*$S$741/$O$739)),$R$740*$S$740/$O$739)),4)</f>
        <v>5901.6392999999998</v>
      </c>
      <c r="K283" s="77">
        <f t="shared" si="65"/>
        <v>1062.2951</v>
      </c>
      <c r="L283" s="137">
        <f t="shared" si="58"/>
        <v>2709.7437</v>
      </c>
      <c r="M283" s="77">
        <f t="shared" si="66"/>
        <v>487.75389999999999</v>
      </c>
      <c r="N283" s="14"/>
      <c r="O283" s="14"/>
      <c r="P283" s="14"/>
      <c r="V283" s="36">
        <f t="shared" si="67"/>
        <v>994.03</v>
      </c>
      <c r="W283" s="36">
        <f t="shared" si="68"/>
        <v>988.08999999999992</v>
      </c>
    </row>
    <row r="284" spans="1:23" x14ac:dyDescent="0.2">
      <c r="A284" s="171">
        <v>41555</v>
      </c>
      <c r="B284" s="2">
        <v>991766185.25</v>
      </c>
      <c r="C284" s="2">
        <v>991.06</v>
      </c>
      <c r="D284" s="2">
        <f t="shared" si="60"/>
        <v>0</v>
      </c>
      <c r="E284" s="30">
        <f t="shared" si="61"/>
        <v>0</v>
      </c>
      <c r="F284" s="73">
        <f t="shared" si="62"/>
        <v>0</v>
      </c>
      <c r="G284" s="43">
        <f t="shared" si="63"/>
        <v>0</v>
      </c>
      <c r="I284" s="31">
        <f t="shared" si="64"/>
        <v>78582.570000000007</v>
      </c>
      <c r="J284" s="137">
        <f t="shared" si="69"/>
        <v>5901.6392999999998</v>
      </c>
      <c r="K284" s="77">
        <f t="shared" si="65"/>
        <v>1062.2951</v>
      </c>
      <c r="L284" s="137">
        <f t="shared" si="58"/>
        <v>2709.7437</v>
      </c>
      <c r="M284" s="77">
        <f t="shared" si="66"/>
        <v>487.75389999999999</v>
      </c>
      <c r="N284" s="14"/>
      <c r="O284" s="14"/>
      <c r="P284" s="14"/>
      <c r="V284" s="36">
        <f t="shared" si="67"/>
        <v>994.03</v>
      </c>
      <c r="W284" s="36">
        <f t="shared" si="68"/>
        <v>988.08999999999992</v>
      </c>
    </row>
    <row r="285" spans="1:23" x14ac:dyDescent="0.2">
      <c r="A285" s="171">
        <v>41556</v>
      </c>
      <c r="B285" s="2">
        <v>991766185.25</v>
      </c>
      <c r="C285" s="2">
        <v>991.06</v>
      </c>
      <c r="D285" s="2">
        <f t="shared" si="60"/>
        <v>0</v>
      </c>
      <c r="E285" s="30">
        <f t="shared" si="61"/>
        <v>0</v>
      </c>
      <c r="F285" s="73">
        <f t="shared" si="62"/>
        <v>0</v>
      </c>
      <c r="G285" s="43">
        <f t="shared" si="63"/>
        <v>0</v>
      </c>
      <c r="I285" s="19">
        <f t="shared" si="64"/>
        <v>78582.570000000007</v>
      </c>
      <c r="J285" s="138">
        <f t="shared" si="69"/>
        <v>5901.6392999999998</v>
      </c>
      <c r="K285" s="78">
        <f t="shared" si="65"/>
        <v>1062.2951</v>
      </c>
      <c r="L285" s="144">
        <f t="shared" si="58"/>
        <v>2709.7437</v>
      </c>
      <c r="M285" s="87">
        <f t="shared" si="66"/>
        <v>487.75389999999999</v>
      </c>
      <c r="N285" s="14"/>
      <c r="O285" s="14"/>
      <c r="P285" s="14"/>
      <c r="V285" s="36">
        <f t="shared" si="67"/>
        <v>994.03</v>
      </c>
      <c r="W285" s="36">
        <f t="shared" si="68"/>
        <v>988.08999999999992</v>
      </c>
    </row>
    <row r="286" spans="1:23" x14ac:dyDescent="0.2">
      <c r="A286" s="171">
        <v>41557</v>
      </c>
      <c r="B286" s="2">
        <v>991766185.25</v>
      </c>
      <c r="C286" s="2">
        <v>991.06</v>
      </c>
      <c r="D286" s="2">
        <f t="shared" si="60"/>
        <v>0</v>
      </c>
      <c r="E286" s="30">
        <f t="shared" si="61"/>
        <v>0</v>
      </c>
      <c r="F286" s="73">
        <f t="shared" si="62"/>
        <v>0</v>
      </c>
      <c r="G286" s="43">
        <f t="shared" si="63"/>
        <v>0</v>
      </c>
      <c r="I286" s="19">
        <f t="shared" si="64"/>
        <v>78582.570000000007</v>
      </c>
      <c r="J286" s="138">
        <f t="shared" si="69"/>
        <v>5901.6392999999998</v>
      </c>
      <c r="K286" s="78">
        <f t="shared" si="65"/>
        <v>1062.2951</v>
      </c>
      <c r="L286" s="144">
        <f t="shared" si="58"/>
        <v>2709.7437</v>
      </c>
      <c r="M286" s="87">
        <f t="shared" si="66"/>
        <v>487.75389999999999</v>
      </c>
      <c r="N286" s="14"/>
      <c r="O286" s="14"/>
      <c r="P286" s="14"/>
      <c r="V286" s="36">
        <f t="shared" si="67"/>
        <v>994.03</v>
      </c>
      <c r="W286" s="36">
        <f t="shared" si="68"/>
        <v>988.08999999999992</v>
      </c>
    </row>
    <row r="287" spans="1:23" x14ac:dyDescent="0.2">
      <c r="A287" s="171">
        <v>41558</v>
      </c>
      <c r="B287" s="2">
        <v>991766185.25</v>
      </c>
      <c r="C287" s="2">
        <v>991.06</v>
      </c>
      <c r="D287" s="2">
        <f t="shared" si="60"/>
        <v>0</v>
      </c>
      <c r="E287" s="30">
        <f t="shared" si="61"/>
        <v>0</v>
      </c>
      <c r="F287" s="73">
        <f t="shared" si="62"/>
        <v>0</v>
      </c>
      <c r="G287" s="43">
        <f t="shared" si="63"/>
        <v>0</v>
      </c>
      <c r="I287" s="19">
        <f t="shared" si="64"/>
        <v>78582.570000000007</v>
      </c>
      <c r="J287" s="138">
        <f t="shared" si="69"/>
        <v>5901.6392999999998</v>
      </c>
      <c r="K287" s="78">
        <f t="shared" si="65"/>
        <v>1062.2951</v>
      </c>
      <c r="L287" s="144">
        <f t="shared" si="58"/>
        <v>2709.7437</v>
      </c>
      <c r="M287" s="87">
        <f t="shared" si="66"/>
        <v>487.75389999999999</v>
      </c>
      <c r="N287" s="14"/>
      <c r="O287" s="14"/>
      <c r="P287" s="14"/>
      <c r="V287" s="36">
        <f t="shared" si="67"/>
        <v>994.03</v>
      </c>
      <c r="W287" s="36">
        <f t="shared" si="68"/>
        <v>988.08999999999992</v>
      </c>
    </row>
    <row r="288" spans="1:23" x14ac:dyDescent="0.2">
      <c r="A288" s="171">
        <v>41559</v>
      </c>
      <c r="B288" s="2">
        <v>991766185.25</v>
      </c>
      <c r="C288" s="2">
        <v>991.06</v>
      </c>
      <c r="D288" s="2">
        <f t="shared" si="60"/>
        <v>0</v>
      </c>
      <c r="E288" s="30">
        <f t="shared" si="61"/>
        <v>0</v>
      </c>
      <c r="F288" s="73">
        <f t="shared" si="62"/>
        <v>0</v>
      </c>
      <c r="G288" s="43">
        <f t="shared" si="63"/>
        <v>0</v>
      </c>
      <c r="I288" s="19">
        <f t="shared" si="64"/>
        <v>78582.570000000007</v>
      </c>
      <c r="J288" s="138">
        <f t="shared" si="69"/>
        <v>5901.6392999999998</v>
      </c>
      <c r="K288" s="78">
        <f t="shared" si="65"/>
        <v>1062.2951</v>
      </c>
      <c r="L288" s="144">
        <f t="shared" si="58"/>
        <v>2709.7437</v>
      </c>
      <c r="M288" s="87">
        <f t="shared" si="66"/>
        <v>487.75389999999999</v>
      </c>
      <c r="N288" s="14"/>
      <c r="O288" s="14"/>
      <c r="P288" s="14"/>
      <c r="V288" s="36">
        <f t="shared" si="67"/>
        <v>994.03</v>
      </c>
      <c r="W288" s="36">
        <f t="shared" si="68"/>
        <v>988.08999999999992</v>
      </c>
    </row>
    <row r="289" spans="1:23" x14ac:dyDescent="0.2">
      <c r="A289" s="171">
        <v>41560</v>
      </c>
      <c r="B289" s="2">
        <v>991766185.25</v>
      </c>
      <c r="C289" s="2">
        <v>991.06</v>
      </c>
      <c r="D289" s="2">
        <f t="shared" si="60"/>
        <v>0</v>
      </c>
      <c r="E289" s="30">
        <f t="shared" si="61"/>
        <v>0</v>
      </c>
      <c r="F289" s="73">
        <f t="shared" si="62"/>
        <v>0</v>
      </c>
      <c r="G289" s="43">
        <f t="shared" si="63"/>
        <v>0</v>
      </c>
      <c r="I289" s="19">
        <f t="shared" si="64"/>
        <v>78582.570000000007</v>
      </c>
      <c r="J289" s="138">
        <f t="shared" si="69"/>
        <v>5901.6392999999998</v>
      </c>
      <c r="K289" s="78">
        <f t="shared" si="65"/>
        <v>1062.2951</v>
      </c>
      <c r="L289" s="144">
        <f t="shared" si="58"/>
        <v>2709.7437</v>
      </c>
      <c r="M289" s="87">
        <f t="shared" si="66"/>
        <v>487.75389999999999</v>
      </c>
      <c r="N289" s="14"/>
      <c r="O289" s="14"/>
      <c r="P289" s="14"/>
      <c r="V289" s="36">
        <f t="shared" si="67"/>
        <v>994.03</v>
      </c>
      <c r="W289" s="36">
        <f t="shared" si="68"/>
        <v>988.08999999999992</v>
      </c>
    </row>
    <row r="290" spans="1:23" x14ac:dyDescent="0.2">
      <c r="A290" s="171">
        <v>41561</v>
      </c>
      <c r="B290" s="2">
        <v>991766185.25</v>
      </c>
      <c r="C290" s="2">
        <v>991.06</v>
      </c>
      <c r="D290" s="2">
        <f t="shared" si="60"/>
        <v>0</v>
      </c>
      <c r="E290" s="30">
        <f t="shared" si="61"/>
        <v>0</v>
      </c>
      <c r="F290" s="73">
        <f t="shared" si="62"/>
        <v>0</v>
      </c>
      <c r="G290" s="43">
        <f t="shared" si="63"/>
        <v>0</v>
      </c>
      <c r="I290" s="31">
        <f t="shared" si="64"/>
        <v>78582.570000000007</v>
      </c>
      <c r="J290" s="137">
        <f t="shared" si="69"/>
        <v>5901.6392999999998</v>
      </c>
      <c r="K290" s="77">
        <f t="shared" si="65"/>
        <v>1062.2951</v>
      </c>
      <c r="L290" s="137">
        <f t="shared" si="58"/>
        <v>2709.7437</v>
      </c>
      <c r="M290" s="77">
        <f t="shared" si="66"/>
        <v>487.75389999999999</v>
      </c>
      <c r="N290" s="14"/>
      <c r="O290" s="14"/>
      <c r="P290" s="14"/>
      <c r="V290" s="36">
        <f t="shared" si="67"/>
        <v>994.03</v>
      </c>
      <c r="W290" s="36">
        <f t="shared" si="68"/>
        <v>988.08999999999992</v>
      </c>
    </row>
    <row r="291" spans="1:23" x14ac:dyDescent="0.2">
      <c r="A291" s="171">
        <v>41562</v>
      </c>
      <c r="B291" s="2">
        <v>991766185.25</v>
      </c>
      <c r="C291" s="2">
        <v>991.06</v>
      </c>
      <c r="D291" s="2">
        <f t="shared" si="60"/>
        <v>0</v>
      </c>
      <c r="E291" s="30">
        <f t="shared" si="61"/>
        <v>0</v>
      </c>
      <c r="F291" s="73">
        <f t="shared" si="62"/>
        <v>0</v>
      </c>
      <c r="G291" s="43">
        <f t="shared" si="63"/>
        <v>0</v>
      </c>
      <c r="I291" s="31">
        <f t="shared" si="64"/>
        <v>78582.570000000007</v>
      </c>
      <c r="J291" s="137">
        <f t="shared" si="69"/>
        <v>5901.6392999999998</v>
      </c>
      <c r="K291" s="77">
        <f t="shared" si="65"/>
        <v>1062.2951</v>
      </c>
      <c r="L291" s="137">
        <f t="shared" si="58"/>
        <v>2709.7437</v>
      </c>
      <c r="M291" s="77">
        <f t="shared" si="66"/>
        <v>487.75389999999999</v>
      </c>
      <c r="N291" s="14"/>
      <c r="O291" s="14"/>
      <c r="P291" s="14"/>
      <c r="V291" s="36">
        <f t="shared" si="67"/>
        <v>994.03</v>
      </c>
      <c r="W291" s="36">
        <f t="shared" si="68"/>
        <v>988.08999999999992</v>
      </c>
    </row>
    <row r="292" spans="1:23" x14ac:dyDescent="0.2">
      <c r="A292" s="171">
        <v>41563</v>
      </c>
      <c r="B292" s="2">
        <v>991766185.25</v>
      </c>
      <c r="C292" s="2">
        <v>991.06</v>
      </c>
      <c r="D292" s="2">
        <f t="shared" si="60"/>
        <v>0</v>
      </c>
      <c r="E292" s="30">
        <f t="shared" si="61"/>
        <v>0</v>
      </c>
      <c r="F292" s="73">
        <f t="shared" si="62"/>
        <v>0</v>
      </c>
      <c r="G292" s="43">
        <f t="shared" si="63"/>
        <v>0</v>
      </c>
      <c r="I292" s="19">
        <f t="shared" si="64"/>
        <v>78582.570000000007</v>
      </c>
      <c r="J292" s="138">
        <f t="shared" si="69"/>
        <v>5901.6392999999998</v>
      </c>
      <c r="K292" s="78">
        <f t="shared" si="65"/>
        <v>1062.2951</v>
      </c>
      <c r="L292" s="144">
        <f t="shared" ref="L292:L355" si="70">ROUND(IF(B291&lt;=$R$750,B291*$S$750/$O$739,IF(B291&gt;$R$751,B291*$S$751/$O$739,0)),4)</f>
        <v>2709.7437</v>
      </c>
      <c r="M292" s="87">
        <f t="shared" si="66"/>
        <v>487.75389999999999</v>
      </c>
      <c r="N292" s="14"/>
      <c r="O292" s="14"/>
      <c r="P292" s="14"/>
      <c r="V292" s="36">
        <f t="shared" si="67"/>
        <v>994.03</v>
      </c>
      <c r="W292" s="36">
        <f t="shared" si="68"/>
        <v>988.08999999999992</v>
      </c>
    </row>
    <row r="293" spans="1:23" x14ac:dyDescent="0.2">
      <c r="A293" s="171">
        <v>41564</v>
      </c>
      <c r="B293" s="2">
        <v>991766185.25</v>
      </c>
      <c r="C293" s="2">
        <v>991.06</v>
      </c>
      <c r="D293" s="2">
        <f t="shared" si="60"/>
        <v>0</v>
      </c>
      <c r="E293" s="30">
        <f t="shared" si="61"/>
        <v>0</v>
      </c>
      <c r="F293" s="73">
        <f t="shared" si="62"/>
        <v>0</v>
      </c>
      <c r="G293" s="43">
        <f t="shared" si="63"/>
        <v>0</v>
      </c>
      <c r="I293" s="19">
        <f t="shared" si="64"/>
        <v>78582.570000000007</v>
      </c>
      <c r="J293" s="138">
        <f t="shared" si="69"/>
        <v>5901.6392999999998</v>
      </c>
      <c r="K293" s="78">
        <f t="shared" si="65"/>
        <v>1062.2951</v>
      </c>
      <c r="L293" s="144">
        <f t="shared" si="70"/>
        <v>2709.7437</v>
      </c>
      <c r="M293" s="87">
        <f t="shared" si="66"/>
        <v>487.75389999999999</v>
      </c>
      <c r="N293" s="14"/>
      <c r="O293" s="14"/>
      <c r="P293" s="14"/>
      <c r="V293" s="36">
        <f t="shared" si="67"/>
        <v>994.03</v>
      </c>
      <c r="W293" s="36">
        <f t="shared" si="68"/>
        <v>988.08999999999992</v>
      </c>
    </row>
    <row r="294" spans="1:23" x14ac:dyDescent="0.2">
      <c r="A294" s="171">
        <v>41565</v>
      </c>
      <c r="B294" s="2">
        <v>991766185.25</v>
      </c>
      <c r="C294" s="2">
        <v>991.06</v>
      </c>
      <c r="D294" s="2">
        <f t="shared" si="60"/>
        <v>0</v>
      </c>
      <c r="E294" s="30">
        <f t="shared" si="61"/>
        <v>0</v>
      </c>
      <c r="F294" s="73">
        <f t="shared" si="62"/>
        <v>0</v>
      </c>
      <c r="G294" s="43">
        <f t="shared" si="63"/>
        <v>0</v>
      </c>
      <c r="I294" s="19">
        <f t="shared" si="64"/>
        <v>78582.570000000007</v>
      </c>
      <c r="J294" s="138">
        <f t="shared" si="69"/>
        <v>5901.6392999999998</v>
      </c>
      <c r="K294" s="78">
        <f t="shared" si="65"/>
        <v>1062.2951</v>
      </c>
      <c r="L294" s="144">
        <f t="shared" si="70"/>
        <v>2709.7437</v>
      </c>
      <c r="M294" s="87">
        <f t="shared" si="66"/>
        <v>487.75389999999999</v>
      </c>
      <c r="N294" s="14"/>
      <c r="O294" s="14"/>
      <c r="P294" s="14"/>
      <c r="V294" s="36">
        <f t="shared" si="67"/>
        <v>994.03</v>
      </c>
      <c r="W294" s="36">
        <f t="shared" si="68"/>
        <v>988.08999999999992</v>
      </c>
    </row>
    <row r="295" spans="1:23" x14ac:dyDescent="0.2">
      <c r="A295" s="171">
        <v>41566</v>
      </c>
      <c r="B295" s="2">
        <v>991766185.25</v>
      </c>
      <c r="C295" s="2">
        <v>991.06</v>
      </c>
      <c r="D295" s="2">
        <f t="shared" si="60"/>
        <v>0</v>
      </c>
      <c r="E295" s="30">
        <f t="shared" si="61"/>
        <v>0</v>
      </c>
      <c r="F295" s="73">
        <f t="shared" si="62"/>
        <v>0</v>
      </c>
      <c r="G295" s="43">
        <f t="shared" si="63"/>
        <v>0</v>
      </c>
      <c r="I295" s="19">
        <f t="shared" si="64"/>
        <v>78582.570000000007</v>
      </c>
      <c r="J295" s="138">
        <f t="shared" si="69"/>
        <v>5901.6392999999998</v>
      </c>
      <c r="K295" s="78">
        <f t="shared" si="65"/>
        <v>1062.2951</v>
      </c>
      <c r="L295" s="144">
        <f t="shared" si="70"/>
        <v>2709.7437</v>
      </c>
      <c r="M295" s="87">
        <f t="shared" si="66"/>
        <v>487.75389999999999</v>
      </c>
      <c r="N295" s="14"/>
      <c r="O295" s="14"/>
      <c r="P295" s="14"/>
      <c r="V295" s="36">
        <f t="shared" si="67"/>
        <v>994.03</v>
      </c>
      <c r="W295" s="36">
        <f t="shared" si="68"/>
        <v>988.08999999999992</v>
      </c>
    </row>
    <row r="296" spans="1:23" x14ac:dyDescent="0.2">
      <c r="A296" s="171">
        <v>41567</v>
      </c>
      <c r="B296" s="2">
        <v>991766185.25</v>
      </c>
      <c r="C296" s="2">
        <v>991.06</v>
      </c>
      <c r="D296" s="2">
        <f t="shared" si="60"/>
        <v>0</v>
      </c>
      <c r="E296" s="30">
        <f t="shared" si="61"/>
        <v>0</v>
      </c>
      <c r="F296" s="73">
        <f t="shared" si="62"/>
        <v>0</v>
      </c>
      <c r="G296" s="43">
        <f t="shared" si="63"/>
        <v>0</v>
      </c>
      <c r="I296" s="19">
        <f t="shared" ref="I296:I327" si="71">ROUND(B295*$N$2/$O$739,2)</f>
        <v>78582.570000000007</v>
      </c>
      <c r="J296" s="138">
        <f t="shared" si="69"/>
        <v>5901.6392999999998</v>
      </c>
      <c r="K296" s="78">
        <f t="shared" si="65"/>
        <v>1062.2951</v>
      </c>
      <c r="L296" s="144">
        <f t="shared" si="70"/>
        <v>2709.7437</v>
      </c>
      <c r="M296" s="87">
        <f t="shared" si="66"/>
        <v>487.75389999999999</v>
      </c>
      <c r="N296" s="14"/>
      <c r="O296" s="14"/>
      <c r="P296" s="14"/>
      <c r="V296" s="36">
        <f t="shared" si="67"/>
        <v>994.03</v>
      </c>
      <c r="W296" s="36">
        <f t="shared" si="68"/>
        <v>988.08999999999992</v>
      </c>
    </row>
    <row r="297" spans="1:23" x14ac:dyDescent="0.2">
      <c r="A297" s="171">
        <v>41568</v>
      </c>
      <c r="B297" s="2">
        <v>991766185.25</v>
      </c>
      <c r="C297" s="2">
        <v>991.06</v>
      </c>
      <c r="D297" s="2">
        <f t="shared" si="60"/>
        <v>0</v>
      </c>
      <c r="E297" s="30">
        <f t="shared" si="61"/>
        <v>0</v>
      </c>
      <c r="F297" s="73">
        <f t="shared" si="62"/>
        <v>0</v>
      </c>
      <c r="G297" s="43">
        <f t="shared" si="63"/>
        <v>0</v>
      </c>
      <c r="I297" s="31">
        <f t="shared" si="71"/>
        <v>78582.570000000007</v>
      </c>
      <c r="J297" s="137">
        <f t="shared" si="69"/>
        <v>5901.6392999999998</v>
      </c>
      <c r="K297" s="77">
        <f t="shared" si="65"/>
        <v>1062.2951</v>
      </c>
      <c r="L297" s="137">
        <f t="shared" si="70"/>
        <v>2709.7437</v>
      </c>
      <c r="M297" s="77">
        <f t="shared" si="66"/>
        <v>487.75389999999999</v>
      </c>
      <c r="N297" s="14"/>
      <c r="O297" s="14"/>
      <c r="P297" s="14"/>
      <c r="V297" s="36">
        <f t="shared" si="67"/>
        <v>994.03</v>
      </c>
      <c r="W297" s="36">
        <f t="shared" si="68"/>
        <v>988.08999999999992</v>
      </c>
    </row>
    <row r="298" spans="1:23" x14ac:dyDescent="0.2">
      <c r="A298" s="171">
        <v>41569</v>
      </c>
      <c r="B298" s="2">
        <v>991766185.25</v>
      </c>
      <c r="C298" s="2">
        <v>991.06</v>
      </c>
      <c r="D298" s="2">
        <f t="shared" si="60"/>
        <v>0</v>
      </c>
      <c r="E298" s="30">
        <f t="shared" si="61"/>
        <v>0</v>
      </c>
      <c r="F298" s="73">
        <f t="shared" si="62"/>
        <v>0</v>
      </c>
      <c r="G298" s="43">
        <f t="shared" si="63"/>
        <v>0</v>
      </c>
      <c r="I298" s="31">
        <f t="shared" si="71"/>
        <v>78582.570000000007</v>
      </c>
      <c r="J298" s="137">
        <f t="shared" si="69"/>
        <v>5901.6392999999998</v>
      </c>
      <c r="K298" s="77">
        <f t="shared" si="65"/>
        <v>1062.2951</v>
      </c>
      <c r="L298" s="137">
        <f t="shared" si="70"/>
        <v>2709.7437</v>
      </c>
      <c r="M298" s="77">
        <f t="shared" si="66"/>
        <v>487.75389999999999</v>
      </c>
      <c r="N298" s="14"/>
      <c r="O298" s="14"/>
      <c r="P298" s="14"/>
      <c r="V298" s="36">
        <f t="shared" si="67"/>
        <v>994.03</v>
      </c>
      <c r="W298" s="36">
        <f t="shared" si="68"/>
        <v>988.08999999999992</v>
      </c>
    </row>
    <row r="299" spans="1:23" x14ac:dyDescent="0.2">
      <c r="A299" s="171">
        <v>41570</v>
      </c>
      <c r="B299" s="2">
        <v>991766185.25</v>
      </c>
      <c r="C299" s="2">
        <v>991.06</v>
      </c>
      <c r="D299" s="2">
        <f t="shared" si="60"/>
        <v>0</v>
      </c>
      <c r="E299" s="30">
        <f t="shared" si="61"/>
        <v>0</v>
      </c>
      <c r="F299" s="73">
        <f t="shared" si="62"/>
        <v>0</v>
      </c>
      <c r="G299" s="43">
        <f t="shared" si="63"/>
        <v>0</v>
      </c>
      <c r="I299" s="19">
        <f t="shared" si="71"/>
        <v>78582.570000000007</v>
      </c>
      <c r="J299" s="138">
        <f t="shared" si="69"/>
        <v>5901.6392999999998</v>
      </c>
      <c r="K299" s="78">
        <f t="shared" si="65"/>
        <v>1062.2951</v>
      </c>
      <c r="L299" s="144">
        <f t="shared" si="70"/>
        <v>2709.7437</v>
      </c>
      <c r="M299" s="87">
        <f t="shared" si="66"/>
        <v>487.75389999999999</v>
      </c>
      <c r="V299" s="36">
        <f t="shared" si="67"/>
        <v>994.03</v>
      </c>
      <c r="W299" s="36">
        <f t="shared" si="68"/>
        <v>988.08999999999992</v>
      </c>
    </row>
    <row r="300" spans="1:23" x14ac:dyDescent="0.2">
      <c r="A300" s="171">
        <v>41571</v>
      </c>
      <c r="B300" s="2">
        <v>991766185.25</v>
      </c>
      <c r="C300" s="2">
        <v>991.06</v>
      </c>
      <c r="D300" s="2">
        <f t="shared" si="60"/>
        <v>0</v>
      </c>
      <c r="E300" s="30">
        <f t="shared" si="61"/>
        <v>0</v>
      </c>
      <c r="F300" s="73">
        <f t="shared" si="62"/>
        <v>0</v>
      </c>
      <c r="G300" s="43">
        <f t="shared" si="63"/>
        <v>0</v>
      </c>
      <c r="I300" s="19">
        <f t="shared" si="71"/>
        <v>78582.570000000007</v>
      </c>
      <c r="J300" s="138">
        <f t="shared" si="69"/>
        <v>5901.6392999999998</v>
      </c>
      <c r="K300" s="78">
        <f t="shared" si="65"/>
        <v>1062.2951</v>
      </c>
      <c r="L300" s="144">
        <f t="shared" si="70"/>
        <v>2709.7437</v>
      </c>
      <c r="M300" s="87">
        <f t="shared" si="66"/>
        <v>487.75389999999999</v>
      </c>
      <c r="V300" s="36">
        <f t="shared" si="67"/>
        <v>994.03</v>
      </c>
      <c r="W300" s="36">
        <f t="shared" si="68"/>
        <v>988.08999999999992</v>
      </c>
    </row>
    <row r="301" spans="1:23" x14ac:dyDescent="0.2">
      <c r="A301" s="171">
        <v>41572</v>
      </c>
      <c r="B301" s="2">
        <v>991766185.25</v>
      </c>
      <c r="C301" s="2">
        <v>991.06</v>
      </c>
      <c r="D301" s="2">
        <f t="shared" si="60"/>
        <v>0</v>
      </c>
      <c r="E301" s="30">
        <f t="shared" si="61"/>
        <v>0</v>
      </c>
      <c r="F301" s="73">
        <f t="shared" si="62"/>
        <v>0</v>
      </c>
      <c r="G301" s="43">
        <f t="shared" si="63"/>
        <v>0</v>
      </c>
      <c r="I301" s="19">
        <f t="shared" si="71"/>
        <v>78582.570000000007</v>
      </c>
      <c r="J301" s="138">
        <f t="shared" si="69"/>
        <v>5901.6392999999998</v>
      </c>
      <c r="K301" s="78">
        <f t="shared" si="65"/>
        <v>1062.2951</v>
      </c>
      <c r="L301" s="144">
        <f t="shared" si="70"/>
        <v>2709.7437</v>
      </c>
      <c r="M301" s="87">
        <f t="shared" si="66"/>
        <v>487.75389999999999</v>
      </c>
      <c r="V301" s="36">
        <f t="shared" si="67"/>
        <v>994.03</v>
      </c>
      <c r="W301" s="36">
        <f t="shared" si="68"/>
        <v>988.08999999999992</v>
      </c>
    </row>
    <row r="302" spans="1:23" x14ac:dyDescent="0.2">
      <c r="A302" s="171">
        <v>41573</v>
      </c>
      <c r="B302" s="2">
        <v>991766185.25</v>
      </c>
      <c r="C302" s="2">
        <v>991.06</v>
      </c>
      <c r="D302" s="2">
        <f t="shared" si="60"/>
        <v>0</v>
      </c>
      <c r="E302" s="30">
        <f t="shared" si="61"/>
        <v>0</v>
      </c>
      <c r="F302" s="73">
        <f t="shared" si="62"/>
        <v>0</v>
      </c>
      <c r="G302" s="43">
        <f t="shared" si="63"/>
        <v>0</v>
      </c>
      <c r="I302" s="19">
        <f t="shared" si="71"/>
        <v>78582.570000000007</v>
      </c>
      <c r="J302" s="138">
        <f t="shared" si="69"/>
        <v>5901.6392999999998</v>
      </c>
      <c r="K302" s="78">
        <f t="shared" si="65"/>
        <v>1062.2951</v>
      </c>
      <c r="L302" s="144">
        <f t="shared" si="70"/>
        <v>2709.7437</v>
      </c>
      <c r="M302" s="87">
        <f t="shared" si="66"/>
        <v>487.75389999999999</v>
      </c>
      <c r="V302" s="36">
        <f t="shared" si="67"/>
        <v>994.03</v>
      </c>
      <c r="W302" s="36">
        <f t="shared" si="68"/>
        <v>988.08999999999992</v>
      </c>
    </row>
    <row r="303" spans="1:23" x14ac:dyDescent="0.2">
      <c r="A303" s="171">
        <v>41574</v>
      </c>
      <c r="B303" s="2">
        <v>991766185.25</v>
      </c>
      <c r="C303" s="2">
        <v>991.06</v>
      </c>
      <c r="D303" s="2">
        <f t="shared" si="60"/>
        <v>0</v>
      </c>
      <c r="E303" s="30">
        <f t="shared" si="61"/>
        <v>0</v>
      </c>
      <c r="F303" s="73">
        <f t="shared" si="62"/>
        <v>0</v>
      </c>
      <c r="G303" s="43">
        <f t="shared" si="63"/>
        <v>0</v>
      </c>
      <c r="I303" s="19">
        <f t="shared" si="71"/>
        <v>78582.570000000007</v>
      </c>
      <c r="J303" s="138">
        <f t="shared" si="69"/>
        <v>5901.6392999999998</v>
      </c>
      <c r="K303" s="78">
        <f t="shared" si="65"/>
        <v>1062.2951</v>
      </c>
      <c r="L303" s="144">
        <f t="shared" si="70"/>
        <v>2709.7437</v>
      </c>
      <c r="M303" s="87">
        <f t="shared" si="66"/>
        <v>487.75389999999999</v>
      </c>
      <c r="N303" s="191" t="s">
        <v>54</v>
      </c>
      <c r="O303" s="191"/>
      <c r="P303" s="191"/>
      <c r="V303" s="36">
        <f t="shared" si="67"/>
        <v>994.03</v>
      </c>
      <c r="W303" s="36">
        <f t="shared" si="68"/>
        <v>988.08999999999992</v>
      </c>
    </row>
    <row r="304" spans="1:23" x14ac:dyDescent="0.2">
      <c r="A304" s="171">
        <v>41575</v>
      </c>
      <c r="B304" s="2">
        <v>991766185.25</v>
      </c>
      <c r="C304" s="2">
        <v>991.06</v>
      </c>
      <c r="D304" s="2">
        <f t="shared" si="60"/>
        <v>0</v>
      </c>
      <c r="E304" s="30">
        <f t="shared" si="61"/>
        <v>0</v>
      </c>
      <c r="F304" s="73">
        <f t="shared" si="62"/>
        <v>0</v>
      </c>
      <c r="G304" s="43">
        <f t="shared" si="63"/>
        <v>0</v>
      </c>
      <c r="I304" s="31">
        <f t="shared" si="71"/>
        <v>78582.570000000007</v>
      </c>
      <c r="J304" s="137">
        <f t="shared" si="69"/>
        <v>5901.6392999999998</v>
      </c>
      <c r="K304" s="77">
        <f t="shared" si="65"/>
        <v>1062.2951</v>
      </c>
      <c r="L304" s="137">
        <f t="shared" si="70"/>
        <v>2709.7437</v>
      </c>
      <c r="M304" s="77">
        <f t="shared" si="66"/>
        <v>487.75389999999999</v>
      </c>
      <c r="N304" s="119" t="s">
        <v>52</v>
      </c>
      <c r="O304" s="120">
        <f>SUM(J278:J308)</f>
        <v>182950.81830000004</v>
      </c>
      <c r="P304" s="76">
        <f>SUM(L278:L308)</f>
        <v>83999.391200000013</v>
      </c>
      <c r="V304" s="36">
        <f t="shared" si="67"/>
        <v>994.03</v>
      </c>
      <c r="W304" s="36">
        <f t="shared" si="68"/>
        <v>988.08999999999992</v>
      </c>
    </row>
    <row r="305" spans="1:23" x14ac:dyDescent="0.2">
      <c r="A305" s="171">
        <v>41576</v>
      </c>
      <c r="B305" s="2">
        <v>991766185.25</v>
      </c>
      <c r="C305" s="2">
        <v>991.06</v>
      </c>
      <c r="D305" s="2">
        <f t="shared" si="60"/>
        <v>0</v>
      </c>
      <c r="E305" s="30">
        <f t="shared" si="61"/>
        <v>0</v>
      </c>
      <c r="F305" s="73">
        <f t="shared" si="62"/>
        <v>0</v>
      </c>
      <c r="G305" s="43">
        <f t="shared" si="63"/>
        <v>0</v>
      </c>
      <c r="I305" s="31">
        <f t="shared" si="71"/>
        <v>78582.570000000007</v>
      </c>
      <c r="J305" s="137">
        <f t="shared" si="69"/>
        <v>5901.6392999999998</v>
      </c>
      <c r="K305" s="77">
        <f t="shared" si="65"/>
        <v>1062.2951</v>
      </c>
      <c r="L305" s="137">
        <f t="shared" si="70"/>
        <v>2709.7437</v>
      </c>
      <c r="M305" s="77">
        <f t="shared" si="66"/>
        <v>487.75389999999999</v>
      </c>
      <c r="N305" s="119" t="s">
        <v>53</v>
      </c>
      <c r="O305" s="76">
        <f>SUM(K278:K308)</f>
        <v>32931.148099999991</v>
      </c>
      <c r="P305" s="76">
        <f>SUM(M278:M308)</f>
        <v>15119.891399999995</v>
      </c>
      <c r="V305" s="36">
        <f t="shared" si="67"/>
        <v>994.03</v>
      </c>
      <c r="W305" s="36">
        <f t="shared" si="68"/>
        <v>988.08999999999992</v>
      </c>
    </row>
    <row r="306" spans="1:23" x14ac:dyDescent="0.2">
      <c r="A306" s="171">
        <v>41577</v>
      </c>
      <c r="B306" s="2">
        <v>991766185.25</v>
      </c>
      <c r="C306" s="2">
        <v>991.06</v>
      </c>
      <c r="D306" s="2">
        <f t="shared" si="60"/>
        <v>0</v>
      </c>
      <c r="E306" s="30">
        <f t="shared" si="61"/>
        <v>0</v>
      </c>
      <c r="F306" s="73">
        <f t="shared" si="62"/>
        <v>0</v>
      </c>
      <c r="G306" s="43">
        <f t="shared" si="63"/>
        <v>0</v>
      </c>
      <c r="I306" s="19">
        <f t="shared" si="71"/>
        <v>78582.570000000007</v>
      </c>
      <c r="J306" s="138">
        <f t="shared" si="69"/>
        <v>5901.6392999999998</v>
      </c>
      <c r="K306" s="78">
        <f t="shared" si="65"/>
        <v>1062.2951</v>
      </c>
      <c r="L306" s="144">
        <f t="shared" si="70"/>
        <v>2709.7437</v>
      </c>
      <c r="M306" s="87">
        <f t="shared" si="66"/>
        <v>487.75389999999999</v>
      </c>
      <c r="N306" s="186" t="s">
        <v>14</v>
      </c>
      <c r="O306" s="186"/>
      <c r="P306" s="186"/>
      <c r="V306" s="36">
        <f t="shared" si="67"/>
        <v>994.03</v>
      </c>
      <c r="W306" s="36">
        <f t="shared" si="68"/>
        <v>988.08999999999992</v>
      </c>
    </row>
    <row r="307" spans="1:23" x14ac:dyDescent="0.2">
      <c r="A307" s="171">
        <v>41578</v>
      </c>
      <c r="B307" s="31">
        <v>990791368.22000003</v>
      </c>
      <c r="C307" s="31">
        <v>990.09</v>
      </c>
      <c r="D307" s="2">
        <f t="shared" si="60"/>
        <v>-974817.02999997139</v>
      </c>
      <c r="E307" s="30">
        <f t="shared" si="61"/>
        <v>-0.9699999999999136</v>
      </c>
      <c r="F307" s="73">
        <f t="shared" si="62"/>
        <v>-9.8291012992567789E-4</v>
      </c>
      <c r="G307" s="43">
        <f t="shared" si="63"/>
        <v>-9.7875002522542897E-4</v>
      </c>
      <c r="I307" s="19">
        <f t="shared" si="71"/>
        <v>78582.570000000007</v>
      </c>
      <c r="J307" s="138">
        <f t="shared" si="69"/>
        <v>5901.6392999999998</v>
      </c>
      <c r="K307" s="78">
        <f t="shared" si="65"/>
        <v>1062.2951</v>
      </c>
      <c r="L307" s="144">
        <f t="shared" si="70"/>
        <v>2709.7437</v>
      </c>
      <c r="M307" s="87">
        <f t="shared" si="66"/>
        <v>487.75389999999999</v>
      </c>
      <c r="N307" s="92" t="s">
        <v>43</v>
      </c>
      <c r="O307" s="167" t="s">
        <v>39</v>
      </c>
      <c r="P307" s="93" t="s">
        <v>40</v>
      </c>
      <c r="V307" s="36">
        <f t="shared" si="67"/>
        <v>993.06000000000006</v>
      </c>
      <c r="W307" s="36">
        <f t="shared" si="68"/>
        <v>987.12</v>
      </c>
    </row>
    <row r="308" spans="1:23" x14ac:dyDescent="0.2">
      <c r="A308" s="171">
        <v>41579</v>
      </c>
      <c r="B308" s="2">
        <v>990791368.22000003</v>
      </c>
      <c r="C308" s="2">
        <v>990.09</v>
      </c>
      <c r="D308" s="2">
        <f t="shared" si="60"/>
        <v>0</v>
      </c>
      <c r="E308" s="30">
        <f t="shared" si="61"/>
        <v>0</v>
      </c>
      <c r="F308" s="73">
        <f t="shared" si="62"/>
        <v>0</v>
      </c>
      <c r="G308" s="43">
        <f t="shared" si="63"/>
        <v>0</v>
      </c>
      <c r="I308" s="32">
        <f t="shared" si="71"/>
        <v>78505.33</v>
      </c>
      <c r="J308" s="139">
        <f t="shared" si="69"/>
        <v>5901.6392999999998</v>
      </c>
      <c r="K308" s="79">
        <f t="shared" si="65"/>
        <v>1062.2951</v>
      </c>
      <c r="L308" s="139">
        <f t="shared" si="70"/>
        <v>2707.0801999999999</v>
      </c>
      <c r="M308" s="79">
        <f t="shared" si="66"/>
        <v>487.27440000000001</v>
      </c>
      <c r="N308" s="94">
        <f>SUM(I276:I308)</f>
        <v>2593170.3000000003</v>
      </c>
      <c r="O308" s="89">
        <f>IF(SUM(J278:J308)&lt;20000,20000,SUM(J278:J308))</f>
        <v>182950.81830000004</v>
      </c>
      <c r="P308" s="91">
        <f>IF(SUM(L278:L308)&lt;6000,6000,SUM(L278:L308))</f>
        <v>83999.391200000013</v>
      </c>
      <c r="Q308" s="34"/>
      <c r="V308" s="36">
        <f t="shared" si="67"/>
        <v>993.06000000000006</v>
      </c>
      <c r="W308" s="36">
        <f t="shared" si="68"/>
        <v>987.12</v>
      </c>
    </row>
    <row r="309" spans="1:23" x14ac:dyDescent="0.2">
      <c r="A309" s="171">
        <v>41580</v>
      </c>
      <c r="B309" s="2">
        <v>990791368.22000003</v>
      </c>
      <c r="C309" s="2">
        <v>990.09</v>
      </c>
      <c r="D309" s="2">
        <f t="shared" si="60"/>
        <v>0</v>
      </c>
      <c r="E309" s="30">
        <f t="shared" si="61"/>
        <v>0</v>
      </c>
      <c r="F309" s="73">
        <f t="shared" si="62"/>
        <v>0</v>
      </c>
      <c r="G309" s="43">
        <f t="shared" si="63"/>
        <v>0</v>
      </c>
      <c r="I309" s="19">
        <f t="shared" si="71"/>
        <v>78505.33</v>
      </c>
      <c r="J309" s="138">
        <f t="shared" si="69"/>
        <v>5901.6392999999998</v>
      </c>
      <c r="K309" s="78">
        <f t="shared" si="65"/>
        <v>1062.2951</v>
      </c>
      <c r="L309" s="144">
        <f t="shared" si="70"/>
        <v>2707.0801999999999</v>
      </c>
      <c r="M309" s="87">
        <f t="shared" si="66"/>
        <v>487.27440000000001</v>
      </c>
      <c r="N309" s="94">
        <f>ROUND(N308*18/118,2)</f>
        <v>395568.35</v>
      </c>
      <c r="O309" s="95">
        <f>IF(O308=TRUE,SUM(K278:K308),O308*18%)</f>
        <v>32931.147294000009</v>
      </c>
      <c r="P309" s="96">
        <f>IF(P308=TRUE,SUM(M278:M308),P308*18%)</f>
        <v>15119.890416000002</v>
      </c>
      <c r="Q309" s="34"/>
      <c r="V309" s="36">
        <f t="shared" si="67"/>
        <v>993.06000000000006</v>
      </c>
      <c r="W309" s="36">
        <f t="shared" si="68"/>
        <v>987.12</v>
      </c>
    </row>
    <row r="310" spans="1:23" x14ac:dyDescent="0.2">
      <c r="A310" s="171">
        <v>41581</v>
      </c>
      <c r="B310" s="2">
        <v>990791368.22000003</v>
      </c>
      <c r="C310" s="2">
        <v>990.09</v>
      </c>
      <c r="D310" s="2">
        <f t="shared" si="60"/>
        <v>0</v>
      </c>
      <c r="E310" s="30">
        <f t="shared" si="61"/>
        <v>0</v>
      </c>
      <c r="F310" s="73">
        <f t="shared" si="62"/>
        <v>0</v>
      </c>
      <c r="G310" s="43">
        <f t="shared" si="63"/>
        <v>0</v>
      </c>
      <c r="I310" s="19">
        <f t="shared" si="71"/>
        <v>78505.33</v>
      </c>
      <c r="J310" s="138">
        <f t="shared" si="69"/>
        <v>5901.6392999999998</v>
      </c>
      <c r="K310" s="78">
        <f t="shared" si="65"/>
        <v>1062.2951</v>
      </c>
      <c r="L310" s="144">
        <f t="shared" si="70"/>
        <v>2707.0801999999999</v>
      </c>
      <c r="M310" s="87">
        <f t="shared" si="66"/>
        <v>487.27440000000001</v>
      </c>
      <c r="N310" s="190" t="s">
        <v>47</v>
      </c>
      <c r="O310" s="190"/>
      <c r="P310" s="190"/>
      <c r="Q310" s="34"/>
      <c r="V310" s="36">
        <f t="shared" si="67"/>
        <v>993.06000000000006</v>
      </c>
      <c r="W310" s="36">
        <f t="shared" si="68"/>
        <v>987.12</v>
      </c>
    </row>
    <row r="311" spans="1:23" x14ac:dyDescent="0.2">
      <c r="A311" s="171">
        <v>41582</v>
      </c>
      <c r="B311" s="2">
        <v>990791368.22000003</v>
      </c>
      <c r="C311" s="2">
        <v>990.09</v>
      </c>
      <c r="D311" s="2">
        <f t="shared" si="60"/>
        <v>0</v>
      </c>
      <c r="E311" s="30">
        <f t="shared" si="61"/>
        <v>0</v>
      </c>
      <c r="F311" s="73">
        <f t="shared" si="62"/>
        <v>0</v>
      </c>
      <c r="G311" s="43">
        <f t="shared" si="63"/>
        <v>0</v>
      </c>
      <c r="I311" s="31">
        <f t="shared" si="71"/>
        <v>78505.33</v>
      </c>
      <c r="J311" s="137">
        <f t="shared" si="69"/>
        <v>5901.6392999999998</v>
      </c>
      <c r="K311" s="77">
        <f t="shared" si="65"/>
        <v>1062.2951</v>
      </c>
      <c r="L311" s="137">
        <f t="shared" si="70"/>
        <v>2707.0801999999999</v>
      </c>
      <c r="M311" s="77">
        <f t="shared" si="66"/>
        <v>487.27440000000001</v>
      </c>
      <c r="N311" s="75"/>
      <c r="O311" s="75"/>
      <c r="P311" s="75"/>
      <c r="Q311" s="34"/>
      <c r="V311" s="36">
        <f t="shared" si="67"/>
        <v>993.06000000000006</v>
      </c>
      <c r="W311" s="36">
        <f t="shared" si="68"/>
        <v>987.12</v>
      </c>
    </row>
    <row r="312" spans="1:23" x14ac:dyDescent="0.2">
      <c r="A312" s="171">
        <v>41583</v>
      </c>
      <c r="B312" s="2">
        <v>990791368.22000003</v>
      </c>
      <c r="C312" s="2">
        <v>990.09</v>
      </c>
      <c r="D312" s="2">
        <f t="shared" si="60"/>
        <v>0</v>
      </c>
      <c r="E312" s="30">
        <f t="shared" si="61"/>
        <v>0</v>
      </c>
      <c r="F312" s="73">
        <f t="shared" si="62"/>
        <v>0</v>
      </c>
      <c r="G312" s="43">
        <f t="shared" si="63"/>
        <v>0</v>
      </c>
      <c r="I312" s="31">
        <f t="shared" si="71"/>
        <v>78505.33</v>
      </c>
      <c r="J312" s="137">
        <f t="shared" si="69"/>
        <v>5901.6392999999998</v>
      </c>
      <c r="K312" s="77">
        <f t="shared" si="65"/>
        <v>1062.2951</v>
      </c>
      <c r="L312" s="137">
        <f t="shared" si="70"/>
        <v>2707.0801999999999</v>
      </c>
      <c r="M312" s="77">
        <f t="shared" si="66"/>
        <v>487.27440000000001</v>
      </c>
      <c r="N312" s="14"/>
      <c r="O312" s="14"/>
      <c r="P312" s="14"/>
      <c r="Q312" s="34"/>
      <c r="V312" s="36">
        <f t="shared" si="67"/>
        <v>993.06000000000006</v>
      </c>
      <c r="W312" s="36">
        <f t="shared" si="68"/>
        <v>987.12</v>
      </c>
    </row>
    <row r="313" spans="1:23" x14ac:dyDescent="0.2">
      <c r="A313" s="171">
        <v>41584</v>
      </c>
      <c r="B313" s="2">
        <v>990791368.22000003</v>
      </c>
      <c r="C313" s="2">
        <v>990.09</v>
      </c>
      <c r="D313" s="2">
        <f t="shared" si="60"/>
        <v>0</v>
      </c>
      <c r="E313" s="30">
        <f t="shared" si="61"/>
        <v>0</v>
      </c>
      <c r="F313" s="73">
        <f t="shared" si="62"/>
        <v>0</v>
      </c>
      <c r="G313" s="43">
        <f t="shared" si="63"/>
        <v>0</v>
      </c>
      <c r="I313" s="31">
        <f t="shared" si="71"/>
        <v>78505.33</v>
      </c>
      <c r="J313" s="137">
        <f t="shared" si="69"/>
        <v>5901.6392999999998</v>
      </c>
      <c r="K313" s="77">
        <f t="shared" si="65"/>
        <v>1062.2951</v>
      </c>
      <c r="L313" s="137">
        <f t="shared" si="70"/>
        <v>2707.0801999999999</v>
      </c>
      <c r="M313" s="77">
        <f t="shared" si="66"/>
        <v>487.27440000000001</v>
      </c>
      <c r="N313" s="14"/>
      <c r="O313" s="14"/>
      <c r="P313" s="14"/>
      <c r="Q313" s="34"/>
      <c r="V313" s="36">
        <f t="shared" si="67"/>
        <v>993.06000000000006</v>
      </c>
      <c r="W313" s="36">
        <f t="shared" si="68"/>
        <v>987.12</v>
      </c>
    </row>
    <row r="314" spans="1:23" x14ac:dyDescent="0.2">
      <c r="A314" s="171">
        <v>41585</v>
      </c>
      <c r="B314" s="2">
        <v>990791368.22000003</v>
      </c>
      <c r="C314" s="2">
        <v>990.09</v>
      </c>
      <c r="D314" s="2">
        <f t="shared" si="60"/>
        <v>0</v>
      </c>
      <c r="E314" s="30">
        <f t="shared" si="61"/>
        <v>0</v>
      </c>
      <c r="F314" s="73">
        <f t="shared" si="62"/>
        <v>0</v>
      </c>
      <c r="G314" s="43">
        <f t="shared" si="63"/>
        <v>0</v>
      </c>
      <c r="I314" s="19">
        <f t="shared" si="71"/>
        <v>78505.33</v>
      </c>
      <c r="J314" s="138">
        <f t="shared" si="69"/>
        <v>5901.6392999999998</v>
      </c>
      <c r="K314" s="78">
        <f t="shared" si="65"/>
        <v>1062.2951</v>
      </c>
      <c r="L314" s="144">
        <f t="shared" si="70"/>
        <v>2707.0801999999999</v>
      </c>
      <c r="M314" s="87">
        <f t="shared" si="66"/>
        <v>487.27440000000001</v>
      </c>
      <c r="N314" s="14"/>
      <c r="O314" s="14"/>
      <c r="P314" s="14"/>
      <c r="V314" s="36">
        <f t="shared" si="67"/>
        <v>993.06000000000006</v>
      </c>
      <c r="W314" s="36">
        <f t="shared" si="68"/>
        <v>987.12</v>
      </c>
    </row>
    <row r="315" spans="1:23" x14ac:dyDescent="0.2">
      <c r="A315" s="171">
        <v>41586</v>
      </c>
      <c r="B315" s="2">
        <v>990791368.22000003</v>
      </c>
      <c r="C315" s="2">
        <v>990.09</v>
      </c>
      <c r="D315" s="2">
        <f t="shared" si="60"/>
        <v>0</v>
      </c>
      <c r="E315" s="30">
        <f t="shared" si="61"/>
        <v>0</v>
      </c>
      <c r="F315" s="73">
        <f t="shared" si="62"/>
        <v>0</v>
      </c>
      <c r="G315" s="43">
        <f t="shared" si="63"/>
        <v>0</v>
      </c>
      <c r="I315" s="19">
        <f t="shared" si="71"/>
        <v>78505.33</v>
      </c>
      <c r="J315" s="138">
        <f t="shared" si="69"/>
        <v>5901.6392999999998</v>
      </c>
      <c r="K315" s="78">
        <f t="shared" si="65"/>
        <v>1062.2951</v>
      </c>
      <c r="L315" s="144">
        <f t="shared" si="70"/>
        <v>2707.0801999999999</v>
      </c>
      <c r="M315" s="87">
        <f t="shared" si="66"/>
        <v>487.27440000000001</v>
      </c>
      <c r="N315" s="14"/>
      <c r="O315" s="14"/>
      <c r="P315" s="14"/>
      <c r="V315" s="36">
        <f t="shared" si="67"/>
        <v>993.06000000000006</v>
      </c>
      <c r="W315" s="36">
        <f t="shared" si="68"/>
        <v>987.12</v>
      </c>
    </row>
    <row r="316" spans="1:23" x14ac:dyDescent="0.2">
      <c r="A316" s="171">
        <v>41587</v>
      </c>
      <c r="B316" s="2">
        <v>990791368.22000003</v>
      </c>
      <c r="C316" s="2">
        <v>990.09</v>
      </c>
      <c r="D316" s="2">
        <f t="shared" si="60"/>
        <v>0</v>
      </c>
      <c r="E316" s="30">
        <f t="shared" si="61"/>
        <v>0</v>
      </c>
      <c r="F316" s="73">
        <f t="shared" si="62"/>
        <v>0</v>
      </c>
      <c r="G316" s="43">
        <f t="shared" si="63"/>
        <v>0</v>
      </c>
      <c r="I316" s="19">
        <f t="shared" si="71"/>
        <v>78505.33</v>
      </c>
      <c r="J316" s="138">
        <f t="shared" si="69"/>
        <v>5901.6392999999998</v>
      </c>
      <c r="K316" s="78">
        <f t="shared" si="65"/>
        <v>1062.2951</v>
      </c>
      <c r="L316" s="144">
        <f t="shared" si="70"/>
        <v>2707.0801999999999</v>
      </c>
      <c r="M316" s="87">
        <f t="shared" si="66"/>
        <v>487.27440000000001</v>
      </c>
      <c r="N316" s="14"/>
      <c r="O316" s="14"/>
      <c r="P316" s="14"/>
      <c r="V316" s="36">
        <f t="shared" si="67"/>
        <v>993.06000000000006</v>
      </c>
      <c r="W316" s="36">
        <f t="shared" si="68"/>
        <v>987.12</v>
      </c>
    </row>
    <row r="317" spans="1:23" x14ac:dyDescent="0.2">
      <c r="A317" s="171">
        <v>41588</v>
      </c>
      <c r="B317" s="2">
        <v>990791368.22000003</v>
      </c>
      <c r="C317" s="2">
        <v>990.09</v>
      </c>
      <c r="D317" s="2">
        <f t="shared" si="60"/>
        <v>0</v>
      </c>
      <c r="E317" s="30">
        <f t="shared" si="61"/>
        <v>0</v>
      </c>
      <c r="F317" s="73">
        <f t="shared" si="62"/>
        <v>0</v>
      </c>
      <c r="G317" s="43">
        <f t="shared" si="63"/>
        <v>0</v>
      </c>
      <c r="I317" s="19">
        <f t="shared" si="71"/>
        <v>78505.33</v>
      </c>
      <c r="J317" s="138">
        <f t="shared" si="69"/>
        <v>5901.6392999999998</v>
      </c>
      <c r="K317" s="78">
        <f t="shared" si="65"/>
        <v>1062.2951</v>
      </c>
      <c r="L317" s="144">
        <f t="shared" si="70"/>
        <v>2707.0801999999999</v>
      </c>
      <c r="M317" s="87">
        <f t="shared" si="66"/>
        <v>487.27440000000001</v>
      </c>
      <c r="N317" s="14"/>
      <c r="O317" s="14"/>
      <c r="P317" s="14"/>
      <c r="V317" s="36">
        <f t="shared" si="67"/>
        <v>993.06000000000006</v>
      </c>
      <c r="W317" s="36">
        <f t="shared" si="68"/>
        <v>987.12</v>
      </c>
    </row>
    <row r="318" spans="1:23" x14ac:dyDescent="0.2">
      <c r="A318" s="171">
        <v>41589</v>
      </c>
      <c r="B318" s="2">
        <v>990791368.22000003</v>
      </c>
      <c r="C318" s="2">
        <v>990.09</v>
      </c>
      <c r="D318" s="2">
        <f t="shared" si="60"/>
        <v>0</v>
      </c>
      <c r="E318" s="30">
        <f t="shared" si="61"/>
        <v>0</v>
      </c>
      <c r="F318" s="73">
        <f t="shared" si="62"/>
        <v>0</v>
      </c>
      <c r="G318" s="43">
        <f t="shared" si="63"/>
        <v>0</v>
      </c>
      <c r="I318" s="31">
        <f t="shared" si="71"/>
        <v>78505.33</v>
      </c>
      <c r="J318" s="137">
        <f t="shared" si="69"/>
        <v>5901.6392999999998</v>
      </c>
      <c r="K318" s="77">
        <f t="shared" si="65"/>
        <v>1062.2951</v>
      </c>
      <c r="L318" s="137">
        <f t="shared" si="70"/>
        <v>2707.0801999999999</v>
      </c>
      <c r="M318" s="77">
        <f t="shared" si="66"/>
        <v>487.27440000000001</v>
      </c>
      <c r="N318" s="14"/>
      <c r="O318" s="14"/>
      <c r="P318" s="14"/>
      <c r="V318" s="36">
        <f t="shared" si="67"/>
        <v>993.06000000000006</v>
      </c>
      <c r="W318" s="36">
        <f t="shared" si="68"/>
        <v>987.12</v>
      </c>
    </row>
    <row r="319" spans="1:23" x14ac:dyDescent="0.2">
      <c r="A319" s="171">
        <v>41590</v>
      </c>
      <c r="B319" s="2">
        <v>990791368.22000003</v>
      </c>
      <c r="C319" s="2">
        <v>990.09</v>
      </c>
      <c r="D319" s="2">
        <f t="shared" si="60"/>
        <v>0</v>
      </c>
      <c r="E319" s="30">
        <f t="shared" si="61"/>
        <v>0</v>
      </c>
      <c r="F319" s="73">
        <f t="shared" si="62"/>
        <v>0</v>
      </c>
      <c r="G319" s="43">
        <f t="shared" si="63"/>
        <v>0</v>
      </c>
      <c r="I319" s="31">
        <f t="shared" si="71"/>
        <v>78505.33</v>
      </c>
      <c r="J319" s="137">
        <f t="shared" si="69"/>
        <v>5901.6392999999998</v>
      </c>
      <c r="K319" s="77">
        <f t="shared" si="65"/>
        <v>1062.2951</v>
      </c>
      <c r="L319" s="137">
        <f t="shared" si="70"/>
        <v>2707.0801999999999</v>
      </c>
      <c r="M319" s="77">
        <f t="shared" si="66"/>
        <v>487.27440000000001</v>
      </c>
      <c r="N319" s="14"/>
      <c r="O319" s="14"/>
      <c r="P319" s="14"/>
      <c r="V319" s="36">
        <f t="shared" si="67"/>
        <v>993.06000000000006</v>
      </c>
      <c r="W319" s="36">
        <f t="shared" si="68"/>
        <v>987.12</v>
      </c>
    </row>
    <row r="320" spans="1:23" x14ac:dyDescent="0.2">
      <c r="A320" s="171">
        <v>41591</v>
      </c>
      <c r="B320" s="2">
        <v>990791368.22000003</v>
      </c>
      <c r="C320" s="2">
        <v>990.09</v>
      </c>
      <c r="D320" s="2">
        <f t="shared" si="60"/>
        <v>0</v>
      </c>
      <c r="E320" s="30">
        <f t="shared" si="61"/>
        <v>0</v>
      </c>
      <c r="F320" s="73">
        <f t="shared" si="62"/>
        <v>0</v>
      </c>
      <c r="G320" s="43">
        <f t="shared" si="63"/>
        <v>0</v>
      </c>
      <c r="I320" s="19">
        <f t="shared" si="71"/>
        <v>78505.33</v>
      </c>
      <c r="J320" s="138">
        <f t="shared" si="69"/>
        <v>5901.6392999999998</v>
      </c>
      <c r="K320" s="78">
        <f t="shared" si="65"/>
        <v>1062.2951</v>
      </c>
      <c r="L320" s="144">
        <f t="shared" si="70"/>
        <v>2707.0801999999999</v>
      </c>
      <c r="M320" s="87">
        <f t="shared" si="66"/>
        <v>487.27440000000001</v>
      </c>
      <c r="N320" s="14"/>
      <c r="O320" s="14"/>
      <c r="P320" s="14"/>
      <c r="V320" s="36">
        <f t="shared" si="67"/>
        <v>993.06000000000006</v>
      </c>
      <c r="W320" s="36">
        <f t="shared" si="68"/>
        <v>987.12</v>
      </c>
    </row>
    <row r="321" spans="1:23" x14ac:dyDescent="0.2">
      <c r="A321" s="171">
        <v>41592</v>
      </c>
      <c r="B321" s="2">
        <v>990791368.22000003</v>
      </c>
      <c r="C321" s="2">
        <v>990.09</v>
      </c>
      <c r="D321" s="2">
        <f t="shared" si="60"/>
        <v>0</v>
      </c>
      <c r="E321" s="30">
        <f t="shared" si="61"/>
        <v>0</v>
      </c>
      <c r="F321" s="73">
        <f t="shared" si="62"/>
        <v>0</v>
      </c>
      <c r="G321" s="43">
        <f t="shared" si="63"/>
        <v>0</v>
      </c>
      <c r="I321" s="19">
        <f t="shared" si="71"/>
        <v>78505.33</v>
      </c>
      <c r="J321" s="138">
        <f t="shared" si="69"/>
        <v>5901.6392999999998</v>
      </c>
      <c r="K321" s="78">
        <f t="shared" si="65"/>
        <v>1062.2951</v>
      </c>
      <c r="L321" s="144">
        <f t="shared" si="70"/>
        <v>2707.0801999999999</v>
      </c>
      <c r="M321" s="87">
        <f t="shared" si="66"/>
        <v>487.27440000000001</v>
      </c>
      <c r="N321" s="14"/>
      <c r="O321" s="14"/>
      <c r="P321" s="14"/>
      <c r="V321" s="36">
        <f t="shared" si="67"/>
        <v>993.06000000000006</v>
      </c>
      <c r="W321" s="36">
        <f t="shared" si="68"/>
        <v>987.12</v>
      </c>
    </row>
    <row r="322" spans="1:23" x14ac:dyDescent="0.2">
      <c r="A322" s="171">
        <v>41593</v>
      </c>
      <c r="B322" s="2">
        <v>990791368.22000003</v>
      </c>
      <c r="C322" s="2">
        <v>990.09</v>
      </c>
      <c r="D322" s="2">
        <f t="shared" si="60"/>
        <v>0</v>
      </c>
      <c r="E322" s="30">
        <f t="shared" si="61"/>
        <v>0</v>
      </c>
      <c r="F322" s="73">
        <f t="shared" si="62"/>
        <v>0</v>
      </c>
      <c r="G322" s="43">
        <f t="shared" si="63"/>
        <v>0</v>
      </c>
      <c r="I322" s="19">
        <f t="shared" si="71"/>
        <v>78505.33</v>
      </c>
      <c r="J322" s="138">
        <f t="shared" si="69"/>
        <v>5901.6392999999998</v>
      </c>
      <c r="K322" s="78">
        <f t="shared" si="65"/>
        <v>1062.2951</v>
      </c>
      <c r="L322" s="144">
        <f t="shared" si="70"/>
        <v>2707.0801999999999</v>
      </c>
      <c r="M322" s="87">
        <f t="shared" si="66"/>
        <v>487.27440000000001</v>
      </c>
      <c r="N322" s="14"/>
      <c r="O322" s="14"/>
      <c r="P322" s="14"/>
      <c r="V322" s="36">
        <f t="shared" si="67"/>
        <v>993.06000000000006</v>
      </c>
      <c r="W322" s="36">
        <f t="shared" si="68"/>
        <v>987.12</v>
      </c>
    </row>
    <row r="323" spans="1:23" x14ac:dyDescent="0.2">
      <c r="A323" s="171">
        <v>41594</v>
      </c>
      <c r="B323" s="2">
        <v>990791368.22000003</v>
      </c>
      <c r="C323" s="2">
        <v>990.09</v>
      </c>
      <c r="D323" s="2">
        <f t="shared" si="60"/>
        <v>0</v>
      </c>
      <c r="E323" s="30">
        <f t="shared" si="61"/>
        <v>0</v>
      </c>
      <c r="F323" s="73">
        <f t="shared" si="62"/>
        <v>0</v>
      </c>
      <c r="G323" s="43">
        <f t="shared" si="63"/>
        <v>0</v>
      </c>
      <c r="I323" s="19">
        <f t="shared" si="71"/>
        <v>78505.33</v>
      </c>
      <c r="J323" s="138">
        <f t="shared" si="69"/>
        <v>5901.6392999999998</v>
      </c>
      <c r="K323" s="78">
        <f t="shared" si="65"/>
        <v>1062.2951</v>
      </c>
      <c r="L323" s="144">
        <f t="shared" si="70"/>
        <v>2707.0801999999999</v>
      </c>
      <c r="M323" s="87">
        <f t="shared" si="66"/>
        <v>487.27440000000001</v>
      </c>
      <c r="N323" s="14"/>
      <c r="O323" s="14"/>
      <c r="P323" s="14"/>
      <c r="V323" s="36">
        <f t="shared" si="67"/>
        <v>993.06000000000006</v>
      </c>
      <c r="W323" s="36">
        <f t="shared" si="68"/>
        <v>987.12</v>
      </c>
    </row>
    <row r="324" spans="1:23" x14ac:dyDescent="0.2">
      <c r="A324" s="171">
        <v>41595</v>
      </c>
      <c r="B324" s="2">
        <v>990791368.22000003</v>
      </c>
      <c r="C324" s="2">
        <v>990.09</v>
      </c>
      <c r="D324" s="2">
        <f t="shared" si="60"/>
        <v>0</v>
      </c>
      <c r="E324" s="30">
        <f t="shared" si="61"/>
        <v>0</v>
      </c>
      <c r="F324" s="73">
        <f t="shared" si="62"/>
        <v>0</v>
      </c>
      <c r="G324" s="43">
        <f t="shared" si="63"/>
        <v>0</v>
      </c>
      <c r="I324" s="19">
        <f t="shared" si="71"/>
        <v>78505.33</v>
      </c>
      <c r="J324" s="138">
        <f t="shared" si="69"/>
        <v>5901.6392999999998</v>
      </c>
      <c r="K324" s="78">
        <f t="shared" si="65"/>
        <v>1062.2951</v>
      </c>
      <c r="L324" s="144">
        <f t="shared" si="70"/>
        <v>2707.0801999999999</v>
      </c>
      <c r="M324" s="87">
        <f t="shared" si="66"/>
        <v>487.27440000000001</v>
      </c>
      <c r="N324" s="14"/>
      <c r="O324" s="14"/>
      <c r="P324" s="14"/>
      <c r="V324" s="36">
        <f t="shared" si="67"/>
        <v>993.06000000000006</v>
      </c>
      <c r="W324" s="36">
        <f t="shared" si="68"/>
        <v>987.12</v>
      </c>
    </row>
    <row r="325" spans="1:23" x14ac:dyDescent="0.2">
      <c r="A325" s="171">
        <v>41596</v>
      </c>
      <c r="B325" s="2">
        <v>990791368.22000003</v>
      </c>
      <c r="C325" s="2">
        <v>990.09</v>
      </c>
      <c r="D325" s="2">
        <f t="shared" ref="D325:D368" si="72">IF(B325-B324=-B325-B324,0,B325-B324)</f>
        <v>0</v>
      </c>
      <c r="E325" s="30">
        <f t="shared" ref="E325:E368" si="73">IF(C325-C324=-C325-C324,0,C325-C324)</f>
        <v>0</v>
      </c>
      <c r="F325" s="73">
        <f t="shared" ref="F325:F368" si="74">IFERROR(D325/B324,0)</f>
        <v>0</v>
      </c>
      <c r="G325" s="43">
        <f t="shared" ref="G325:G368" si="75">IFERROR(E325/C324,0)</f>
        <v>0</v>
      </c>
      <c r="I325" s="31">
        <f t="shared" si="71"/>
        <v>78505.33</v>
      </c>
      <c r="J325" s="137">
        <f t="shared" si="69"/>
        <v>5901.6392999999998</v>
      </c>
      <c r="K325" s="77">
        <f t="shared" si="65"/>
        <v>1062.2951</v>
      </c>
      <c r="L325" s="137">
        <f t="shared" si="70"/>
        <v>2707.0801999999999</v>
      </c>
      <c r="M325" s="77">
        <f t="shared" si="66"/>
        <v>487.27440000000001</v>
      </c>
      <c r="N325" s="14"/>
      <c r="O325" s="14"/>
      <c r="P325" s="14"/>
      <c r="V325" s="36">
        <f t="shared" si="67"/>
        <v>993.06000000000006</v>
      </c>
      <c r="W325" s="36">
        <f t="shared" si="68"/>
        <v>987.12</v>
      </c>
    </row>
    <row r="326" spans="1:23" x14ac:dyDescent="0.2">
      <c r="A326" s="171">
        <v>41597</v>
      </c>
      <c r="B326" s="2">
        <v>990791368.22000003</v>
      </c>
      <c r="C326" s="2">
        <v>990.09</v>
      </c>
      <c r="D326" s="2">
        <f t="shared" si="72"/>
        <v>0</v>
      </c>
      <c r="E326" s="30">
        <f t="shared" si="73"/>
        <v>0</v>
      </c>
      <c r="F326" s="73">
        <f t="shared" si="74"/>
        <v>0</v>
      </c>
      <c r="G326" s="43">
        <f t="shared" si="75"/>
        <v>0</v>
      </c>
      <c r="I326" s="31">
        <f t="shared" si="71"/>
        <v>78505.33</v>
      </c>
      <c r="J326" s="137">
        <f t="shared" si="69"/>
        <v>5901.6392999999998</v>
      </c>
      <c r="K326" s="77">
        <f t="shared" si="65"/>
        <v>1062.2951</v>
      </c>
      <c r="L326" s="137">
        <f t="shared" si="70"/>
        <v>2707.0801999999999</v>
      </c>
      <c r="M326" s="77">
        <f t="shared" si="66"/>
        <v>487.27440000000001</v>
      </c>
      <c r="N326" s="14"/>
      <c r="O326" s="14"/>
      <c r="P326" s="14"/>
      <c r="V326" s="36">
        <f t="shared" si="67"/>
        <v>993.06000000000006</v>
      </c>
      <c r="W326" s="36">
        <f t="shared" si="68"/>
        <v>987.12</v>
      </c>
    </row>
    <row r="327" spans="1:23" x14ac:dyDescent="0.2">
      <c r="A327" s="171">
        <v>41598</v>
      </c>
      <c r="B327" s="2">
        <v>990791368.22000003</v>
      </c>
      <c r="C327" s="2">
        <v>990.09</v>
      </c>
      <c r="D327" s="2">
        <f t="shared" si="72"/>
        <v>0</v>
      </c>
      <c r="E327" s="30">
        <f t="shared" si="73"/>
        <v>0</v>
      </c>
      <c r="F327" s="73">
        <f t="shared" si="74"/>
        <v>0</v>
      </c>
      <c r="G327" s="43">
        <f t="shared" si="75"/>
        <v>0</v>
      </c>
      <c r="I327" s="19">
        <f t="shared" si="71"/>
        <v>78505.33</v>
      </c>
      <c r="J327" s="138">
        <f t="shared" si="69"/>
        <v>5901.6392999999998</v>
      </c>
      <c r="K327" s="78">
        <f t="shared" si="65"/>
        <v>1062.2951</v>
      </c>
      <c r="L327" s="144">
        <f t="shared" si="70"/>
        <v>2707.0801999999999</v>
      </c>
      <c r="M327" s="87">
        <f t="shared" si="66"/>
        <v>487.27440000000001</v>
      </c>
      <c r="N327" s="14"/>
      <c r="O327" s="14"/>
      <c r="P327" s="14"/>
      <c r="V327" s="36">
        <f t="shared" si="67"/>
        <v>993.06000000000006</v>
      </c>
      <c r="W327" s="36">
        <f t="shared" si="68"/>
        <v>987.12</v>
      </c>
    </row>
    <row r="328" spans="1:23" x14ac:dyDescent="0.2">
      <c r="A328" s="171">
        <v>41599</v>
      </c>
      <c r="B328" s="2">
        <v>990791368.22000003</v>
      </c>
      <c r="C328" s="2">
        <v>990.09</v>
      </c>
      <c r="D328" s="2">
        <f t="shared" si="72"/>
        <v>0</v>
      </c>
      <c r="E328" s="30">
        <f t="shared" si="73"/>
        <v>0</v>
      </c>
      <c r="F328" s="73">
        <f t="shared" si="74"/>
        <v>0</v>
      </c>
      <c r="G328" s="43">
        <f t="shared" si="75"/>
        <v>0</v>
      </c>
      <c r="I328" s="19">
        <f t="shared" ref="I328:I359" si="76">ROUND(B327*$N$2/$O$739,2)</f>
        <v>78505.33</v>
      </c>
      <c r="J328" s="138">
        <f t="shared" si="69"/>
        <v>5901.6392999999998</v>
      </c>
      <c r="K328" s="78">
        <f t="shared" si="65"/>
        <v>1062.2951</v>
      </c>
      <c r="L328" s="144">
        <f t="shared" si="70"/>
        <v>2707.0801999999999</v>
      </c>
      <c r="M328" s="87">
        <f t="shared" si="66"/>
        <v>487.27440000000001</v>
      </c>
      <c r="N328" s="14"/>
      <c r="O328" s="14"/>
      <c r="P328" s="14"/>
      <c r="V328" s="36">
        <f t="shared" si="67"/>
        <v>993.06000000000006</v>
      </c>
      <c r="W328" s="36">
        <f t="shared" si="68"/>
        <v>987.12</v>
      </c>
    </row>
    <row r="329" spans="1:23" x14ac:dyDescent="0.2">
      <c r="A329" s="171">
        <v>41600</v>
      </c>
      <c r="B329" s="2">
        <v>990791368.22000003</v>
      </c>
      <c r="C329" s="2">
        <v>990.09</v>
      </c>
      <c r="D329" s="2">
        <f t="shared" si="72"/>
        <v>0</v>
      </c>
      <c r="E329" s="30">
        <f t="shared" si="73"/>
        <v>0</v>
      </c>
      <c r="F329" s="73">
        <f t="shared" si="74"/>
        <v>0</v>
      </c>
      <c r="G329" s="43">
        <f t="shared" si="75"/>
        <v>0</v>
      </c>
      <c r="I329" s="19">
        <f t="shared" si="76"/>
        <v>78505.33</v>
      </c>
      <c r="J329" s="138">
        <f t="shared" si="69"/>
        <v>5901.6392999999998</v>
      </c>
      <c r="K329" s="78">
        <f t="shared" si="65"/>
        <v>1062.2951</v>
      </c>
      <c r="L329" s="144">
        <f t="shared" si="70"/>
        <v>2707.0801999999999</v>
      </c>
      <c r="M329" s="87">
        <f t="shared" si="66"/>
        <v>487.27440000000001</v>
      </c>
      <c r="N329" s="14"/>
      <c r="O329" s="14"/>
      <c r="P329" s="14"/>
      <c r="V329" s="36">
        <f t="shared" si="67"/>
        <v>993.06000000000006</v>
      </c>
      <c r="W329" s="36">
        <f t="shared" si="68"/>
        <v>987.12</v>
      </c>
    </row>
    <row r="330" spans="1:23" x14ac:dyDescent="0.2">
      <c r="A330" s="171">
        <v>41601</v>
      </c>
      <c r="B330" s="2">
        <v>990791368.22000003</v>
      </c>
      <c r="C330" s="2">
        <v>990.09</v>
      </c>
      <c r="D330" s="2">
        <f t="shared" si="72"/>
        <v>0</v>
      </c>
      <c r="E330" s="30">
        <f t="shared" si="73"/>
        <v>0</v>
      </c>
      <c r="F330" s="73">
        <f t="shared" si="74"/>
        <v>0</v>
      </c>
      <c r="G330" s="43">
        <f t="shared" si="75"/>
        <v>0</v>
      </c>
      <c r="I330" s="19">
        <f t="shared" si="76"/>
        <v>78505.33</v>
      </c>
      <c r="J330" s="138">
        <f t="shared" si="69"/>
        <v>5901.6392999999998</v>
      </c>
      <c r="K330" s="78">
        <f t="shared" si="65"/>
        <v>1062.2951</v>
      </c>
      <c r="L330" s="144">
        <f t="shared" si="70"/>
        <v>2707.0801999999999</v>
      </c>
      <c r="M330" s="87">
        <f t="shared" si="66"/>
        <v>487.27440000000001</v>
      </c>
      <c r="N330" s="14"/>
      <c r="O330" s="14"/>
      <c r="P330" s="14"/>
      <c r="V330" s="36">
        <f t="shared" si="67"/>
        <v>993.06000000000006</v>
      </c>
      <c r="W330" s="36">
        <f t="shared" si="68"/>
        <v>987.12</v>
      </c>
    </row>
    <row r="331" spans="1:23" x14ac:dyDescent="0.2">
      <c r="A331" s="171">
        <v>41602</v>
      </c>
      <c r="B331" s="2">
        <v>990791368.22000003</v>
      </c>
      <c r="C331" s="2">
        <v>990.09</v>
      </c>
      <c r="D331" s="2">
        <f t="shared" si="72"/>
        <v>0</v>
      </c>
      <c r="E331" s="30">
        <f t="shared" si="73"/>
        <v>0</v>
      </c>
      <c r="F331" s="73">
        <f t="shared" si="74"/>
        <v>0</v>
      </c>
      <c r="G331" s="43">
        <f t="shared" si="75"/>
        <v>0</v>
      </c>
      <c r="I331" s="19">
        <f t="shared" si="76"/>
        <v>78505.33</v>
      </c>
      <c r="J331" s="138">
        <f t="shared" si="69"/>
        <v>5901.6392999999998</v>
      </c>
      <c r="K331" s="78">
        <f t="shared" si="65"/>
        <v>1062.2951</v>
      </c>
      <c r="L331" s="144">
        <f t="shared" si="70"/>
        <v>2707.0801999999999</v>
      </c>
      <c r="M331" s="87">
        <f t="shared" si="66"/>
        <v>487.27440000000001</v>
      </c>
      <c r="V331" s="36">
        <f t="shared" si="67"/>
        <v>993.06000000000006</v>
      </c>
      <c r="W331" s="36">
        <f t="shared" si="68"/>
        <v>987.12</v>
      </c>
    </row>
    <row r="332" spans="1:23" x14ac:dyDescent="0.2">
      <c r="A332" s="171">
        <v>41603</v>
      </c>
      <c r="B332" s="2">
        <v>990791368.22000003</v>
      </c>
      <c r="C332" s="2">
        <v>990.09</v>
      </c>
      <c r="D332" s="2">
        <f t="shared" si="72"/>
        <v>0</v>
      </c>
      <c r="E332" s="30">
        <f t="shared" si="73"/>
        <v>0</v>
      </c>
      <c r="F332" s="73">
        <f t="shared" si="74"/>
        <v>0</v>
      </c>
      <c r="G332" s="43">
        <f t="shared" si="75"/>
        <v>0</v>
      </c>
      <c r="I332" s="31">
        <f t="shared" si="76"/>
        <v>78505.33</v>
      </c>
      <c r="J332" s="137">
        <f t="shared" si="69"/>
        <v>5901.6392999999998</v>
      </c>
      <c r="K332" s="77">
        <f t="shared" si="65"/>
        <v>1062.2951</v>
      </c>
      <c r="L332" s="137">
        <f t="shared" si="70"/>
        <v>2707.0801999999999</v>
      </c>
      <c r="M332" s="77">
        <f t="shared" si="66"/>
        <v>487.27440000000001</v>
      </c>
      <c r="V332" s="36">
        <f t="shared" si="67"/>
        <v>993.06000000000006</v>
      </c>
      <c r="W332" s="36">
        <f t="shared" si="68"/>
        <v>987.12</v>
      </c>
    </row>
    <row r="333" spans="1:23" x14ac:dyDescent="0.2">
      <c r="A333" s="171">
        <v>41604</v>
      </c>
      <c r="B333" s="2">
        <v>990791368.22000003</v>
      </c>
      <c r="C333" s="2">
        <v>990.09</v>
      </c>
      <c r="D333" s="2">
        <f t="shared" si="72"/>
        <v>0</v>
      </c>
      <c r="E333" s="30">
        <f t="shared" si="73"/>
        <v>0</v>
      </c>
      <c r="F333" s="73">
        <f t="shared" si="74"/>
        <v>0</v>
      </c>
      <c r="G333" s="43">
        <f t="shared" si="75"/>
        <v>0</v>
      </c>
      <c r="I333" s="31">
        <f t="shared" si="76"/>
        <v>78505.33</v>
      </c>
      <c r="J333" s="137">
        <f t="shared" si="69"/>
        <v>5901.6392999999998</v>
      </c>
      <c r="K333" s="77">
        <f t="shared" si="65"/>
        <v>1062.2951</v>
      </c>
      <c r="L333" s="137">
        <f t="shared" si="70"/>
        <v>2707.0801999999999</v>
      </c>
      <c r="M333" s="77">
        <f t="shared" si="66"/>
        <v>487.27440000000001</v>
      </c>
      <c r="N333" s="191" t="s">
        <v>54</v>
      </c>
      <c r="O333" s="191"/>
      <c r="P333" s="191"/>
      <c r="V333" s="36">
        <f t="shared" si="67"/>
        <v>993.06000000000006</v>
      </c>
      <c r="W333" s="36">
        <f t="shared" si="68"/>
        <v>987.12</v>
      </c>
    </row>
    <row r="334" spans="1:23" x14ac:dyDescent="0.2">
      <c r="A334" s="171">
        <v>41605</v>
      </c>
      <c r="B334" s="2">
        <v>990791368.22000003</v>
      </c>
      <c r="C334" s="2">
        <v>990.09</v>
      </c>
      <c r="D334" s="2">
        <f t="shared" si="72"/>
        <v>0</v>
      </c>
      <c r="E334" s="30">
        <f t="shared" si="73"/>
        <v>0</v>
      </c>
      <c r="F334" s="73">
        <f t="shared" si="74"/>
        <v>0</v>
      </c>
      <c r="G334" s="43">
        <f t="shared" si="75"/>
        <v>0</v>
      </c>
      <c r="I334" s="19">
        <f t="shared" si="76"/>
        <v>78505.33</v>
      </c>
      <c r="J334" s="138">
        <f t="shared" si="69"/>
        <v>5901.6392999999998</v>
      </c>
      <c r="K334" s="78">
        <f t="shared" ref="K334:K367" si="77">ROUND(J334*18%,4)</f>
        <v>1062.2951</v>
      </c>
      <c r="L334" s="144">
        <f t="shared" si="70"/>
        <v>2707.0801999999999</v>
      </c>
      <c r="M334" s="87">
        <f t="shared" ref="M334:M367" si="78">ROUND(L334*18%,4)</f>
        <v>487.27440000000001</v>
      </c>
      <c r="N334" s="119" t="s">
        <v>52</v>
      </c>
      <c r="O334" s="120">
        <f>SUM(J309:J338)</f>
        <v>177049.17900000003</v>
      </c>
      <c r="P334" s="76">
        <f>SUM(L309:L338)</f>
        <v>81207.084599999958</v>
      </c>
      <c r="V334" s="36">
        <f t="shared" ref="V334:V367" si="79">C334+(ROUND(C334*$V$2,2))</f>
        <v>993.06000000000006</v>
      </c>
      <c r="W334" s="36">
        <f t="shared" ref="W334:W367" si="80">C334-(ROUND(C334*$V$2,2))</f>
        <v>987.12</v>
      </c>
    </row>
    <row r="335" spans="1:23" x14ac:dyDescent="0.2">
      <c r="A335" s="171">
        <v>41606</v>
      </c>
      <c r="B335" s="2">
        <v>990791368.22000003</v>
      </c>
      <c r="C335" s="2">
        <v>990.09</v>
      </c>
      <c r="D335" s="2">
        <f t="shared" si="72"/>
        <v>0</v>
      </c>
      <c r="E335" s="30">
        <f t="shared" si="73"/>
        <v>0</v>
      </c>
      <c r="F335" s="73">
        <f t="shared" si="74"/>
        <v>0</v>
      </c>
      <c r="G335" s="43">
        <f t="shared" si="75"/>
        <v>0</v>
      </c>
      <c r="I335" s="19">
        <f t="shared" si="76"/>
        <v>78505.33</v>
      </c>
      <c r="J335" s="138">
        <f t="shared" si="69"/>
        <v>5901.6392999999998</v>
      </c>
      <c r="K335" s="78">
        <f t="shared" si="77"/>
        <v>1062.2951</v>
      </c>
      <c r="L335" s="144">
        <f t="shared" si="70"/>
        <v>2707.0801999999999</v>
      </c>
      <c r="M335" s="87">
        <f t="shared" si="78"/>
        <v>487.27440000000001</v>
      </c>
      <c r="N335" s="119" t="s">
        <v>53</v>
      </c>
      <c r="O335" s="76">
        <f>SUM(K309:K338)</f>
        <v>31868.852999999988</v>
      </c>
      <c r="P335" s="76">
        <f>SUM(M309:M338)</f>
        <v>14617.274200000005</v>
      </c>
      <c r="V335" s="36">
        <f t="shared" si="79"/>
        <v>993.06000000000006</v>
      </c>
      <c r="W335" s="36">
        <f t="shared" si="80"/>
        <v>987.12</v>
      </c>
    </row>
    <row r="336" spans="1:23" x14ac:dyDescent="0.2">
      <c r="A336" s="171">
        <v>41607</v>
      </c>
      <c r="B336" s="31">
        <v>989817526.00999999</v>
      </c>
      <c r="C336" s="31">
        <v>989.12</v>
      </c>
      <c r="D336" s="2">
        <f t="shared" si="72"/>
        <v>-973842.21000003815</v>
      </c>
      <c r="E336" s="30">
        <f t="shared" si="73"/>
        <v>-0.97000000000002728</v>
      </c>
      <c r="F336" s="73">
        <f t="shared" si="74"/>
        <v>-9.8289331259474749E-4</v>
      </c>
      <c r="G336" s="43">
        <f t="shared" si="75"/>
        <v>-9.7970891535115721E-4</v>
      </c>
      <c r="I336" s="19">
        <f t="shared" si="76"/>
        <v>78505.33</v>
      </c>
      <c r="J336" s="138">
        <f t="shared" si="69"/>
        <v>5901.6392999999998</v>
      </c>
      <c r="K336" s="78">
        <f t="shared" si="77"/>
        <v>1062.2951</v>
      </c>
      <c r="L336" s="144">
        <f t="shared" si="70"/>
        <v>2707.0801999999999</v>
      </c>
      <c r="M336" s="87">
        <f t="shared" si="78"/>
        <v>487.27440000000001</v>
      </c>
      <c r="N336" s="186" t="s">
        <v>15</v>
      </c>
      <c r="O336" s="186"/>
      <c r="P336" s="186"/>
      <c r="V336" s="36">
        <f t="shared" si="79"/>
        <v>992.09</v>
      </c>
      <c r="W336" s="36">
        <f t="shared" si="80"/>
        <v>986.15</v>
      </c>
    </row>
    <row r="337" spans="1:23" x14ac:dyDescent="0.2">
      <c r="A337" s="171">
        <v>41608</v>
      </c>
      <c r="B337" s="2">
        <v>989817526.00999999</v>
      </c>
      <c r="C337" s="2">
        <v>989.12</v>
      </c>
      <c r="D337" s="2">
        <f t="shared" si="72"/>
        <v>0</v>
      </c>
      <c r="E337" s="30">
        <f t="shared" si="73"/>
        <v>0</v>
      </c>
      <c r="F337" s="73">
        <f t="shared" si="74"/>
        <v>0</v>
      </c>
      <c r="G337" s="43">
        <f t="shared" si="75"/>
        <v>0</v>
      </c>
      <c r="I337" s="19">
        <f t="shared" si="76"/>
        <v>78428.160000000003</v>
      </c>
      <c r="J337" s="138">
        <f t="shared" si="69"/>
        <v>5901.6392999999998</v>
      </c>
      <c r="K337" s="78">
        <f t="shared" si="77"/>
        <v>1062.2951</v>
      </c>
      <c r="L337" s="144">
        <f t="shared" si="70"/>
        <v>2704.4195</v>
      </c>
      <c r="M337" s="87">
        <f t="shared" si="78"/>
        <v>486.7955</v>
      </c>
      <c r="N337" s="92" t="s">
        <v>43</v>
      </c>
      <c r="O337" s="167" t="s">
        <v>39</v>
      </c>
      <c r="P337" s="93" t="s">
        <v>40</v>
      </c>
      <c r="V337" s="36">
        <f t="shared" si="79"/>
        <v>992.09</v>
      </c>
      <c r="W337" s="36">
        <f t="shared" si="80"/>
        <v>986.15</v>
      </c>
    </row>
    <row r="338" spans="1:23" x14ac:dyDescent="0.2">
      <c r="A338" s="171">
        <v>41609</v>
      </c>
      <c r="B338" s="2">
        <v>989817526.00999999</v>
      </c>
      <c r="C338" s="2">
        <v>989.12</v>
      </c>
      <c r="D338" s="2">
        <f t="shared" si="72"/>
        <v>0</v>
      </c>
      <c r="E338" s="30">
        <f t="shared" si="73"/>
        <v>0</v>
      </c>
      <c r="F338" s="73">
        <f t="shared" si="74"/>
        <v>0</v>
      </c>
      <c r="G338" s="43">
        <f t="shared" si="75"/>
        <v>0</v>
      </c>
      <c r="I338" s="32">
        <f t="shared" si="76"/>
        <v>78428.160000000003</v>
      </c>
      <c r="J338" s="139">
        <f t="shared" si="69"/>
        <v>5901.6392999999998</v>
      </c>
      <c r="K338" s="79">
        <f t="shared" si="77"/>
        <v>1062.2951</v>
      </c>
      <c r="L338" s="139">
        <f t="shared" si="70"/>
        <v>2704.4195</v>
      </c>
      <c r="M338" s="79">
        <f t="shared" si="78"/>
        <v>486.7955</v>
      </c>
      <c r="N338" s="94">
        <f>SUM(I309:I338)</f>
        <v>2355005.560000001</v>
      </c>
      <c r="O338" s="89">
        <f>IF(SUM(J309:J338)&lt;20000,20000,SUM(J309:J338))</f>
        <v>177049.17900000003</v>
      </c>
      <c r="P338" s="91">
        <f>IF(SUM(L309:L338)&lt;6000,6000,SUM(L309:L338))</f>
        <v>81207.084599999958</v>
      </c>
      <c r="V338" s="36">
        <f t="shared" si="79"/>
        <v>992.09</v>
      </c>
      <c r="W338" s="36">
        <f t="shared" si="80"/>
        <v>986.15</v>
      </c>
    </row>
    <row r="339" spans="1:23" x14ac:dyDescent="0.2">
      <c r="A339" s="171">
        <v>41610</v>
      </c>
      <c r="B339" s="2">
        <v>989817526.00999999</v>
      </c>
      <c r="C339" s="2">
        <v>989.12</v>
      </c>
      <c r="D339" s="2">
        <f t="shared" si="72"/>
        <v>0</v>
      </c>
      <c r="E339" s="30">
        <f t="shared" si="73"/>
        <v>0</v>
      </c>
      <c r="F339" s="73">
        <f t="shared" si="74"/>
        <v>0</v>
      </c>
      <c r="G339" s="43">
        <f t="shared" si="75"/>
        <v>0</v>
      </c>
      <c r="I339" s="31">
        <f t="shared" si="76"/>
        <v>78428.160000000003</v>
      </c>
      <c r="J339" s="137">
        <f t="shared" si="69"/>
        <v>5901.6392999999998</v>
      </c>
      <c r="K339" s="77">
        <f t="shared" si="77"/>
        <v>1062.2951</v>
      </c>
      <c r="L339" s="137">
        <f t="shared" si="70"/>
        <v>2704.4195</v>
      </c>
      <c r="M339" s="77">
        <f t="shared" si="78"/>
        <v>486.7955</v>
      </c>
      <c r="N339" s="94">
        <f>ROUND(N338*18/118,2)</f>
        <v>359238.14</v>
      </c>
      <c r="O339" s="95">
        <f>IF(O338=TRUE,SUM(K309:K338),O338*18%)</f>
        <v>31868.852220000004</v>
      </c>
      <c r="P339" s="96">
        <f>IF(P338=TRUE,SUM(M309:M338),P338*18%)</f>
        <v>14617.275227999991</v>
      </c>
      <c r="Q339" s="34"/>
      <c r="V339" s="36">
        <f t="shared" si="79"/>
        <v>992.09</v>
      </c>
      <c r="W339" s="36">
        <f t="shared" si="80"/>
        <v>986.15</v>
      </c>
    </row>
    <row r="340" spans="1:23" x14ac:dyDescent="0.2">
      <c r="A340" s="171">
        <v>41611</v>
      </c>
      <c r="B340" s="2">
        <v>989817526.00999999</v>
      </c>
      <c r="C340" s="2">
        <v>989.12</v>
      </c>
      <c r="D340" s="2">
        <f t="shared" si="72"/>
        <v>0</v>
      </c>
      <c r="E340" s="30">
        <f t="shared" si="73"/>
        <v>0</v>
      </c>
      <c r="F340" s="73">
        <f t="shared" si="74"/>
        <v>0</v>
      </c>
      <c r="G340" s="43">
        <f t="shared" si="75"/>
        <v>0</v>
      </c>
      <c r="I340" s="31">
        <f t="shared" si="76"/>
        <v>78428.160000000003</v>
      </c>
      <c r="J340" s="137">
        <f t="shared" si="69"/>
        <v>5901.6392999999998</v>
      </c>
      <c r="K340" s="77">
        <f t="shared" si="77"/>
        <v>1062.2951</v>
      </c>
      <c r="L340" s="137">
        <f t="shared" si="70"/>
        <v>2704.4195</v>
      </c>
      <c r="M340" s="77">
        <f t="shared" si="78"/>
        <v>486.7955</v>
      </c>
      <c r="N340" s="190" t="s">
        <v>47</v>
      </c>
      <c r="O340" s="190"/>
      <c r="P340" s="190"/>
      <c r="Q340" s="34"/>
      <c r="V340" s="36">
        <f t="shared" si="79"/>
        <v>992.09</v>
      </c>
      <c r="W340" s="36">
        <f t="shared" si="80"/>
        <v>986.15</v>
      </c>
    </row>
    <row r="341" spans="1:23" x14ac:dyDescent="0.2">
      <c r="A341" s="171">
        <v>41612</v>
      </c>
      <c r="B341" s="2">
        <v>989817526.00999999</v>
      </c>
      <c r="C341" s="2">
        <v>989.12</v>
      </c>
      <c r="D341" s="2">
        <f t="shared" si="72"/>
        <v>0</v>
      </c>
      <c r="E341" s="30">
        <f t="shared" si="73"/>
        <v>0</v>
      </c>
      <c r="F341" s="73">
        <f t="shared" si="74"/>
        <v>0</v>
      </c>
      <c r="G341" s="43">
        <f t="shared" si="75"/>
        <v>0</v>
      </c>
      <c r="I341" s="19">
        <f t="shared" si="76"/>
        <v>78428.160000000003</v>
      </c>
      <c r="J341" s="138">
        <f t="shared" si="69"/>
        <v>5901.6392999999998</v>
      </c>
      <c r="K341" s="78">
        <f t="shared" si="77"/>
        <v>1062.2951</v>
      </c>
      <c r="L341" s="144">
        <f t="shared" si="70"/>
        <v>2704.4195</v>
      </c>
      <c r="M341" s="87">
        <f t="shared" si="78"/>
        <v>486.7955</v>
      </c>
      <c r="N341" s="75"/>
      <c r="O341" s="75"/>
      <c r="P341" s="75"/>
      <c r="Q341" s="34"/>
      <c r="V341" s="36">
        <f t="shared" si="79"/>
        <v>992.09</v>
      </c>
      <c r="W341" s="36">
        <f t="shared" si="80"/>
        <v>986.15</v>
      </c>
    </row>
    <row r="342" spans="1:23" x14ac:dyDescent="0.2">
      <c r="A342" s="171">
        <v>41613</v>
      </c>
      <c r="B342" s="2">
        <v>989817526.00999999</v>
      </c>
      <c r="C342" s="2">
        <v>989.12</v>
      </c>
      <c r="D342" s="2">
        <f t="shared" si="72"/>
        <v>0</v>
      </c>
      <c r="E342" s="30">
        <f t="shared" si="73"/>
        <v>0</v>
      </c>
      <c r="F342" s="73">
        <f t="shared" si="74"/>
        <v>0</v>
      </c>
      <c r="G342" s="43">
        <f t="shared" si="75"/>
        <v>0</v>
      </c>
      <c r="I342" s="19">
        <f t="shared" si="76"/>
        <v>78428.160000000003</v>
      </c>
      <c r="J342" s="138">
        <f t="shared" si="69"/>
        <v>5901.6392999999998</v>
      </c>
      <c r="K342" s="78">
        <f t="shared" si="77"/>
        <v>1062.2951</v>
      </c>
      <c r="L342" s="144">
        <f t="shared" si="70"/>
        <v>2704.4195</v>
      </c>
      <c r="M342" s="87">
        <f t="shared" si="78"/>
        <v>486.7955</v>
      </c>
      <c r="N342" s="14"/>
      <c r="O342" s="14"/>
      <c r="P342" s="14"/>
      <c r="Q342" s="34"/>
      <c r="V342" s="36">
        <f t="shared" si="79"/>
        <v>992.09</v>
      </c>
      <c r="W342" s="36">
        <f t="shared" si="80"/>
        <v>986.15</v>
      </c>
    </row>
    <row r="343" spans="1:23" x14ac:dyDescent="0.2">
      <c r="A343" s="171">
        <v>41614</v>
      </c>
      <c r="B343" s="2">
        <v>989817526.00999999</v>
      </c>
      <c r="C343" s="2">
        <v>989.12</v>
      </c>
      <c r="D343" s="2">
        <f t="shared" si="72"/>
        <v>0</v>
      </c>
      <c r="E343" s="30">
        <f t="shared" si="73"/>
        <v>0</v>
      </c>
      <c r="F343" s="73">
        <f t="shared" si="74"/>
        <v>0</v>
      </c>
      <c r="G343" s="43">
        <f t="shared" si="75"/>
        <v>0</v>
      </c>
      <c r="I343" s="19">
        <f t="shared" si="76"/>
        <v>78428.160000000003</v>
      </c>
      <c r="J343" s="138">
        <f t="shared" si="69"/>
        <v>5901.6392999999998</v>
      </c>
      <c r="K343" s="78">
        <f t="shared" si="77"/>
        <v>1062.2951</v>
      </c>
      <c r="L343" s="144">
        <f t="shared" si="70"/>
        <v>2704.4195</v>
      </c>
      <c r="M343" s="87">
        <f t="shared" si="78"/>
        <v>486.7955</v>
      </c>
      <c r="N343" s="14"/>
      <c r="O343" s="14"/>
      <c r="P343" s="14"/>
      <c r="Q343" s="34"/>
      <c r="V343" s="36">
        <f t="shared" si="79"/>
        <v>992.09</v>
      </c>
      <c r="W343" s="36">
        <f t="shared" si="80"/>
        <v>986.15</v>
      </c>
    </row>
    <row r="344" spans="1:23" x14ac:dyDescent="0.2">
      <c r="A344" s="171">
        <v>41615</v>
      </c>
      <c r="B344" s="2">
        <v>989817526.00999999</v>
      </c>
      <c r="C344" s="2">
        <v>989.12</v>
      </c>
      <c r="D344" s="2">
        <f t="shared" si="72"/>
        <v>0</v>
      </c>
      <c r="E344" s="30">
        <f t="shared" si="73"/>
        <v>0</v>
      </c>
      <c r="F344" s="73">
        <f t="shared" si="74"/>
        <v>0</v>
      </c>
      <c r="G344" s="43">
        <f t="shared" si="75"/>
        <v>0</v>
      </c>
      <c r="I344" s="19">
        <f t="shared" si="76"/>
        <v>78428.160000000003</v>
      </c>
      <c r="J344" s="138">
        <f t="shared" si="69"/>
        <v>5901.6392999999998</v>
      </c>
      <c r="K344" s="78">
        <f t="shared" si="77"/>
        <v>1062.2951</v>
      </c>
      <c r="L344" s="144">
        <f t="shared" si="70"/>
        <v>2704.4195</v>
      </c>
      <c r="M344" s="87">
        <f t="shared" si="78"/>
        <v>486.7955</v>
      </c>
      <c r="N344" s="14"/>
      <c r="O344" s="14"/>
      <c r="P344" s="14"/>
      <c r="Q344" s="34"/>
      <c r="V344" s="36">
        <f t="shared" si="79"/>
        <v>992.09</v>
      </c>
      <c r="W344" s="36">
        <f t="shared" si="80"/>
        <v>986.15</v>
      </c>
    </row>
    <row r="345" spans="1:23" x14ac:dyDescent="0.2">
      <c r="A345" s="171">
        <v>41616</v>
      </c>
      <c r="B345" s="2">
        <v>989817526.00999999</v>
      </c>
      <c r="C345" s="2">
        <v>989.12</v>
      </c>
      <c r="D345" s="2">
        <f t="shared" si="72"/>
        <v>0</v>
      </c>
      <c r="E345" s="30">
        <f t="shared" si="73"/>
        <v>0</v>
      </c>
      <c r="F345" s="73">
        <f t="shared" si="74"/>
        <v>0</v>
      </c>
      <c r="G345" s="43">
        <f t="shared" si="75"/>
        <v>0</v>
      </c>
      <c r="I345" s="19">
        <f t="shared" si="76"/>
        <v>78428.160000000003</v>
      </c>
      <c r="J345" s="138">
        <f t="shared" si="69"/>
        <v>5901.6392999999998</v>
      </c>
      <c r="K345" s="78">
        <f t="shared" si="77"/>
        <v>1062.2951</v>
      </c>
      <c r="L345" s="144">
        <f t="shared" si="70"/>
        <v>2704.4195</v>
      </c>
      <c r="M345" s="87">
        <f t="shared" si="78"/>
        <v>486.7955</v>
      </c>
      <c r="N345" s="14"/>
      <c r="O345" s="14"/>
      <c r="P345" s="14"/>
      <c r="Q345" s="34"/>
      <c r="V345" s="36">
        <f t="shared" si="79"/>
        <v>992.09</v>
      </c>
      <c r="W345" s="36">
        <f t="shared" si="80"/>
        <v>986.15</v>
      </c>
    </row>
    <row r="346" spans="1:23" x14ac:dyDescent="0.2">
      <c r="A346" s="171">
        <v>41617</v>
      </c>
      <c r="B346" s="2">
        <v>989817526.00999999</v>
      </c>
      <c r="C346" s="2">
        <v>989.12</v>
      </c>
      <c r="D346" s="2">
        <f t="shared" si="72"/>
        <v>0</v>
      </c>
      <c r="E346" s="30">
        <f t="shared" si="73"/>
        <v>0</v>
      </c>
      <c r="F346" s="73">
        <f t="shared" si="74"/>
        <v>0</v>
      </c>
      <c r="G346" s="43">
        <f t="shared" si="75"/>
        <v>0</v>
      </c>
      <c r="I346" s="31">
        <f t="shared" si="76"/>
        <v>78428.160000000003</v>
      </c>
      <c r="J346" s="137">
        <f t="shared" si="69"/>
        <v>5901.6392999999998</v>
      </c>
      <c r="K346" s="77">
        <f t="shared" si="77"/>
        <v>1062.2951</v>
      </c>
      <c r="L346" s="137">
        <f t="shared" si="70"/>
        <v>2704.4195</v>
      </c>
      <c r="M346" s="77">
        <f t="shared" si="78"/>
        <v>486.7955</v>
      </c>
      <c r="N346" s="14"/>
      <c r="O346" s="14"/>
      <c r="P346" s="14"/>
      <c r="V346" s="36">
        <f t="shared" si="79"/>
        <v>992.09</v>
      </c>
      <c r="W346" s="36">
        <f t="shared" si="80"/>
        <v>986.15</v>
      </c>
    </row>
    <row r="347" spans="1:23" x14ac:dyDescent="0.2">
      <c r="A347" s="171">
        <v>41618</v>
      </c>
      <c r="B347" s="2">
        <v>989817526.00999999</v>
      </c>
      <c r="C347" s="2">
        <v>989.12</v>
      </c>
      <c r="D347" s="2">
        <f t="shared" si="72"/>
        <v>0</v>
      </c>
      <c r="E347" s="30">
        <f t="shared" si="73"/>
        <v>0</v>
      </c>
      <c r="F347" s="73">
        <f t="shared" si="74"/>
        <v>0</v>
      </c>
      <c r="G347" s="43">
        <f t="shared" si="75"/>
        <v>0</v>
      </c>
      <c r="I347" s="31">
        <f t="shared" si="76"/>
        <v>78428.160000000003</v>
      </c>
      <c r="J347" s="137">
        <f t="shared" ref="J347:J367" si="81">ROUND(IF(B346&lt;=$R$740,B346*$S$740/$O$739,MAX(IF(B346&lt;=$R$741,B346*$S$741/$O$739,MAX(IF(B346&lt;=$R$742,B346*$S$742/$O$739,MAX(IF(B346&lt;=$R$743,B346*$S$743/$O$739,MAX(IF(B346&lt;=$R$744,B346*$S$744/$O$739,MAX(IF(B346&lt;=$R$745,B346*$S$745/$O$739,MAX(IF(B346&gt;$R$746,B346*$S$746/$O$739,0),$R$745*$S$745/$O$739)),$R$744*$S$744/$O$739)),$R$743*$S$743/$O$739)),$R$742*$S$742/$O$739)),$R$741*$S$741/$O$739)),$R$740*$S$740/$O$739)),4)</f>
        <v>5901.6392999999998</v>
      </c>
      <c r="K347" s="77">
        <f t="shared" si="77"/>
        <v>1062.2951</v>
      </c>
      <c r="L347" s="137">
        <f t="shared" si="70"/>
        <v>2704.4195</v>
      </c>
      <c r="M347" s="77">
        <f t="shared" si="78"/>
        <v>486.7955</v>
      </c>
      <c r="N347" s="14"/>
      <c r="O347" s="14"/>
      <c r="P347" s="14"/>
      <c r="V347" s="36">
        <f t="shared" si="79"/>
        <v>992.09</v>
      </c>
      <c r="W347" s="36">
        <f t="shared" si="80"/>
        <v>986.15</v>
      </c>
    </row>
    <row r="348" spans="1:23" x14ac:dyDescent="0.2">
      <c r="A348" s="171">
        <v>41619</v>
      </c>
      <c r="B348" s="2">
        <v>989817526.00999999</v>
      </c>
      <c r="C348" s="2">
        <v>989.12</v>
      </c>
      <c r="D348" s="2">
        <f t="shared" si="72"/>
        <v>0</v>
      </c>
      <c r="E348" s="30">
        <f t="shared" si="73"/>
        <v>0</v>
      </c>
      <c r="F348" s="73">
        <f t="shared" si="74"/>
        <v>0</v>
      </c>
      <c r="G348" s="43">
        <f t="shared" si="75"/>
        <v>0</v>
      </c>
      <c r="I348" s="19">
        <f t="shared" si="76"/>
        <v>78428.160000000003</v>
      </c>
      <c r="J348" s="138">
        <f t="shared" si="81"/>
        <v>5901.6392999999998</v>
      </c>
      <c r="K348" s="78">
        <f t="shared" si="77"/>
        <v>1062.2951</v>
      </c>
      <c r="L348" s="144">
        <f t="shared" si="70"/>
        <v>2704.4195</v>
      </c>
      <c r="M348" s="87">
        <f t="shared" si="78"/>
        <v>486.7955</v>
      </c>
      <c r="N348" s="14"/>
      <c r="O348" s="14"/>
      <c r="P348" s="14"/>
      <c r="V348" s="36">
        <f t="shared" si="79"/>
        <v>992.09</v>
      </c>
      <c r="W348" s="36">
        <f t="shared" si="80"/>
        <v>986.15</v>
      </c>
    </row>
    <row r="349" spans="1:23" x14ac:dyDescent="0.2">
      <c r="A349" s="171">
        <v>41620</v>
      </c>
      <c r="B349" s="2">
        <v>989817526.00999999</v>
      </c>
      <c r="C349" s="2">
        <v>989.12</v>
      </c>
      <c r="D349" s="2">
        <f t="shared" si="72"/>
        <v>0</v>
      </c>
      <c r="E349" s="30">
        <f t="shared" si="73"/>
        <v>0</v>
      </c>
      <c r="F349" s="73">
        <f t="shared" si="74"/>
        <v>0</v>
      </c>
      <c r="G349" s="43">
        <f t="shared" si="75"/>
        <v>0</v>
      </c>
      <c r="I349" s="19">
        <f t="shared" si="76"/>
        <v>78428.160000000003</v>
      </c>
      <c r="J349" s="138">
        <f t="shared" si="81"/>
        <v>5901.6392999999998</v>
      </c>
      <c r="K349" s="78">
        <f t="shared" si="77"/>
        <v>1062.2951</v>
      </c>
      <c r="L349" s="144">
        <f t="shared" si="70"/>
        <v>2704.4195</v>
      </c>
      <c r="M349" s="87">
        <f t="shared" si="78"/>
        <v>486.7955</v>
      </c>
      <c r="N349" s="14"/>
      <c r="O349" s="14"/>
      <c r="P349" s="14"/>
      <c r="V349" s="36">
        <f t="shared" si="79"/>
        <v>992.09</v>
      </c>
      <c r="W349" s="36">
        <f t="shared" si="80"/>
        <v>986.15</v>
      </c>
    </row>
    <row r="350" spans="1:23" x14ac:dyDescent="0.2">
      <c r="A350" s="171">
        <v>41621</v>
      </c>
      <c r="B350" s="2">
        <v>989817526.00999999</v>
      </c>
      <c r="C350" s="2">
        <v>989.12</v>
      </c>
      <c r="D350" s="2">
        <f t="shared" si="72"/>
        <v>0</v>
      </c>
      <c r="E350" s="30">
        <f t="shared" si="73"/>
        <v>0</v>
      </c>
      <c r="F350" s="73">
        <f t="shared" si="74"/>
        <v>0</v>
      </c>
      <c r="G350" s="43">
        <f t="shared" si="75"/>
        <v>0</v>
      </c>
      <c r="I350" s="19">
        <f t="shared" si="76"/>
        <v>78428.160000000003</v>
      </c>
      <c r="J350" s="138">
        <f t="shared" si="81"/>
        <v>5901.6392999999998</v>
      </c>
      <c r="K350" s="78">
        <f t="shared" si="77"/>
        <v>1062.2951</v>
      </c>
      <c r="L350" s="144">
        <f t="shared" si="70"/>
        <v>2704.4195</v>
      </c>
      <c r="M350" s="87">
        <f t="shared" si="78"/>
        <v>486.7955</v>
      </c>
      <c r="N350" s="14"/>
      <c r="O350" s="14"/>
      <c r="P350" s="14"/>
      <c r="V350" s="36">
        <f t="shared" si="79"/>
        <v>992.09</v>
      </c>
      <c r="W350" s="36">
        <f t="shared" si="80"/>
        <v>986.15</v>
      </c>
    </row>
    <row r="351" spans="1:23" x14ac:dyDescent="0.2">
      <c r="A351" s="171">
        <v>41622</v>
      </c>
      <c r="B351" s="2">
        <v>989817526.00999999</v>
      </c>
      <c r="C351" s="2">
        <v>989.12</v>
      </c>
      <c r="D351" s="2">
        <f t="shared" si="72"/>
        <v>0</v>
      </c>
      <c r="E351" s="30">
        <f t="shared" si="73"/>
        <v>0</v>
      </c>
      <c r="F351" s="73">
        <f t="shared" si="74"/>
        <v>0</v>
      </c>
      <c r="G351" s="43">
        <f t="shared" si="75"/>
        <v>0</v>
      </c>
      <c r="I351" s="19">
        <f t="shared" si="76"/>
        <v>78428.160000000003</v>
      </c>
      <c r="J351" s="138">
        <f t="shared" si="81"/>
        <v>5901.6392999999998</v>
      </c>
      <c r="K351" s="78">
        <f t="shared" si="77"/>
        <v>1062.2951</v>
      </c>
      <c r="L351" s="144">
        <f t="shared" si="70"/>
        <v>2704.4195</v>
      </c>
      <c r="M351" s="87">
        <f t="shared" si="78"/>
        <v>486.7955</v>
      </c>
      <c r="N351" s="14"/>
      <c r="O351" s="14"/>
      <c r="P351" s="14"/>
      <c r="V351" s="36">
        <f t="shared" si="79"/>
        <v>992.09</v>
      </c>
      <c r="W351" s="36">
        <f t="shared" si="80"/>
        <v>986.15</v>
      </c>
    </row>
    <row r="352" spans="1:23" x14ac:dyDescent="0.2">
      <c r="A352" s="171">
        <v>41623</v>
      </c>
      <c r="B352" s="2">
        <v>989817526.00999999</v>
      </c>
      <c r="C352" s="2">
        <v>989.12</v>
      </c>
      <c r="D352" s="2">
        <f t="shared" si="72"/>
        <v>0</v>
      </c>
      <c r="E352" s="30">
        <f t="shared" si="73"/>
        <v>0</v>
      </c>
      <c r="F352" s="73">
        <f t="shared" si="74"/>
        <v>0</v>
      </c>
      <c r="G352" s="43">
        <f t="shared" si="75"/>
        <v>0</v>
      </c>
      <c r="I352" s="19">
        <f t="shared" si="76"/>
        <v>78428.160000000003</v>
      </c>
      <c r="J352" s="138">
        <f t="shared" si="81"/>
        <v>5901.6392999999998</v>
      </c>
      <c r="K352" s="78">
        <f t="shared" si="77"/>
        <v>1062.2951</v>
      </c>
      <c r="L352" s="144">
        <f t="shared" si="70"/>
        <v>2704.4195</v>
      </c>
      <c r="M352" s="87">
        <f t="shared" si="78"/>
        <v>486.7955</v>
      </c>
      <c r="N352" s="14"/>
      <c r="O352" s="14"/>
      <c r="P352" s="14"/>
      <c r="V352" s="36">
        <f t="shared" si="79"/>
        <v>992.09</v>
      </c>
      <c r="W352" s="36">
        <f t="shared" si="80"/>
        <v>986.15</v>
      </c>
    </row>
    <row r="353" spans="1:23" x14ac:dyDescent="0.2">
      <c r="A353" s="171">
        <v>41624</v>
      </c>
      <c r="B353" s="2">
        <v>989817526.00999999</v>
      </c>
      <c r="C353" s="2">
        <v>989.12</v>
      </c>
      <c r="D353" s="2">
        <f t="shared" si="72"/>
        <v>0</v>
      </c>
      <c r="E353" s="30">
        <f t="shared" si="73"/>
        <v>0</v>
      </c>
      <c r="F353" s="73">
        <f t="shared" si="74"/>
        <v>0</v>
      </c>
      <c r="G353" s="43">
        <f t="shared" si="75"/>
        <v>0</v>
      </c>
      <c r="I353" s="31">
        <f t="shared" si="76"/>
        <v>78428.160000000003</v>
      </c>
      <c r="J353" s="137">
        <f t="shared" si="81"/>
        <v>5901.6392999999998</v>
      </c>
      <c r="K353" s="77">
        <f t="shared" si="77"/>
        <v>1062.2951</v>
      </c>
      <c r="L353" s="137">
        <f t="shared" si="70"/>
        <v>2704.4195</v>
      </c>
      <c r="M353" s="77">
        <f t="shared" si="78"/>
        <v>486.7955</v>
      </c>
      <c r="N353" s="14"/>
      <c r="O353" s="14"/>
      <c r="P353" s="14"/>
      <c r="V353" s="36">
        <f t="shared" si="79"/>
        <v>992.09</v>
      </c>
      <c r="W353" s="36">
        <f t="shared" si="80"/>
        <v>986.15</v>
      </c>
    </row>
    <row r="354" spans="1:23" x14ac:dyDescent="0.2">
      <c r="A354" s="171">
        <v>41625</v>
      </c>
      <c r="B354" s="2">
        <v>989817526.00999999</v>
      </c>
      <c r="C354" s="2">
        <v>989.12</v>
      </c>
      <c r="D354" s="2">
        <f t="shared" si="72"/>
        <v>0</v>
      </c>
      <c r="E354" s="30">
        <f t="shared" si="73"/>
        <v>0</v>
      </c>
      <c r="F354" s="73">
        <f t="shared" si="74"/>
        <v>0</v>
      </c>
      <c r="G354" s="43">
        <f t="shared" si="75"/>
        <v>0</v>
      </c>
      <c r="I354" s="31">
        <f t="shared" si="76"/>
        <v>78428.160000000003</v>
      </c>
      <c r="J354" s="137">
        <f t="shared" si="81"/>
        <v>5901.6392999999998</v>
      </c>
      <c r="K354" s="77">
        <f t="shared" si="77"/>
        <v>1062.2951</v>
      </c>
      <c r="L354" s="137">
        <f t="shared" si="70"/>
        <v>2704.4195</v>
      </c>
      <c r="M354" s="77">
        <f t="shared" si="78"/>
        <v>486.7955</v>
      </c>
      <c r="N354" s="14"/>
      <c r="O354" s="14"/>
      <c r="P354" s="14"/>
      <c r="V354" s="36">
        <f t="shared" si="79"/>
        <v>992.09</v>
      </c>
      <c r="W354" s="36">
        <f t="shared" si="80"/>
        <v>986.15</v>
      </c>
    </row>
    <row r="355" spans="1:23" x14ac:dyDescent="0.2">
      <c r="A355" s="171">
        <v>41626</v>
      </c>
      <c r="B355" s="2">
        <v>989817526.00999999</v>
      </c>
      <c r="C355" s="2">
        <v>989.12</v>
      </c>
      <c r="D355" s="2">
        <f t="shared" si="72"/>
        <v>0</v>
      </c>
      <c r="E355" s="30">
        <f t="shared" si="73"/>
        <v>0</v>
      </c>
      <c r="F355" s="73">
        <f t="shared" si="74"/>
        <v>0</v>
      </c>
      <c r="G355" s="43">
        <f t="shared" si="75"/>
        <v>0</v>
      </c>
      <c r="I355" s="19">
        <f t="shared" si="76"/>
        <v>78428.160000000003</v>
      </c>
      <c r="J355" s="138">
        <f t="shared" si="81"/>
        <v>5901.6392999999998</v>
      </c>
      <c r="K355" s="78">
        <f t="shared" si="77"/>
        <v>1062.2951</v>
      </c>
      <c r="L355" s="144">
        <f t="shared" si="70"/>
        <v>2704.4195</v>
      </c>
      <c r="M355" s="87">
        <f t="shared" si="78"/>
        <v>486.7955</v>
      </c>
      <c r="N355" s="14"/>
      <c r="O355" s="14"/>
      <c r="P355" s="14"/>
      <c r="V355" s="36">
        <f t="shared" si="79"/>
        <v>992.09</v>
      </c>
      <c r="W355" s="36">
        <f t="shared" si="80"/>
        <v>986.15</v>
      </c>
    </row>
    <row r="356" spans="1:23" x14ac:dyDescent="0.2">
      <c r="A356" s="171">
        <v>41627</v>
      </c>
      <c r="B356" s="2">
        <v>989817526.00999999</v>
      </c>
      <c r="C356" s="2">
        <v>989.12</v>
      </c>
      <c r="D356" s="2">
        <f t="shared" si="72"/>
        <v>0</v>
      </c>
      <c r="E356" s="30">
        <f t="shared" si="73"/>
        <v>0</v>
      </c>
      <c r="F356" s="73">
        <f t="shared" si="74"/>
        <v>0</v>
      </c>
      <c r="G356" s="43">
        <f t="shared" si="75"/>
        <v>0</v>
      </c>
      <c r="I356" s="19">
        <f t="shared" si="76"/>
        <v>78428.160000000003</v>
      </c>
      <c r="J356" s="138">
        <f t="shared" si="81"/>
        <v>5901.6392999999998</v>
      </c>
      <c r="K356" s="78">
        <f t="shared" si="77"/>
        <v>1062.2951</v>
      </c>
      <c r="L356" s="144">
        <f t="shared" ref="L356:L367" si="82">ROUND(IF(B355&lt;=$R$750,B355*$S$750/$O$739,IF(B355&gt;$R$751,B355*$S$751/$O$739,0)),4)</f>
        <v>2704.4195</v>
      </c>
      <c r="M356" s="87">
        <f t="shared" si="78"/>
        <v>486.7955</v>
      </c>
      <c r="N356" s="14"/>
      <c r="O356" s="14"/>
      <c r="P356" s="14"/>
      <c r="V356" s="36">
        <f t="shared" si="79"/>
        <v>992.09</v>
      </c>
      <c r="W356" s="36">
        <f t="shared" si="80"/>
        <v>986.15</v>
      </c>
    </row>
    <row r="357" spans="1:23" x14ac:dyDescent="0.2">
      <c r="A357" s="171">
        <v>41628</v>
      </c>
      <c r="B357" s="2">
        <v>989817526.00999999</v>
      </c>
      <c r="C357" s="2">
        <v>989.12</v>
      </c>
      <c r="D357" s="2">
        <f t="shared" si="72"/>
        <v>0</v>
      </c>
      <c r="E357" s="30">
        <f t="shared" si="73"/>
        <v>0</v>
      </c>
      <c r="F357" s="73">
        <f t="shared" si="74"/>
        <v>0</v>
      </c>
      <c r="G357" s="43">
        <f t="shared" si="75"/>
        <v>0</v>
      </c>
      <c r="I357" s="19">
        <f t="shared" si="76"/>
        <v>78428.160000000003</v>
      </c>
      <c r="J357" s="138">
        <f t="shared" si="81"/>
        <v>5901.6392999999998</v>
      </c>
      <c r="K357" s="78">
        <f t="shared" si="77"/>
        <v>1062.2951</v>
      </c>
      <c r="L357" s="144">
        <f t="shared" si="82"/>
        <v>2704.4195</v>
      </c>
      <c r="M357" s="87">
        <f t="shared" si="78"/>
        <v>486.7955</v>
      </c>
      <c r="N357" s="14"/>
      <c r="O357" s="14"/>
      <c r="P357" s="14"/>
      <c r="V357" s="36">
        <f t="shared" si="79"/>
        <v>992.09</v>
      </c>
      <c r="W357" s="36">
        <f t="shared" si="80"/>
        <v>986.15</v>
      </c>
    </row>
    <row r="358" spans="1:23" x14ac:dyDescent="0.2">
      <c r="A358" s="171">
        <v>41629</v>
      </c>
      <c r="B358" s="2">
        <v>989817526.00999999</v>
      </c>
      <c r="C358" s="2">
        <v>989.12</v>
      </c>
      <c r="D358" s="2">
        <f t="shared" si="72"/>
        <v>0</v>
      </c>
      <c r="E358" s="30">
        <f t="shared" si="73"/>
        <v>0</v>
      </c>
      <c r="F358" s="73">
        <f t="shared" si="74"/>
        <v>0</v>
      </c>
      <c r="G358" s="43">
        <f t="shared" si="75"/>
        <v>0</v>
      </c>
      <c r="I358" s="19">
        <f t="shared" si="76"/>
        <v>78428.160000000003</v>
      </c>
      <c r="J358" s="138">
        <f t="shared" si="81"/>
        <v>5901.6392999999998</v>
      </c>
      <c r="K358" s="78">
        <f t="shared" si="77"/>
        <v>1062.2951</v>
      </c>
      <c r="L358" s="144">
        <f t="shared" si="82"/>
        <v>2704.4195</v>
      </c>
      <c r="M358" s="87">
        <f t="shared" si="78"/>
        <v>486.7955</v>
      </c>
      <c r="N358" s="14"/>
      <c r="O358" s="14"/>
      <c r="P358" s="14"/>
      <c r="V358" s="36">
        <f t="shared" si="79"/>
        <v>992.09</v>
      </c>
      <c r="W358" s="36">
        <f t="shared" si="80"/>
        <v>986.15</v>
      </c>
    </row>
    <row r="359" spans="1:23" x14ac:dyDescent="0.2">
      <c r="A359" s="171">
        <v>41630</v>
      </c>
      <c r="B359" s="2">
        <v>989817526.00999999</v>
      </c>
      <c r="C359" s="2">
        <v>989.12</v>
      </c>
      <c r="D359" s="2">
        <f t="shared" si="72"/>
        <v>0</v>
      </c>
      <c r="E359" s="30">
        <f t="shared" si="73"/>
        <v>0</v>
      </c>
      <c r="F359" s="73">
        <f t="shared" si="74"/>
        <v>0</v>
      </c>
      <c r="G359" s="43">
        <f t="shared" si="75"/>
        <v>0</v>
      </c>
      <c r="I359" s="19">
        <f t="shared" si="76"/>
        <v>78428.160000000003</v>
      </c>
      <c r="J359" s="138">
        <f t="shared" si="81"/>
        <v>5901.6392999999998</v>
      </c>
      <c r="K359" s="78">
        <f t="shared" si="77"/>
        <v>1062.2951</v>
      </c>
      <c r="L359" s="144">
        <f t="shared" si="82"/>
        <v>2704.4195</v>
      </c>
      <c r="M359" s="87">
        <f t="shared" si="78"/>
        <v>486.7955</v>
      </c>
      <c r="V359" s="36">
        <f t="shared" si="79"/>
        <v>992.09</v>
      </c>
      <c r="W359" s="36">
        <f t="shared" si="80"/>
        <v>986.15</v>
      </c>
    </row>
    <row r="360" spans="1:23" x14ac:dyDescent="0.2">
      <c r="A360" s="171">
        <v>41631</v>
      </c>
      <c r="B360" s="2">
        <v>989817526.00999999</v>
      </c>
      <c r="C360" s="2">
        <v>989.12</v>
      </c>
      <c r="D360" s="2">
        <f t="shared" si="72"/>
        <v>0</v>
      </c>
      <c r="E360" s="30">
        <f t="shared" si="73"/>
        <v>0</v>
      </c>
      <c r="F360" s="73">
        <f t="shared" si="74"/>
        <v>0</v>
      </c>
      <c r="G360" s="43">
        <f t="shared" si="75"/>
        <v>0</v>
      </c>
      <c r="I360" s="31">
        <f t="shared" ref="I360:I367" si="83">ROUND(B359*$N$2/$O$739,2)</f>
        <v>78428.160000000003</v>
      </c>
      <c r="J360" s="137">
        <f t="shared" si="81"/>
        <v>5901.6392999999998</v>
      </c>
      <c r="K360" s="77">
        <f t="shared" si="77"/>
        <v>1062.2951</v>
      </c>
      <c r="L360" s="137">
        <f t="shared" si="82"/>
        <v>2704.4195</v>
      </c>
      <c r="M360" s="77">
        <f t="shared" si="78"/>
        <v>486.7955</v>
      </c>
      <c r="V360" s="36">
        <f t="shared" si="79"/>
        <v>992.09</v>
      </c>
      <c r="W360" s="36">
        <f t="shared" si="80"/>
        <v>986.15</v>
      </c>
    </row>
    <row r="361" spans="1:23" x14ac:dyDescent="0.2">
      <c r="A361" s="171">
        <v>41632</v>
      </c>
      <c r="B361" s="2">
        <v>989817526.00999999</v>
      </c>
      <c r="C361" s="2">
        <v>989.12</v>
      </c>
      <c r="D361" s="2">
        <f t="shared" si="72"/>
        <v>0</v>
      </c>
      <c r="E361" s="30">
        <f t="shared" si="73"/>
        <v>0</v>
      </c>
      <c r="F361" s="73">
        <f t="shared" si="74"/>
        <v>0</v>
      </c>
      <c r="G361" s="43">
        <f t="shared" si="75"/>
        <v>0</v>
      </c>
      <c r="I361" s="31">
        <f t="shared" si="83"/>
        <v>78428.160000000003</v>
      </c>
      <c r="J361" s="137">
        <f t="shared" si="81"/>
        <v>5901.6392999999998</v>
      </c>
      <c r="K361" s="77">
        <f t="shared" si="77"/>
        <v>1062.2951</v>
      </c>
      <c r="L361" s="137">
        <f t="shared" si="82"/>
        <v>2704.4195</v>
      </c>
      <c r="M361" s="77">
        <f t="shared" si="78"/>
        <v>486.7955</v>
      </c>
      <c r="V361" s="36">
        <f t="shared" si="79"/>
        <v>992.09</v>
      </c>
      <c r="W361" s="36">
        <f t="shared" si="80"/>
        <v>986.15</v>
      </c>
    </row>
    <row r="362" spans="1:23" x14ac:dyDescent="0.2">
      <c r="A362" s="171">
        <v>41633</v>
      </c>
      <c r="B362" s="2">
        <v>989817526.00999999</v>
      </c>
      <c r="C362" s="2">
        <v>989.12</v>
      </c>
      <c r="D362" s="2">
        <f t="shared" si="72"/>
        <v>0</v>
      </c>
      <c r="E362" s="30">
        <f t="shared" si="73"/>
        <v>0</v>
      </c>
      <c r="F362" s="73">
        <f t="shared" si="74"/>
        <v>0</v>
      </c>
      <c r="G362" s="43">
        <f t="shared" si="75"/>
        <v>0</v>
      </c>
      <c r="I362" s="19">
        <f t="shared" si="83"/>
        <v>78428.160000000003</v>
      </c>
      <c r="J362" s="138">
        <f t="shared" si="81"/>
        <v>5901.6392999999998</v>
      </c>
      <c r="K362" s="78">
        <f t="shared" si="77"/>
        <v>1062.2951</v>
      </c>
      <c r="L362" s="144">
        <f t="shared" si="82"/>
        <v>2704.4195</v>
      </c>
      <c r="M362" s="87">
        <f t="shared" si="78"/>
        <v>486.7955</v>
      </c>
      <c r="N362" s="191" t="s">
        <v>54</v>
      </c>
      <c r="O362" s="191"/>
      <c r="P362" s="191"/>
      <c r="V362" s="36">
        <f t="shared" si="79"/>
        <v>992.09</v>
      </c>
      <c r="W362" s="36">
        <f t="shared" si="80"/>
        <v>986.15</v>
      </c>
    </row>
    <row r="363" spans="1:23" x14ac:dyDescent="0.2">
      <c r="A363" s="171">
        <v>41634</v>
      </c>
      <c r="B363" s="2">
        <v>989817526.00999999</v>
      </c>
      <c r="C363" s="2">
        <v>989.12</v>
      </c>
      <c r="D363" s="2">
        <f t="shared" si="72"/>
        <v>0</v>
      </c>
      <c r="E363" s="30">
        <f t="shared" si="73"/>
        <v>0</v>
      </c>
      <c r="F363" s="73">
        <f t="shared" si="74"/>
        <v>0</v>
      </c>
      <c r="G363" s="43">
        <f t="shared" si="75"/>
        <v>0</v>
      </c>
      <c r="I363" s="19">
        <f t="shared" si="83"/>
        <v>78428.160000000003</v>
      </c>
      <c r="J363" s="138">
        <f t="shared" si="81"/>
        <v>5901.6392999999998</v>
      </c>
      <c r="K363" s="78">
        <f t="shared" si="77"/>
        <v>1062.2951</v>
      </c>
      <c r="L363" s="144">
        <f t="shared" si="82"/>
        <v>2704.4195</v>
      </c>
      <c r="M363" s="87">
        <f t="shared" si="78"/>
        <v>486.7955</v>
      </c>
      <c r="N363" s="119" t="s">
        <v>52</v>
      </c>
      <c r="O363" s="120" t="e">
        <f>SUM(J339:J369)</f>
        <v>#VALUE!</v>
      </c>
      <c r="P363" s="76" t="e">
        <f>SUM(L339:L369)</f>
        <v>#VALUE!</v>
      </c>
      <c r="V363" s="36">
        <f t="shared" si="79"/>
        <v>992.09</v>
      </c>
      <c r="W363" s="36">
        <f t="shared" si="80"/>
        <v>986.15</v>
      </c>
    </row>
    <row r="364" spans="1:23" x14ac:dyDescent="0.2">
      <c r="A364" s="171">
        <v>41635</v>
      </c>
      <c r="B364" s="2">
        <v>989817526.00999999</v>
      </c>
      <c r="C364" s="2">
        <v>989.12</v>
      </c>
      <c r="D364" s="2">
        <f t="shared" si="72"/>
        <v>0</v>
      </c>
      <c r="E364" s="30">
        <f t="shared" si="73"/>
        <v>0</v>
      </c>
      <c r="F364" s="73">
        <f t="shared" si="74"/>
        <v>0</v>
      </c>
      <c r="G364" s="43">
        <f t="shared" si="75"/>
        <v>0</v>
      </c>
      <c r="I364" s="19">
        <f t="shared" si="83"/>
        <v>78428.160000000003</v>
      </c>
      <c r="J364" s="138">
        <f t="shared" si="81"/>
        <v>5901.6392999999998</v>
      </c>
      <c r="K364" s="78">
        <f t="shared" si="77"/>
        <v>1062.2951</v>
      </c>
      <c r="L364" s="144">
        <f t="shared" si="82"/>
        <v>2704.4195</v>
      </c>
      <c r="M364" s="87">
        <f t="shared" si="78"/>
        <v>486.7955</v>
      </c>
      <c r="N364" s="119" t="s">
        <v>53</v>
      </c>
      <c r="O364" s="76" t="e">
        <f>SUM(K339:K369)</f>
        <v>#VALUE!</v>
      </c>
      <c r="P364" s="76" t="e">
        <f>SUM(M339:M369)</f>
        <v>#VALUE!</v>
      </c>
      <c r="V364" s="36">
        <f t="shared" si="79"/>
        <v>992.09</v>
      </c>
      <c r="W364" s="36">
        <f t="shared" si="80"/>
        <v>986.15</v>
      </c>
    </row>
    <row r="365" spans="1:23" x14ac:dyDescent="0.2">
      <c r="A365" s="171">
        <v>41636</v>
      </c>
      <c r="B365" s="2">
        <v>989817526.00999999</v>
      </c>
      <c r="C365" s="2">
        <v>989.12</v>
      </c>
      <c r="D365" s="2">
        <f t="shared" si="72"/>
        <v>0</v>
      </c>
      <c r="E365" s="30">
        <f t="shared" si="73"/>
        <v>0</v>
      </c>
      <c r="F365" s="73">
        <f t="shared" si="74"/>
        <v>0</v>
      </c>
      <c r="G365" s="43">
        <f t="shared" si="75"/>
        <v>0</v>
      </c>
      <c r="I365" s="19">
        <f t="shared" si="83"/>
        <v>78428.160000000003</v>
      </c>
      <c r="J365" s="138">
        <f t="shared" si="81"/>
        <v>5901.6392999999998</v>
      </c>
      <c r="K365" s="78">
        <f t="shared" si="77"/>
        <v>1062.2951</v>
      </c>
      <c r="L365" s="144">
        <f t="shared" si="82"/>
        <v>2704.4195</v>
      </c>
      <c r="M365" s="87">
        <f t="shared" si="78"/>
        <v>486.7955</v>
      </c>
      <c r="N365" s="186" t="s">
        <v>16</v>
      </c>
      <c r="O365" s="186"/>
      <c r="P365" s="186"/>
      <c r="V365" s="36">
        <f t="shared" si="79"/>
        <v>992.09</v>
      </c>
      <c r="W365" s="36">
        <f t="shared" si="80"/>
        <v>986.15</v>
      </c>
    </row>
    <row r="366" spans="1:23" x14ac:dyDescent="0.2">
      <c r="A366" s="171">
        <v>41637</v>
      </c>
      <c r="B366" s="2">
        <v>989817526.00999999</v>
      </c>
      <c r="C366" s="2">
        <v>989.12</v>
      </c>
      <c r="D366" s="2">
        <f t="shared" si="72"/>
        <v>0</v>
      </c>
      <c r="E366" s="30">
        <f t="shared" si="73"/>
        <v>0</v>
      </c>
      <c r="F366" s="73">
        <f t="shared" si="74"/>
        <v>0</v>
      </c>
      <c r="G366" s="43">
        <f t="shared" si="75"/>
        <v>0</v>
      </c>
      <c r="I366" s="19">
        <f t="shared" si="83"/>
        <v>78428.160000000003</v>
      </c>
      <c r="J366" s="138">
        <f t="shared" si="81"/>
        <v>5901.6392999999998</v>
      </c>
      <c r="K366" s="78">
        <f t="shared" si="77"/>
        <v>1062.2951</v>
      </c>
      <c r="L366" s="144">
        <f t="shared" si="82"/>
        <v>2704.4195</v>
      </c>
      <c r="M366" s="87">
        <f t="shared" si="78"/>
        <v>486.7955</v>
      </c>
      <c r="N366" s="92" t="s">
        <v>43</v>
      </c>
      <c r="O366" s="167" t="s">
        <v>39</v>
      </c>
      <c r="P366" s="93" t="s">
        <v>40</v>
      </c>
      <c r="V366" s="36">
        <f t="shared" si="79"/>
        <v>992.09</v>
      </c>
      <c r="W366" s="36">
        <f t="shared" si="80"/>
        <v>986.15</v>
      </c>
    </row>
    <row r="367" spans="1:23" x14ac:dyDescent="0.2">
      <c r="A367" s="171">
        <v>41638</v>
      </c>
      <c r="B367" s="2">
        <v>989817526.00999999</v>
      </c>
      <c r="C367" s="2">
        <v>989.12</v>
      </c>
      <c r="D367" s="2">
        <f t="shared" si="72"/>
        <v>0</v>
      </c>
      <c r="E367" s="30">
        <f t="shared" si="73"/>
        <v>0</v>
      </c>
      <c r="F367" s="73">
        <f t="shared" si="74"/>
        <v>0</v>
      </c>
      <c r="G367" s="43">
        <f t="shared" si="75"/>
        <v>0</v>
      </c>
      <c r="I367" s="32">
        <f t="shared" si="83"/>
        <v>78428.160000000003</v>
      </c>
      <c r="J367" s="138">
        <f t="shared" si="81"/>
        <v>5901.6392999999998</v>
      </c>
      <c r="K367" s="78">
        <f t="shared" si="77"/>
        <v>1062.2951</v>
      </c>
      <c r="L367" s="144">
        <f t="shared" si="82"/>
        <v>2704.4195</v>
      </c>
      <c r="M367" s="87">
        <f t="shared" si="78"/>
        <v>486.7955</v>
      </c>
      <c r="N367" s="97">
        <f>SUM(I339:I367)</f>
        <v>2274416.6399999997</v>
      </c>
      <c r="O367" s="98" t="e">
        <f>IF(SUM(J339:J369)&lt;20000,20000,SUM(J339:J369))</f>
        <v>#VALUE!</v>
      </c>
      <c r="P367" s="99" t="e">
        <f>IF(SUM(L339:L369)&lt;6000,6000,SUM(L339:L369))</f>
        <v>#VALUE!</v>
      </c>
      <c r="V367" s="36">
        <f t="shared" si="79"/>
        <v>992.09</v>
      </c>
      <c r="W367" s="36">
        <f t="shared" si="80"/>
        <v>986.15</v>
      </c>
    </row>
    <row r="368" spans="1:23" x14ac:dyDescent="0.2">
      <c r="A368" s="171">
        <v>41639</v>
      </c>
      <c r="B368" s="31">
        <v>988827736.47000003</v>
      </c>
      <c r="C368" s="31">
        <v>988.13</v>
      </c>
      <c r="D368" s="2">
        <f t="shared" si="72"/>
        <v>-989789.53999996185</v>
      </c>
      <c r="E368" s="30">
        <f t="shared" si="73"/>
        <v>-0.99000000000000909</v>
      </c>
      <c r="F368" s="73">
        <f t="shared" si="74"/>
        <v>-9.999717260916253E-4</v>
      </c>
      <c r="G368" s="43">
        <f t="shared" si="75"/>
        <v>-1.0008896797153116E-3</v>
      </c>
      <c r="H368" s="55"/>
      <c r="I368" s="35"/>
      <c r="J368" s="135"/>
      <c r="K368" s="81"/>
      <c r="L368" s="142"/>
      <c r="M368" s="86"/>
      <c r="N368" s="187" t="s">
        <v>4</v>
      </c>
      <c r="O368" s="188"/>
      <c r="P368" s="189"/>
      <c r="Q368" s="69" t="s">
        <v>27</v>
      </c>
      <c r="R368" s="66">
        <v>2.9000000000000001E-2</v>
      </c>
    </row>
    <row r="369" spans="1:23" x14ac:dyDescent="0.2">
      <c r="A369" s="29">
        <v>41640</v>
      </c>
      <c r="B369" s="2">
        <v>988827736.47000003</v>
      </c>
      <c r="C369" s="2">
        <v>988.13</v>
      </c>
      <c r="D369" s="2">
        <f t="shared" ref="D369" si="84">IF(B369-B368=-B369-B368,0,B369-B368)</f>
        <v>0</v>
      </c>
      <c r="E369" s="30">
        <f t="shared" ref="E369" si="85">IF(C369-C368=-C369-C368,0,C369-C368)</f>
        <v>0</v>
      </c>
      <c r="F369" s="73">
        <f t="shared" ref="F369" si="86">IFERROR(D369/B368,0)</f>
        <v>0</v>
      </c>
      <c r="G369" s="43">
        <f t="shared" ref="G369" si="87">IFERROR(E369/C368,0)</f>
        <v>0</v>
      </c>
      <c r="H369" s="55"/>
      <c r="I369" s="31" t="e">
        <f>ROUND(B2*$N$2/$O$739,2)</f>
        <v>#VALUE!</v>
      </c>
      <c r="J369" s="137" t="e">
        <f>ROUND(IF(B2&lt;=$R$740,B2*$S$740/$O$739,MAX(IF(B2&lt;=$R$741,B2*$S$741/$O$739,MAX(IF(B2&lt;=$R$742,B2*$S$742/$O$739,MAX(IF(B2&lt;=$R$743,B2*$S$743/$O$739,MAX(IF(B2&lt;=$R$744,B2*$S$744/$O$739,MAX(IF(B2&lt;=$R$745,B2*$S$745/$O$739,MAX(IF(B2&gt;$R$746,B2*$S$746/$O$739,0),$R$745*$S$745/$O$739)),$R$744*$S$744/$O$739)),$R$743*$S$743/$O$739)),$R$742*$S$742/$O$739)),$R$741*$S$741/$O$739)),$R$740*$S$740/$O$739)),4)</f>
        <v>#VALUE!</v>
      </c>
      <c r="K369" s="77" t="e">
        <f>ROUND(J369*18%,4)</f>
        <v>#VALUE!</v>
      </c>
      <c r="L369" s="137" t="e">
        <f>ROUND(IF(B2&lt;=$R$750,B2*$S$750/$O$739,IF(B2&gt;$R$751,B2*$S$751/$O$739,0)),4)</f>
        <v>#VALUE!</v>
      </c>
      <c r="M369" s="77" t="e">
        <f>ROUND(L369*18%,4)</f>
        <v>#VALUE!</v>
      </c>
      <c r="N369" s="14"/>
      <c r="P369" s="14"/>
      <c r="Q369" s="69" t="s">
        <v>28</v>
      </c>
      <c r="R369" s="67">
        <v>5.0000000000000001E-3</v>
      </c>
      <c r="V369" s="36">
        <f t="shared" ref="V369:V433" si="88">C369+(ROUND(C369*$V$2,2))</f>
        <v>991.09</v>
      </c>
      <c r="W369" s="36">
        <f t="shared" ref="W369:W432" si="89">C369-(ROUND(C369*$V$2,2))</f>
        <v>985.17</v>
      </c>
    </row>
    <row r="370" spans="1:23" x14ac:dyDescent="0.2">
      <c r="A370" s="29">
        <v>41641</v>
      </c>
      <c r="B370" s="2">
        <v>988827736.47000003</v>
      </c>
      <c r="C370" s="2">
        <v>988.13</v>
      </c>
      <c r="D370" s="2">
        <f t="shared" ref="D370:D433" si="90">IF(B370-B369=-B370-B369,0,B370-B369)</f>
        <v>0</v>
      </c>
      <c r="E370" s="30">
        <f t="shared" ref="E370:E433" si="91">IF(C370-C369=-C370-C369,0,C370-C369)</f>
        <v>0</v>
      </c>
      <c r="F370" s="73">
        <f t="shared" ref="F370:F433" si="92">IFERROR(D370/B369,0)</f>
        <v>0</v>
      </c>
      <c r="G370" s="43">
        <f t="shared" ref="G370:G433" si="93">IFERROR(E370/C369,0)</f>
        <v>0</v>
      </c>
      <c r="H370" s="55"/>
      <c r="I370" s="31">
        <f t="shared" ref="I370:I401" si="94">ROUND(B369*$N$2/$O$739,2)</f>
        <v>78349.740000000005</v>
      </c>
      <c r="J370" s="137">
        <f t="shared" ref="J370:J377" si="95">ROUND(IF(B369&lt;=$R$740,B369*$S$740/$O$739,MAX(IF(B369&lt;=$R$741,B369*$S$741/$O$739,MAX(IF(B369&lt;=$R$742,B369*$S$742/$O$739,MAX(IF(B369&lt;=$R$743,B369*$S$743/$O$739,MAX(IF(B369&lt;=$R$744,B369*$S$744/$O$739,MAX(IF(B369&lt;=$R$745,B369*$S$745/$O$739,MAX(IF(B369&gt;$R$746,B369*$S$746/$O$739,0),$R$745*$S$745/$O$739)),$R$744*$S$744/$O$739)),$R$743*$S$743/$O$739)),$R$742*$S$742/$O$739)),$R$741*$S$741/$O$739)),$R$740*$S$740/$O$739)),4)</f>
        <v>5901.6392999999998</v>
      </c>
      <c r="K370" s="77">
        <f t="shared" ref="K370:K377" si="96">ROUND(J370*18%,4)</f>
        <v>1062.2951</v>
      </c>
      <c r="L370" s="137">
        <f t="shared" ref="L370:L377" si="97">ROUND(IF(B369&lt;=$R$750,B369*$S$750/$O$739,IF(B369&gt;$R$751,B369*$S$751/$O$739,0)),4)</f>
        <v>2701.7150999999999</v>
      </c>
      <c r="M370" s="77">
        <f t="shared" ref="M370:M377" si="98">ROUND(L370*18%,4)</f>
        <v>486.30869999999999</v>
      </c>
      <c r="N370" s="187" t="s">
        <v>44</v>
      </c>
      <c r="O370" s="188"/>
      <c r="P370" s="188"/>
      <c r="V370" s="36">
        <f t="shared" si="88"/>
        <v>991.09</v>
      </c>
      <c r="W370" s="36">
        <f t="shared" si="89"/>
        <v>985.17</v>
      </c>
    </row>
    <row r="371" spans="1:23" x14ac:dyDescent="0.2">
      <c r="A371" s="29">
        <v>41642</v>
      </c>
      <c r="B371" s="2">
        <v>988827736.47000003</v>
      </c>
      <c r="C371" s="2">
        <v>988.13</v>
      </c>
      <c r="D371" s="2">
        <f t="shared" si="90"/>
        <v>0</v>
      </c>
      <c r="E371" s="30">
        <f t="shared" si="91"/>
        <v>0</v>
      </c>
      <c r="F371" s="73">
        <f t="shared" si="92"/>
        <v>0</v>
      </c>
      <c r="G371" s="43">
        <f t="shared" si="93"/>
        <v>0</v>
      </c>
      <c r="H371" s="55"/>
      <c r="I371" s="31">
        <f t="shared" si="94"/>
        <v>78349.740000000005</v>
      </c>
      <c r="J371" s="137">
        <f t="shared" si="95"/>
        <v>5901.6392999999998</v>
      </c>
      <c r="K371" s="77">
        <f t="shared" si="96"/>
        <v>1062.2951</v>
      </c>
      <c r="L371" s="137">
        <f t="shared" si="97"/>
        <v>2701.7150999999999</v>
      </c>
      <c r="M371" s="77">
        <f t="shared" si="98"/>
        <v>486.30869999999999</v>
      </c>
      <c r="N371" s="14"/>
      <c r="O371" s="25">
        <v>365</v>
      </c>
      <c r="P371" s="14"/>
      <c r="Q371" s="36"/>
      <c r="V371" s="36">
        <f t="shared" si="88"/>
        <v>991.09</v>
      </c>
      <c r="W371" s="36">
        <f t="shared" si="89"/>
        <v>985.17</v>
      </c>
    </row>
    <row r="372" spans="1:23" x14ac:dyDescent="0.2">
      <c r="A372" s="29">
        <v>41643</v>
      </c>
      <c r="B372" s="2">
        <v>988827736.47000003</v>
      </c>
      <c r="C372" s="2">
        <v>988.13</v>
      </c>
      <c r="D372" s="2">
        <f t="shared" si="90"/>
        <v>0</v>
      </c>
      <c r="E372" s="30">
        <f t="shared" si="91"/>
        <v>0</v>
      </c>
      <c r="F372" s="73">
        <f t="shared" si="92"/>
        <v>0</v>
      </c>
      <c r="G372" s="43">
        <f t="shared" si="93"/>
        <v>0</v>
      </c>
      <c r="H372" s="55"/>
      <c r="I372" s="31">
        <f t="shared" si="94"/>
        <v>78349.740000000005</v>
      </c>
      <c r="J372" s="137">
        <f t="shared" si="95"/>
        <v>5901.6392999999998</v>
      </c>
      <c r="K372" s="77">
        <f t="shared" si="96"/>
        <v>1062.2951</v>
      </c>
      <c r="L372" s="137">
        <f t="shared" si="97"/>
        <v>2701.7150999999999</v>
      </c>
      <c r="M372" s="77">
        <f t="shared" si="98"/>
        <v>486.30869999999999</v>
      </c>
      <c r="N372" s="14"/>
      <c r="O372" s="14"/>
      <c r="P372" s="14"/>
      <c r="Q372" s="36"/>
      <c r="V372" s="36">
        <f t="shared" si="88"/>
        <v>991.09</v>
      </c>
      <c r="W372" s="36">
        <f t="shared" si="89"/>
        <v>985.17</v>
      </c>
    </row>
    <row r="373" spans="1:23" x14ac:dyDescent="0.2">
      <c r="A373" s="29">
        <v>41644</v>
      </c>
      <c r="B373" s="2">
        <v>988827736.47000003</v>
      </c>
      <c r="C373" s="2">
        <v>988.13</v>
      </c>
      <c r="D373" s="2">
        <f t="shared" si="90"/>
        <v>0</v>
      </c>
      <c r="E373" s="30">
        <f t="shared" si="91"/>
        <v>0</v>
      </c>
      <c r="F373" s="73">
        <f t="shared" si="92"/>
        <v>0</v>
      </c>
      <c r="G373" s="43">
        <f t="shared" si="93"/>
        <v>0</v>
      </c>
      <c r="H373" s="55"/>
      <c r="I373" s="31">
        <f t="shared" si="94"/>
        <v>78349.740000000005</v>
      </c>
      <c r="J373" s="137">
        <f t="shared" si="95"/>
        <v>5901.6392999999998</v>
      </c>
      <c r="K373" s="77">
        <f t="shared" si="96"/>
        <v>1062.2951</v>
      </c>
      <c r="L373" s="137">
        <f t="shared" si="97"/>
        <v>2701.7150999999999</v>
      </c>
      <c r="M373" s="77">
        <f t="shared" si="98"/>
        <v>486.30869999999999</v>
      </c>
      <c r="N373" s="187" t="s">
        <v>19</v>
      </c>
      <c r="O373" s="188"/>
      <c r="P373" s="188"/>
      <c r="Q373" s="195" t="s">
        <v>39</v>
      </c>
      <c r="R373" s="196"/>
      <c r="S373" s="196"/>
      <c r="T373" s="3" t="s">
        <v>42</v>
      </c>
      <c r="U373" s="3" t="s">
        <v>42</v>
      </c>
      <c r="V373" s="36">
        <f t="shared" si="88"/>
        <v>991.09</v>
      </c>
      <c r="W373" s="36">
        <f t="shared" si="89"/>
        <v>985.17</v>
      </c>
    </row>
    <row r="374" spans="1:23" x14ac:dyDescent="0.2">
      <c r="A374" s="29">
        <v>41645</v>
      </c>
      <c r="B374" s="2">
        <v>988827736.47000003</v>
      </c>
      <c r="C374" s="2">
        <v>988.13</v>
      </c>
      <c r="D374" s="2">
        <f t="shared" si="90"/>
        <v>0</v>
      </c>
      <c r="E374" s="30">
        <f t="shared" si="91"/>
        <v>0</v>
      </c>
      <c r="F374" s="73">
        <f t="shared" si="92"/>
        <v>0</v>
      </c>
      <c r="G374" s="43">
        <f t="shared" si="93"/>
        <v>0</v>
      </c>
      <c r="H374" s="55"/>
      <c r="I374" s="31">
        <f t="shared" si="94"/>
        <v>78349.740000000005</v>
      </c>
      <c r="J374" s="137">
        <f t="shared" si="95"/>
        <v>5901.6392999999998</v>
      </c>
      <c r="K374" s="77">
        <f t="shared" si="96"/>
        <v>1062.2951</v>
      </c>
      <c r="L374" s="137">
        <f t="shared" si="97"/>
        <v>2701.7150999999999</v>
      </c>
      <c r="M374" s="77">
        <f t="shared" si="98"/>
        <v>486.30869999999999</v>
      </c>
      <c r="N374" s="14"/>
      <c r="O374" s="25">
        <v>366</v>
      </c>
      <c r="P374" s="14"/>
      <c r="Q374" s="197" t="s">
        <v>36</v>
      </c>
      <c r="R374" s="197"/>
      <c r="S374" s="70" t="s">
        <v>37</v>
      </c>
      <c r="V374" s="36">
        <f t="shared" si="88"/>
        <v>991.09</v>
      </c>
      <c r="W374" s="36">
        <f t="shared" si="89"/>
        <v>985.17</v>
      </c>
    </row>
    <row r="375" spans="1:23" x14ac:dyDescent="0.2">
      <c r="A375" s="29">
        <v>41646</v>
      </c>
      <c r="B375" s="2">
        <v>988827736.47000003</v>
      </c>
      <c r="C375" s="2">
        <v>988.13</v>
      </c>
      <c r="D375" s="2">
        <f t="shared" si="90"/>
        <v>0</v>
      </c>
      <c r="E375" s="30">
        <f t="shared" si="91"/>
        <v>0</v>
      </c>
      <c r="F375" s="73">
        <f t="shared" si="92"/>
        <v>0</v>
      </c>
      <c r="G375" s="43">
        <f t="shared" si="93"/>
        <v>0</v>
      </c>
      <c r="H375" s="55"/>
      <c r="I375" s="31">
        <f t="shared" si="94"/>
        <v>78349.740000000005</v>
      </c>
      <c r="J375" s="137">
        <f t="shared" si="95"/>
        <v>5901.6392999999998</v>
      </c>
      <c r="K375" s="77">
        <f t="shared" si="96"/>
        <v>1062.2951</v>
      </c>
      <c r="L375" s="137">
        <f t="shared" si="97"/>
        <v>2701.7150999999999</v>
      </c>
      <c r="M375" s="77">
        <f t="shared" si="98"/>
        <v>486.30869999999999</v>
      </c>
      <c r="Q375" s="53">
        <v>0</v>
      </c>
      <c r="R375" s="49">
        <v>100000000</v>
      </c>
      <c r="S375" s="48">
        <v>4.8999999999999998E-3</v>
      </c>
      <c r="T375" s="62">
        <f>IF(B379&lt;=R375,B379*S375/O374,T376)</f>
        <v>5901.6393442622948</v>
      </c>
      <c r="U375" s="56">
        <f t="shared" ref="U375:U380" si="99">R375*S375/$O$739</f>
        <v>1338.7978142076502</v>
      </c>
      <c r="V375" s="36">
        <f t="shared" si="88"/>
        <v>991.09</v>
      </c>
      <c r="W375" s="36">
        <f t="shared" si="89"/>
        <v>985.17</v>
      </c>
    </row>
    <row r="376" spans="1:23" x14ac:dyDescent="0.2">
      <c r="A376" s="29">
        <v>41647</v>
      </c>
      <c r="B376" s="2">
        <v>988827736.47000003</v>
      </c>
      <c r="C376" s="2">
        <v>988.13</v>
      </c>
      <c r="D376" s="2">
        <f t="shared" si="90"/>
        <v>0</v>
      </c>
      <c r="E376" s="30">
        <f t="shared" si="91"/>
        <v>0</v>
      </c>
      <c r="F376" s="73">
        <f t="shared" si="92"/>
        <v>0</v>
      </c>
      <c r="G376" s="43">
        <f t="shared" si="93"/>
        <v>0</v>
      </c>
      <c r="H376" s="55"/>
      <c r="I376" s="31">
        <f t="shared" si="94"/>
        <v>78349.740000000005</v>
      </c>
      <c r="J376" s="137">
        <f t="shared" si="95"/>
        <v>5901.6392999999998</v>
      </c>
      <c r="K376" s="77">
        <f t="shared" si="96"/>
        <v>1062.2951</v>
      </c>
      <c r="L376" s="137">
        <f t="shared" si="97"/>
        <v>2701.7150999999999</v>
      </c>
      <c r="M376" s="77">
        <f t="shared" si="98"/>
        <v>486.30869999999999</v>
      </c>
      <c r="Q376" s="58">
        <v>100000000</v>
      </c>
      <c r="R376" s="58">
        <v>300000000</v>
      </c>
      <c r="S376" s="59">
        <v>3.8999999999999998E-3</v>
      </c>
      <c r="T376" s="60">
        <f>MAX(IF(B379&lt;=R376,B379*S376/O374,T377),R375*S375/$O$739)</f>
        <v>5901.6393442622948</v>
      </c>
      <c r="U376" s="56">
        <f t="shared" si="99"/>
        <v>3196.7213114754099</v>
      </c>
      <c r="V376" s="36">
        <f t="shared" si="88"/>
        <v>991.09</v>
      </c>
      <c r="W376" s="36">
        <f t="shared" si="89"/>
        <v>985.17</v>
      </c>
    </row>
    <row r="377" spans="1:23" x14ac:dyDescent="0.2">
      <c r="A377" s="29">
        <v>41648</v>
      </c>
      <c r="B377" s="2">
        <v>988827736.47000003</v>
      </c>
      <c r="C377" s="2">
        <v>988.13</v>
      </c>
      <c r="D377" s="2">
        <f t="shared" si="90"/>
        <v>0</v>
      </c>
      <c r="E377" s="30">
        <f t="shared" si="91"/>
        <v>0</v>
      </c>
      <c r="F377" s="73">
        <f t="shared" si="92"/>
        <v>0</v>
      </c>
      <c r="G377" s="43">
        <f t="shared" si="93"/>
        <v>0</v>
      </c>
      <c r="H377" s="55"/>
      <c r="I377" s="31">
        <f t="shared" si="94"/>
        <v>78349.740000000005</v>
      </c>
      <c r="J377" s="137">
        <f t="shared" si="95"/>
        <v>5901.6392999999998</v>
      </c>
      <c r="K377" s="77">
        <f t="shared" si="96"/>
        <v>1062.2951</v>
      </c>
      <c r="L377" s="137">
        <f t="shared" si="97"/>
        <v>2701.7150999999999</v>
      </c>
      <c r="M377" s="77">
        <f t="shared" si="98"/>
        <v>486.30869999999999</v>
      </c>
      <c r="Q377" s="52">
        <v>300000000</v>
      </c>
      <c r="R377" s="52">
        <v>600000000</v>
      </c>
      <c r="S377" s="48">
        <v>2.8999999999999998E-3</v>
      </c>
      <c r="T377" s="60">
        <f>MAX(IF(B379&lt;=R377,B379*S377/O374,T378),R376*S376/$O$739)</f>
        <v>5901.6393442622948</v>
      </c>
      <c r="U377" s="56">
        <f t="shared" si="99"/>
        <v>4754.0983606557375</v>
      </c>
      <c r="V377" s="36">
        <f t="shared" si="88"/>
        <v>991.09</v>
      </c>
      <c r="W377" s="36">
        <f t="shared" si="89"/>
        <v>985.17</v>
      </c>
    </row>
    <row r="378" spans="1:23" x14ac:dyDescent="0.2">
      <c r="A378" s="29">
        <v>41649</v>
      </c>
      <c r="B378" s="2">
        <v>988827736.47000003</v>
      </c>
      <c r="C378" s="2">
        <v>988.13</v>
      </c>
      <c r="D378" s="2">
        <f t="shared" si="90"/>
        <v>0</v>
      </c>
      <c r="E378" s="30">
        <f t="shared" si="91"/>
        <v>0</v>
      </c>
      <c r="F378" s="73">
        <f t="shared" si="92"/>
        <v>0</v>
      </c>
      <c r="G378" s="43">
        <f t="shared" si="93"/>
        <v>0</v>
      </c>
      <c r="H378" s="55"/>
      <c r="I378" s="19">
        <f t="shared" si="94"/>
        <v>78349.740000000005</v>
      </c>
      <c r="J378" s="138">
        <f>ROUND(IF(B377&lt;=$R$740,B377*$S$740/$O$739,MAX(IF(B377&lt;=$R$741,B377*$S$741/$O$739,MAX(IF(B377&lt;=$R$742,B377*$S$742/$O$739,MAX(IF(B377&lt;=$R$743,B377*$S$743/$O$739,MAX(IF(B377&lt;=$R$744,B377*$S$744/$O$739,MAX(IF(B377&lt;=$R$745,B377*$S$745/$O$739,MAX(IF(B377&gt;$R$746,B377*$S$746/$O$739,0),$R$745*$S$745/$O$739)),$R$744*$S$744/$O$739)),$R$743*$S$743/$O$739)),$R$742*$S$742/$O$739)),$R$741*$S$741/$O$739)),$R$740*$S$740/$O$739)),4)</f>
        <v>5901.6392999999998</v>
      </c>
      <c r="K378" s="78">
        <f>ROUND(J378*18%,4)</f>
        <v>1062.2951</v>
      </c>
      <c r="L378" s="144">
        <f>ROUND(IF(B377&lt;=$R$750,B377*$S$750/$O$739,IF(B377&gt;$R$751,B377*$S$751/$O$739,0)),4)</f>
        <v>2701.7150999999999</v>
      </c>
      <c r="M378" s="87">
        <f>ROUND(L378*18%,4)</f>
        <v>486.30869999999999</v>
      </c>
      <c r="N378" s="14"/>
      <c r="Q378" s="52">
        <v>600000000</v>
      </c>
      <c r="R378" s="51">
        <v>900000000</v>
      </c>
      <c r="S378" s="48">
        <v>2.3999999999999998E-3</v>
      </c>
      <c r="T378" s="60">
        <f>MAX(IF(B379&lt;=R378,B379*S378/O374,T379),R377*S377/$O$739)</f>
        <v>5901.6393442622948</v>
      </c>
      <c r="U378" s="56">
        <f t="shared" si="99"/>
        <v>5901.6393442622948</v>
      </c>
      <c r="V378" s="36">
        <f t="shared" si="88"/>
        <v>991.09</v>
      </c>
      <c r="W378" s="36">
        <f t="shared" si="89"/>
        <v>985.17</v>
      </c>
    </row>
    <row r="379" spans="1:23" x14ac:dyDescent="0.2">
      <c r="A379" s="29">
        <v>41650</v>
      </c>
      <c r="B379" s="2">
        <v>988827736.47000003</v>
      </c>
      <c r="C379" s="2">
        <v>988.13</v>
      </c>
      <c r="D379" s="2">
        <f t="shared" si="90"/>
        <v>0</v>
      </c>
      <c r="E379" s="30">
        <f t="shared" si="91"/>
        <v>0</v>
      </c>
      <c r="F379" s="73">
        <f t="shared" si="92"/>
        <v>0</v>
      </c>
      <c r="G379" s="43">
        <f t="shared" si="93"/>
        <v>0</v>
      </c>
      <c r="H379" s="55"/>
      <c r="I379" s="19">
        <f t="shared" si="94"/>
        <v>78349.740000000005</v>
      </c>
      <c r="J379" s="138">
        <f t="shared" ref="J379:J381" si="100">ROUND(IF(B378&lt;=$R$740,B378*$S$740/$O$739,MAX(IF(B378&lt;=$R$741,B378*$S$741/$O$739,MAX(IF(B378&lt;=$R$742,B378*$S$742/$O$739,MAX(IF(B378&lt;=$R$743,B378*$S$743/$O$739,MAX(IF(B378&lt;=$R$744,B378*$S$744/$O$739,MAX(IF(B378&lt;=$R$745,B378*$S$745/$O$739,MAX(IF(B378&gt;$R$746,B378*$S$746/$O$739,0),$R$745*$S$745/$O$739)),$R$744*$S$744/$O$739)),$R$743*$S$743/$O$739)),$R$742*$S$742/$O$739)),$R$741*$S$741/$O$739)),$R$740*$S$740/$O$739)),4)</f>
        <v>5901.6392999999998</v>
      </c>
      <c r="K379" s="78">
        <f t="shared" ref="K379:K442" si="101">ROUND(J379*18%,4)</f>
        <v>1062.2951</v>
      </c>
      <c r="L379" s="144">
        <f t="shared" ref="L379:L381" si="102">ROUND(IF(B378&lt;=$R$750,B378*$S$750/$O$739,IF(B378&gt;$R$751,B378*$S$751/$O$739,0)),4)</f>
        <v>2701.7150999999999</v>
      </c>
      <c r="M379" s="87">
        <f t="shared" ref="M379:M442" si="103">ROUND(L379*18%,4)</f>
        <v>486.30869999999999</v>
      </c>
      <c r="N379" s="14"/>
      <c r="O379" s="72"/>
      <c r="Q379" s="52">
        <v>900000000</v>
      </c>
      <c r="R379" s="52">
        <v>1500000000</v>
      </c>
      <c r="S379" s="48">
        <v>1.9E-3</v>
      </c>
      <c r="T379" s="60">
        <f>MAX(IF(B379&lt;=R379,B379*S379/O374,T380),R378*S378/$O$739)</f>
        <v>5901.6393442622948</v>
      </c>
      <c r="U379" s="56">
        <f t="shared" si="99"/>
        <v>7786.8852459016398</v>
      </c>
      <c r="V379" s="36">
        <f t="shared" si="88"/>
        <v>991.09</v>
      </c>
      <c r="W379" s="36">
        <f t="shared" si="89"/>
        <v>985.17</v>
      </c>
    </row>
    <row r="380" spans="1:23" x14ac:dyDescent="0.2">
      <c r="A380" s="29">
        <v>41651</v>
      </c>
      <c r="B380" s="2">
        <v>988827736.47000003</v>
      </c>
      <c r="C380" s="2">
        <v>988.13</v>
      </c>
      <c r="D380" s="2">
        <f t="shared" si="90"/>
        <v>0</v>
      </c>
      <c r="E380" s="30">
        <f t="shared" si="91"/>
        <v>0</v>
      </c>
      <c r="F380" s="73">
        <f t="shared" si="92"/>
        <v>0</v>
      </c>
      <c r="G380" s="43">
        <f t="shared" si="93"/>
        <v>0</v>
      </c>
      <c r="H380" s="55"/>
      <c r="I380" s="19">
        <f t="shared" si="94"/>
        <v>78349.740000000005</v>
      </c>
      <c r="J380" s="138">
        <f t="shared" si="100"/>
        <v>5901.6392999999998</v>
      </c>
      <c r="K380" s="78">
        <f t="shared" si="101"/>
        <v>1062.2951</v>
      </c>
      <c r="L380" s="144">
        <f t="shared" si="102"/>
        <v>2701.7150999999999</v>
      </c>
      <c r="M380" s="87">
        <f t="shared" si="103"/>
        <v>486.30869999999999</v>
      </c>
      <c r="N380" s="14"/>
      <c r="Q380" s="52">
        <v>1500000000</v>
      </c>
      <c r="R380" s="51">
        <v>2000000000</v>
      </c>
      <c r="S380" s="48">
        <v>1.6999999999999999E-3</v>
      </c>
      <c r="T380" s="60">
        <f>MAX(IF(B379&lt;=R380,B379*S380/O374,T381),R379*S379/$O$739)</f>
        <v>7786.8852459016398</v>
      </c>
      <c r="U380" s="56">
        <f t="shared" si="99"/>
        <v>9289.6174863387987</v>
      </c>
      <c r="V380" s="36">
        <f t="shared" si="88"/>
        <v>991.09</v>
      </c>
      <c r="W380" s="36">
        <f t="shared" si="89"/>
        <v>985.17</v>
      </c>
    </row>
    <row r="381" spans="1:23" x14ac:dyDescent="0.2">
      <c r="A381" s="29">
        <v>41652</v>
      </c>
      <c r="B381" s="2">
        <v>988827736.47000003</v>
      </c>
      <c r="C381" s="2">
        <v>988.13</v>
      </c>
      <c r="D381" s="2">
        <f t="shared" si="90"/>
        <v>0</v>
      </c>
      <c r="E381" s="30">
        <f t="shared" si="91"/>
        <v>0</v>
      </c>
      <c r="F381" s="73">
        <f t="shared" si="92"/>
        <v>0</v>
      </c>
      <c r="G381" s="43">
        <f t="shared" si="93"/>
        <v>0</v>
      </c>
      <c r="H381" s="55"/>
      <c r="I381" s="19">
        <f t="shared" si="94"/>
        <v>78349.740000000005</v>
      </c>
      <c r="J381" s="138">
        <f t="shared" si="100"/>
        <v>5901.6392999999998</v>
      </c>
      <c r="K381" s="78">
        <f t="shared" si="101"/>
        <v>1062.2951</v>
      </c>
      <c r="L381" s="144">
        <f t="shared" si="102"/>
        <v>2701.7150999999999</v>
      </c>
      <c r="M381" s="87">
        <f t="shared" si="103"/>
        <v>486.30869999999999</v>
      </c>
      <c r="N381" s="14"/>
      <c r="Q381" s="53" t="s">
        <v>41</v>
      </c>
      <c r="R381" s="52">
        <v>2000000000</v>
      </c>
      <c r="S381" s="48">
        <v>1.5E-3</v>
      </c>
      <c r="T381" s="60">
        <f>MAX(IF(B379&gt;R381,B379*S381/O374,0),R380*S380/$O$739)</f>
        <v>9289.6174863387987</v>
      </c>
      <c r="U381" s="14"/>
      <c r="V381" s="36">
        <f t="shared" si="88"/>
        <v>991.09</v>
      </c>
      <c r="W381" s="36">
        <f t="shared" si="89"/>
        <v>985.17</v>
      </c>
    </row>
    <row r="382" spans="1:23" x14ac:dyDescent="0.2">
      <c r="A382" s="29">
        <v>41653</v>
      </c>
      <c r="B382" s="2">
        <v>988827736.47000003</v>
      </c>
      <c r="C382" s="2">
        <v>988.13</v>
      </c>
      <c r="D382" s="2">
        <f t="shared" si="90"/>
        <v>0</v>
      </c>
      <c r="E382" s="30">
        <f t="shared" si="91"/>
        <v>0</v>
      </c>
      <c r="F382" s="73">
        <f t="shared" si="92"/>
        <v>0</v>
      </c>
      <c r="G382" s="43">
        <f t="shared" si="93"/>
        <v>0</v>
      </c>
      <c r="H382" s="55"/>
      <c r="I382" s="31">
        <f t="shared" si="94"/>
        <v>78349.740000000005</v>
      </c>
      <c r="J382" s="137">
        <f>ROUND(IF(B381&lt;=$R$740,B381*$S$740/$O$739,MAX(IF(B381&lt;=$R$741,B381*$S$741/$O$739,MAX(IF(B381&lt;=$R$742,B381*$S$742/$O$739,MAX(IF(B381&lt;=$R$743,B381*$S$743/$O$739,MAX(IF(B381&lt;=$R$744,B381*$S$744/$O$739,MAX(IF(B381&lt;=$R$745,B381*$S$745/$O$739,MAX(IF(B381&gt;$R$746,B381*$S$746/$O$739,0),$R$745*$S$745/$O$739)),$R$744*$S$744/$O$739)),$R$743*$S$743/$O$739)),$R$742*$S$742/$O$739)),$R$741*$S$741/$O$739)),$R$740*$S$740/$O$739)),4)</f>
        <v>5901.6392999999998</v>
      </c>
      <c r="K382" s="77">
        <f t="shared" si="101"/>
        <v>1062.2951</v>
      </c>
      <c r="L382" s="137">
        <f>ROUND(IF(B381&lt;=$R$750,B381*$S$750/$O$739,IF(B381&gt;$R$751,B381*$S$751/$O$739,0)),4)</f>
        <v>2701.7150999999999</v>
      </c>
      <c r="M382" s="77">
        <f t="shared" si="103"/>
        <v>486.30869999999999</v>
      </c>
      <c r="N382" s="14"/>
      <c r="O382" s="14"/>
      <c r="P382" s="14"/>
      <c r="Q382" s="71" t="s">
        <v>38</v>
      </c>
      <c r="R382" s="52">
        <v>20000</v>
      </c>
      <c r="S382" s="49"/>
      <c r="V382" s="36">
        <f t="shared" si="88"/>
        <v>991.09</v>
      </c>
      <c r="W382" s="36">
        <f t="shared" si="89"/>
        <v>985.17</v>
      </c>
    </row>
    <row r="383" spans="1:23" x14ac:dyDescent="0.2">
      <c r="A383" s="29">
        <v>41654</v>
      </c>
      <c r="B383" s="2">
        <v>988827736.47000003</v>
      </c>
      <c r="C383" s="2">
        <v>988.13</v>
      </c>
      <c r="D383" s="2">
        <f t="shared" si="90"/>
        <v>0</v>
      </c>
      <c r="E383" s="30">
        <f t="shared" si="91"/>
        <v>0</v>
      </c>
      <c r="F383" s="73">
        <f t="shared" si="92"/>
        <v>0</v>
      </c>
      <c r="G383" s="43">
        <f t="shared" si="93"/>
        <v>0</v>
      </c>
      <c r="H383" s="55"/>
      <c r="I383" s="31">
        <f t="shared" si="94"/>
        <v>78349.740000000005</v>
      </c>
      <c r="J383" s="137">
        <f>ROUND(IF(B382&lt;=$R$740,B382*$S$740/$O$739,MAX(IF(B382&lt;=$R$741,B382*$S$741/$O$739,MAX(IF(B382&lt;=$R$742,B382*$S$742/$O$739,MAX(IF(B382&lt;=$R$743,B382*$S$743/$O$739,MAX(IF(B382&lt;=$R$744,B382*$S$744/$O$739,MAX(IF(B382&lt;=$R$745,B382*$S$745/$O$739,MAX(IF(B382&gt;$R$746,B382*$S$746/$O$739,0),$R$745*$S$745/$O$739)),$R$744*$S$744/$O$739)),$R$743*$S$743/$O$739)),$R$742*$S$742/$O$739)),$R$741*$S$741/$O$739)),$R$740*$S$740/$O$739)),4)</f>
        <v>5901.6392999999998</v>
      </c>
      <c r="K383" s="77">
        <f t="shared" si="101"/>
        <v>1062.2951</v>
      </c>
      <c r="L383" s="137">
        <f>ROUND(IF(B382&lt;=$R$750,B382*$S$750/$O$739,IF(B382&gt;$R$751,B382*$S$751/$O$739,0)),4)</f>
        <v>2701.7150999999999</v>
      </c>
      <c r="M383" s="77">
        <f t="shared" si="103"/>
        <v>486.30869999999999</v>
      </c>
      <c r="N383" s="14"/>
      <c r="P383" s="14"/>
      <c r="T383" s="14">
        <f>ROUND(IF(B379&lt;=R375,B379*S375/O374,IF(B379&lt;=R376,B379*S376/O374,IF(B379&lt;=R377,B379*S377/O374,IF(B379&lt;=R378,B379*S378/O374,IF(B379&lt;=R379,B379*S379/O374,IF(B379&lt;=R380,B379*S380/O374,IF(B379&gt;R381,B379*S381/O374,0))))))),2)</f>
        <v>5133.26</v>
      </c>
      <c r="V383" s="36">
        <f t="shared" si="88"/>
        <v>991.09</v>
      </c>
      <c r="W383" s="36">
        <f t="shared" si="89"/>
        <v>985.17</v>
      </c>
    </row>
    <row r="384" spans="1:23" x14ac:dyDescent="0.2">
      <c r="A384" s="29">
        <v>41655</v>
      </c>
      <c r="B384" s="2">
        <v>988827736.47000003</v>
      </c>
      <c r="C384" s="2">
        <v>988.13</v>
      </c>
      <c r="D384" s="2">
        <f t="shared" si="90"/>
        <v>0</v>
      </c>
      <c r="E384" s="30">
        <f t="shared" si="91"/>
        <v>0</v>
      </c>
      <c r="F384" s="73">
        <f t="shared" si="92"/>
        <v>0</v>
      </c>
      <c r="G384" s="43">
        <f t="shared" si="93"/>
        <v>0</v>
      </c>
      <c r="H384" s="55"/>
      <c r="I384" s="19">
        <f t="shared" si="94"/>
        <v>78349.740000000005</v>
      </c>
      <c r="J384" s="138">
        <f>ROUND(IF(B383&lt;=$R$740,B383*$S$740/$O$739,MAX(IF(B383&lt;=$R$741,B383*$S$741/$O$739,MAX(IF(B383&lt;=$R$742,B383*$S$742/$O$739,MAX(IF(B383&lt;=$R$743,B383*$S$743/$O$739,MAX(IF(B383&lt;=$R$744,B383*$S$744/$O$739,MAX(IF(B383&lt;=$R$745,B383*$S$745/$O$739,MAX(IF(B383&gt;$R$746,B383*$S$746/$O$739,0),$R$745*$S$745/$O$739)),$R$744*$S$744/$O$739)),$R$743*$S$743/$O$739)),$R$742*$S$742/$O$739)),$R$741*$S$741/$O$739)),$R$740*$S$740/$O$739)),4)</f>
        <v>5901.6392999999998</v>
      </c>
      <c r="K384" s="78">
        <f t="shared" si="101"/>
        <v>1062.2951</v>
      </c>
      <c r="L384" s="144">
        <f>ROUND(IF(B383&lt;=$R$750,B383*$S$750/$O$739,IF(B383&gt;$R$751,B383*$S$751/$O$739,0)),4)</f>
        <v>2701.7150999999999</v>
      </c>
      <c r="M384" s="87">
        <f t="shared" si="103"/>
        <v>486.30869999999999</v>
      </c>
      <c r="N384" s="14"/>
      <c r="P384" s="14"/>
      <c r="Q384" s="198" t="s">
        <v>40</v>
      </c>
      <c r="R384" s="198"/>
      <c r="S384" s="198"/>
      <c r="T384" s="63">
        <f>ROUND(IF(B379&lt;=R375,B379*S375/O374,MAX(IF(B379&lt;=R376,B379*S376/O374,MAX(IF(B379&lt;=R377,B379*S377/O374,MAX(IF(B379&lt;=R378,B379*S378/O374,MAX(IF(B379&lt;=R379,B379*S379/O374,MAX(IF(B379&lt;=R380,B379*S380/O374,MAX(IF(B379&gt;R381,B379*S381/O374,0),R380*S380/$O$739)),R379*S379/$O$739)),R378*S378/$O$739)),R377*S377/$O$739)),R376*S376/$O$739)),R375*S375/$O$739)),2)</f>
        <v>5901.64</v>
      </c>
      <c r="V384" s="36">
        <f t="shared" si="88"/>
        <v>991.09</v>
      </c>
      <c r="W384" s="36">
        <f t="shared" si="89"/>
        <v>985.17</v>
      </c>
    </row>
    <row r="385" spans="1:23" x14ac:dyDescent="0.2">
      <c r="A385" s="29">
        <v>41656</v>
      </c>
      <c r="B385" s="2">
        <v>988827736.47000003</v>
      </c>
      <c r="C385" s="2">
        <v>988.13</v>
      </c>
      <c r="D385" s="2">
        <f t="shared" si="90"/>
        <v>0</v>
      </c>
      <c r="E385" s="30">
        <f t="shared" si="91"/>
        <v>0</v>
      </c>
      <c r="F385" s="73">
        <f t="shared" si="92"/>
        <v>0</v>
      </c>
      <c r="G385" s="43">
        <f t="shared" si="93"/>
        <v>0</v>
      </c>
      <c r="H385" s="55"/>
      <c r="I385" s="19">
        <f t="shared" si="94"/>
        <v>78349.740000000005</v>
      </c>
      <c r="J385" s="138">
        <f t="shared" ref="J385:J388" si="104">ROUND(IF(B384&lt;=$R$740,B384*$S$740/$O$739,MAX(IF(B384&lt;=$R$741,B384*$S$741/$O$739,MAX(IF(B384&lt;=$R$742,B384*$S$742/$O$739,MAX(IF(B384&lt;=$R$743,B384*$S$743/$O$739,MAX(IF(B384&lt;=$R$744,B384*$S$744/$O$739,MAX(IF(B384&lt;=$R$745,B384*$S$745/$O$739,MAX(IF(B384&gt;$R$746,B384*$S$746/$O$739,0),$R$745*$S$745/$O$739)),$R$744*$S$744/$O$739)),$R$743*$S$743/$O$739)),$R$742*$S$742/$O$739)),$R$741*$S$741/$O$739)),$R$740*$S$740/$O$739)),4)</f>
        <v>5901.6392999999998</v>
      </c>
      <c r="K385" s="78">
        <f t="shared" si="101"/>
        <v>1062.2951</v>
      </c>
      <c r="L385" s="144">
        <f t="shared" ref="L385:L388" si="105">ROUND(IF(B384&lt;=$R$750,B384*$S$750/$O$739,IF(B384&gt;$R$751,B384*$S$751/$O$739,0)),4)</f>
        <v>2701.7150999999999</v>
      </c>
      <c r="M385" s="87">
        <f t="shared" si="103"/>
        <v>486.30869999999999</v>
      </c>
      <c r="N385" s="14"/>
      <c r="P385" s="14"/>
      <c r="Q385" s="50">
        <v>0</v>
      </c>
      <c r="R385" s="49">
        <v>100000000</v>
      </c>
      <c r="S385" s="48">
        <v>1.5E-3</v>
      </c>
      <c r="T385" s="61">
        <f>ROUND(IF(B379&lt;=R385,B379*S385/O374,IF(B379&gt;R386,B379*S386/O374,0)),2)</f>
        <v>2701.72</v>
      </c>
      <c r="V385" s="36">
        <f t="shared" si="88"/>
        <v>991.09</v>
      </c>
      <c r="W385" s="36">
        <f t="shared" si="89"/>
        <v>985.17</v>
      </c>
    </row>
    <row r="386" spans="1:23" x14ac:dyDescent="0.2">
      <c r="A386" s="29">
        <v>41657</v>
      </c>
      <c r="B386" s="2">
        <v>988827736.47000003</v>
      </c>
      <c r="C386" s="2">
        <v>988.13</v>
      </c>
      <c r="D386" s="2">
        <f t="shared" si="90"/>
        <v>0</v>
      </c>
      <c r="E386" s="30">
        <f t="shared" si="91"/>
        <v>0</v>
      </c>
      <c r="F386" s="73">
        <f t="shared" si="92"/>
        <v>0</v>
      </c>
      <c r="G386" s="43">
        <f t="shared" si="93"/>
        <v>0</v>
      </c>
      <c r="H386" s="55"/>
      <c r="I386" s="19">
        <f t="shared" si="94"/>
        <v>78349.740000000005</v>
      </c>
      <c r="J386" s="138">
        <f t="shared" si="104"/>
        <v>5901.6392999999998</v>
      </c>
      <c r="K386" s="78">
        <f t="shared" si="101"/>
        <v>1062.2951</v>
      </c>
      <c r="L386" s="144">
        <f t="shared" si="105"/>
        <v>2701.7150999999999</v>
      </c>
      <c r="M386" s="87">
        <f t="shared" si="103"/>
        <v>486.30869999999999</v>
      </c>
      <c r="N386" s="14"/>
      <c r="P386" s="14"/>
      <c r="Q386" s="50" t="s">
        <v>41</v>
      </c>
      <c r="R386" s="49">
        <v>100000000</v>
      </c>
      <c r="S386" s="48">
        <v>1E-3</v>
      </c>
      <c r="T386" s="14">
        <f>IF(B379&gt;R386,B379*S386/O374,0)</f>
        <v>2701.7151269672131</v>
      </c>
      <c r="V386" s="36">
        <f t="shared" si="88"/>
        <v>991.09</v>
      </c>
      <c r="W386" s="36">
        <f t="shared" si="89"/>
        <v>985.17</v>
      </c>
    </row>
    <row r="387" spans="1:23" x14ac:dyDescent="0.2">
      <c r="A387" s="29">
        <v>41658</v>
      </c>
      <c r="B387" s="2">
        <v>988827736.47000003</v>
      </c>
      <c r="C387" s="2">
        <v>988.13</v>
      </c>
      <c r="D387" s="2">
        <f t="shared" si="90"/>
        <v>0</v>
      </c>
      <c r="E387" s="30">
        <f t="shared" si="91"/>
        <v>0</v>
      </c>
      <c r="F387" s="73">
        <f t="shared" si="92"/>
        <v>0</v>
      </c>
      <c r="G387" s="43">
        <f t="shared" si="93"/>
        <v>0</v>
      </c>
      <c r="H387" s="55"/>
      <c r="I387" s="19">
        <f t="shared" si="94"/>
        <v>78349.740000000005</v>
      </c>
      <c r="J387" s="138">
        <f t="shared" si="104"/>
        <v>5901.6392999999998</v>
      </c>
      <c r="K387" s="78">
        <f t="shared" si="101"/>
        <v>1062.2951</v>
      </c>
      <c r="L387" s="144">
        <f t="shared" si="105"/>
        <v>2701.7150999999999</v>
      </c>
      <c r="M387" s="87">
        <f t="shared" si="103"/>
        <v>486.30869999999999</v>
      </c>
      <c r="N387" s="14"/>
      <c r="O387" s="14"/>
      <c r="P387" s="14"/>
      <c r="Q387" s="71" t="s">
        <v>38</v>
      </c>
      <c r="R387" s="52">
        <v>6000</v>
      </c>
      <c r="S387" s="49"/>
      <c r="V387" s="36">
        <f t="shared" si="88"/>
        <v>991.09</v>
      </c>
      <c r="W387" s="36">
        <f t="shared" si="89"/>
        <v>985.17</v>
      </c>
    </row>
    <row r="388" spans="1:23" x14ac:dyDescent="0.2">
      <c r="A388" s="29">
        <v>41659</v>
      </c>
      <c r="B388" s="2">
        <v>988827736.47000003</v>
      </c>
      <c r="C388" s="2">
        <v>988.13</v>
      </c>
      <c r="D388" s="2">
        <f t="shared" si="90"/>
        <v>0</v>
      </c>
      <c r="E388" s="30">
        <f t="shared" si="91"/>
        <v>0</v>
      </c>
      <c r="F388" s="73">
        <f t="shared" si="92"/>
        <v>0</v>
      </c>
      <c r="G388" s="43">
        <f t="shared" si="93"/>
        <v>0</v>
      </c>
      <c r="H388" s="55"/>
      <c r="I388" s="19">
        <f t="shared" si="94"/>
        <v>78349.740000000005</v>
      </c>
      <c r="J388" s="138">
        <f t="shared" si="104"/>
        <v>5901.6392999999998</v>
      </c>
      <c r="K388" s="78">
        <f t="shared" si="101"/>
        <v>1062.2951</v>
      </c>
      <c r="L388" s="144">
        <f t="shared" si="105"/>
        <v>2701.7150999999999</v>
      </c>
      <c r="M388" s="87">
        <f t="shared" si="103"/>
        <v>486.30869999999999</v>
      </c>
      <c r="N388" s="14"/>
      <c r="O388" s="14"/>
      <c r="P388" s="14"/>
      <c r="V388" s="36">
        <f t="shared" si="88"/>
        <v>991.09</v>
      </c>
      <c r="W388" s="36">
        <f t="shared" si="89"/>
        <v>985.17</v>
      </c>
    </row>
    <row r="389" spans="1:23" x14ac:dyDescent="0.2">
      <c r="A389" s="29">
        <v>41660</v>
      </c>
      <c r="B389" s="2">
        <v>988827736.47000003</v>
      </c>
      <c r="C389" s="2">
        <v>988.13</v>
      </c>
      <c r="D389" s="2">
        <f t="shared" si="90"/>
        <v>0</v>
      </c>
      <c r="E389" s="30">
        <f t="shared" si="91"/>
        <v>0</v>
      </c>
      <c r="F389" s="73">
        <f t="shared" si="92"/>
        <v>0</v>
      </c>
      <c r="G389" s="43">
        <f t="shared" si="93"/>
        <v>0</v>
      </c>
      <c r="H389" s="55"/>
      <c r="I389" s="31">
        <f t="shared" si="94"/>
        <v>78349.740000000005</v>
      </c>
      <c r="J389" s="137">
        <f>ROUND(IF(B388&lt;=$R$740,B388*$S$740/$O$739,MAX(IF(B388&lt;=$R$741,B388*$S$741/$O$739,MAX(IF(B388&lt;=$R$742,B388*$S$742/$O$739,MAX(IF(B388&lt;=$R$743,B388*$S$743/$O$739,MAX(IF(B388&lt;=$R$744,B388*$S$744/$O$739,MAX(IF(B388&lt;=$R$745,B388*$S$745/$O$739,MAX(IF(B388&gt;$R$746,B388*$S$746/$O$739,0),$R$745*$S$745/$O$739)),$R$744*$S$744/$O$739)),$R$743*$S$743/$O$739)),$R$742*$S$742/$O$739)),$R$741*$S$741/$O$739)),$R$740*$S$740/$O$739)),4)</f>
        <v>5901.6392999999998</v>
      </c>
      <c r="K389" s="77">
        <f t="shared" si="101"/>
        <v>1062.2951</v>
      </c>
      <c r="L389" s="137">
        <f>ROUND(IF(B388&lt;=$R$750,B388*$S$750/$O$739,IF(B388&gt;$R$751,B388*$S$751/$O$739,0)),4)</f>
        <v>2701.7150999999999</v>
      </c>
      <c r="M389" s="77">
        <f t="shared" si="103"/>
        <v>486.30869999999999</v>
      </c>
      <c r="N389" s="14"/>
      <c r="O389" s="14"/>
      <c r="P389" s="14"/>
      <c r="Q389" s="36"/>
      <c r="R389" s="36"/>
      <c r="S389" s="57"/>
      <c r="V389" s="36">
        <f t="shared" si="88"/>
        <v>991.09</v>
      </c>
      <c r="W389" s="36">
        <f t="shared" si="89"/>
        <v>985.17</v>
      </c>
    </row>
    <row r="390" spans="1:23" x14ac:dyDescent="0.2">
      <c r="A390" s="29">
        <v>41661</v>
      </c>
      <c r="B390" s="2">
        <v>988827736.47000003</v>
      </c>
      <c r="C390" s="2">
        <v>988.13</v>
      </c>
      <c r="D390" s="2">
        <f t="shared" si="90"/>
        <v>0</v>
      </c>
      <c r="E390" s="30">
        <f t="shared" si="91"/>
        <v>0</v>
      </c>
      <c r="F390" s="73">
        <f t="shared" si="92"/>
        <v>0</v>
      </c>
      <c r="G390" s="43">
        <f t="shared" si="93"/>
        <v>0</v>
      </c>
      <c r="H390" s="55"/>
      <c r="I390" s="31">
        <f t="shared" si="94"/>
        <v>78349.740000000005</v>
      </c>
      <c r="J390" s="137">
        <f>ROUND(IF(B389&lt;=$R$740,B389*$S$740/$O$739,MAX(IF(B389&lt;=$R$741,B389*$S$741/$O$739,MAX(IF(B389&lt;=$R$742,B389*$S$742/$O$739,MAX(IF(B389&lt;=$R$743,B389*$S$743/$O$739,MAX(IF(B389&lt;=$R$744,B389*$S$744/$O$739,MAX(IF(B389&lt;=$R$745,B389*$S$745/$O$739,MAX(IF(B389&gt;$R$746,B389*$S$746/$O$739,0),$R$745*$S$745/$O$739)),$R$744*$S$744/$O$739)),$R$743*$S$743/$O$739)),$R$742*$S$742/$O$739)),$R$741*$S$741/$O$739)),$R$740*$S$740/$O$739)),4)</f>
        <v>5901.6392999999998</v>
      </c>
      <c r="K390" s="77">
        <f t="shared" si="101"/>
        <v>1062.2951</v>
      </c>
      <c r="L390" s="137">
        <f>ROUND(IF(B389&lt;=$R$750,B389*$S$750/$O$739,IF(B389&gt;$R$751,B389*$S$751/$O$739,0)),4)</f>
        <v>2701.7150999999999</v>
      </c>
      <c r="M390" s="77">
        <f t="shared" si="103"/>
        <v>486.30869999999999</v>
      </c>
      <c r="N390" s="14"/>
      <c r="O390" s="14"/>
      <c r="P390" s="14"/>
      <c r="Q390" s="36"/>
      <c r="R390" s="36"/>
      <c r="S390" s="57"/>
      <c r="V390" s="36">
        <f t="shared" si="88"/>
        <v>991.09</v>
      </c>
      <c r="W390" s="36">
        <f t="shared" si="89"/>
        <v>985.17</v>
      </c>
    </row>
    <row r="391" spans="1:23" x14ac:dyDescent="0.2">
      <c r="A391" s="29">
        <v>41662</v>
      </c>
      <c r="B391" s="2">
        <v>988827736.47000003</v>
      </c>
      <c r="C391" s="2">
        <v>988.13</v>
      </c>
      <c r="D391" s="2">
        <f t="shared" si="90"/>
        <v>0</v>
      </c>
      <c r="E391" s="30">
        <f t="shared" si="91"/>
        <v>0</v>
      </c>
      <c r="F391" s="73">
        <f t="shared" si="92"/>
        <v>0</v>
      </c>
      <c r="G391" s="43">
        <f t="shared" si="93"/>
        <v>0</v>
      </c>
      <c r="H391" s="55"/>
      <c r="I391" s="19">
        <f t="shared" si="94"/>
        <v>78349.740000000005</v>
      </c>
      <c r="J391" s="138">
        <f>ROUND(IF(B390&lt;=$R$740,B390*$S$740/$O$739,MAX(IF(B390&lt;=$R$741,B390*$S$741/$O$739,MAX(IF(B390&lt;=$R$742,B390*$S$742/$O$739,MAX(IF(B390&lt;=$R$743,B390*$S$743/$O$739,MAX(IF(B390&lt;=$R$744,B390*$S$744/$O$739,MAX(IF(B390&lt;=$R$745,B390*$S$745/$O$739,MAX(IF(B390&gt;$R$746,B390*$S$746/$O$739,0),$R$745*$S$745/$O$739)),$R$744*$S$744/$O$739)),$R$743*$S$743/$O$739)),$R$742*$S$742/$O$739)),$R$741*$S$741/$O$739)),$R$740*$S$740/$O$739)),4)</f>
        <v>5901.6392999999998</v>
      </c>
      <c r="K391" s="78">
        <f t="shared" si="101"/>
        <v>1062.2951</v>
      </c>
      <c r="L391" s="144">
        <f>ROUND(IF(B390&lt;=$R$750,B390*$S$750/$O$739,IF(B390&gt;$R$751,B390*$S$751/$O$739,0)),4)</f>
        <v>2701.7150999999999</v>
      </c>
      <c r="M391" s="87">
        <f t="shared" si="103"/>
        <v>486.30869999999999</v>
      </c>
      <c r="N391" s="14"/>
      <c r="O391" s="14"/>
      <c r="P391" s="14"/>
      <c r="Q391" s="36"/>
      <c r="R391" s="36"/>
      <c r="S391" s="57"/>
      <c r="V391" s="36">
        <f t="shared" si="88"/>
        <v>991.09</v>
      </c>
      <c r="W391" s="36">
        <f t="shared" si="89"/>
        <v>985.17</v>
      </c>
    </row>
    <row r="392" spans="1:23" x14ac:dyDescent="0.2">
      <c r="A392" s="29">
        <v>41663</v>
      </c>
      <c r="B392" s="2">
        <v>988827736.47000003</v>
      </c>
      <c r="C392" s="2">
        <v>988.13</v>
      </c>
      <c r="D392" s="2">
        <f t="shared" si="90"/>
        <v>0</v>
      </c>
      <c r="E392" s="30">
        <f t="shared" si="91"/>
        <v>0</v>
      </c>
      <c r="F392" s="73">
        <f t="shared" si="92"/>
        <v>0</v>
      </c>
      <c r="G392" s="43">
        <f t="shared" si="93"/>
        <v>0</v>
      </c>
      <c r="H392" s="55"/>
      <c r="I392" s="19">
        <f t="shared" si="94"/>
        <v>78349.740000000005</v>
      </c>
      <c r="J392" s="138">
        <f t="shared" ref="J392:J455" si="106">ROUND(IF(B391&lt;=$R$740,B391*$S$740/$O$739,MAX(IF(B391&lt;=$R$741,B391*$S$741/$O$739,MAX(IF(B391&lt;=$R$742,B391*$S$742/$O$739,MAX(IF(B391&lt;=$R$743,B391*$S$743/$O$739,MAX(IF(B391&lt;=$R$744,B391*$S$744/$O$739,MAX(IF(B391&lt;=$R$745,B391*$S$745/$O$739,MAX(IF(B391&gt;$R$746,B391*$S$746/$O$739,0),$R$745*$S$745/$O$739)),$R$744*$S$744/$O$739)),$R$743*$S$743/$O$739)),$R$742*$S$742/$O$739)),$R$741*$S$741/$O$739)),$R$740*$S$740/$O$739)),4)</f>
        <v>5901.6392999999998</v>
      </c>
      <c r="K392" s="78">
        <f t="shared" si="101"/>
        <v>1062.2951</v>
      </c>
      <c r="L392" s="144">
        <f t="shared" ref="L392:L395" si="107">ROUND(IF(B391&lt;=$R$750,B391*$S$750/$O$739,IF(B391&gt;$R$751,B391*$S$751/$O$739,0)),4)</f>
        <v>2701.7150999999999</v>
      </c>
      <c r="M392" s="87">
        <f t="shared" si="103"/>
        <v>486.30869999999999</v>
      </c>
      <c r="N392" s="14"/>
      <c r="O392" s="14"/>
      <c r="P392" s="14"/>
      <c r="V392" s="36">
        <f t="shared" si="88"/>
        <v>991.09</v>
      </c>
      <c r="W392" s="36">
        <f t="shared" si="89"/>
        <v>985.17</v>
      </c>
    </row>
    <row r="393" spans="1:23" x14ac:dyDescent="0.2">
      <c r="A393" s="29">
        <v>41664</v>
      </c>
      <c r="B393" s="2">
        <v>988827736.47000003</v>
      </c>
      <c r="C393" s="2">
        <v>988.13</v>
      </c>
      <c r="D393" s="2">
        <f t="shared" si="90"/>
        <v>0</v>
      </c>
      <c r="E393" s="30">
        <f t="shared" si="91"/>
        <v>0</v>
      </c>
      <c r="F393" s="73">
        <f t="shared" si="92"/>
        <v>0</v>
      </c>
      <c r="G393" s="43">
        <f t="shared" si="93"/>
        <v>0</v>
      </c>
      <c r="H393" s="55"/>
      <c r="I393" s="19">
        <f t="shared" si="94"/>
        <v>78349.740000000005</v>
      </c>
      <c r="J393" s="138">
        <f t="shared" si="106"/>
        <v>5901.6392999999998</v>
      </c>
      <c r="K393" s="78">
        <f t="shared" si="101"/>
        <v>1062.2951</v>
      </c>
      <c r="L393" s="144">
        <f t="shared" si="107"/>
        <v>2701.7150999999999</v>
      </c>
      <c r="M393" s="87">
        <f t="shared" si="103"/>
        <v>486.30869999999999</v>
      </c>
      <c r="N393" s="14"/>
      <c r="O393" s="14"/>
      <c r="P393" s="14"/>
      <c r="V393" s="36">
        <f t="shared" si="88"/>
        <v>991.09</v>
      </c>
      <c r="W393" s="36">
        <f t="shared" si="89"/>
        <v>985.17</v>
      </c>
    </row>
    <row r="394" spans="1:23" x14ac:dyDescent="0.2">
      <c r="A394" s="29">
        <v>41665</v>
      </c>
      <c r="B394" s="2">
        <v>988827736.47000003</v>
      </c>
      <c r="C394" s="2">
        <v>988.13</v>
      </c>
      <c r="D394" s="2">
        <f t="shared" si="90"/>
        <v>0</v>
      </c>
      <c r="E394" s="30">
        <f t="shared" si="91"/>
        <v>0</v>
      </c>
      <c r="F394" s="73">
        <f t="shared" si="92"/>
        <v>0</v>
      </c>
      <c r="G394" s="43">
        <f t="shared" si="93"/>
        <v>0</v>
      </c>
      <c r="H394" s="55"/>
      <c r="I394" s="19">
        <f t="shared" si="94"/>
        <v>78349.740000000005</v>
      </c>
      <c r="J394" s="138">
        <f t="shared" si="106"/>
        <v>5901.6392999999998</v>
      </c>
      <c r="K394" s="78">
        <f t="shared" si="101"/>
        <v>1062.2951</v>
      </c>
      <c r="L394" s="144">
        <f t="shared" si="107"/>
        <v>2701.7150999999999</v>
      </c>
      <c r="M394" s="87">
        <f t="shared" si="103"/>
        <v>486.30869999999999</v>
      </c>
      <c r="N394" s="191" t="s">
        <v>54</v>
      </c>
      <c r="O394" s="191"/>
      <c r="P394" s="191"/>
      <c r="V394" s="36">
        <f t="shared" si="88"/>
        <v>991.09</v>
      </c>
      <c r="W394" s="36">
        <f t="shared" si="89"/>
        <v>985.17</v>
      </c>
    </row>
    <row r="395" spans="1:23" x14ac:dyDescent="0.2">
      <c r="A395" s="29">
        <v>41666</v>
      </c>
      <c r="B395" s="2">
        <v>988827736.47000003</v>
      </c>
      <c r="C395" s="2">
        <v>988.13</v>
      </c>
      <c r="D395" s="2">
        <f t="shared" si="90"/>
        <v>0</v>
      </c>
      <c r="E395" s="30">
        <f t="shared" si="91"/>
        <v>0</v>
      </c>
      <c r="F395" s="73">
        <f t="shared" si="92"/>
        <v>0</v>
      </c>
      <c r="G395" s="43">
        <f t="shared" si="93"/>
        <v>0</v>
      </c>
      <c r="H395" s="55"/>
      <c r="I395" s="19">
        <f t="shared" si="94"/>
        <v>78349.740000000005</v>
      </c>
      <c r="J395" s="138">
        <f t="shared" si="106"/>
        <v>5901.6392999999998</v>
      </c>
      <c r="K395" s="78">
        <f t="shared" si="101"/>
        <v>1062.2951</v>
      </c>
      <c r="L395" s="144">
        <f t="shared" si="107"/>
        <v>2701.7150999999999</v>
      </c>
      <c r="M395" s="87">
        <f t="shared" si="103"/>
        <v>486.30869999999999</v>
      </c>
      <c r="N395" s="119" t="s">
        <v>52</v>
      </c>
      <c r="O395" s="120" t="e">
        <f>SUM(J369:J399)</f>
        <v>#VALUE!</v>
      </c>
      <c r="P395" s="76" t="e">
        <f>SUM(L369:L399)</f>
        <v>#VALUE!</v>
      </c>
      <c r="V395" s="36">
        <f t="shared" si="88"/>
        <v>991.09</v>
      </c>
      <c r="W395" s="36">
        <f t="shared" si="89"/>
        <v>985.17</v>
      </c>
    </row>
    <row r="396" spans="1:23" x14ac:dyDescent="0.2">
      <c r="A396" s="29">
        <v>41667</v>
      </c>
      <c r="B396" s="2">
        <v>988827736.47000003</v>
      </c>
      <c r="C396" s="2">
        <v>988.13</v>
      </c>
      <c r="D396" s="2">
        <f t="shared" si="90"/>
        <v>0</v>
      </c>
      <c r="E396" s="30">
        <f t="shared" si="91"/>
        <v>0</v>
      </c>
      <c r="F396" s="73">
        <f t="shared" si="92"/>
        <v>0</v>
      </c>
      <c r="G396" s="43">
        <f t="shared" si="93"/>
        <v>0</v>
      </c>
      <c r="H396" s="55"/>
      <c r="I396" s="31">
        <f t="shared" si="94"/>
        <v>78349.740000000005</v>
      </c>
      <c r="J396" s="137">
        <f t="shared" si="106"/>
        <v>5901.6392999999998</v>
      </c>
      <c r="K396" s="77">
        <f t="shared" si="101"/>
        <v>1062.2951</v>
      </c>
      <c r="L396" s="137">
        <f>ROUND(IF(B395&lt;=$R$750,B395*$S$750/$O$739,IF(B395&gt;$R$751,B395*$S$751/$O$739,0)),4)</f>
        <v>2701.7150999999999</v>
      </c>
      <c r="M396" s="77">
        <f t="shared" si="103"/>
        <v>486.30869999999999</v>
      </c>
      <c r="N396" s="119" t="s">
        <v>53</v>
      </c>
      <c r="O396" s="76" t="e">
        <f>SUM(K369:K399)</f>
        <v>#VALUE!</v>
      </c>
      <c r="P396" s="76" t="e">
        <f>SUM(M369:M399)</f>
        <v>#VALUE!</v>
      </c>
      <c r="V396" s="36">
        <f t="shared" si="88"/>
        <v>991.09</v>
      </c>
      <c r="W396" s="36">
        <f t="shared" si="89"/>
        <v>985.17</v>
      </c>
    </row>
    <row r="397" spans="1:23" x14ac:dyDescent="0.2">
      <c r="A397" s="29">
        <v>41668</v>
      </c>
      <c r="B397" s="2">
        <v>988827736.47000003</v>
      </c>
      <c r="C397" s="2">
        <v>988.13</v>
      </c>
      <c r="D397" s="2">
        <f t="shared" si="90"/>
        <v>0</v>
      </c>
      <c r="E397" s="30">
        <f t="shared" si="91"/>
        <v>0</v>
      </c>
      <c r="F397" s="73">
        <f t="shared" si="92"/>
        <v>0</v>
      </c>
      <c r="G397" s="43">
        <f t="shared" si="93"/>
        <v>0</v>
      </c>
      <c r="H397" s="55"/>
      <c r="I397" s="31">
        <f t="shared" si="94"/>
        <v>78349.740000000005</v>
      </c>
      <c r="J397" s="137">
        <f t="shared" si="106"/>
        <v>5901.6392999999998</v>
      </c>
      <c r="K397" s="77">
        <f t="shared" si="101"/>
        <v>1062.2951</v>
      </c>
      <c r="L397" s="137">
        <f>ROUND(IF(B396&lt;=$R$750,B396*$S$750/$O$739,IF(B396&gt;$R$751,B396*$S$751/$O$739,0)),4)</f>
        <v>2701.7150999999999</v>
      </c>
      <c r="M397" s="77">
        <f t="shared" si="103"/>
        <v>486.30869999999999</v>
      </c>
      <c r="N397" s="186" t="s">
        <v>5</v>
      </c>
      <c r="O397" s="186"/>
      <c r="P397" s="186"/>
      <c r="V397" s="36">
        <f t="shared" si="88"/>
        <v>991.09</v>
      </c>
      <c r="W397" s="36">
        <f t="shared" si="89"/>
        <v>985.17</v>
      </c>
    </row>
    <row r="398" spans="1:23" x14ac:dyDescent="0.2">
      <c r="A398" s="29">
        <v>41669</v>
      </c>
      <c r="B398" s="2">
        <v>988827736.47000003</v>
      </c>
      <c r="C398" s="2">
        <v>988.13</v>
      </c>
      <c r="D398" s="2">
        <f t="shared" si="90"/>
        <v>0</v>
      </c>
      <c r="E398" s="30">
        <f t="shared" si="91"/>
        <v>0</v>
      </c>
      <c r="F398" s="73">
        <f t="shared" si="92"/>
        <v>0</v>
      </c>
      <c r="G398" s="43">
        <f t="shared" si="93"/>
        <v>0</v>
      </c>
      <c r="H398" s="55"/>
      <c r="I398" s="19">
        <f t="shared" si="94"/>
        <v>78349.740000000005</v>
      </c>
      <c r="J398" s="138">
        <f t="shared" si="106"/>
        <v>5901.6392999999998</v>
      </c>
      <c r="K398" s="78">
        <f t="shared" si="101"/>
        <v>1062.2951</v>
      </c>
      <c r="L398" s="144">
        <f>ROUND(IF(B397&lt;=$R$750,B397*$S$750/$O$739,IF(B397&gt;$R$751,B397*$S$751/$O$739,0)),4)</f>
        <v>2701.7150999999999</v>
      </c>
      <c r="M398" s="87">
        <f t="shared" si="103"/>
        <v>486.30869999999999</v>
      </c>
      <c r="N398" s="92" t="s">
        <v>43</v>
      </c>
      <c r="O398" s="167" t="s">
        <v>39</v>
      </c>
      <c r="P398" s="93" t="s">
        <v>40</v>
      </c>
      <c r="V398" s="36">
        <f t="shared" si="88"/>
        <v>991.09</v>
      </c>
      <c r="W398" s="36">
        <f t="shared" si="89"/>
        <v>985.17</v>
      </c>
    </row>
    <row r="399" spans="1:23" x14ac:dyDescent="0.2">
      <c r="A399" s="29">
        <v>41670</v>
      </c>
      <c r="B399" s="31">
        <v>998873706.84000003</v>
      </c>
      <c r="C399" s="31">
        <v>998.17</v>
      </c>
      <c r="D399" s="2">
        <f t="shared" si="90"/>
        <v>10045970.370000005</v>
      </c>
      <c r="E399" s="30">
        <f t="shared" si="91"/>
        <v>10.039999999999964</v>
      </c>
      <c r="F399" s="73">
        <f t="shared" si="92"/>
        <v>1.0159474698659798E-2</v>
      </c>
      <c r="G399" s="43">
        <f t="shared" si="93"/>
        <v>1.0160606397943554E-2</v>
      </c>
      <c r="H399" s="55"/>
      <c r="I399" s="32">
        <f t="shared" si="94"/>
        <v>78349.740000000005</v>
      </c>
      <c r="J399" s="139">
        <f t="shared" si="106"/>
        <v>5901.6392999999998</v>
      </c>
      <c r="K399" s="79">
        <f t="shared" si="101"/>
        <v>1062.2951</v>
      </c>
      <c r="L399" s="139">
        <f>ROUND(IF(B398&lt;=$R$750,B398*$S$750/$O$739,IF(B398&gt;$R$751,B398*$S$751/$O$739,0)),4)</f>
        <v>2701.7150999999999</v>
      </c>
      <c r="M399" s="79">
        <f t="shared" si="103"/>
        <v>486.30869999999999</v>
      </c>
      <c r="N399" s="94" t="e">
        <f>SUM(I369:I399)</f>
        <v>#VALUE!</v>
      </c>
      <c r="O399" s="89" t="e">
        <f>IF(SUM(J369:J399)&lt;20000,20000,SUM(J369:J399))</f>
        <v>#VALUE!</v>
      </c>
      <c r="P399" s="91" t="e">
        <f>IF(SUM(L369:L399)&lt;6000,6000,SUM(L369:L399))</f>
        <v>#VALUE!</v>
      </c>
      <c r="Q399" s="118"/>
      <c r="V399" s="36">
        <f t="shared" si="88"/>
        <v>1001.16</v>
      </c>
      <c r="W399" s="36">
        <f t="shared" si="89"/>
        <v>995.18</v>
      </c>
    </row>
    <row r="400" spans="1:23" x14ac:dyDescent="0.2">
      <c r="A400" s="29">
        <v>41671</v>
      </c>
      <c r="B400" s="2">
        <v>998873706.84000003</v>
      </c>
      <c r="C400" s="2">
        <v>998.17</v>
      </c>
      <c r="D400" s="2">
        <f t="shared" si="90"/>
        <v>0</v>
      </c>
      <c r="E400" s="30">
        <f t="shared" si="91"/>
        <v>0</v>
      </c>
      <c r="F400" s="73">
        <f t="shared" si="92"/>
        <v>0</v>
      </c>
      <c r="G400" s="43">
        <f t="shared" si="93"/>
        <v>0</v>
      </c>
      <c r="I400" s="19">
        <f t="shared" si="94"/>
        <v>79145.73</v>
      </c>
      <c r="J400" s="138">
        <f t="shared" si="106"/>
        <v>5901.6392999999998</v>
      </c>
      <c r="K400" s="78">
        <f t="shared" si="101"/>
        <v>1062.2951</v>
      </c>
      <c r="L400" s="144">
        <f>ROUND(IF(B399&lt;=$R$750,B399*$S$750/$O$739,IF(B399&gt;$R$751,B399*$S$751/$O$739,0)),4)</f>
        <v>2729.1631000000002</v>
      </c>
      <c r="M400" s="87">
        <f t="shared" si="103"/>
        <v>491.24939999999998</v>
      </c>
      <c r="N400" s="94" t="e">
        <f>ROUND(N399*18/118,2)</f>
        <v>#VALUE!</v>
      </c>
      <c r="O400" s="90" t="e">
        <f>IF(O399=TRUE,SUM(K369:K399),O399*18%)</f>
        <v>#VALUE!</v>
      </c>
      <c r="P400" s="91" t="e">
        <f>IF(P399=TRUE,SUM(M369:M399),P399*18%)</f>
        <v>#VALUE!</v>
      </c>
      <c r="Q400" s="36"/>
      <c r="V400" s="36">
        <f t="shared" si="88"/>
        <v>1001.16</v>
      </c>
      <c r="W400" s="36">
        <f t="shared" si="89"/>
        <v>995.18</v>
      </c>
    </row>
    <row r="401" spans="1:23" x14ac:dyDescent="0.2">
      <c r="A401" s="29">
        <v>41672</v>
      </c>
      <c r="B401" s="2">
        <v>998873706.84000003</v>
      </c>
      <c r="C401" s="2">
        <v>998.17</v>
      </c>
      <c r="D401" s="2">
        <f t="shared" si="90"/>
        <v>0</v>
      </c>
      <c r="E401" s="30">
        <f t="shared" si="91"/>
        <v>0</v>
      </c>
      <c r="F401" s="73">
        <f t="shared" si="92"/>
        <v>0</v>
      </c>
      <c r="G401" s="43">
        <f t="shared" si="93"/>
        <v>0</v>
      </c>
      <c r="I401" s="19">
        <f t="shared" si="94"/>
        <v>79145.73</v>
      </c>
      <c r="J401" s="138">
        <f t="shared" si="106"/>
        <v>5901.6392999999998</v>
      </c>
      <c r="K401" s="78">
        <f t="shared" si="101"/>
        <v>1062.2951</v>
      </c>
      <c r="L401" s="144">
        <f t="shared" ref="L401:L464" si="108">ROUND(IF(B400&lt;=$R$750,B400*$S$750/$O$739,IF(B400&gt;$R$751,B400*$S$751/$O$739,0)),4)</f>
        <v>2729.1631000000002</v>
      </c>
      <c r="M401" s="87">
        <f t="shared" si="103"/>
        <v>491.24939999999998</v>
      </c>
      <c r="N401" s="190" t="s">
        <v>47</v>
      </c>
      <c r="O401" s="190"/>
      <c r="P401" s="190"/>
      <c r="V401" s="36">
        <f t="shared" si="88"/>
        <v>1001.16</v>
      </c>
      <c r="W401" s="36">
        <f t="shared" si="89"/>
        <v>995.18</v>
      </c>
    </row>
    <row r="402" spans="1:23" x14ac:dyDescent="0.2">
      <c r="A402" s="29">
        <v>41673</v>
      </c>
      <c r="B402" s="2">
        <v>998873706.84000003</v>
      </c>
      <c r="C402" s="2">
        <v>998.17</v>
      </c>
      <c r="D402" s="2">
        <f t="shared" si="90"/>
        <v>0</v>
      </c>
      <c r="E402" s="30">
        <f t="shared" si="91"/>
        <v>0</v>
      </c>
      <c r="F402" s="73">
        <f t="shared" si="92"/>
        <v>0</v>
      </c>
      <c r="G402" s="43">
        <f t="shared" si="93"/>
        <v>0</v>
      </c>
      <c r="I402" s="19">
        <f t="shared" ref="I402:I433" si="109">ROUND(B401*$N$2/$O$739,2)</f>
        <v>79145.73</v>
      </c>
      <c r="J402" s="138">
        <f t="shared" si="106"/>
        <v>5901.6392999999998</v>
      </c>
      <c r="K402" s="78">
        <f t="shared" si="101"/>
        <v>1062.2951</v>
      </c>
      <c r="L402" s="144">
        <f t="shared" si="108"/>
        <v>2729.1631000000002</v>
      </c>
      <c r="M402" s="87">
        <f t="shared" si="103"/>
        <v>491.24939999999998</v>
      </c>
      <c r="N402" s="88"/>
      <c r="O402" s="121"/>
      <c r="V402" s="36">
        <f t="shared" si="88"/>
        <v>1001.16</v>
      </c>
      <c r="W402" s="36">
        <f t="shared" si="89"/>
        <v>995.18</v>
      </c>
    </row>
    <row r="403" spans="1:23" x14ac:dyDescent="0.2">
      <c r="A403" s="29">
        <v>41674</v>
      </c>
      <c r="B403" s="2">
        <v>998873706.84000003</v>
      </c>
      <c r="C403" s="2">
        <v>998.17</v>
      </c>
      <c r="D403" s="2">
        <f t="shared" si="90"/>
        <v>0</v>
      </c>
      <c r="E403" s="30">
        <f t="shared" si="91"/>
        <v>0</v>
      </c>
      <c r="F403" s="73">
        <f t="shared" si="92"/>
        <v>0</v>
      </c>
      <c r="G403" s="43">
        <f t="shared" si="93"/>
        <v>0</v>
      </c>
      <c r="I403" s="31">
        <f t="shared" si="109"/>
        <v>79145.73</v>
      </c>
      <c r="J403" s="137">
        <f t="shared" si="106"/>
        <v>5901.6392999999998</v>
      </c>
      <c r="K403" s="77">
        <f t="shared" si="101"/>
        <v>1062.2951</v>
      </c>
      <c r="L403" s="137">
        <f t="shared" si="108"/>
        <v>2729.1631000000002</v>
      </c>
      <c r="M403" s="77">
        <f t="shared" si="103"/>
        <v>491.24939999999998</v>
      </c>
      <c r="V403" s="36">
        <f t="shared" si="88"/>
        <v>1001.16</v>
      </c>
      <c r="W403" s="36">
        <f t="shared" si="89"/>
        <v>995.18</v>
      </c>
    </row>
    <row r="404" spans="1:23" x14ac:dyDescent="0.2">
      <c r="A404" s="29">
        <v>41675</v>
      </c>
      <c r="B404" s="2">
        <v>998873706.84000003</v>
      </c>
      <c r="C404" s="2">
        <v>998.17</v>
      </c>
      <c r="D404" s="2">
        <f t="shared" si="90"/>
        <v>0</v>
      </c>
      <c r="E404" s="30">
        <f t="shared" si="91"/>
        <v>0</v>
      </c>
      <c r="F404" s="73">
        <f t="shared" si="92"/>
        <v>0</v>
      </c>
      <c r="G404" s="43">
        <f t="shared" si="93"/>
        <v>0</v>
      </c>
      <c r="I404" s="31">
        <f t="shared" si="109"/>
        <v>79145.73</v>
      </c>
      <c r="J404" s="137">
        <f t="shared" si="106"/>
        <v>5901.6392999999998</v>
      </c>
      <c r="K404" s="77">
        <f t="shared" si="101"/>
        <v>1062.2951</v>
      </c>
      <c r="L404" s="137">
        <f t="shared" si="108"/>
        <v>2729.1631000000002</v>
      </c>
      <c r="M404" s="77">
        <f t="shared" si="103"/>
        <v>491.24939999999998</v>
      </c>
      <c r="N404" s="14"/>
      <c r="O404" s="14"/>
      <c r="P404" s="14"/>
      <c r="V404" s="36">
        <f t="shared" si="88"/>
        <v>1001.16</v>
      </c>
      <c r="W404" s="36">
        <f t="shared" si="89"/>
        <v>995.18</v>
      </c>
    </row>
    <row r="405" spans="1:23" x14ac:dyDescent="0.2">
      <c r="A405" s="29">
        <v>41676</v>
      </c>
      <c r="B405" s="2">
        <v>998873706.84000003</v>
      </c>
      <c r="C405" s="2">
        <v>998.17</v>
      </c>
      <c r="D405" s="2">
        <f t="shared" si="90"/>
        <v>0</v>
      </c>
      <c r="E405" s="30">
        <f t="shared" si="91"/>
        <v>0</v>
      </c>
      <c r="F405" s="73">
        <f t="shared" si="92"/>
        <v>0</v>
      </c>
      <c r="G405" s="43">
        <f t="shared" si="93"/>
        <v>0</v>
      </c>
      <c r="I405" s="19">
        <f t="shared" si="109"/>
        <v>79145.73</v>
      </c>
      <c r="J405" s="138">
        <f t="shared" si="106"/>
        <v>5901.6392999999998</v>
      </c>
      <c r="K405" s="78">
        <f t="shared" si="101"/>
        <v>1062.2951</v>
      </c>
      <c r="L405" s="144">
        <f t="shared" si="108"/>
        <v>2729.1631000000002</v>
      </c>
      <c r="M405" s="87">
        <f t="shared" si="103"/>
        <v>491.24939999999998</v>
      </c>
      <c r="N405" s="14"/>
      <c r="O405" s="14"/>
      <c r="P405" s="14"/>
      <c r="V405" s="36">
        <f t="shared" si="88"/>
        <v>1001.16</v>
      </c>
      <c r="W405" s="36">
        <f t="shared" si="89"/>
        <v>995.18</v>
      </c>
    </row>
    <row r="406" spans="1:23" x14ac:dyDescent="0.2">
      <c r="A406" s="29">
        <v>41677</v>
      </c>
      <c r="B406" s="2">
        <v>998873706.84000003</v>
      </c>
      <c r="C406" s="2">
        <v>998.17</v>
      </c>
      <c r="D406" s="2">
        <f t="shared" si="90"/>
        <v>0</v>
      </c>
      <c r="E406" s="30">
        <f t="shared" si="91"/>
        <v>0</v>
      </c>
      <c r="F406" s="73">
        <f t="shared" si="92"/>
        <v>0</v>
      </c>
      <c r="G406" s="43">
        <f t="shared" si="93"/>
        <v>0</v>
      </c>
      <c r="I406" s="19">
        <f t="shared" si="109"/>
        <v>79145.73</v>
      </c>
      <c r="J406" s="138">
        <f t="shared" si="106"/>
        <v>5901.6392999999998</v>
      </c>
      <c r="K406" s="78">
        <f t="shared" si="101"/>
        <v>1062.2951</v>
      </c>
      <c r="L406" s="144">
        <f t="shared" si="108"/>
        <v>2729.1631000000002</v>
      </c>
      <c r="M406" s="87">
        <f t="shared" si="103"/>
        <v>491.24939999999998</v>
      </c>
      <c r="N406" s="14"/>
      <c r="O406" s="14"/>
      <c r="P406" s="14"/>
      <c r="V406" s="36">
        <f t="shared" si="88"/>
        <v>1001.16</v>
      </c>
      <c r="W406" s="36">
        <f t="shared" si="89"/>
        <v>995.18</v>
      </c>
    </row>
    <row r="407" spans="1:23" x14ac:dyDescent="0.2">
      <c r="A407" s="29">
        <v>41678</v>
      </c>
      <c r="B407" s="2">
        <v>998873706.84000003</v>
      </c>
      <c r="C407" s="2">
        <v>998.17</v>
      </c>
      <c r="D407" s="2">
        <f t="shared" si="90"/>
        <v>0</v>
      </c>
      <c r="E407" s="30">
        <f t="shared" si="91"/>
        <v>0</v>
      </c>
      <c r="F407" s="73">
        <f t="shared" si="92"/>
        <v>0</v>
      </c>
      <c r="G407" s="43">
        <f t="shared" si="93"/>
        <v>0</v>
      </c>
      <c r="I407" s="19">
        <f t="shared" si="109"/>
        <v>79145.73</v>
      </c>
      <c r="J407" s="138">
        <f t="shared" si="106"/>
        <v>5901.6392999999998</v>
      </c>
      <c r="K407" s="78">
        <f t="shared" si="101"/>
        <v>1062.2951</v>
      </c>
      <c r="L407" s="144">
        <f t="shared" si="108"/>
        <v>2729.1631000000002</v>
      </c>
      <c r="M407" s="87">
        <f t="shared" si="103"/>
        <v>491.24939999999998</v>
      </c>
      <c r="N407" s="14"/>
      <c r="O407" s="14"/>
      <c r="P407" s="14"/>
      <c r="V407" s="36">
        <f t="shared" si="88"/>
        <v>1001.16</v>
      </c>
      <c r="W407" s="36">
        <f t="shared" si="89"/>
        <v>995.18</v>
      </c>
    </row>
    <row r="408" spans="1:23" x14ac:dyDescent="0.2">
      <c r="A408" s="29">
        <v>41679</v>
      </c>
      <c r="B408" s="2">
        <v>998873706.84000003</v>
      </c>
      <c r="C408" s="2">
        <v>998.17</v>
      </c>
      <c r="D408" s="2">
        <f t="shared" si="90"/>
        <v>0</v>
      </c>
      <c r="E408" s="30">
        <f t="shared" si="91"/>
        <v>0</v>
      </c>
      <c r="F408" s="73">
        <f t="shared" si="92"/>
        <v>0</v>
      </c>
      <c r="G408" s="43">
        <f t="shared" si="93"/>
        <v>0</v>
      </c>
      <c r="I408" s="19">
        <f t="shared" si="109"/>
        <v>79145.73</v>
      </c>
      <c r="J408" s="138">
        <f t="shared" si="106"/>
        <v>5901.6392999999998</v>
      </c>
      <c r="K408" s="78">
        <f t="shared" si="101"/>
        <v>1062.2951</v>
      </c>
      <c r="L408" s="144">
        <f t="shared" si="108"/>
        <v>2729.1631000000002</v>
      </c>
      <c r="M408" s="87">
        <f t="shared" si="103"/>
        <v>491.24939999999998</v>
      </c>
      <c r="N408" s="14"/>
      <c r="O408" s="14"/>
      <c r="P408" s="14"/>
      <c r="V408" s="36">
        <f t="shared" si="88"/>
        <v>1001.16</v>
      </c>
      <c r="W408" s="36">
        <f t="shared" si="89"/>
        <v>995.18</v>
      </c>
    </row>
    <row r="409" spans="1:23" x14ac:dyDescent="0.2">
      <c r="A409" s="29">
        <v>41680</v>
      </c>
      <c r="B409" s="2">
        <v>998873706.84000003</v>
      </c>
      <c r="C409" s="2">
        <v>998.17</v>
      </c>
      <c r="D409" s="2">
        <f t="shared" si="90"/>
        <v>0</v>
      </c>
      <c r="E409" s="30">
        <f t="shared" si="91"/>
        <v>0</v>
      </c>
      <c r="F409" s="73">
        <f t="shared" si="92"/>
        <v>0</v>
      </c>
      <c r="G409" s="43">
        <f t="shared" si="93"/>
        <v>0</v>
      </c>
      <c r="I409" s="19">
        <f t="shared" si="109"/>
        <v>79145.73</v>
      </c>
      <c r="J409" s="138">
        <f t="shared" si="106"/>
        <v>5901.6392999999998</v>
      </c>
      <c r="K409" s="78">
        <f t="shared" si="101"/>
        <v>1062.2951</v>
      </c>
      <c r="L409" s="144">
        <f t="shared" si="108"/>
        <v>2729.1631000000002</v>
      </c>
      <c r="M409" s="87">
        <f t="shared" si="103"/>
        <v>491.24939999999998</v>
      </c>
      <c r="N409" s="14"/>
      <c r="O409" s="14"/>
      <c r="P409" s="14"/>
      <c r="V409" s="36">
        <f t="shared" si="88"/>
        <v>1001.16</v>
      </c>
      <c r="W409" s="36">
        <f t="shared" si="89"/>
        <v>995.18</v>
      </c>
    </row>
    <row r="410" spans="1:23" x14ac:dyDescent="0.2">
      <c r="A410" s="29">
        <v>41681</v>
      </c>
      <c r="B410" s="2">
        <v>998873706.84000003</v>
      </c>
      <c r="C410" s="2">
        <v>998.17</v>
      </c>
      <c r="D410" s="2">
        <f t="shared" si="90"/>
        <v>0</v>
      </c>
      <c r="E410" s="30">
        <f t="shared" si="91"/>
        <v>0</v>
      </c>
      <c r="F410" s="73">
        <f t="shared" si="92"/>
        <v>0</v>
      </c>
      <c r="G410" s="43">
        <f t="shared" si="93"/>
        <v>0</v>
      </c>
      <c r="I410" s="31">
        <f t="shared" si="109"/>
        <v>79145.73</v>
      </c>
      <c r="J410" s="137">
        <f t="shared" si="106"/>
        <v>5901.6392999999998</v>
      </c>
      <c r="K410" s="77">
        <f t="shared" si="101"/>
        <v>1062.2951</v>
      </c>
      <c r="L410" s="137">
        <f t="shared" si="108"/>
        <v>2729.1631000000002</v>
      </c>
      <c r="M410" s="77">
        <f t="shared" si="103"/>
        <v>491.24939999999998</v>
      </c>
      <c r="N410" s="14"/>
      <c r="O410" s="14"/>
      <c r="P410" s="14"/>
      <c r="V410" s="36">
        <f t="shared" si="88"/>
        <v>1001.16</v>
      </c>
      <c r="W410" s="36">
        <f t="shared" si="89"/>
        <v>995.18</v>
      </c>
    </row>
    <row r="411" spans="1:23" x14ac:dyDescent="0.2">
      <c r="A411" s="29">
        <v>41682</v>
      </c>
      <c r="B411" s="2">
        <v>998873706.84000003</v>
      </c>
      <c r="C411" s="2">
        <v>998.17</v>
      </c>
      <c r="D411" s="2">
        <f t="shared" si="90"/>
        <v>0</v>
      </c>
      <c r="E411" s="30">
        <f t="shared" si="91"/>
        <v>0</v>
      </c>
      <c r="F411" s="73">
        <f t="shared" si="92"/>
        <v>0</v>
      </c>
      <c r="G411" s="43">
        <f t="shared" si="93"/>
        <v>0</v>
      </c>
      <c r="I411" s="31">
        <f t="shared" si="109"/>
        <v>79145.73</v>
      </c>
      <c r="J411" s="137">
        <f t="shared" si="106"/>
        <v>5901.6392999999998</v>
      </c>
      <c r="K411" s="77">
        <f t="shared" si="101"/>
        <v>1062.2951</v>
      </c>
      <c r="L411" s="137">
        <f t="shared" si="108"/>
        <v>2729.1631000000002</v>
      </c>
      <c r="M411" s="77">
        <f t="shared" si="103"/>
        <v>491.24939999999998</v>
      </c>
      <c r="N411" s="14"/>
      <c r="O411" s="14"/>
      <c r="P411" s="14"/>
      <c r="V411" s="36">
        <f t="shared" si="88"/>
        <v>1001.16</v>
      </c>
      <c r="W411" s="36">
        <f t="shared" si="89"/>
        <v>995.18</v>
      </c>
    </row>
    <row r="412" spans="1:23" x14ac:dyDescent="0.2">
      <c r="A412" s="29">
        <v>41683</v>
      </c>
      <c r="B412" s="2">
        <v>998873706.84000003</v>
      </c>
      <c r="C412" s="2">
        <v>998.17</v>
      </c>
      <c r="D412" s="2">
        <f t="shared" si="90"/>
        <v>0</v>
      </c>
      <c r="E412" s="30">
        <f t="shared" si="91"/>
        <v>0</v>
      </c>
      <c r="F412" s="73">
        <f t="shared" si="92"/>
        <v>0</v>
      </c>
      <c r="G412" s="43">
        <f t="shared" si="93"/>
        <v>0</v>
      </c>
      <c r="I412" s="19">
        <f t="shared" si="109"/>
        <v>79145.73</v>
      </c>
      <c r="J412" s="138">
        <f t="shared" si="106"/>
        <v>5901.6392999999998</v>
      </c>
      <c r="K412" s="78">
        <f t="shared" si="101"/>
        <v>1062.2951</v>
      </c>
      <c r="L412" s="144">
        <f t="shared" si="108"/>
        <v>2729.1631000000002</v>
      </c>
      <c r="M412" s="87">
        <f t="shared" si="103"/>
        <v>491.24939999999998</v>
      </c>
      <c r="N412" s="14"/>
      <c r="O412" s="14"/>
      <c r="P412" s="14"/>
      <c r="V412" s="36">
        <f t="shared" si="88"/>
        <v>1001.16</v>
      </c>
      <c r="W412" s="36">
        <f t="shared" si="89"/>
        <v>995.18</v>
      </c>
    </row>
    <row r="413" spans="1:23" x14ac:dyDescent="0.2">
      <c r="A413" s="29">
        <v>41684</v>
      </c>
      <c r="B413" s="2">
        <v>998873706.84000003</v>
      </c>
      <c r="C413" s="2">
        <v>998.17</v>
      </c>
      <c r="D413" s="2">
        <f t="shared" si="90"/>
        <v>0</v>
      </c>
      <c r="E413" s="30">
        <f t="shared" si="91"/>
        <v>0</v>
      </c>
      <c r="F413" s="73">
        <f t="shared" si="92"/>
        <v>0</v>
      </c>
      <c r="G413" s="43">
        <f t="shared" si="93"/>
        <v>0</v>
      </c>
      <c r="I413" s="19">
        <f t="shared" si="109"/>
        <v>79145.73</v>
      </c>
      <c r="J413" s="138">
        <f t="shared" si="106"/>
        <v>5901.6392999999998</v>
      </c>
      <c r="K413" s="78">
        <f t="shared" si="101"/>
        <v>1062.2951</v>
      </c>
      <c r="L413" s="144">
        <f t="shared" si="108"/>
        <v>2729.1631000000002</v>
      </c>
      <c r="M413" s="87">
        <f t="shared" si="103"/>
        <v>491.24939999999998</v>
      </c>
      <c r="N413" s="14"/>
      <c r="O413" s="14"/>
      <c r="P413" s="14"/>
      <c r="V413" s="36">
        <f t="shared" si="88"/>
        <v>1001.16</v>
      </c>
      <c r="W413" s="36">
        <f t="shared" si="89"/>
        <v>995.18</v>
      </c>
    </row>
    <row r="414" spans="1:23" x14ac:dyDescent="0.2">
      <c r="A414" s="29">
        <v>41685</v>
      </c>
      <c r="B414" s="2">
        <v>998873706.84000003</v>
      </c>
      <c r="C414" s="2">
        <v>998.17</v>
      </c>
      <c r="D414" s="2">
        <f t="shared" si="90"/>
        <v>0</v>
      </c>
      <c r="E414" s="30">
        <f t="shared" si="91"/>
        <v>0</v>
      </c>
      <c r="F414" s="73">
        <f t="shared" si="92"/>
        <v>0</v>
      </c>
      <c r="G414" s="43">
        <f t="shared" si="93"/>
        <v>0</v>
      </c>
      <c r="I414" s="19">
        <f t="shared" si="109"/>
        <v>79145.73</v>
      </c>
      <c r="J414" s="138">
        <f t="shared" si="106"/>
        <v>5901.6392999999998</v>
      </c>
      <c r="K414" s="78">
        <f t="shared" si="101"/>
        <v>1062.2951</v>
      </c>
      <c r="L414" s="144">
        <f t="shared" si="108"/>
        <v>2729.1631000000002</v>
      </c>
      <c r="M414" s="87">
        <f t="shared" si="103"/>
        <v>491.24939999999998</v>
      </c>
      <c r="N414" s="14"/>
      <c r="O414" s="14"/>
      <c r="P414" s="14"/>
      <c r="V414" s="36">
        <f t="shared" si="88"/>
        <v>1001.16</v>
      </c>
      <c r="W414" s="36">
        <f t="shared" si="89"/>
        <v>995.18</v>
      </c>
    </row>
    <row r="415" spans="1:23" x14ac:dyDescent="0.2">
      <c r="A415" s="29">
        <v>41686</v>
      </c>
      <c r="B415" s="2">
        <v>998873706.84000003</v>
      </c>
      <c r="C415" s="2">
        <v>998.17</v>
      </c>
      <c r="D415" s="2">
        <f t="shared" si="90"/>
        <v>0</v>
      </c>
      <c r="E415" s="30">
        <f t="shared" si="91"/>
        <v>0</v>
      </c>
      <c r="F415" s="73">
        <f t="shared" si="92"/>
        <v>0</v>
      </c>
      <c r="G415" s="43">
        <f t="shared" si="93"/>
        <v>0</v>
      </c>
      <c r="I415" s="19">
        <f t="shared" si="109"/>
        <v>79145.73</v>
      </c>
      <c r="J415" s="138">
        <f t="shared" si="106"/>
        <v>5901.6392999999998</v>
      </c>
      <c r="K415" s="78">
        <f t="shared" si="101"/>
        <v>1062.2951</v>
      </c>
      <c r="L415" s="144">
        <f t="shared" si="108"/>
        <v>2729.1631000000002</v>
      </c>
      <c r="M415" s="87">
        <f t="shared" si="103"/>
        <v>491.24939999999998</v>
      </c>
      <c r="N415" s="14"/>
      <c r="O415" s="14"/>
      <c r="P415" s="14"/>
      <c r="V415" s="36">
        <f t="shared" si="88"/>
        <v>1001.16</v>
      </c>
      <c r="W415" s="36">
        <f t="shared" si="89"/>
        <v>995.18</v>
      </c>
    </row>
    <row r="416" spans="1:23" x14ac:dyDescent="0.2">
      <c r="A416" s="29">
        <v>41687</v>
      </c>
      <c r="B416" s="2">
        <v>998873706.84000003</v>
      </c>
      <c r="C416" s="2">
        <v>998.17</v>
      </c>
      <c r="D416" s="2">
        <f t="shared" si="90"/>
        <v>0</v>
      </c>
      <c r="E416" s="30">
        <f t="shared" si="91"/>
        <v>0</v>
      </c>
      <c r="F416" s="73">
        <f t="shared" si="92"/>
        <v>0</v>
      </c>
      <c r="G416" s="43">
        <f t="shared" si="93"/>
        <v>0</v>
      </c>
      <c r="I416" s="19">
        <f t="shared" si="109"/>
        <v>79145.73</v>
      </c>
      <c r="J416" s="138">
        <f t="shared" si="106"/>
        <v>5901.6392999999998</v>
      </c>
      <c r="K416" s="78">
        <f t="shared" si="101"/>
        <v>1062.2951</v>
      </c>
      <c r="L416" s="144">
        <f t="shared" si="108"/>
        <v>2729.1631000000002</v>
      </c>
      <c r="M416" s="87">
        <f t="shared" si="103"/>
        <v>491.24939999999998</v>
      </c>
      <c r="N416" s="14"/>
      <c r="O416" s="14"/>
      <c r="P416" s="14"/>
      <c r="V416" s="36">
        <f t="shared" si="88"/>
        <v>1001.16</v>
      </c>
      <c r="W416" s="36">
        <f t="shared" si="89"/>
        <v>995.18</v>
      </c>
    </row>
    <row r="417" spans="1:23" x14ac:dyDescent="0.2">
      <c r="A417" s="29">
        <v>41688</v>
      </c>
      <c r="B417" s="2">
        <v>998873706.84000003</v>
      </c>
      <c r="C417" s="2">
        <v>998.17</v>
      </c>
      <c r="D417" s="2">
        <f t="shared" si="90"/>
        <v>0</v>
      </c>
      <c r="E417" s="30">
        <f t="shared" si="91"/>
        <v>0</v>
      </c>
      <c r="F417" s="73">
        <f t="shared" si="92"/>
        <v>0</v>
      </c>
      <c r="G417" s="43">
        <f t="shared" si="93"/>
        <v>0</v>
      </c>
      <c r="I417" s="31">
        <f t="shared" si="109"/>
        <v>79145.73</v>
      </c>
      <c r="J417" s="137">
        <f t="shared" si="106"/>
        <v>5901.6392999999998</v>
      </c>
      <c r="K417" s="77">
        <f t="shared" si="101"/>
        <v>1062.2951</v>
      </c>
      <c r="L417" s="137">
        <f t="shared" si="108"/>
        <v>2729.1631000000002</v>
      </c>
      <c r="M417" s="77">
        <f t="shared" si="103"/>
        <v>491.24939999999998</v>
      </c>
      <c r="N417" s="14"/>
      <c r="O417" s="14"/>
      <c r="P417" s="14"/>
      <c r="V417" s="36">
        <f t="shared" si="88"/>
        <v>1001.16</v>
      </c>
      <c r="W417" s="36">
        <f t="shared" si="89"/>
        <v>995.18</v>
      </c>
    </row>
    <row r="418" spans="1:23" x14ac:dyDescent="0.2">
      <c r="A418" s="29">
        <v>41689</v>
      </c>
      <c r="B418" s="2">
        <v>998873706.84000003</v>
      </c>
      <c r="C418" s="2">
        <v>998.17</v>
      </c>
      <c r="D418" s="2">
        <f t="shared" si="90"/>
        <v>0</v>
      </c>
      <c r="E418" s="30">
        <f t="shared" si="91"/>
        <v>0</v>
      </c>
      <c r="F418" s="73">
        <f t="shared" si="92"/>
        <v>0</v>
      </c>
      <c r="G418" s="43">
        <f t="shared" si="93"/>
        <v>0</v>
      </c>
      <c r="I418" s="31">
        <f t="shared" si="109"/>
        <v>79145.73</v>
      </c>
      <c r="J418" s="137">
        <f t="shared" si="106"/>
        <v>5901.6392999999998</v>
      </c>
      <c r="K418" s="77">
        <f t="shared" si="101"/>
        <v>1062.2951</v>
      </c>
      <c r="L418" s="137">
        <f t="shared" si="108"/>
        <v>2729.1631000000002</v>
      </c>
      <c r="M418" s="77">
        <f t="shared" si="103"/>
        <v>491.24939999999998</v>
      </c>
      <c r="N418" s="14"/>
      <c r="O418" s="14"/>
      <c r="P418" s="14"/>
      <c r="V418" s="36">
        <f t="shared" si="88"/>
        <v>1001.16</v>
      </c>
      <c r="W418" s="36">
        <f t="shared" si="89"/>
        <v>995.18</v>
      </c>
    </row>
    <row r="419" spans="1:23" x14ac:dyDescent="0.2">
      <c r="A419" s="29">
        <v>41690</v>
      </c>
      <c r="B419" s="2">
        <v>998873706.84000003</v>
      </c>
      <c r="C419" s="2">
        <v>998.17</v>
      </c>
      <c r="D419" s="2">
        <f t="shared" si="90"/>
        <v>0</v>
      </c>
      <c r="E419" s="30">
        <f t="shared" si="91"/>
        <v>0</v>
      </c>
      <c r="F419" s="73">
        <f t="shared" si="92"/>
        <v>0</v>
      </c>
      <c r="G419" s="43">
        <f t="shared" si="93"/>
        <v>0</v>
      </c>
      <c r="I419" s="19">
        <f t="shared" si="109"/>
        <v>79145.73</v>
      </c>
      <c r="J419" s="138">
        <f t="shared" si="106"/>
        <v>5901.6392999999998</v>
      </c>
      <c r="K419" s="78">
        <f t="shared" si="101"/>
        <v>1062.2951</v>
      </c>
      <c r="L419" s="144">
        <f t="shared" si="108"/>
        <v>2729.1631000000002</v>
      </c>
      <c r="M419" s="87">
        <f t="shared" si="103"/>
        <v>491.24939999999998</v>
      </c>
      <c r="N419" s="14"/>
      <c r="O419" s="14"/>
      <c r="P419" s="14"/>
      <c r="V419" s="36">
        <f t="shared" si="88"/>
        <v>1001.16</v>
      </c>
      <c r="W419" s="36">
        <f t="shared" si="89"/>
        <v>995.18</v>
      </c>
    </row>
    <row r="420" spans="1:23" x14ac:dyDescent="0.2">
      <c r="A420" s="29">
        <v>41691</v>
      </c>
      <c r="B420" s="2">
        <v>998873706.84000003</v>
      </c>
      <c r="C420" s="2">
        <v>998.17</v>
      </c>
      <c r="D420" s="2">
        <f t="shared" si="90"/>
        <v>0</v>
      </c>
      <c r="E420" s="30">
        <f t="shared" si="91"/>
        <v>0</v>
      </c>
      <c r="F420" s="73">
        <f t="shared" si="92"/>
        <v>0</v>
      </c>
      <c r="G420" s="43">
        <f t="shared" si="93"/>
        <v>0</v>
      </c>
      <c r="I420" s="19">
        <f t="shared" si="109"/>
        <v>79145.73</v>
      </c>
      <c r="J420" s="138">
        <f t="shared" si="106"/>
        <v>5901.6392999999998</v>
      </c>
      <c r="K420" s="78">
        <f t="shared" si="101"/>
        <v>1062.2951</v>
      </c>
      <c r="L420" s="144">
        <f t="shared" si="108"/>
        <v>2729.1631000000002</v>
      </c>
      <c r="M420" s="87">
        <f t="shared" si="103"/>
        <v>491.24939999999998</v>
      </c>
      <c r="N420" s="14"/>
      <c r="O420" s="14"/>
      <c r="P420" s="14"/>
      <c r="V420" s="36">
        <f t="shared" si="88"/>
        <v>1001.16</v>
      </c>
      <c r="W420" s="36">
        <f t="shared" si="89"/>
        <v>995.18</v>
      </c>
    </row>
    <row r="421" spans="1:23" x14ac:dyDescent="0.2">
      <c r="A421" s="29">
        <v>41692</v>
      </c>
      <c r="B421" s="2">
        <v>998873706.84000003</v>
      </c>
      <c r="C421" s="2">
        <v>998.17</v>
      </c>
      <c r="D421" s="2">
        <f t="shared" si="90"/>
        <v>0</v>
      </c>
      <c r="E421" s="30">
        <f t="shared" si="91"/>
        <v>0</v>
      </c>
      <c r="F421" s="73">
        <f t="shared" si="92"/>
        <v>0</v>
      </c>
      <c r="G421" s="43">
        <f t="shared" si="93"/>
        <v>0</v>
      </c>
      <c r="I421" s="19">
        <f t="shared" si="109"/>
        <v>79145.73</v>
      </c>
      <c r="J421" s="138">
        <f t="shared" si="106"/>
        <v>5901.6392999999998</v>
      </c>
      <c r="K421" s="78">
        <f t="shared" si="101"/>
        <v>1062.2951</v>
      </c>
      <c r="L421" s="144">
        <f t="shared" si="108"/>
        <v>2729.1631000000002</v>
      </c>
      <c r="M421" s="87">
        <f t="shared" si="103"/>
        <v>491.24939999999998</v>
      </c>
      <c r="N421" s="14"/>
      <c r="O421" s="14"/>
      <c r="P421" s="14"/>
      <c r="V421" s="36">
        <f t="shared" si="88"/>
        <v>1001.16</v>
      </c>
      <c r="W421" s="36">
        <f t="shared" si="89"/>
        <v>995.18</v>
      </c>
    </row>
    <row r="422" spans="1:23" x14ac:dyDescent="0.2">
      <c r="A422" s="29">
        <v>41693</v>
      </c>
      <c r="B422" s="2">
        <v>998873706.84000003</v>
      </c>
      <c r="C422" s="2">
        <v>998.17</v>
      </c>
      <c r="D422" s="2">
        <f t="shared" si="90"/>
        <v>0</v>
      </c>
      <c r="E422" s="30">
        <f t="shared" si="91"/>
        <v>0</v>
      </c>
      <c r="F422" s="73">
        <f t="shared" si="92"/>
        <v>0</v>
      </c>
      <c r="G422" s="43">
        <f t="shared" si="93"/>
        <v>0</v>
      </c>
      <c r="I422" s="31">
        <f t="shared" si="109"/>
        <v>79145.73</v>
      </c>
      <c r="J422" s="137">
        <f t="shared" si="106"/>
        <v>5901.6392999999998</v>
      </c>
      <c r="K422" s="77">
        <f t="shared" si="101"/>
        <v>1062.2951</v>
      </c>
      <c r="L422" s="137">
        <f t="shared" si="108"/>
        <v>2729.1631000000002</v>
      </c>
      <c r="M422" s="77">
        <f t="shared" si="103"/>
        <v>491.24939999999998</v>
      </c>
      <c r="V422" s="36">
        <f t="shared" si="88"/>
        <v>1001.16</v>
      </c>
      <c r="W422" s="36">
        <f t="shared" si="89"/>
        <v>995.18</v>
      </c>
    </row>
    <row r="423" spans="1:23" x14ac:dyDescent="0.2">
      <c r="A423" s="29">
        <v>41694</v>
      </c>
      <c r="B423" s="2">
        <v>998873706.84000003</v>
      </c>
      <c r="C423" s="2">
        <v>998.17</v>
      </c>
      <c r="D423" s="2">
        <f t="shared" si="90"/>
        <v>0</v>
      </c>
      <c r="E423" s="30">
        <f t="shared" si="91"/>
        <v>0</v>
      </c>
      <c r="F423" s="73">
        <f t="shared" si="92"/>
        <v>0</v>
      </c>
      <c r="G423" s="43">
        <f t="shared" si="93"/>
        <v>0</v>
      </c>
      <c r="I423" s="19">
        <f t="shared" si="109"/>
        <v>79145.73</v>
      </c>
      <c r="J423" s="138">
        <f t="shared" si="106"/>
        <v>5901.6392999999998</v>
      </c>
      <c r="K423" s="78">
        <f t="shared" si="101"/>
        <v>1062.2951</v>
      </c>
      <c r="L423" s="144">
        <f t="shared" si="108"/>
        <v>2729.1631000000002</v>
      </c>
      <c r="M423" s="87">
        <f t="shared" si="103"/>
        <v>491.24939999999998</v>
      </c>
      <c r="N423" s="191" t="s">
        <v>54</v>
      </c>
      <c r="O423" s="191"/>
      <c r="P423" s="191"/>
      <c r="V423" s="36">
        <f t="shared" si="88"/>
        <v>1001.16</v>
      </c>
      <c r="W423" s="36">
        <f t="shared" si="89"/>
        <v>995.18</v>
      </c>
    </row>
    <row r="424" spans="1:23" x14ac:dyDescent="0.2">
      <c r="A424" s="29">
        <v>41695</v>
      </c>
      <c r="B424" s="2">
        <v>998873706.84000003</v>
      </c>
      <c r="C424" s="2">
        <v>998.17</v>
      </c>
      <c r="D424" s="2">
        <f t="shared" si="90"/>
        <v>0</v>
      </c>
      <c r="E424" s="30">
        <f t="shared" si="91"/>
        <v>0</v>
      </c>
      <c r="F424" s="73">
        <f t="shared" si="92"/>
        <v>0</v>
      </c>
      <c r="G424" s="43">
        <f t="shared" si="93"/>
        <v>0</v>
      </c>
      <c r="I424" s="31">
        <f t="shared" si="109"/>
        <v>79145.73</v>
      </c>
      <c r="J424" s="137">
        <f t="shared" si="106"/>
        <v>5901.6392999999998</v>
      </c>
      <c r="K424" s="77">
        <f t="shared" si="101"/>
        <v>1062.2951</v>
      </c>
      <c r="L424" s="137">
        <f t="shared" si="108"/>
        <v>2729.1631000000002</v>
      </c>
      <c r="M424" s="77">
        <f t="shared" si="103"/>
        <v>491.24939999999998</v>
      </c>
      <c r="N424" s="119" t="s">
        <v>52</v>
      </c>
      <c r="O424" s="120">
        <f>SUM(J400:J428)</f>
        <v>171147.53970000002</v>
      </c>
      <c r="P424" s="76">
        <f>SUM(L400:L428)</f>
        <v>79143.047099999996</v>
      </c>
      <c r="V424" s="36">
        <f t="shared" si="88"/>
        <v>1001.16</v>
      </c>
      <c r="W424" s="36">
        <f t="shared" si="89"/>
        <v>995.18</v>
      </c>
    </row>
    <row r="425" spans="1:23" x14ac:dyDescent="0.2">
      <c r="A425" s="29">
        <v>41696</v>
      </c>
      <c r="B425" s="2">
        <v>998873706.84000003</v>
      </c>
      <c r="C425" s="2">
        <v>998.17</v>
      </c>
      <c r="D425" s="2">
        <f t="shared" si="90"/>
        <v>0</v>
      </c>
      <c r="E425" s="30">
        <f t="shared" si="91"/>
        <v>0</v>
      </c>
      <c r="F425" s="73">
        <f t="shared" si="92"/>
        <v>0</v>
      </c>
      <c r="G425" s="43">
        <f t="shared" si="93"/>
        <v>0</v>
      </c>
      <c r="I425" s="31">
        <f t="shared" si="109"/>
        <v>79145.73</v>
      </c>
      <c r="J425" s="137">
        <f t="shared" si="106"/>
        <v>5901.6392999999998</v>
      </c>
      <c r="K425" s="77">
        <f t="shared" si="101"/>
        <v>1062.2951</v>
      </c>
      <c r="L425" s="137">
        <f t="shared" si="108"/>
        <v>2729.1631000000002</v>
      </c>
      <c r="M425" s="77">
        <f t="shared" si="103"/>
        <v>491.24939999999998</v>
      </c>
      <c r="N425" s="119" t="s">
        <v>53</v>
      </c>
      <c r="O425" s="76">
        <f>SUM(K400:K428)</f>
        <v>30806.557899999989</v>
      </c>
      <c r="P425" s="76">
        <f>SUM(M400:M428)</f>
        <v>14245.749700000004</v>
      </c>
      <c r="V425" s="36">
        <f t="shared" si="88"/>
        <v>1001.16</v>
      </c>
      <c r="W425" s="36">
        <f t="shared" si="89"/>
        <v>995.18</v>
      </c>
    </row>
    <row r="426" spans="1:23" x14ac:dyDescent="0.2">
      <c r="A426" s="29">
        <v>41697</v>
      </c>
      <c r="B426" s="2">
        <v>998873706.84000003</v>
      </c>
      <c r="C426" s="2">
        <v>998.17</v>
      </c>
      <c r="D426" s="2">
        <f t="shared" si="90"/>
        <v>0</v>
      </c>
      <c r="E426" s="30">
        <f t="shared" si="91"/>
        <v>0</v>
      </c>
      <c r="F426" s="73">
        <f t="shared" si="92"/>
        <v>0</v>
      </c>
      <c r="G426" s="43">
        <f t="shared" si="93"/>
        <v>0</v>
      </c>
      <c r="I426" s="19">
        <f t="shared" si="109"/>
        <v>79145.73</v>
      </c>
      <c r="J426" s="138">
        <f t="shared" si="106"/>
        <v>5901.6392999999998</v>
      </c>
      <c r="K426" s="78">
        <f t="shared" si="101"/>
        <v>1062.2951</v>
      </c>
      <c r="L426" s="144">
        <f t="shared" si="108"/>
        <v>2729.1631000000002</v>
      </c>
      <c r="M426" s="87">
        <f t="shared" si="103"/>
        <v>491.24939999999998</v>
      </c>
      <c r="N426" s="186" t="s">
        <v>6</v>
      </c>
      <c r="O426" s="186"/>
      <c r="P426" s="186"/>
      <c r="V426" s="36">
        <f t="shared" si="88"/>
        <v>1001.16</v>
      </c>
      <c r="W426" s="36">
        <f t="shared" si="89"/>
        <v>995.18</v>
      </c>
    </row>
    <row r="427" spans="1:23" x14ac:dyDescent="0.2">
      <c r="A427" s="29">
        <v>41698</v>
      </c>
      <c r="B427" s="31">
        <v>997891782.27999997</v>
      </c>
      <c r="C427" s="31">
        <v>997.18</v>
      </c>
      <c r="D427" s="2">
        <f t="shared" si="90"/>
        <v>-981924.56000006199</v>
      </c>
      <c r="E427" s="30">
        <f t="shared" si="91"/>
        <v>-0.99000000000000909</v>
      </c>
      <c r="F427" s="73">
        <f t="shared" si="92"/>
        <v>-9.8303174192705721E-4</v>
      </c>
      <c r="G427" s="43">
        <f t="shared" si="93"/>
        <v>-9.9181502148933467E-4</v>
      </c>
      <c r="I427" s="19">
        <f t="shared" si="109"/>
        <v>79145.73</v>
      </c>
      <c r="J427" s="138">
        <f t="shared" si="106"/>
        <v>5901.6392999999998</v>
      </c>
      <c r="K427" s="78">
        <f t="shared" si="101"/>
        <v>1062.2951</v>
      </c>
      <c r="L427" s="144">
        <f t="shared" si="108"/>
        <v>2729.1631000000002</v>
      </c>
      <c r="M427" s="87">
        <f t="shared" si="103"/>
        <v>491.24939999999998</v>
      </c>
      <c r="N427" s="92" t="s">
        <v>43</v>
      </c>
      <c r="O427" s="167" t="s">
        <v>39</v>
      </c>
      <c r="P427" s="93" t="s">
        <v>40</v>
      </c>
      <c r="V427" s="36">
        <f t="shared" si="88"/>
        <v>1000.17</v>
      </c>
      <c r="W427" s="36">
        <f t="shared" si="89"/>
        <v>994.18999999999994</v>
      </c>
    </row>
    <row r="428" spans="1:23" x14ac:dyDescent="0.2">
      <c r="A428" s="29">
        <v>41699</v>
      </c>
      <c r="B428" s="30">
        <v>997891782.27999997</v>
      </c>
      <c r="C428" s="30">
        <v>997.18</v>
      </c>
      <c r="D428" s="2">
        <f t="shared" si="90"/>
        <v>0</v>
      </c>
      <c r="E428" s="30">
        <f t="shared" si="91"/>
        <v>0</v>
      </c>
      <c r="F428" s="73">
        <f t="shared" si="92"/>
        <v>0</v>
      </c>
      <c r="G428" s="43">
        <f t="shared" si="93"/>
        <v>0</v>
      </c>
      <c r="I428" s="32">
        <f t="shared" si="109"/>
        <v>79067.929999999993</v>
      </c>
      <c r="J428" s="139">
        <f t="shared" si="106"/>
        <v>5901.6392999999998</v>
      </c>
      <c r="K428" s="79">
        <f t="shared" si="101"/>
        <v>1062.2951</v>
      </c>
      <c r="L428" s="139">
        <f t="shared" si="108"/>
        <v>2726.4803000000002</v>
      </c>
      <c r="M428" s="79">
        <f t="shared" si="103"/>
        <v>490.76650000000001</v>
      </c>
      <c r="N428" s="94">
        <f>SUM(I400:I428)</f>
        <v>2295148.37</v>
      </c>
      <c r="O428" s="89">
        <f>IF(SUM(J400:J428)&lt;20000,20000,SUM(J400:J428))</f>
        <v>171147.53970000002</v>
      </c>
      <c r="P428" s="91">
        <f>IF(SUM(L400:L428)&lt;6000,6000,SUM(L400:L428))</f>
        <v>79143.047099999996</v>
      </c>
      <c r="V428" s="36">
        <f t="shared" si="88"/>
        <v>1000.17</v>
      </c>
      <c r="W428" s="36">
        <f t="shared" si="89"/>
        <v>994.18999999999994</v>
      </c>
    </row>
    <row r="429" spans="1:23" x14ac:dyDescent="0.2">
      <c r="A429" s="29">
        <v>41700</v>
      </c>
      <c r="B429" s="30">
        <v>997891782.27999997</v>
      </c>
      <c r="C429" s="30">
        <v>997.18</v>
      </c>
      <c r="D429" s="2">
        <f t="shared" si="90"/>
        <v>0</v>
      </c>
      <c r="E429" s="30">
        <f t="shared" si="91"/>
        <v>0</v>
      </c>
      <c r="F429" s="73">
        <f t="shared" si="92"/>
        <v>0</v>
      </c>
      <c r="G429" s="43">
        <f t="shared" si="93"/>
        <v>0</v>
      </c>
      <c r="I429" s="19">
        <f t="shared" si="109"/>
        <v>79067.929999999993</v>
      </c>
      <c r="J429" s="138">
        <f t="shared" si="106"/>
        <v>5901.6392999999998</v>
      </c>
      <c r="K429" s="78">
        <f t="shared" si="101"/>
        <v>1062.2951</v>
      </c>
      <c r="L429" s="144">
        <f t="shared" si="108"/>
        <v>2726.4803000000002</v>
      </c>
      <c r="M429" s="87">
        <f t="shared" si="103"/>
        <v>490.76650000000001</v>
      </c>
      <c r="N429" s="94">
        <f>ROUND(N428*18/118,2)</f>
        <v>350107.38</v>
      </c>
      <c r="O429" s="95">
        <f>IF(O428=TRUE,SUM(K400:K428),O428*18%)</f>
        <v>30806.557146000003</v>
      </c>
      <c r="P429" s="96">
        <f>IF(P428=TRUE,SUM(M400:M428),P428*18%)</f>
        <v>14245.748478</v>
      </c>
      <c r="V429" s="36">
        <f t="shared" si="88"/>
        <v>1000.17</v>
      </c>
      <c r="W429" s="36">
        <f t="shared" si="89"/>
        <v>994.18999999999994</v>
      </c>
    </row>
    <row r="430" spans="1:23" x14ac:dyDescent="0.2">
      <c r="A430" s="29">
        <v>41701</v>
      </c>
      <c r="B430" s="30">
        <v>997891782.27999997</v>
      </c>
      <c r="C430" s="30">
        <v>997.18</v>
      </c>
      <c r="D430" s="2">
        <f t="shared" si="90"/>
        <v>0</v>
      </c>
      <c r="E430" s="30">
        <f t="shared" si="91"/>
        <v>0</v>
      </c>
      <c r="F430" s="73">
        <f t="shared" si="92"/>
        <v>0</v>
      </c>
      <c r="G430" s="43">
        <f t="shared" si="93"/>
        <v>0</v>
      </c>
      <c r="I430" s="19">
        <f t="shared" si="109"/>
        <v>79067.929999999993</v>
      </c>
      <c r="J430" s="138">
        <f t="shared" si="106"/>
        <v>5901.6392999999998</v>
      </c>
      <c r="K430" s="78">
        <f t="shared" si="101"/>
        <v>1062.2951</v>
      </c>
      <c r="L430" s="144">
        <f t="shared" si="108"/>
        <v>2726.4803000000002</v>
      </c>
      <c r="M430" s="87">
        <f t="shared" si="103"/>
        <v>490.76650000000001</v>
      </c>
      <c r="N430" s="190" t="s">
        <v>47</v>
      </c>
      <c r="O430" s="190"/>
      <c r="P430" s="190"/>
      <c r="V430" s="36">
        <f t="shared" si="88"/>
        <v>1000.17</v>
      </c>
      <c r="W430" s="36">
        <f t="shared" si="89"/>
        <v>994.18999999999994</v>
      </c>
    </row>
    <row r="431" spans="1:23" x14ac:dyDescent="0.2">
      <c r="A431" s="29">
        <v>41702</v>
      </c>
      <c r="B431" s="30">
        <v>997891782.27999997</v>
      </c>
      <c r="C431" s="30">
        <v>997.18</v>
      </c>
      <c r="D431" s="2">
        <f t="shared" si="90"/>
        <v>0</v>
      </c>
      <c r="E431" s="30">
        <f t="shared" si="91"/>
        <v>0</v>
      </c>
      <c r="F431" s="73">
        <f t="shared" si="92"/>
        <v>0</v>
      </c>
      <c r="G431" s="43">
        <f t="shared" si="93"/>
        <v>0</v>
      </c>
      <c r="I431" s="31">
        <f t="shared" si="109"/>
        <v>79067.929999999993</v>
      </c>
      <c r="J431" s="137">
        <f t="shared" si="106"/>
        <v>5901.6392999999998</v>
      </c>
      <c r="K431" s="77">
        <f t="shared" si="101"/>
        <v>1062.2951</v>
      </c>
      <c r="L431" s="137">
        <f t="shared" si="108"/>
        <v>2726.4803000000002</v>
      </c>
      <c r="M431" s="77">
        <f t="shared" si="103"/>
        <v>490.76650000000001</v>
      </c>
      <c r="N431" s="14"/>
      <c r="O431" s="14"/>
      <c r="P431" s="14"/>
      <c r="V431" s="36">
        <f t="shared" si="88"/>
        <v>1000.17</v>
      </c>
      <c r="W431" s="36">
        <f t="shared" si="89"/>
        <v>994.18999999999994</v>
      </c>
    </row>
    <row r="432" spans="1:23" x14ac:dyDescent="0.2">
      <c r="A432" s="29">
        <v>41703</v>
      </c>
      <c r="B432" s="30">
        <v>997891782.27999997</v>
      </c>
      <c r="C432" s="30">
        <v>997.18</v>
      </c>
      <c r="D432" s="2">
        <f t="shared" si="90"/>
        <v>0</v>
      </c>
      <c r="E432" s="30">
        <f t="shared" si="91"/>
        <v>0</v>
      </c>
      <c r="F432" s="73">
        <f t="shared" si="92"/>
        <v>0</v>
      </c>
      <c r="G432" s="43">
        <f t="shared" si="93"/>
        <v>0</v>
      </c>
      <c r="I432" s="31">
        <f t="shared" si="109"/>
        <v>79067.929999999993</v>
      </c>
      <c r="J432" s="137">
        <f t="shared" si="106"/>
        <v>5901.6392999999998</v>
      </c>
      <c r="K432" s="77">
        <f t="shared" si="101"/>
        <v>1062.2951</v>
      </c>
      <c r="L432" s="137">
        <f t="shared" si="108"/>
        <v>2726.4803000000002</v>
      </c>
      <c r="M432" s="77">
        <f t="shared" si="103"/>
        <v>490.76650000000001</v>
      </c>
      <c r="N432" s="14"/>
      <c r="O432" s="14"/>
      <c r="P432" s="14"/>
      <c r="V432" s="36">
        <f t="shared" si="88"/>
        <v>1000.17</v>
      </c>
      <c r="W432" s="36">
        <f t="shared" si="89"/>
        <v>994.18999999999994</v>
      </c>
    </row>
    <row r="433" spans="1:23" x14ac:dyDescent="0.2">
      <c r="A433" s="29">
        <v>41704</v>
      </c>
      <c r="B433" s="30">
        <v>997891782.27999997</v>
      </c>
      <c r="C433" s="30">
        <v>997.18</v>
      </c>
      <c r="D433" s="2">
        <f t="shared" si="90"/>
        <v>0</v>
      </c>
      <c r="E433" s="30">
        <f t="shared" si="91"/>
        <v>0</v>
      </c>
      <c r="F433" s="73">
        <f t="shared" si="92"/>
        <v>0</v>
      </c>
      <c r="G433" s="43">
        <f t="shared" si="93"/>
        <v>0</v>
      </c>
      <c r="I433" s="19">
        <f t="shared" si="109"/>
        <v>79067.929999999993</v>
      </c>
      <c r="J433" s="138">
        <f t="shared" si="106"/>
        <v>5901.6392999999998</v>
      </c>
      <c r="K433" s="78">
        <f t="shared" si="101"/>
        <v>1062.2951</v>
      </c>
      <c r="L433" s="144">
        <f t="shared" si="108"/>
        <v>2726.4803000000002</v>
      </c>
      <c r="M433" s="87">
        <f t="shared" si="103"/>
        <v>490.76650000000001</v>
      </c>
      <c r="N433" s="14"/>
      <c r="O433" s="14"/>
      <c r="P433" s="14"/>
      <c r="V433" s="36">
        <f t="shared" si="88"/>
        <v>1000.17</v>
      </c>
      <c r="W433" s="36">
        <f t="shared" ref="W433:W441" si="110">C433-(ROUND(C433*$V$2,2))</f>
        <v>994.18999999999994</v>
      </c>
    </row>
    <row r="434" spans="1:23" x14ac:dyDescent="0.2">
      <c r="A434" s="29">
        <v>41705</v>
      </c>
      <c r="B434" s="30">
        <v>997891782.27999997</v>
      </c>
      <c r="C434" s="30">
        <v>997.18</v>
      </c>
      <c r="D434" s="2">
        <f t="shared" ref="D434:D497" si="111">IF(B434-B433=-B434-B433,0,B434-B433)</f>
        <v>0</v>
      </c>
      <c r="E434" s="30">
        <f t="shared" ref="E434:E497" si="112">IF(C434-C433=-C434-C433,0,C434-C433)</f>
        <v>0</v>
      </c>
      <c r="F434" s="73">
        <f t="shared" ref="F434:F497" si="113">IFERROR(D434/B433,0)</f>
        <v>0</v>
      </c>
      <c r="G434" s="43">
        <f t="shared" ref="G434:G497" si="114">IFERROR(E434/C433,0)</f>
        <v>0</v>
      </c>
      <c r="I434" s="19">
        <f t="shared" ref="I434:I465" si="115">ROUND(B433*$N$2/$O$739,2)</f>
        <v>79067.929999999993</v>
      </c>
      <c r="J434" s="138">
        <f t="shared" si="106"/>
        <v>5901.6392999999998</v>
      </c>
      <c r="K434" s="78">
        <f t="shared" si="101"/>
        <v>1062.2951</v>
      </c>
      <c r="L434" s="144">
        <f t="shared" si="108"/>
        <v>2726.4803000000002</v>
      </c>
      <c r="M434" s="87">
        <f t="shared" si="103"/>
        <v>490.76650000000001</v>
      </c>
      <c r="N434" s="14"/>
      <c r="O434" s="14"/>
      <c r="P434" s="14"/>
      <c r="V434" s="36">
        <f t="shared" ref="V434:V441" si="116">C434+(ROUND(C434*$V$2,2))</f>
        <v>1000.17</v>
      </c>
      <c r="W434" s="36">
        <f t="shared" si="110"/>
        <v>994.18999999999994</v>
      </c>
    </row>
    <row r="435" spans="1:23" x14ac:dyDescent="0.2">
      <c r="A435" s="29">
        <v>41706</v>
      </c>
      <c r="B435" s="30">
        <v>997891782.27999997</v>
      </c>
      <c r="C435" s="30">
        <v>997.18</v>
      </c>
      <c r="D435" s="2">
        <f t="shared" si="111"/>
        <v>0</v>
      </c>
      <c r="E435" s="30">
        <f t="shared" si="112"/>
        <v>0</v>
      </c>
      <c r="F435" s="73">
        <f t="shared" si="113"/>
        <v>0</v>
      </c>
      <c r="G435" s="43">
        <f t="shared" si="114"/>
        <v>0</v>
      </c>
      <c r="I435" s="19">
        <f t="shared" si="115"/>
        <v>79067.929999999993</v>
      </c>
      <c r="J435" s="138">
        <f t="shared" si="106"/>
        <v>5901.6392999999998</v>
      </c>
      <c r="K435" s="78">
        <f t="shared" si="101"/>
        <v>1062.2951</v>
      </c>
      <c r="L435" s="144">
        <f t="shared" si="108"/>
        <v>2726.4803000000002</v>
      </c>
      <c r="M435" s="87">
        <f t="shared" si="103"/>
        <v>490.76650000000001</v>
      </c>
      <c r="N435" s="14"/>
      <c r="O435" s="14"/>
      <c r="P435" s="14"/>
      <c r="V435" s="36">
        <f t="shared" si="116"/>
        <v>1000.17</v>
      </c>
      <c r="W435" s="36">
        <f t="shared" si="110"/>
        <v>994.18999999999994</v>
      </c>
    </row>
    <row r="436" spans="1:23" x14ac:dyDescent="0.2">
      <c r="A436" s="29">
        <v>41707</v>
      </c>
      <c r="B436" s="30">
        <v>997891782.27999997</v>
      </c>
      <c r="C436" s="30">
        <v>997.18</v>
      </c>
      <c r="D436" s="2">
        <f t="shared" si="111"/>
        <v>0</v>
      </c>
      <c r="E436" s="30">
        <f t="shared" si="112"/>
        <v>0</v>
      </c>
      <c r="F436" s="73">
        <f t="shared" si="113"/>
        <v>0</v>
      </c>
      <c r="G436" s="43">
        <f t="shared" si="114"/>
        <v>0</v>
      </c>
      <c r="I436" s="31">
        <f t="shared" si="115"/>
        <v>79067.929999999993</v>
      </c>
      <c r="J436" s="137">
        <f t="shared" si="106"/>
        <v>5901.6392999999998</v>
      </c>
      <c r="K436" s="77">
        <f t="shared" si="101"/>
        <v>1062.2951</v>
      </c>
      <c r="L436" s="137">
        <f t="shared" si="108"/>
        <v>2726.4803000000002</v>
      </c>
      <c r="M436" s="77">
        <f t="shared" si="103"/>
        <v>490.76650000000001</v>
      </c>
      <c r="N436" s="14"/>
      <c r="O436" s="14"/>
      <c r="P436" s="14"/>
      <c r="V436" s="36">
        <f t="shared" si="116"/>
        <v>1000.17</v>
      </c>
      <c r="W436" s="36">
        <f t="shared" si="110"/>
        <v>994.18999999999994</v>
      </c>
    </row>
    <row r="437" spans="1:23" x14ac:dyDescent="0.2">
      <c r="A437" s="29">
        <v>41708</v>
      </c>
      <c r="B437" s="30">
        <v>997891782.27999997</v>
      </c>
      <c r="C437" s="30">
        <v>997.18</v>
      </c>
      <c r="D437" s="2">
        <f t="shared" si="111"/>
        <v>0</v>
      </c>
      <c r="E437" s="30">
        <f t="shared" si="112"/>
        <v>0</v>
      </c>
      <c r="F437" s="73">
        <f t="shared" si="113"/>
        <v>0</v>
      </c>
      <c r="G437" s="43">
        <f t="shared" si="114"/>
        <v>0</v>
      </c>
      <c r="I437" s="31">
        <f t="shared" si="115"/>
        <v>79067.929999999993</v>
      </c>
      <c r="J437" s="137">
        <f t="shared" si="106"/>
        <v>5901.6392999999998</v>
      </c>
      <c r="K437" s="77">
        <f t="shared" si="101"/>
        <v>1062.2951</v>
      </c>
      <c r="L437" s="137">
        <f t="shared" si="108"/>
        <v>2726.4803000000002</v>
      </c>
      <c r="M437" s="77">
        <f t="shared" si="103"/>
        <v>490.76650000000001</v>
      </c>
      <c r="N437" s="14"/>
      <c r="O437" s="14"/>
      <c r="P437" s="14"/>
      <c r="V437" s="36">
        <f t="shared" si="116"/>
        <v>1000.17</v>
      </c>
      <c r="W437" s="36">
        <f t="shared" si="110"/>
        <v>994.18999999999994</v>
      </c>
    </row>
    <row r="438" spans="1:23" x14ac:dyDescent="0.2">
      <c r="A438" s="29">
        <v>41709</v>
      </c>
      <c r="B438" s="30">
        <v>997891782.27999997</v>
      </c>
      <c r="C438" s="30">
        <v>997.18</v>
      </c>
      <c r="D438" s="2">
        <f t="shared" si="111"/>
        <v>0</v>
      </c>
      <c r="E438" s="30">
        <f t="shared" si="112"/>
        <v>0</v>
      </c>
      <c r="F438" s="73">
        <f t="shared" si="113"/>
        <v>0</v>
      </c>
      <c r="G438" s="43">
        <f t="shared" si="114"/>
        <v>0</v>
      </c>
      <c r="I438" s="31">
        <f t="shared" si="115"/>
        <v>79067.929999999993</v>
      </c>
      <c r="J438" s="137">
        <f t="shared" si="106"/>
        <v>5901.6392999999998</v>
      </c>
      <c r="K438" s="77">
        <f t="shared" si="101"/>
        <v>1062.2951</v>
      </c>
      <c r="L438" s="137">
        <f t="shared" si="108"/>
        <v>2726.4803000000002</v>
      </c>
      <c r="M438" s="77">
        <f t="shared" si="103"/>
        <v>490.76650000000001</v>
      </c>
      <c r="N438" s="14"/>
      <c r="O438" s="14"/>
      <c r="P438" s="14"/>
      <c r="V438" s="36">
        <f t="shared" si="116"/>
        <v>1000.17</v>
      </c>
      <c r="W438" s="36">
        <f t="shared" si="110"/>
        <v>994.18999999999994</v>
      </c>
    </row>
    <row r="439" spans="1:23" x14ac:dyDescent="0.2">
      <c r="A439" s="29">
        <v>41710</v>
      </c>
      <c r="B439" s="30">
        <v>997891782.27999997</v>
      </c>
      <c r="C439" s="30">
        <v>997.18</v>
      </c>
      <c r="D439" s="2">
        <f t="shared" si="111"/>
        <v>0</v>
      </c>
      <c r="E439" s="30">
        <f t="shared" si="112"/>
        <v>0</v>
      </c>
      <c r="F439" s="73">
        <f t="shared" si="113"/>
        <v>0</v>
      </c>
      <c r="G439" s="43">
        <f t="shared" si="114"/>
        <v>0</v>
      </c>
      <c r="I439" s="19">
        <f t="shared" si="115"/>
        <v>79067.929999999993</v>
      </c>
      <c r="J439" s="138">
        <f t="shared" si="106"/>
        <v>5901.6392999999998</v>
      </c>
      <c r="K439" s="78">
        <f t="shared" si="101"/>
        <v>1062.2951</v>
      </c>
      <c r="L439" s="144">
        <f t="shared" si="108"/>
        <v>2726.4803000000002</v>
      </c>
      <c r="M439" s="87">
        <f t="shared" si="103"/>
        <v>490.76650000000001</v>
      </c>
      <c r="N439" s="14"/>
      <c r="O439" s="14"/>
      <c r="P439" s="14"/>
      <c r="V439" s="36">
        <f t="shared" si="116"/>
        <v>1000.17</v>
      </c>
      <c r="W439" s="36">
        <f t="shared" si="110"/>
        <v>994.18999999999994</v>
      </c>
    </row>
    <row r="440" spans="1:23" x14ac:dyDescent="0.2">
      <c r="A440" s="29">
        <v>41711</v>
      </c>
      <c r="B440" s="30">
        <v>997891782.27999997</v>
      </c>
      <c r="C440" s="30">
        <v>997.18</v>
      </c>
      <c r="D440" s="2">
        <f t="shared" si="111"/>
        <v>0</v>
      </c>
      <c r="E440" s="30">
        <f t="shared" si="112"/>
        <v>0</v>
      </c>
      <c r="F440" s="73">
        <f t="shared" si="113"/>
        <v>0</v>
      </c>
      <c r="G440" s="43">
        <f t="shared" si="114"/>
        <v>0</v>
      </c>
      <c r="I440" s="19">
        <f t="shared" si="115"/>
        <v>79067.929999999993</v>
      </c>
      <c r="J440" s="138">
        <f t="shared" si="106"/>
        <v>5901.6392999999998</v>
      </c>
      <c r="K440" s="78">
        <f t="shared" si="101"/>
        <v>1062.2951</v>
      </c>
      <c r="L440" s="144">
        <f t="shared" si="108"/>
        <v>2726.4803000000002</v>
      </c>
      <c r="M440" s="87">
        <f t="shared" si="103"/>
        <v>490.76650000000001</v>
      </c>
      <c r="N440" s="14"/>
      <c r="O440" s="14"/>
      <c r="P440" s="14"/>
      <c r="V440" s="36">
        <f t="shared" si="116"/>
        <v>1000.17</v>
      </c>
      <c r="W440" s="36">
        <f t="shared" si="110"/>
        <v>994.18999999999994</v>
      </c>
    </row>
    <row r="441" spans="1:23" x14ac:dyDescent="0.2">
      <c r="A441" s="29">
        <v>41712</v>
      </c>
      <c r="B441" s="30">
        <v>997891782.27999997</v>
      </c>
      <c r="C441" s="30">
        <v>997.18</v>
      </c>
      <c r="D441" s="2">
        <f t="shared" si="111"/>
        <v>0</v>
      </c>
      <c r="E441" s="30">
        <f t="shared" si="112"/>
        <v>0</v>
      </c>
      <c r="F441" s="73">
        <f t="shared" si="113"/>
        <v>0</v>
      </c>
      <c r="G441" s="43">
        <f t="shared" si="114"/>
        <v>0</v>
      </c>
      <c r="I441" s="19">
        <f t="shared" si="115"/>
        <v>79067.929999999993</v>
      </c>
      <c r="J441" s="138">
        <f t="shared" si="106"/>
        <v>5901.6392999999998</v>
      </c>
      <c r="K441" s="78">
        <f t="shared" si="101"/>
        <v>1062.2951</v>
      </c>
      <c r="L441" s="144">
        <f t="shared" si="108"/>
        <v>2726.4803000000002</v>
      </c>
      <c r="M441" s="87">
        <f t="shared" si="103"/>
        <v>490.76650000000001</v>
      </c>
      <c r="N441" s="14"/>
      <c r="O441" s="14"/>
      <c r="P441" s="14"/>
      <c r="V441" s="36">
        <f t="shared" si="116"/>
        <v>1000.17</v>
      </c>
      <c r="W441" s="36">
        <f t="shared" si="110"/>
        <v>994.18999999999994</v>
      </c>
    </row>
    <row r="442" spans="1:23" x14ac:dyDescent="0.2">
      <c r="A442" s="29">
        <v>41713</v>
      </c>
      <c r="B442" s="30">
        <v>997891782.27999997</v>
      </c>
      <c r="C442" s="30">
        <v>997.18</v>
      </c>
      <c r="D442" s="2">
        <f t="shared" si="111"/>
        <v>0</v>
      </c>
      <c r="E442" s="30">
        <f t="shared" si="112"/>
        <v>0</v>
      </c>
      <c r="F442" s="73">
        <f t="shared" si="113"/>
        <v>0</v>
      </c>
      <c r="G442" s="43">
        <f t="shared" si="114"/>
        <v>0</v>
      </c>
      <c r="I442" s="19">
        <f t="shared" si="115"/>
        <v>79067.929999999993</v>
      </c>
      <c r="J442" s="138">
        <f t="shared" si="106"/>
        <v>5901.6392999999998</v>
      </c>
      <c r="K442" s="78">
        <f t="shared" si="101"/>
        <v>1062.2951</v>
      </c>
      <c r="L442" s="144">
        <f t="shared" si="108"/>
        <v>2726.4803000000002</v>
      </c>
      <c r="M442" s="87">
        <f t="shared" si="103"/>
        <v>490.76650000000001</v>
      </c>
      <c r="N442" s="14"/>
      <c r="O442" s="14"/>
      <c r="P442" s="14"/>
      <c r="V442" s="36">
        <f>C442+(ROUND(C442*$V$2,2))</f>
        <v>1000.17</v>
      </c>
      <c r="W442" s="36">
        <f>C442-(ROUND(C442*$V$2,2))</f>
        <v>994.18999999999994</v>
      </c>
    </row>
    <row r="443" spans="1:23" x14ac:dyDescent="0.2">
      <c r="A443" s="29">
        <v>41714</v>
      </c>
      <c r="B443" s="30">
        <v>997891782.27999997</v>
      </c>
      <c r="C443" s="30">
        <v>997.18</v>
      </c>
      <c r="D443" s="2">
        <f t="shared" si="111"/>
        <v>0</v>
      </c>
      <c r="E443" s="30">
        <f t="shared" si="112"/>
        <v>0</v>
      </c>
      <c r="F443" s="73">
        <f t="shared" si="113"/>
        <v>0</v>
      </c>
      <c r="G443" s="43">
        <f t="shared" si="114"/>
        <v>0</v>
      </c>
      <c r="I443" s="19">
        <f t="shared" si="115"/>
        <v>79067.929999999993</v>
      </c>
      <c r="J443" s="138">
        <f t="shared" si="106"/>
        <v>5901.6392999999998</v>
      </c>
      <c r="K443" s="78">
        <f t="shared" ref="K443:K506" si="117">ROUND(J443*18%,4)</f>
        <v>1062.2951</v>
      </c>
      <c r="L443" s="144">
        <f t="shared" si="108"/>
        <v>2726.4803000000002</v>
      </c>
      <c r="M443" s="87">
        <f t="shared" ref="M443:M506" si="118">ROUND(L443*18%,4)</f>
        <v>490.76650000000001</v>
      </c>
      <c r="N443" s="14"/>
      <c r="O443" s="14"/>
      <c r="P443" s="14"/>
      <c r="Q443" s="83"/>
      <c r="R443" s="83"/>
      <c r="V443" s="36">
        <f t="shared" ref="V443:V506" si="119">C443+(ROUND(C443*$V$2,2))</f>
        <v>1000.17</v>
      </c>
      <c r="W443" s="36">
        <f t="shared" ref="W443:W506" si="120">C443-(ROUND(C443*$V$2,2))</f>
        <v>994.18999999999994</v>
      </c>
    </row>
    <row r="444" spans="1:23" x14ac:dyDescent="0.2">
      <c r="A444" s="29">
        <v>41715</v>
      </c>
      <c r="B444" s="30">
        <v>997891782.27999997</v>
      </c>
      <c r="C444" s="30">
        <v>997.18</v>
      </c>
      <c r="D444" s="2">
        <f t="shared" si="111"/>
        <v>0</v>
      </c>
      <c r="E444" s="30">
        <f t="shared" si="112"/>
        <v>0</v>
      </c>
      <c r="F444" s="73">
        <f t="shared" si="113"/>
        <v>0</v>
      </c>
      <c r="G444" s="43">
        <f t="shared" si="114"/>
        <v>0</v>
      </c>
      <c r="I444" s="19">
        <f t="shared" si="115"/>
        <v>79067.929999999993</v>
      </c>
      <c r="J444" s="138">
        <f t="shared" si="106"/>
        <v>5901.6392999999998</v>
      </c>
      <c r="K444" s="78">
        <f t="shared" si="117"/>
        <v>1062.2951</v>
      </c>
      <c r="L444" s="144">
        <f t="shared" si="108"/>
        <v>2726.4803000000002</v>
      </c>
      <c r="M444" s="87">
        <f t="shared" si="118"/>
        <v>490.76650000000001</v>
      </c>
      <c r="N444" s="14"/>
      <c r="O444" s="14"/>
      <c r="P444" s="14"/>
      <c r="Q444" s="83"/>
      <c r="R444" s="83"/>
      <c r="V444" s="36">
        <f t="shared" si="119"/>
        <v>1000.17</v>
      </c>
      <c r="W444" s="36">
        <f t="shared" si="120"/>
        <v>994.18999999999994</v>
      </c>
    </row>
    <row r="445" spans="1:23" x14ac:dyDescent="0.2">
      <c r="A445" s="29">
        <v>41716</v>
      </c>
      <c r="B445" s="30">
        <v>997891782.27999997</v>
      </c>
      <c r="C445" s="30">
        <v>997.18</v>
      </c>
      <c r="D445" s="2">
        <f t="shared" si="111"/>
        <v>0</v>
      </c>
      <c r="E445" s="30">
        <f t="shared" si="112"/>
        <v>0</v>
      </c>
      <c r="F445" s="73">
        <f t="shared" si="113"/>
        <v>0</v>
      </c>
      <c r="G445" s="43">
        <f t="shared" si="114"/>
        <v>0</v>
      </c>
      <c r="I445" s="31">
        <f t="shared" si="115"/>
        <v>79067.929999999993</v>
      </c>
      <c r="J445" s="137">
        <f t="shared" si="106"/>
        <v>5901.6392999999998</v>
      </c>
      <c r="K445" s="77">
        <f t="shared" si="117"/>
        <v>1062.2951</v>
      </c>
      <c r="L445" s="137">
        <f t="shared" si="108"/>
        <v>2726.4803000000002</v>
      </c>
      <c r="M445" s="77">
        <f t="shared" si="118"/>
        <v>490.76650000000001</v>
      </c>
      <c r="N445" s="14"/>
      <c r="O445" s="14"/>
      <c r="P445" s="14"/>
      <c r="Q445" s="83"/>
      <c r="R445" s="83"/>
      <c r="V445" s="36">
        <f t="shared" si="119"/>
        <v>1000.17</v>
      </c>
      <c r="W445" s="36">
        <f t="shared" si="120"/>
        <v>994.18999999999994</v>
      </c>
    </row>
    <row r="446" spans="1:23" x14ac:dyDescent="0.2">
      <c r="A446" s="29">
        <v>41717</v>
      </c>
      <c r="B446" s="30">
        <v>997891782.27999997</v>
      </c>
      <c r="C446" s="30">
        <v>997.18</v>
      </c>
      <c r="D446" s="2">
        <f t="shared" si="111"/>
        <v>0</v>
      </c>
      <c r="E446" s="30">
        <f t="shared" si="112"/>
        <v>0</v>
      </c>
      <c r="F446" s="73">
        <f t="shared" si="113"/>
        <v>0</v>
      </c>
      <c r="G446" s="43">
        <f t="shared" si="114"/>
        <v>0</v>
      </c>
      <c r="I446" s="31">
        <f t="shared" si="115"/>
        <v>79067.929999999993</v>
      </c>
      <c r="J446" s="137">
        <f t="shared" si="106"/>
        <v>5901.6392999999998</v>
      </c>
      <c r="K446" s="77">
        <f t="shared" si="117"/>
        <v>1062.2951</v>
      </c>
      <c r="L446" s="137">
        <f t="shared" si="108"/>
        <v>2726.4803000000002</v>
      </c>
      <c r="M446" s="77">
        <f t="shared" si="118"/>
        <v>490.76650000000001</v>
      </c>
      <c r="N446" s="14"/>
      <c r="O446" s="14"/>
      <c r="P446" s="14"/>
      <c r="Q446" s="83"/>
      <c r="R446" s="83"/>
      <c r="V446" s="36">
        <f t="shared" si="119"/>
        <v>1000.17</v>
      </c>
      <c r="W446" s="36">
        <f t="shared" si="120"/>
        <v>994.18999999999994</v>
      </c>
    </row>
    <row r="447" spans="1:23" x14ac:dyDescent="0.2">
      <c r="A447" s="29">
        <v>41718</v>
      </c>
      <c r="B447" s="30">
        <v>997891782.27999997</v>
      </c>
      <c r="C447" s="30">
        <v>997.18</v>
      </c>
      <c r="D447" s="2">
        <f t="shared" si="111"/>
        <v>0</v>
      </c>
      <c r="E447" s="30">
        <f t="shared" si="112"/>
        <v>0</v>
      </c>
      <c r="F447" s="73">
        <f t="shared" si="113"/>
        <v>0</v>
      </c>
      <c r="G447" s="43">
        <f t="shared" si="114"/>
        <v>0</v>
      </c>
      <c r="I447" s="19">
        <f t="shared" si="115"/>
        <v>79067.929999999993</v>
      </c>
      <c r="J447" s="138">
        <f t="shared" si="106"/>
        <v>5901.6392999999998</v>
      </c>
      <c r="K447" s="78">
        <f t="shared" si="117"/>
        <v>1062.2951</v>
      </c>
      <c r="L447" s="144">
        <f t="shared" si="108"/>
        <v>2726.4803000000002</v>
      </c>
      <c r="M447" s="87">
        <f t="shared" si="118"/>
        <v>490.76650000000001</v>
      </c>
      <c r="N447" s="14"/>
      <c r="O447" s="14"/>
      <c r="P447" s="14"/>
      <c r="Q447" s="83"/>
      <c r="R447" s="83"/>
      <c r="V447" s="36">
        <f t="shared" si="119"/>
        <v>1000.17</v>
      </c>
      <c r="W447" s="36">
        <f t="shared" si="120"/>
        <v>994.18999999999994</v>
      </c>
    </row>
    <row r="448" spans="1:23" x14ac:dyDescent="0.2">
      <c r="A448" s="29">
        <v>41719</v>
      </c>
      <c r="B448" s="30">
        <v>997891782.27999997</v>
      </c>
      <c r="C448" s="30">
        <v>997.18</v>
      </c>
      <c r="D448" s="2">
        <f t="shared" si="111"/>
        <v>0</v>
      </c>
      <c r="E448" s="30">
        <f t="shared" si="112"/>
        <v>0</v>
      </c>
      <c r="F448" s="73">
        <f t="shared" si="113"/>
        <v>0</v>
      </c>
      <c r="G448" s="43">
        <f t="shared" si="114"/>
        <v>0</v>
      </c>
      <c r="I448" s="19">
        <f t="shared" si="115"/>
        <v>79067.929999999993</v>
      </c>
      <c r="J448" s="138">
        <f t="shared" si="106"/>
        <v>5901.6392999999998</v>
      </c>
      <c r="K448" s="78">
        <f t="shared" si="117"/>
        <v>1062.2951</v>
      </c>
      <c r="L448" s="144">
        <f t="shared" si="108"/>
        <v>2726.4803000000002</v>
      </c>
      <c r="M448" s="87">
        <f t="shared" si="118"/>
        <v>490.76650000000001</v>
      </c>
      <c r="N448" s="14"/>
      <c r="O448" s="14"/>
      <c r="P448" s="14"/>
      <c r="Q448" s="83"/>
      <c r="R448" s="83"/>
      <c r="V448" s="36">
        <f t="shared" si="119"/>
        <v>1000.17</v>
      </c>
      <c r="W448" s="36">
        <f t="shared" si="120"/>
        <v>994.18999999999994</v>
      </c>
    </row>
    <row r="449" spans="1:23" x14ac:dyDescent="0.2">
      <c r="A449" s="29">
        <v>41720</v>
      </c>
      <c r="B449" s="30">
        <v>997891782.27999997</v>
      </c>
      <c r="C449" s="30">
        <v>997.18</v>
      </c>
      <c r="D449" s="2">
        <f t="shared" si="111"/>
        <v>0</v>
      </c>
      <c r="E449" s="30">
        <f t="shared" si="112"/>
        <v>0</v>
      </c>
      <c r="F449" s="73">
        <f t="shared" si="113"/>
        <v>0</v>
      </c>
      <c r="G449" s="43">
        <f t="shared" si="114"/>
        <v>0</v>
      </c>
      <c r="I449" s="19">
        <f t="shared" si="115"/>
        <v>79067.929999999993</v>
      </c>
      <c r="J449" s="138">
        <f t="shared" si="106"/>
        <v>5901.6392999999998</v>
      </c>
      <c r="K449" s="78">
        <f t="shared" si="117"/>
        <v>1062.2951</v>
      </c>
      <c r="L449" s="144">
        <f t="shared" si="108"/>
        <v>2726.4803000000002</v>
      </c>
      <c r="M449" s="87">
        <f t="shared" si="118"/>
        <v>490.76650000000001</v>
      </c>
      <c r="N449" s="14"/>
      <c r="O449" s="116"/>
      <c r="P449" s="14"/>
      <c r="Q449" s="83"/>
      <c r="R449" s="83"/>
      <c r="S449" s="118"/>
      <c r="V449" s="36">
        <f t="shared" si="119"/>
        <v>1000.17</v>
      </c>
      <c r="W449" s="36">
        <f t="shared" si="120"/>
        <v>994.18999999999994</v>
      </c>
    </row>
    <row r="450" spans="1:23" x14ac:dyDescent="0.2">
      <c r="A450" s="29">
        <v>41721</v>
      </c>
      <c r="B450" s="30">
        <v>997891782.27999997</v>
      </c>
      <c r="C450" s="30">
        <v>997.18</v>
      </c>
      <c r="D450" s="2">
        <f t="shared" si="111"/>
        <v>0</v>
      </c>
      <c r="E450" s="30">
        <f t="shared" si="112"/>
        <v>0</v>
      </c>
      <c r="F450" s="73">
        <f t="shared" si="113"/>
        <v>0</v>
      </c>
      <c r="G450" s="43">
        <f t="shared" si="114"/>
        <v>0</v>
      </c>
      <c r="I450" s="19">
        <f t="shared" si="115"/>
        <v>79067.929999999993</v>
      </c>
      <c r="J450" s="138">
        <f t="shared" si="106"/>
        <v>5901.6392999999998</v>
      </c>
      <c r="K450" s="78">
        <f t="shared" si="117"/>
        <v>1062.2951</v>
      </c>
      <c r="L450" s="144">
        <f t="shared" si="108"/>
        <v>2726.4803000000002</v>
      </c>
      <c r="M450" s="87">
        <f t="shared" si="118"/>
        <v>490.76650000000001</v>
      </c>
      <c r="N450" s="14"/>
      <c r="O450" s="14"/>
      <c r="P450" s="14"/>
      <c r="Q450" s="83"/>
      <c r="R450" s="83"/>
      <c r="V450" s="36">
        <f t="shared" si="119"/>
        <v>1000.17</v>
      </c>
      <c r="W450" s="36">
        <f t="shared" si="120"/>
        <v>994.18999999999994</v>
      </c>
    </row>
    <row r="451" spans="1:23" x14ac:dyDescent="0.2">
      <c r="A451" s="29">
        <v>41722</v>
      </c>
      <c r="B451" s="30">
        <v>997891782.27999997</v>
      </c>
      <c r="C451" s="30">
        <v>997.18</v>
      </c>
      <c r="D451" s="2">
        <f t="shared" si="111"/>
        <v>0</v>
      </c>
      <c r="E451" s="30">
        <f t="shared" si="112"/>
        <v>0</v>
      </c>
      <c r="F451" s="73">
        <f t="shared" si="113"/>
        <v>0</v>
      </c>
      <c r="G451" s="43">
        <f t="shared" si="114"/>
        <v>0</v>
      </c>
      <c r="I451" s="19">
        <f t="shared" si="115"/>
        <v>79067.929999999993</v>
      </c>
      <c r="J451" s="138">
        <f t="shared" si="106"/>
        <v>5901.6392999999998</v>
      </c>
      <c r="K451" s="78">
        <f t="shared" si="117"/>
        <v>1062.2951</v>
      </c>
      <c r="L451" s="144">
        <f t="shared" si="108"/>
        <v>2726.4803000000002</v>
      </c>
      <c r="M451" s="87">
        <f t="shared" si="118"/>
        <v>490.76650000000001</v>
      </c>
      <c r="N451" s="14"/>
      <c r="O451" s="14"/>
      <c r="P451" s="14"/>
      <c r="Q451" s="83"/>
      <c r="R451" s="83"/>
      <c r="V451" s="36">
        <f t="shared" si="119"/>
        <v>1000.17</v>
      </c>
      <c r="W451" s="36">
        <f t="shared" si="120"/>
        <v>994.18999999999994</v>
      </c>
    </row>
    <row r="452" spans="1:23" x14ac:dyDescent="0.2">
      <c r="A452" s="29">
        <v>41723</v>
      </c>
      <c r="B452" s="30">
        <v>997891782.27999997</v>
      </c>
      <c r="C452" s="30">
        <v>997.18</v>
      </c>
      <c r="D452" s="2">
        <f t="shared" si="111"/>
        <v>0</v>
      </c>
      <c r="E452" s="30">
        <f t="shared" si="112"/>
        <v>0</v>
      </c>
      <c r="F452" s="73">
        <f t="shared" si="113"/>
        <v>0</v>
      </c>
      <c r="G452" s="43">
        <f t="shared" si="114"/>
        <v>0</v>
      </c>
      <c r="I452" s="31">
        <f t="shared" si="115"/>
        <v>79067.929999999993</v>
      </c>
      <c r="J452" s="137">
        <f t="shared" si="106"/>
        <v>5901.6392999999998</v>
      </c>
      <c r="K452" s="77">
        <f t="shared" si="117"/>
        <v>1062.2951</v>
      </c>
      <c r="L452" s="137">
        <f t="shared" si="108"/>
        <v>2726.4803000000002</v>
      </c>
      <c r="M452" s="77">
        <f t="shared" si="118"/>
        <v>490.76650000000001</v>
      </c>
      <c r="N452" s="14"/>
      <c r="O452" s="14"/>
      <c r="P452" s="14"/>
      <c r="Q452" s="83"/>
      <c r="R452" s="83"/>
      <c r="V452" s="36">
        <f t="shared" si="119"/>
        <v>1000.17</v>
      </c>
      <c r="W452" s="36">
        <f t="shared" si="120"/>
        <v>994.18999999999994</v>
      </c>
    </row>
    <row r="453" spans="1:23" x14ac:dyDescent="0.2">
      <c r="A453" s="29">
        <v>41724</v>
      </c>
      <c r="B453" s="30">
        <v>997891782.27999997</v>
      </c>
      <c r="C453" s="30">
        <v>997.18</v>
      </c>
      <c r="D453" s="2">
        <f t="shared" si="111"/>
        <v>0</v>
      </c>
      <c r="E453" s="30">
        <f t="shared" si="112"/>
        <v>0</v>
      </c>
      <c r="F453" s="73">
        <f t="shared" si="113"/>
        <v>0</v>
      </c>
      <c r="G453" s="43">
        <f t="shared" si="114"/>
        <v>0</v>
      </c>
      <c r="I453" s="31">
        <f t="shared" si="115"/>
        <v>79067.929999999993</v>
      </c>
      <c r="J453" s="137">
        <f t="shared" si="106"/>
        <v>5901.6392999999998</v>
      </c>
      <c r="K453" s="77">
        <f t="shared" si="117"/>
        <v>1062.2951</v>
      </c>
      <c r="L453" s="137">
        <f t="shared" si="108"/>
        <v>2726.4803000000002</v>
      </c>
      <c r="M453" s="77">
        <f t="shared" si="118"/>
        <v>490.76650000000001</v>
      </c>
      <c r="N453" s="191" t="s">
        <v>54</v>
      </c>
      <c r="O453" s="191"/>
      <c r="P453" s="191"/>
      <c r="Q453" s="83"/>
      <c r="R453" s="83"/>
      <c r="V453" s="36">
        <f t="shared" si="119"/>
        <v>1000.17</v>
      </c>
      <c r="W453" s="36">
        <f t="shared" si="120"/>
        <v>994.18999999999994</v>
      </c>
    </row>
    <row r="454" spans="1:23" x14ac:dyDescent="0.2">
      <c r="A454" s="29">
        <v>41725</v>
      </c>
      <c r="B454" s="30">
        <v>997891782.27999997</v>
      </c>
      <c r="C454" s="30">
        <v>997.18</v>
      </c>
      <c r="D454" s="2">
        <f t="shared" si="111"/>
        <v>0</v>
      </c>
      <c r="E454" s="30">
        <f t="shared" si="112"/>
        <v>0</v>
      </c>
      <c r="F454" s="73">
        <f t="shared" si="113"/>
        <v>0</v>
      </c>
      <c r="G454" s="43">
        <f t="shared" si="114"/>
        <v>0</v>
      </c>
      <c r="I454" s="19">
        <f t="shared" si="115"/>
        <v>79067.929999999993</v>
      </c>
      <c r="J454" s="138">
        <f t="shared" si="106"/>
        <v>5901.6392999999998</v>
      </c>
      <c r="K454" s="78">
        <f t="shared" si="117"/>
        <v>1062.2951</v>
      </c>
      <c r="L454" s="144">
        <f t="shared" si="108"/>
        <v>2726.4803000000002</v>
      </c>
      <c r="M454" s="87">
        <f t="shared" si="118"/>
        <v>490.76650000000001</v>
      </c>
      <c r="N454" s="119" t="s">
        <v>52</v>
      </c>
      <c r="O454" s="120">
        <f>SUM(J429:J459)</f>
        <v>182950.81830000004</v>
      </c>
      <c r="P454" s="76">
        <f>SUM(L429:L459)</f>
        <v>84518.056700000001</v>
      </c>
      <c r="Q454" s="83"/>
      <c r="R454" s="83"/>
      <c r="V454" s="36">
        <f t="shared" si="119"/>
        <v>1000.17</v>
      </c>
      <c r="W454" s="36">
        <f t="shared" si="120"/>
        <v>994.18999999999994</v>
      </c>
    </row>
    <row r="455" spans="1:23" x14ac:dyDescent="0.2">
      <c r="A455" s="29">
        <v>41726</v>
      </c>
      <c r="B455" s="30">
        <v>997891782.27999997</v>
      </c>
      <c r="C455" s="30">
        <v>997.18</v>
      </c>
      <c r="D455" s="2">
        <f t="shared" si="111"/>
        <v>0</v>
      </c>
      <c r="E455" s="30">
        <f t="shared" si="112"/>
        <v>0</v>
      </c>
      <c r="F455" s="73">
        <f t="shared" si="113"/>
        <v>0</v>
      </c>
      <c r="G455" s="43">
        <f t="shared" si="114"/>
        <v>0</v>
      </c>
      <c r="I455" s="19">
        <f t="shared" si="115"/>
        <v>79067.929999999993</v>
      </c>
      <c r="J455" s="138">
        <f t="shared" si="106"/>
        <v>5901.6392999999998</v>
      </c>
      <c r="K455" s="78">
        <f t="shared" si="117"/>
        <v>1062.2951</v>
      </c>
      <c r="L455" s="144">
        <f t="shared" si="108"/>
        <v>2726.4803000000002</v>
      </c>
      <c r="M455" s="87">
        <f t="shared" si="118"/>
        <v>490.76650000000001</v>
      </c>
      <c r="N455" s="119" t="s">
        <v>53</v>
      </c>
      <c r="O455" s="76">
        <f>SUM(K429:K459)</f>
        <v>32931.148099999991</v>
      </c>
      <c r="P455" s="76">
        <f>SUM(M429:M459)</f>
        <v>15213.251599999996</v>
      </c>
      <c r="Q455" s="83"/>
      <c r="R455" s="83"/>
      <c r="V455" s="36">
        <f t="shared" si="119"/>
        <v>1000.17</v>
      </c>
      <c r="W455" s="36">
        <f t="shared" si="120"/>
        <v>994.18999999999994</v>
      </c>
    </row>
    <row r="456" spans="1:23" x14ac:dyDescent="0.2">
      <c r="A456" s="29">
        <v>41727</v>
      </c>
      <c r="B456" s="30">
        <v>997891782.27999997</v>
      </c>
      <c r="C456" s="30">
        <v>997.18</v>
      </c>
      <c r="D456" s="2">
        <f t="shared" si="111"/>
        <v>0</v>
      </c>
      <c r="E456" s="30">
        <f t="shared" si="112"/>
        <v>0</v>
      </c>
      <c r="F456" s="73">
        <f t="shared" si="113"/>
        <v>0</v>
      </c>
      <c r="G456" s="43">
        <f t="shared" si="114"/>
        <v>0</v>
      </c>
      <c r="I456" s="19">
        <f t="shared" si="115"/>
        <v>79067.929999999993</v>
      </c>
      <c r="J456" s="138">
        <f t="shared" ref="J456:J519" si="121">ROUND(IF(B455&lt;=$R$740,B455*$S$740/$O$739,MAX(IF(B455&lt;=$R$741,B455*$S$741/$O$739,MAX(IF(B455&lt;=$R$742,B455*$S$742/$O$739,MAX(IF(B455&lt;=$R$743,B455*$S$743/$O$739,MAX(IF(B455&lt;=$R$744,B455*$S$744/$O$739,MAX(IF(B455&lt;=$R$745,B455*$S$745/$O$739,MAX(IF(B455&gt;$R$746,B455*$S$746/$O$739,0),$R$745*$S$745/$O$739)),$R$744*$S$744/$O$739)),$R$743*$S$743/$O$739)),$R$742*$S$742/$O$739)),$R$741*$S$741/$O$739)),$R$740*$S$740/$O$739)),4)</f>
        <v>5901.6392999999998</v>
      </c>
      <c r="K456" s="78">
        <f t="shared" si="117"/>
        <v>1062.2951</v>
      </c>
      <c r="L456" s="144">
        <f t="shared" si="108"/>
        <v>2726.4803000000002</v>
      </c>
      <c r="M456" s="87">
        <f t="shared" si="118"/>
        <v>490.76650000000001</v>
      </c>
      <c r="N456" s="186" t="s">
        <v>7</v>
      </c>
      <c r="O456" s="199"/>
      <c r="P456" s="199"/>
      <c r="Q456" s="83"/>
      <c r="R456" s="83"/>
      <c r="V456" s="36">
        <f t="shared" si="119"/>
        <v>1000.17</v>
      </c>
      <c r="W456" s="36">
        <f t="shared" si="120"/>
        <v>994.18999999999994</v>
      </c>
    </row>
    <row r="457" spans="1:23" x14ac:dyDescent="0.2">
      <c r="A457" s="29">
        <v>41728</v>
      </c>
      <c r="B457" s="30">
        <v>997891782.27999997</v>
      </c>
      <c r="C457" s="30">
        <v>997.18</v>
      </c>
      <c r="D457" s="2">
        <f t="shared" si="111"/>
        <v>0</v>
      </c>
      <c r="E457" s="30">
        <f t="shared" si="112"/>
        <v>0</v>
      </c>
      <c r="F457" s="73">
        <f t="shared" si="113"/>
        <v>0</v>
      </c>
      <c r="G457" s="43">
        <f t="shared" si="114"/>
        <v>0</v>
      </c>
      <c r="I457" s="19">
        <f t="shared" si="115"/>
        <v>79067.929999999993</v>
      </c>
      <c r="J457" s="138">
        <f t="shared" si="121"/>
        <v>5901.6392999999998</v>
      </c>
      <c r="K457" s="78">
        <f t="shared" si="117"/>
        <v>1062.2951</v>
      </c>
      <c r="L457" s="144">
        <f t="shared" si="108"/>
        <v>2726.4803000000002</v>
      </c>
      <c r="M457" s="87">
        <f t="shared" si="118"/>
        <v>490.76650000000001</v>
      </c>
      <c r="N457" s="92" t="s">
        <v>43</v>
      </c>
      <c r="O457" s="167" t="s">
        <v>39</v>
      </c>
      <c r="P457" s="93" t="s">
        <v>40</v>
      </c>
      <c r="Q457" s="83"/>
      <c r="R457" s="83"/>
      <c r="V457" s="36">
        <f t="shared" si="119"/>
        <v>1000.17</v>
      </c>
      <c r="W457" s="36">
        <f t="shared" si="120"/>
        <v>994.18999999999994</v>
      </c>
    </row>
    <row r="458" spans="1:23" x14ac:dyDescent="0.2">
      <c r="A458" s="29">
        <v>41729</v>
      </c>
      <c r="B458" s="31">
        <v>996855071.38999999</v>
      </c>
      <c r="C458" s="31">
        <v>996.15</v>
      </c>
      <c r="D458" s="2">
        <f t="shared" si="111"/>
        <v>-1036710.8899999857</v>
      </c>
      <c r="E458" s="30">
        <f t="shared" si="112"/>
        <v>-1.0299999999999727</v>
      </c>
      <c r="F458" s="73">
        <f t="shared" si="113"/>
        <v>-1.0389011197499704E-3</v>
      </c>
      <c r="G458" s="43">
        <f t="shared" si="114"/>
        <v>-1.0329128141358358E-3</v>
      </c>
      <c r="I458" s="32">
        <f t="shared" si="115"/>
        <v>79067.929999999993</v>
      </c>
      <c r="J458" s="138">
        <f t="shared" si="121"/>
        <v>5901.6392999999998</v>
      </c>
      <c r="K458" s="78">
        <f t="shared" si="117"/>
        <v>1062.2951</v>
      </c>
      <c r="L458" s="144">
        <f t="shared" si="108"/>
        <v>2726.4803000000002</v>
      </c>
      <c r="M458" s="87">
        <f t="shared" si="118"/>
        <v>490.76650000000001</v>
      </c>
      <c r="N458" s="94">
        <f>SUM(I429:I458)</f>
        <v>2372037.8999999994</v>
      </c>
      <c r="O458" s="89">
        <f>IF(SUM(J429:J459)&lt;20000,20000,SUM(J429:J459))</f>
        <v>182950.81830000004</v>
      </c>
      <c r="P458" s="91">
        <f>IF(SUM(L429:L459)&lt;6000,6000,SUM(L429:L459))</f>
        <v>84518.056700000001</v>
      </c>
      <c r="Q458" s="83"/>
      <c r="R458" s="83"/>
      <c r="V458" s="36">
        <f t="shared" si="119"/>
        <v>999.14</v>
      </c>
      <c r="W458" s="36">
        <f t="shared" si="120"/>
        <v>993.16</v>
      </c>
    </row>
    <row r="459" spans="1:23" x14ac:dyDescent="0.2">
      <c r="A459" s="29">
        <v>41730</v>
      </c>
      <c r="B459" s="30">
        <v>996855071.38999999</v>
      </c>
      <c r="C459" s="30">
        <v>996.15</v>
      </c>
      <c r="D459" s="2">
        <f t="shared" si="111"/>
        <v>0</v>
      </c>
      <c r="E459" s="30">
        <f t="shared" si="112"/>
        <v>0</v>
      </c>
      <c r="F459" s="73">
        <f t="shared" si="113"/>
        <v>0</v>
      </c>
      <c r="G459" s="43">
        <f t="shared" si="114"/>
        <v>0</v>
      </c>
      <c r="I459" s="31">
        <f t="shared" si="115"/>
        <v>78985.78</v>
      </c>
      <c r="J459" s="139">
        <f t="shared" si="121"/>
        <v>5901.6392999999998</v>
      </c>
      <c r="K459" s="79">
        <f t="shared" si="117"/>
        <v>1062.2951</v>
      </c>
      <c r="L459" s="139">
        <f t="shared" si="108"/>
        <v>2723.6477</v>
      </c>
      <c r="M459" s="79">
        <f t="shared" si="118"/>
        <v>490.25659999999999</v>
      </c>
      <c r="N459" s="94">
        <f>ROUND(N458*18/118,2)</f>
        <v>361836.29</v>
      </c>
      <c r="O459" s="95">
        <f>IF(O458=TRUE,SUM(K429:K459),O458*18%)</f>
        <v>32931.147294000009</v>
      </c>
      <c r="P459" s="96">
        <f>IF(P458=TRUE,SUM(M429:M459),P458*18%)</f>
        <v>15213.250205999999</v>
      </c>
      <c r="Q459" s="83"/>
      <c r="R459" s="83"/>
      <c r="V459" s="36">
        <f t="shared" si="119"/>
        <v>999.14</v>
      </c>
      <c r="W459" s="36">
        <f t="shared" si="120"/>
        <v>993.16</v>
      </c>
    </row>
    <row r="460" spans="1:23" x14ac:dyDescent="0.2">
      <c r="A460" s="29">
        <v>41731</v>
      </c>
      <c r="B460" s="30">
        <v>996855071.38999999</v>
      </c>
      <c r="C460" s="30">
        <v>996.15</v>
      </c>
      <c r="D460" s="2">
        <f t="shared" si="111"/>
        <v>0</v>
      </c>
      <c r="E460" s="30">
        <f t="shared" si="112"/>
        <v>0</v>
      </c>
      <c r="F460" s="73">
        <f t="shared" si="113"/>
        <v>0</v>
      </c>
      <c r="G460" s="43">
        <f t="shared" si="114"/>
        <v>0</v>
      </c>
      <c r="I460" s="31">
        <f t="shared" si="115"/>
        <v>78985.78</v>
      </c>
      <c r="J460" s="137">
        <f t="shared" si="121"/>
        <v>5901.6392999999998</v>
      </c>
      <c r="K460" s="77">
        <f t="shared" si="117"/>
        <v>1062.2951</v>
      </c>
      <c r="L460" s="137">
        <f t="shared" si="108"/>
        <v>2723.6477</v>
      </c>
      <c r="M460" s="77">
        <f t="shared" si="118"/>
        <v>490.25659999999999</v>
      </c>
      <c r="N460" s="190" t="s">
        <v>47</v>
      </c>
      <c r="O460" s="190"/>
      <c r="P460" s="190"/>
      <c r="Q460" s="83"/>
      <c r="R460" s="83"/>
      <c r="V460" s="36">
        <f t="shared" si="119"/>
        <v>999.14</v>
      </c>
      <c r="W460" s="36">
        <f t="shared" si="120"/>
        <v>993.16</v>
      </c>
    </row>
    <row r="461" spans="1:23" x14ac:dyDescent="0.2">
      <c r="A461" s="29">
        <v>41732</v>
      </c>
      <c r="B461" s="30">
        <v>996855071.38999999</v>
      </c>
      <c r="C461" s="30">
        <v>996.15</v>
      </c>
      <c r="D461" s="2">
        <f t="shared" si="111"/>
        <v>0</v>
      </c>
      <c r="E461" s="30">
        <f t="shared" si="112"/>
        <v>0</v>
      </c>
      <c r="F461" s="73">
        <f t="shared" si="113"/>
        <v>0</v>
      </c>
      <c r="G461" s="43">
        <f t="shared" si="114"/>
        <v>0</v>
      </c>
      <c r="I461" s="19">
        <f t="shared" si="115"/>
        <v>78985.78</v>
      </c>
      <c r="J461" s="138">
        <f t="shared" si="121"/>
        <v>5901.6392999999998</v>
      </c>
      <c r="K461" s="78">
        <f t="shared" si="117"/>
        <v>1062.2951</v>
      </c>
      <c r="L461" s="144">
        <f t="shared" si="108"/>
        <v>2723.6477</v>
      </c>
      <c r="M461" s="87">
        <f t="shared" si="118"/>
        <v>490.25659999999999</v>
      </c>
      <c r="N461" s="145"/>
      <c r="O461" s="14"/>
      <c r="P461" s="14"/>
      <c r="V461" s="36">
        <f t="shared" si="119"/>
        <v>999.14</v>
      </c>
      <c r="W461" s="36">
        <f t="shared" si="120"/>
        <v>993.16</v>
      </c>
    </row>
    <row r="462" spans="1:23" x14ac:dyDescent="0.2">
      <c r="A462" s="29">
        <v>41733</v>
      </c>
      <c r="B462" s="30">
        <v>996855071.38999999</v>
      </c>
      <c r="C462" s="30">
        <v>996.15</v>
      </c>
      <c r="D462" s="2">
        <f t="shared" si="111"/>
        <v>0</v>
      </c>
      <c r="E462" s="30">
        <f t="shared" si="112"/>
        <v>0</v>
      </c>
      <c r="F462" s="73">
        <f t="shared" si="113"/>
        <v>0</v>
      </c>
      <c r="G462" s="43">
        <f t="shared" si="114"/>
        <v>0</v>
      </c>
      <c r="I462" s="19">
        <f t="shared" si="115"/>
        <v>78985.78</v>
      </c>
      <c r="J462" s="138">
        <f t="shared" si="121"/>
        <v>5901.6392999999998</v>
      </c>
      <c r="K462" s="78">
        <f t="shared" si="117"/>
        <v>1062.2951</v>
      </c>
      <c r="L462" s="144">
        <f t="shared" si="108"/>
        <v>2723.6477</v>
      </c>
      <c r="M462" s="87">
        <f t="shared" si="118"/>
        <v>490.25659999999999</v>
      </c>
      <c r="N462" s="14"/>
      <c r="O462" s="14"/>
      <c r="P462" s="14"/>
      <c r="V462" s="36">
        <f t="shared" si="119"/>
        <v>999.14</v>
      </c>
      <c r="W462" s="36">
        <f t="shared" si="120"/>
        <v>993.16</v>
      </c>
    </row>
    <row r="463" spans="1:23" x14ac:dyDescent="0.2">
      <c r="A463" s="29">
        <v>41734</v>
      </c>
      <c r="B463" s="30">
        <v>996855071.38999999</v>
      </c>
      <c r="C463" s="30">
        <v>996.15</v>
      </c>
      <c r="D463" s="2">
        <f t="shared" si="111"/>
        <v>0</v>
      </c>
      <c r="E463" s="30">
        <f t="shared" si="112"/>
        <v>0</v>
      </c>
      <c r="F463" s="73">
        <f t="shared" si="113"/>
        <v>0</v>
      </c>
      <c r="G463" s="43">
        <f t="shared" si="114"/>
        <v>0</v>
      </c>
      <c r="I463" s="19">
        <f t="shared" si="115"/>
        <v>78985.78</v>
      </c>
      <c r="J463" s="138">
        <f t="shared" si="121"/>
        <v>5901.6392999999998</v>
      </c>
      <c r="K463" s="78">
        <f t="shared" si="117"/>
        <v>1062.2951</v>
      </c>
      <c r="L463" s="144">
        <f t="shared" si="108"/>
        <v>2723.6477</v>
      </c>
      <c r="M463" s="87">
        <f t="shared" si="118"/>
        <v>490.25659999999999</v>
      </c>
      <c r="N463" s="14"/>
      <c r="O463" s="14"/>
      <c r="P463" s="14"/>
      <c r="V463" s="36">
        <f t="shared" si="119"/>
        <v>999.14</v>
      </c>
      <c r="W463" s="36">
        <f t="shared" si="120"/>
        <v>993.16</v>
      </c>
    </row>
    <row r="464" spans="1:23" x14ac:dyDescent="0.2">
      <c r="A464" s="29">
        <v>41735</v>
      </c>
      <c r="B464" s="30">
        <v>996855071.38999999</v>
      </c>
      <c r="C464" s="30">
        <v>996.15</v>
      </c>
      <c r="D464" s="2">
        <f t="shared" si="111"/>
        <v>0</v>
      </c>
      <c r="E464" s="30">
        <f t="shared" si="112"/>
        <v>0</v>
      </c>
      <c r="F464" s="73">
        <f t="shared" si="113"/>
        <v>0</v>
      </c>
      <c r="G464" s="43">
        <f t="shared" si="114"/>
        <v>0</v>
      </c>
      <c r="I464" s="19">
        <f t="shared" si="115"/>
        <v>78985.78</v>
      </c>
      <c r="J464" s="138">
        <f t="shared" si="121"/>
        <v>5901.6392999999998</v>
      </c>
      <c r="K464" s="78">
        <f t="shared" si="117"/>
        <v>1062.2951</v>
      </c>
      <c r="L464" s="144">
        <f t="shared" si="108"/>
        <v>2723.6477</v>
      </c>
      <c r="M464" s="87">
        <f t="shared" si="118"/>
        <v>490.25659999999999</v>
      </c>
      <c r="N464" s="14"/>
      <c r="O464" s="14"/>
      <c r="P464" s="14"/>
      <c r="V464" s="36">
        <f t="shared" si="119"/>
        <v>999.14</v>
      </c>
      <c r="W464" s="36">
        <f t="shared" si="120"/>
        <v>993.16</v>
      </c>
    </row>
    <row r="465" spans="1:23" x14ac:dyDescent="0.2">
      <c r="A465" s="29">
        <v>41736</v>
      </c>
      <c r="B465" s="30">
        <v>996855071.38999999</v>
      </c>
      <c r="C465" s="30">
        <v>996.15</v>
      </c>
      <c r="D465" s="2">
        <f t="shared" si="111"/>
        <v>0</v>
      </c>
      <c r="E465" s="30">
        <f t="shared" si="112"/>
        <v>0</v>
      </c>
      <c r="F465" s="73">
        <f t="shared" si="113"/>
        <v>0</v>
      </c>
      <c r="G465" s="43">
        <f t="shared" si="114"/>
        <v>0</v>
      </c>
      <c r="I465" s="19">
        <f t="shared" si="115"/>
        <v>78985.78</v>
      </c>
      <c r="J465" s="138">
        <f t="shared" si="121"/>
        <v>5901.6392999999998</v>
      </c>
      <c r="K465" s="78">
        <f t="shared" si="117"/>
        <v>1062.2951</v>
      </c>
      <c r="L465" s="144">
        <f t="shared" ref="L465:L528" si="122">ROUND(IF(B464&lt;=$R$750,B464*$S$750/$O$739,IF(B464&gt;$R$751,B464*$S$751/$O$739,0)),4)</f>
        <v>2723.6477</v>
      </c>
      <c r="M465" s="87">
        <f t="shared" si="118"/>
        <v>490.25659999999999</v>
      </c>
      <c r="N465" s="14"/>
      <c r="O465" s="14"/>
      <c r="P465" s="14"/>
      <c r="V465" s="36">
        <f t="shared" si="119"/>
        <v>999.14</v>
      </c>
      <c r="W465" s="36">
        <f t="shared" si="120"/>
        <v>993.16</v>
      </c>
    </row>
    <row r="466" spans="1:23" x14ac:dyDescent="0.2">
      <c r="A466" s="29">
        <v>41737</v>
      </c>
      <c r="B466" s="30">
        <v>996855071.38999999</v>
      </c>
      <c r="C466" s="30">
        <v>996.15</v>
      </c>
      <c r="D466" s="2">
        <f t="shared" si="111"/>
        <v>0</v>
      </c>
      <c r="E466" s="30">
        <f t="shared" si="112"/>
        <v>0</v>
      </c>
      <c r="F466" s="73">
        <f t="shared" si="113"/>
        <v>0</v>
      </c>
      <c r="G466" s="43">
        <f t="shared" si="114"/>
        <v>0</v>
      </c>
      <c r="I466" s="31">
        <f t="shared" ref="I466:I487" si="123">ROUND(B465*$N$2/$O$739,2)</f>
        <v>78985.78</v>
      </c>
      <c r="J466" s="137">
        <f t="shared" si="121"/>
        <v>5901.6392999999998</v>
      </c>
      <c r="K466" s="77">
        <f t="shared" si="117"/>
        <v>1062.2951</v>
      </c>
      <c r="L466" s="137">
        <f t="shared" si="122"/>
        <v>2723.6477</v>
      </c>
      <c r="M466" s="77">
        <f t="shared" si="118"/>
        <v>490.25659999999999</v>
      </c>
      <c r="N466" s="14"/>
      <c r="O466" s="14"/>
      <c r="P466" s="14"/>
      <c r="V466" s="36">
        <f t="shared" si="119"/>
        <v>999.14</v>
      </c>
      <c r="W466" s="36">
        <f t="shared" si="120"/>
        <v>993.16</v>
      </c>
    </row>
    <row r="467" spans="1:23" x14ac:dyDescent="0.2">
      <c r="A467" s="29">
        <v>41738</v>
      </c>
      <c r="B467" s="30">
        <v>996855071.38999999</v>
      </c>
      <c r="C467" s="30">
        <v>996.15</v>
      </c>
      <c r="D467" s="2">
        <f t="shared" si="111"/>
        <v>0</v>
      </c>
      <c r="E467" s="30">
        <f t="shared" si="112"/>
        <v>0</v>
      </c>
      <c r="F467" s="73">
        <f t="shared" si="113"/>
        <v>0</v>
      </c>
      <c r="G467" s="43">
        <f t="shared" si="114"/>
        <v>0</v>
      </c>
      <c r="I467" s="31">
        <f t="shared" si="123"/>
        <v>78985.78</v>
      </c>
      <c r="J467" s="137">
        <f t="shared" si="121"/>
        <v>5901.6392999999998</v>
      </c>
      <c r="K467" s="77">
        <f t="shared" si="117"/>
        <v>1062.2951</v>
      </c>
      <c r="L467" s="137">
        <f t="shared" si="122"/>
        <v>2723.6477</v>
      </c>
      <c r="M467" s="77">
        <f t="shared" si="118"/>
        <v>490.25659999999999</v>
      </c>
      <c r="N467" s="14"/>
      <c r="O467" s="14"/>
      <c r="P467" s="14"/>
      <c r="V467" s="36">
        <f t="shared" si="119"/>
        <v>999.14</v>
      </c>
      <c r="W467" s="36">
        <f t="shared" si="120"/>
        <v>993.16</v>
      </c>
    </row>
    <row r="468" spans="1:23" x14ac:dyDescent="0.2">
      <c r="A468" s="29">
        <v>41739</v>
      </c>
      <c r="B468" s="30">
        <v>996855071.38999999</v>
      </c>
      <c r="C468" s="30">
        <v>996.15</v>
      </c>
      <c r="D468" s="2">
        <f t="shared" si="111"/>
        <v>0</v>
      </c>
      <c r="E468" s="30">
        <f t="shared" si="112"/>
        <v>0</v>
      </c>
      <c r="F468" s="73">
        <f t="shared" si="113"/>
        <v>0</v>
      </c>
      <c r="G468" s="43">
        <f t="shared" si="114"/>
        <v>0</v>
      </c>
      <c r="I468" s="19">
        <f t="shared" si="123"/>
        <v>78985.78</v>
      </c>
      <c r="J468" s="138">
        <f t="shared" si="121"/>
        <v>5901.6392999999998</v>
      </c>
      <c r="K468" s="78">
        <f t="shared" si="117"/>
        <v>1062.2951</v>
      </c>
      <c r="L468" s="144">
        <f t="shared" si="122"/>
        <v>2723.6477</v>
      </c>
      <c r="M468" s="87">
        <f t="shared" si="118"/>
        <v>490.25659999999999</v>
      </c>
      <c r="N468" s="14"/>
      <c r="O468" s="14"/>
      <c r="P468" s="14"/>
      <c r="V468" s="36">
        <f t="shared" si="119"/>
        <v>999.14</v>
      </c>
      <c r="W468" s="36">
        <f t="shared" si="120"/>
        <v>993.16</v>
      </c>
    </row>
    <row r="469" spans="1:23" x14ac:dyDescent="0.2">
      <c r="A469" s="29">
        <v>41740</v>
      </c>
      <c r="B469" s="30">
        <v>996855071.38999999</v>
      </c>
      <c r="C469" s="30">
        <v>996.15</v>
      </c>
      <c r="D469" s="2">
        <f t="shared" si="111"/>
        <v>0</v>
      </c>
      <c r="E469" s="30">
        <f t="shared" si="112"/>
        <v>0</v>
      </c>
      <c r="F469" s="73">
        <f t="shared" si="113"/>
        <v>0</v>
      </c>
      <c r="G469" s="43">
        <f t="shared" si="114"/>
        <v>0</v>
      </c>
      <c r="I469" s="19">
        <f t="shared" si="123"/>
        <v>78985.78</v>
      </c>
      <c r="J469" s="138">
        <f t="shared" si="121"/>
        <v>5901.6392999999998</v>
      </c>
      <c r="K469" s="78">
        <f t="shared" si="117"/>
        <v>1062.2951</v>
      </c>
      <c r="L469" s="144">
        <f t="shared" si="122"/>
        <v>2723.6477</v>
      </c>
      <c r="M469" s="87">
        <f t="shared" si="118"/>
        <v>490.25659999999999</v>
      </c>
      <c r="N469" s="14"/>
      <c r="O469" s="14"/>
      <c r="P469" s="14"/>
      <c r="V469" s="36">
        <f t="shared" si="119"/>
        <v>999.14</v>
      </c>
      <c r="W469" s="36">
        <f t="shared" si="120"/>
        <v>993.16</v>
      </c>
    </row>
    <row r="470" spans="1:23" x14ac:dyDescent="0.2">
      <c r="A470" s="29">
        <v>41741</v>
      </c>
      <c r="B470" s="30">
        <v>996855071.38999999</v>
      </c>
      <c r="C470" s="30">
        <v>996.15</v>
      </c>
      <c r="D470" s="2">
        <f t="shared" si="111"/>
        <v>0</v>
      </c>
      <c r="E470" s="30">
        <f t="shared" si="112"/>
        <v>0</v>
      </c>
      <c r="F470" s="73">
        <f t="shared" si="113"/>
        <v>0</v>
      </c>
      <c r="G470" s="43">
        <f t="shared" si="114"/>
        <v>0</v>
      </c>
      <c r="I470" s="19">
        <f t="shared" si="123"/>
        <v>78985.78</v>
      </c>
      <c r="J470" s="138">
        <f t="shared" si="121"/>
        <v>5901.6392999999998</v>
      </c>
      <c r="K470" s="78">
        <f t="shared" si="117"/>
        <v>1062.2951</v>
      </c>
      <c r="L470" s="144">
        <f t="shared" si="122"/>
        <v>2723.6477</v>
      </c>
      <c r="M470" s="87">
        <f t="shared" si="118"/>
        <v>490.25659999999999</v>
      </c>
      <c r="N470" s="14"/>
      <c r="O470" s="14"/>
      <c r="P470" s="14"/>
      <c r="V470" s="36">
        <f t="shared" si="119"/>
        <v>999.14</v>
      </c>
      <c r="W470" s="36">
        <f t="shared" si="120"/>
        <v>993.16</v>
      </c>
    </row>
    <row r="471" spans="1:23" x14ac:dyDescent="0.2">
      <c r="A471" s="29">
        <v>41742</v>
      </c>
      <c r="B471" s="30">
        <v>996855071.38999999</v>
      </c>
      <c r="C471" s="30">
        <v>996.15</v>
      </c>
      <c r="D471" s="2">
        <f t="shared" si="111"/>
        <v>0</v>
      </c>
      <c r="E471" s="30">
        <f t="shared" si="112"/>
        <v>0</v>
      </c>
      <c r="F471" s="73">
        <f t="shared" si="113"/>
        <v>0</v>
      </c>
      <c r="G471" s="43">
        <f t="shared" si="114"/>
        <v>0</v>
      </c>
      <c r="I471" s="19">
        <f t="shared" si="123"/>
        <v>78985.78</v>
      </c>
      <c r="J471" s="138">
        <f t="shared" si="121"/>
        <v>5901.6392999999998</v>
      </c>
      <c r="K471" s="78">
        <f t="shared" si="117"/>
        <v>1062.2951</v>
      </c>
      <c r="L471" s="144">
        <f t="shared" si="122"/>
        <v>2723.6477</v>
      </c>
      <c r="M471" s="87">
        <f t="shared" si="118"/>
        <v>490.25659999999999</v>
      </c>
      <c r="N471" s="14"/>
      <c r="O471" s="14"/>
      <c r="P471" s="14"/>
      <c r="V471" s="36">
        <f t="shared" si="119"/>
        <v>999.14</v>
      </c>
      <c r="W471" s="36">
        <f t="shared" si="120"/>
        <v>993.16</v>
      </c>
    </row>
    <row r="472" spans="1:23" x14ac:dyDescent="0.2">
      <c r="A472" s="29">
        <v>41743</v>
      </c>
      <c r="B472" s="30">
        <v>996855071.38999999</v>
      </c>
      <c r="C472" s="30">
        <v>996.15</v>
      </c>
      <c r="D472" s="2">
        <f t="shared" si="111"/>
        <v>0</v>
      </c>
      <c r="E472" s="30">
        <f t="shared" si="112"/>
        <v>0</v>
      </c>
      <c r="F472" s="73">
        <f t="shared" si="113"/>
        <v>0</v>
      </c>
      <c r="G472" s="43">
        <f t="shared" si="114"/>
        <v>0</v>
      </c>
      <c r="I472" s="19">
        <f t="shared" si="123"/>
        <v>78985.78</v>
      </c>
      <c r="J472" s="138">
        <f t="shared" si="121"/>
        <v>5901.6392999999998</v>
      </c>
      <c r="K472" s="78">
        <f t="shared" si="117"/>
        <v>1062.2951</v>
      </c>
      <c r="L472" s="144">
        <f t="shared" si="122"/>
        <v>2723.6477</v>
      </c>
      <c r="M472" s="87">
        <f t="shared" si="118"/>
        <v>490.25659999999999</v>
      </c>
      <c r="N472" s="14"/>
      <c r="O472" s="14"/>
      <c r="P472" s="14"/>
      <c r="V472" s="36">
        <f t="shared" si="119"/>
        <v>999.14</v>
      </c>
      <c r="W472" s="36">
        <f t="shared" si="120"/>
        <v>993.16</v>
      </c>
    </row>
    <row r="473" spans="1:23" x14ac:dyDescent="0.2">
      <c r="A473" s="29">
        <v>41744</v>
      </c>
      <c r="B473" s="30">
        <v>996855071.38999999</v>
      </c>
      <c r="C473" s="30">
        <v>996.15</v>
      </c>
      <c r="D473" s="2">
        <f t="shared" si="111"/>
        <v>0</v>
      </c>
      <c r="E473" s="30">
        <f t="shared" si="112"/>
        <v>0</v>
      </c>
      <c r="F473" s="73">
        <f t="shared" si="113"/>
        <v>0</v>
      </c>
      <c r="G473" s="43">
        <f t="shared" si="114"/>
        <v>0</v>
      </c>
      <c r="I473" s="31">
        <f t="shared" si="123"/>
        <v>78985.78</v>
      </c>
      <c r="J473" s="137">
        <f t="shared" si="121"/>
        <v>5901.6392999999998</v>
      </c>
      <c r="K473" s="77">
        <f t="shared" si="117"/>
        <v>1062.2951</v>
      </c>
      <c r="L473" s="137">
        <f t="shared" si="122"/>
        <v>2723.6477</v>
      </c>
      <c r="M473" s="77">
        <f t="shared" si="118"/>
        <v>490.25659999999999</v>
      </c>
      <c r="N473" s="14"/>
      <c r="O473" s="14"/>
      <c r="P473" s="14"/>
      <c r="V473" s="36">
        <f t="shared" si="119"/>
        <v>999.14</v>
      </c>
      <c r="W473" s="36">
        <f t="shared" si="120"/>
        <v>993.16</v>
      </c>
    </row>
    <row r="474" spans="1:23" x14ac:dyDescent="0.2">
      <c r="A474" s="29">
        <v>41745</v>
      </c>
      <c r="B474" s="30">
        <v>996855071.38999999</v>
      </c>
      <c r="C474" s="30">
        <v>996.15</v>
      </c>
      <c r="D474" s="2">
        <f t="shared" si="111"/>
        <v>0</v>
      </c>
      <c r="E474" s="30">
        <f t="shared" si="112"/>
        <v>0</v>
      </c>
      <c r="F474" s="73">
        <f t="shared" si="113"/>
        <v>0</v>
      </c>
      <c r="G474" s="43">
        <f t="shared" si="114"/>
        <v>0</v>
      </c>
      <c r="I474" s="31">
        <f t="shared" si="123"/>
        <v>78985.78</v>
      </c>
      <c r="J474" s="137">
        <f t="shared" si="121"/>
        <v>5901.6392999999998</v>
      </c>
      <c r="K474" s="77">
        <f t="shared" si="117"/>
        <v>1062.2951</v>
      </c>
      <c r="L474" s="137">
        <f t="shared" si="122"/>
        <v>2723.6477</v>
      </c>
      <c r="M474" s="77">
        <f t="shared" si="118"/>
        <v>490.25659999999999</v>
      </c>
      <c r="N474" s="14"/>
      <c r="O474" s="14"/>
      <c r="P474" s="14"/>
      <c r="V474" s="36">
        <f t="shared" si="119"/>
        <v>999.14</v>
      </c>
      <c r="W474" s="36">
        <f t="shared" si="120"/>
        <v>993.16</v>
      </c>
    </row>
    <row r="475" spans="1:23" x14ac:dyDescent="0.2">
      <c r="A475" s="29">
        <v>41746</v>
      </c>
      <c r="B475" s="30">
        <v>996855071.38999999</v>
      </c>
      <c r="C475" s="30">
        <v>996.15</v>
      </c>
      <c r="D475" s="2">
        <f t="shared" si="111"/>
        <v>0</v>
      </c>
      <c r="E475" s="30">
        <f t="shared" si="112"/>
        <v>0</v>
      </c>
      <c r="F475" s="73">
        <f t="shared" si="113"/>
        <v>0</v>
      </c>
      <c r="G475" s="43">
        <f t="shared" si="114"/>
        <v>0</v>
      </c>
      <c r="I475" s="19">
        <f t="shared" si="123"/>
        <v>78985.78</v>
      </c>
      <c r="J475" s="138">
        <f t="shared" si="121"/>
        <v>5901.6392999999998</v>
      </c>
      <c r="K475" s="78">
        <f t="shared" si="117"/>
        <v>1062.2951</v>
      </c>
      <c r="L475" s="144">
        <f t="shared" si="122"/>
        <v>2723.6477</v>
      </c>
      <c r="M475" s="87">
        <f t="shared" si="118"/>
        <v>490.25659999999999</v>
      </c>
      <c r="N475" s="14"/>
      <c r="O475" s="14"/>
      <c r="P475" s="14"/>
      <c r="V475" s="36">
        <f t="shared" si="119"/>
        <v>999.14</v>
      </c>
      <c r="W475" s="36">
        <f t="shared" si="120"/>
        <v>993.16</v>
      </c>
    </row>
    <row r="476" spans="1:23" x14ac:dyDescent="0.2">
      <c r="A476" s="29">
        <v>41747</v>
      </c>
      <c r="B476" s="30">
        <v>996855071.38999999</v>
      </c>
      <c r="C476" s="30">
        <v>996.15</v>
      </c>
      <c r="D476" s="2">
        <f t="shared" si="111"/>
        <v>0</v>
      </c>
      <c r="E476" s="30">
        <f t="shared" si="112"/>
        <v>0</v>
      </c>
      <c r="F476" s="73">
        <f t="shared" si="113"/>
        <v>0</v>
      </c>
      <c r="G476" s="43">
        <f t="shared" si="114"/>
        <v>0</v>
      </c>
      <c r="I476" s="19">
        <f t="shared" si="123"/>
        <v>78985.78</v>
      </c>
      <c r="J476" s="138">
        <f t="shared" si="121"/>
        <v>5901.6392999999998</v>
      </c>
      <c r="K476" s="78">
        <f t="shared" si="117"/>
        <v>1062.2951</v>
      </c>
      <c r="L476" s="144">
        <f t="shared" si="122"/>
        <v>2723.6477</v>
      </c>
      <c r="M476" s="87">
        <f t="shared" si="118"/>
        <v>490.25659999999999</v>
      </c>
      <c r="N476" s="14"/>
      <c r="O476" s="14"/>
      <c r="P476" s="14"/>
      <c r="V476" s="36">
        <f t="shared" si="119"/>
        <v>999.14</v>
      </c>
      <c r="W476" s="36">
        <f t="shared" si="120"/>
        <v>993.16</v>
      </c>
    </row>
    <row r="477" spans="1:23" x14ac:dyDescent="0.2">
      <c r="A477" s="29">
        <v>41748</v>
      </c>
      <c r="B477" s="30">
        <v>996855071.38999999</v>
      </c>
      <c r="C477" s="30">
        <v>996.15</v>
      </c>
      <c r="D477" s="2">
        <f t="shared" si="111"/>
        <v>0</v>
      </c>
      <c r="E477" s="30">
        <f t="shared" si="112"/>
        <v>0</v>
      </c>
      <c r="F477" s="73">
        <f t="shared" si="113"/>
        <v>0</v>
      </c>
      <c r="G477" s="43">
        <f t="shared" si="114"/>
        <v>0</v>
      </c>
      <c r="I477" s="19">
        <f t="shared" si="123"/>
        <v>78985.78</v>
      </c>
      <c r="J477" s="138">
        <f t="shared" si="121"/>
        <v>5901.6392999999998</v>
      </c>
      <c r="K477" s="78">
        <f t="shared" si="117"/>
        <v>1062.2951</v>
      </c>
      <c r="L477" s="144">
        <f t="shared" si="122"/>
        <v>2723.6477</v>
      </c>
      <c r="M477" s="87">
        <f t="shared" si="118"/>
        <v>490.25659999999999</v>
      </c>
      <c r="N477" s="14"/>
      <c r="O477" s="14"/>
      <c r="P477" s="14"/>
      <c r="V477" s="36">
        <f t="shared" si="119"/>
        <v>999.14</v>
      </c>
      <c r="W477" s="36">
        <f t="shared" si="120"/>
        <v>993.16</v>
      </c>
    </row>
    <row r="478" spans="1:23" x14ac:dyDescent="0.2">
      <c r="A478" s="29">
        <v>41749</v>
      </c>
      <c r="B478" s="30">
        <v>996855071.38999999</v>
      </c>
      <c r="C478" s="30">
        <v>996.15</v>
      </c>
      <c r="D478" s="2">
        <f t="shared" si="111"/>
        <v>0</v>
      </c>
      <c r="E478" s="30">
        <f t="shared" si="112"/>
        <v>0</v>
      </c>
      <c r="F478" s="73">
        <f t="shared" si="113"/>
        <v>0</v>
      </c>
      <c r="G478" s="43">
        <f t="shared" si="114"/>
        <v>0</v>
      </c>
      <c r="I478" s="19">
        <f t="shared" si="123"/>
        <v>78985.78</v>
      </c>
      <c r="J478" s="138">
        <f t="shared" si="121"/>
        <v>5901.6392999999998</v>
      </c>
      <c r="K478" s="78">
        <f t="shared" si="117"/>
        <v>1062.2951</v>
      </c>
      <c r="L478" s="144">
        <f t="shared" si="122"/>
        <v>2723.6477</v>
      </c>
      <c r="M478" s="87">
        <f t="shared" si="118"/>
        <v>490.25659999999999</v>
      </c>
      <c r="N478" s="14"/>
      <c r="O478" s="14"/>
      <c r="P478" s="14"/>
      <c r="V478" s="36">
        <f t="shared" si="119"/>
        <v>999.14</v>
      </c>
      <c r="W478" s="36">
        <f t="shared" si="120"/>
        <v>993.16</v>
      </c>
    </row>
    <row r="479" spans="1:23" x14ac:dyDescent="0.2">
      <c r="A479" s="29">
        <v>41750</v>
      </c>
      <c r="B479" s="30">
        <v>996855071.38999999</v>
      </c>
      <c r="C479" s="30">
        <v>996.15</v>
      </c>
      <c r="D479" s="2">
        <f t="shared" si="111"/>
        <v>0</v>
      </c>
      <c r="E479" s="30">
        <f t="shared" si="112"/>
        <v>0</v>
      </c>
      <c r="F479" s="73">
        <f t="shared" si="113"/>
        <v>0</v>
      </c>
      <c r="G479" s="43">
        <f t="shared" si="114"/>
        <v>0</v>
      </c>
      <c r="I479" s="19">
        <f t="shared" si="123"/>
        <v>78985.78</v>
      </c>
      <c r="J479" s="138">
        <f t="shared" si="121"/>
        <v>5901.6392999999998</v>
      </c>
      <c r="K479" s="78">
        <f t="shared" si="117"/>
        <v>1062.2951</v>
      </c>
      <c r="L479" s="144">
        <f t="shared" si="122"/>
        <v>2723.6477</v>
      </c>
      <c r="M479" s="87">
        <f t="shared" si="118"/>
        <v>490.25659999999999</v>
      </c>
      <c r="N479" s="14"/>
      <c r="O479" s="14"/>
      <c r="P479" s="14"/>
      <c r="V479" s="36">
        <f t="shared" si="119"/>
        <v>999.14</v>
      </c>
      <c r="W479" s="36">
        <f t="shared" si="120"/>
        <v>993.16</v>
      </c>
    </row>
    <row r="480" spans="1:23" x14ac:dyDescent="0.2">
      <c r="A480" s="29">
        <v>41751</v>
      </c>
      <c r="B480" s="30">
        <v>996855071.38999999</v>
      </c>
      <c r="C480" s="30">
        <v>996.15</v>
      </c>
      <c r="D480" s="2">
        <f t="shared" si="111"/>
        <v>0</v>
      </c>
      <c r="E480" s="30">
        <f t="shared" si="112"/>
        <v>0</v>
      </c>
      <c r="F480" s="73">
        <f t="shared" si="113"/>
        <v>0</v>
      </c>
      <c r="G480" s="43">
        <f t="shared" si="114"/>
        <v>0</v>
      </c>
      <c r="I480" s="31">
        <f t="shared" si="123"/>
        <v>78985.78</v>
      </c>
      <c r="J480" s="137">
        <f t="shared" si="121"/>
        <v>5901.6392999999998</v>
      </c>
      <c r="K480" s="77">
        <f t="shared" si="117"/>
        <v>1062.2951</v>
      </c>
      <c r="L480" s="137">
        <f t="shared" si="122"/>
        <v>2723.6477</v>
      </c>
      <c r="M480" s="77">
        <f t="shared" si="118"/>
        <v>490.25659999999999</v>
      </c>
      <c r="N480" s="14"/>
      <c r="O480" s="14"/>
      <c r="P480" s="14"/>
      <c r="V480" s="36">
        <f t="shared" si="119"/>
        <v>999.14</v>
      </c>
      <c r="W480" s="36">
        <f t="shared" si="120"/>
        <v>993.16</v>
      </c>
    </row>
    <row r="481" spans="1:23" x14ac:dyDescent="0.2">
      <c r="A481" s="29">
        <v>41752</v>
      </c>
      <c r="B481" s="30">
        <v>996855071.38999999</v>
      </c>
      <c r="C481" s="30">
        <v>996.15</v>
      </c>
      <c r="D481" s="2">
        <f t="shared" si="111"/>
        <v>0</v>
      </c>
      <c r="E481" s="30">
        <f t="shared" si="112"/>
        <v>0</v>
      </c>
      <c r="F481" s="73">
        <f t="shared" si="113"/>
        <v>0</v>
      </c>
      <c r="G481" s="43">
        <f t="shared" si="114"/>
        <v>0</v>
      </c>
      <c r="I481" s="31">
        <f t="shared" si="123"/>
        <v>78985.78</v>
      </c>
      <c r="J481" s="137">
        <f t="shared" si="121"/>
        <v>5901.6392999999998</v>
      </c>
      <c r="K481" s="77">
        <f t="shared" si="117"/>
        <v>1062.2951</v>
      </c>
      <c r="L481" s="137">
        <f t="shared" si="122"/>
        <v>2723.6477</v>
      </c>
      <c r="M481" s="77">
        <f t="shared" si="118"/>
        <v>490.25659999999999</v>
      </c>
      <c r="N481" s="14"/>
      <c r="O481" s="14"/>
      <c r="P481" s="14"/>
      <c r="V481" s="36">
        <f t="shared" si="119"/>
        <v>999.14</v>
      </c>
      <c r="W481" s="36">
        <f t="shared" si="120"/>
        <v>993.16</v>
      </c>
    </row>
    <row r="482" spans="1:23" x14ac:dyDescent="0.2">
      <c r="A482" s="29">
        <v>41753</v>
      </c>
      <c r="B482" s="30">
        <v>996855071.38999999</v>
      </c>
      <c r="C482" s="30">
        <v>996.15</v>
      </c>
      <c r="D482" s="2">
        <f t="shared" si="111"/>
        <v>0</v>
      </c>
      <c r="E482" s="30">
        <f t="shared" si="112"/>
        <v>0</v>
      </c>
      <c r="F482" s="73">
        <f t="shared" si="113"/>
        <v>0</v>
      </c>
      <c r="G482" s="43">
        <f t="shared" si="114"/>
        <v>0</v>
      </c>
      <c r="I482" s="19">
        <f t="shared" si="123"/>
        <v>78985.78</v>
      </c>
      <c r="J482" s="138">
        <f t="shared" si="121"/>
        <v>5901.6392999999998</v>
      </c>
      <c r="K482" s="78">
        <f t="shared" si="117"/>
        <v>1062.2951</v>
      </c>
      <c r="L482" s="144">
        <f t="shared" si="122"/>
        <v>2723.6477</v>
      </c>
      <c r="M482" s="87">
        <f t="shared" si="118"/>
        <v>490.25659999999999</v>
      </c>
      <c r="N482" s="191" t="s">
        <v>54</v>
      </c>
      <c r="O482" s="191"/>
      <c r="P482" s="191"/>
      <c r="V482" s="36">
        <f t="shared" si="119"/>
        <v>999.14</v>
      </c>
      <c r="W482" s="36">
        <f t="shared" si="120"/>
        <v>993.16</v>
      </c>
    </row>
    <row r="483" spans="1:23" x14ac:dyDescent="0.2">
      <c r="A483" s="29">
        <v>41754</v>
      </c>
      <c r="B483" s="30">
        <v>996855071.38999999</v>
      </c>
      <c r="C483" s="30">
        <v>996.15</v>
      </c>
      <c r="D483" s="2">
        <f t="shared" si="111"/>
        <v>0</v>
      </c>
      <c r="E483" s="30">
        <f t="shared" si="112"/>
        <v>0</v>
      </c>
      <c r="F483" s="73">
        <f t="shared" si="113"/>
        <v>0</v>
      </c>
      <c r="G483" s="43">
        <f t="shared" si="114"/>
        <v>0</v>
      </c>
      <c r="I483" s="19">
        <f t="shared" si="123"/>
        <v>78985.78</v>
      </c>
      <c r="J483" s="138">
        <f t="shared" si="121"/>
        <v>5901.6392999999998</v>
      </c>
      <c r="K483" s="78">
        <f t="shared" si="117"/>
        <v>1062.2951</v>
      </c>
      <c r="L483" s="144">
        <f t="shared" si="122"/>
        <v>2723.6477</v>
      </c>
      <c r="M483" s="87">
        <f t="shared" si="118"/>
        <v>490.25659999999999</v>
      </c>
      <c r="N483" s="119" t="s">
        <v>52</v>
      </c>
      <c r="O483" s="120">
        <f>SUM(J460:J489)</f>
        <v>177049.17900000003</v>
      </c>
      <c r="P483" s="76">
        <f>SUM(L460:L489)</f>
        <v>81706.75370000003</v>
      </c>
      <c r="V483" s="36">
        <f t="shared" si="119"/>
        <v>999.14</v>
      </c>
      <c r="W483" s="36">
        <f t="shared" si="120"/>
        <v>993.16</v>
      </c>
    </row>
    <row r="484" spans="1:23" x14ac:dyDescent="0.2">
      <c r="A484" s="29">
        <v>41755</v>
      </c>
      <c r="B484" s="30">
        <v>996855071.38999999</v>
      </c>
      <c r="C484" s="30">
        <v>996.15</v>
      </c>
      <c r="D484" s="2">
        <f t="shared" si="111"/>
        <v>0</v>
      </c>
      <c r="E484" s="30">
        <f t="shared" si="112"/>
        <v>0</v>
      </c>
      <c r="F484" s="73">
        <f t="shared" si="113"/>
        <v>0</v>
      </c>
      <c r="G484" s="43">
        <f t="shared" si="114"/>
        <v>0</v>
      </c>
      <c r="I484" s="19">
        <f t="shared" si="123"/>
        <v>78985.78</v>
      </c>
      <c r="J484" s="138">
        <f t="shared" si="121"/>
        <v>5901.6392999999998</v>
      </c>
      <c r="K484" s="78">
        <f t="shared" si="117"/>
        <v>1062.2951</v>
      </c>
      <c r="L484" s="144">
        <f t="shared" si="122"/>
        <v>2723.6477</v>
      </c>
      <c r="M484" s="87">
        <f t="shared" si="118"/>
        <v>490.25659999999999</v>
      </c>
      <c r="N484" s="119" t="s">
        <v>53</v>
      </c>
      <c r="O484" s="76">
        <f>SUM(K460:K489)</f>
        <v>31868.852999999988</v>
      </c>
      <c r="P484" s="76">
        <f>SUM(M460:M489)</f>
        <v>14707.216100000005</v>
      </c>
      <c r="V484" s="36">
        <f t="shared" si="119"/>
        <v>999.14</v>
      </c>
      <c r="W484" s="36">
        <f t="shared" si="120"/>
        <v>993.16</v>
      </c>
    </row>
    <row r="485" spans="1:23" x14ac:dyDescent="0.2">
      <c r="A485" s="29">
        <v>41756</v>
      </c>
      <c r="B485" s="30">
        <v>996855071.38999999</v>
      </c>
      <c r="C485" s="30">
        <v>996.15</v>
      </c>
      <c r="D485" s="2">
        <f t="shared" si="111"/>
        <v>0</v>
      </c>
      <c r="E485" s="30">
        <f t="shared" si="112"/>
        <v>0</v>
      </c>
      <c r="F485" s="73">
        <f t="shared" si="113"/>
        <v>0</v>
      </c>
      <c r="G485" s="43">
        <f t="shared" si="114"/>
        <v>0</v>
      </c>
      <c r="I485" s="19">
        <f t="shared" si="123"/>
        <v>78985.78</v>
      </c>
      <c r="J485" s="138">
        <f t="shared" si="121"/>
        <v>5901.6392999999998</v>
      </c>
      <c r="K485" s="78">
        <f t="shared" si="117"/>
        <v>1062.2951</v>
      </c>
      <c r="L485" s="144">
        <f t="shared" si="122"/>
        <v>2723.6477</v>
      </c>
      <c r="M485" s="87">
        <f t="shared" si="118"/>
        <v>490.25659999999999</v>
      </c>
      <c r="N485" s="186" t="s">
        <v>8</v>
      </c>
      <c r="O485" s="186"/>
      <c r="P485" s="186"/>
      <c r="V485" s="36">
        <f t="shared" si="119"/>
        <v>999.14</v>
      </c>
      <c r="W485" s="36">
        <f t="shared" si="120"/>
        <v>993.16</v>
      </c>
    </row>
    <row r="486" spans="1:23" x14ac:dyDescent="0.2">
      <c r="A486" s="29">
        <v>41757</v>
      </c>
      <c r="B486" s="30">
        <v>996855071.38999999</v>
      </c>
      <c r="C486" s="30">
        <v>996.15</v>
      </c>
      <c r="D486" s="2">
        <f t="shared" si="111"/>
        <v>0</v>
      </c>
      <c r="E486" s="30">
        <f t="shared" si="112"/>
        <v>0</v>
      </c>
      <c r="F486" s="73">
        <f t="shared" si="113"/>
        <v>0</v>
      </c>
      <c r="G486" s="43">
        <f t="shared" si="114"/>
        <v>0</v>
      </c>
      <c r="I486" s="19">
        <f t="shared" si="123"/>
        <v>78985.78</v>
      </c>
      <c r="J486" s="138">
        <f t="shared" si="121"/>
        <v>5901.6392999999998</v>
      </c>
      <c r="K486" s="78">
        <f t="shared" si="117"/>
        <v>1062.2951</v>
      </c>
      <c r="L486" s="144">
        <f t="shared" si="122"/>
        <v>2723.6477</v>
      </c>
      <c r="M486" s="87">
        <f t="shared" si="118"/>
        <v>490.25659999999999</v>
      </c>
      <c r="N486" s="92" t="s">
        <v>43</v>
      </c>
      <c r="O486" s="167" t="s">
        <v>39</v>
      </c>
      <c r="P486" s="93" t="s">
        <v>40</v>
      </c>
      <c r="V486" s="36">
        <f t="shared" si="119"/>
        <v>999.14</v>
      </c>
      <c r="W486" s="36">
        <f t="shared" si="120"/>
        <v>993.16</v>
      </c>
    </row>
    <row r="487" spans="1:23" x14ac:dyDescent="0.2">
      <c r="A487" s="29">
        <v>41758</v>
      </c>
      <c r="B487" s="30">
        <v>996855071.38999999</v>
      </c>
      <c r="C487" s="30">
        <v>996.15</v>
      </c>
      <c r="D487" s="2">
        <f t="shared" si="111"/>
        <v>0</v>
      </c>
      <c r="E487" s="30">
        <f t="shared" si="112"/>
        <v>0</v>
      </c>
      <c r="F487" s="73">
        <f t="shared" si="113"/>
        <v>0</v>
      </c>
      <c r="G487" s="43">
        <f t="shared" si="114"/>
        <v>0</v>
      </c>
      <c r="I487" s="32">
        <f t="shared" si="123"/>
        <v>78985.78</v>
      </c>
      <c r="J487" s="138">
        <f t="shared" si="121"/>
        <v>5901.6392999999998</v>
      </c>
      <c r="K487" s="78">
        <f t="shared" si="117"/>
        <v>1062.2951</v>
      </c>
      <c r="L487" s="144">
        <f t="shared" si="122"/>
        <v>2723.6477</v>
      </c>
      <c r="M487" s="87">
        <f t="shared" si="118"/>
        <v>490.25659999999999</v>
      </c>
      <c r="N487" s="94">
        <f>SUM(I459:I487)</f>
        <v>2290587.62</v>
      </c>
      <c r="O487" s="89">
        <f>IF(SUM(J460:J489)&lt;20000,20000,SUM(J460:J489))</f>
        <v>177049.17900000003</v>
      </c>
      <c r="P487" s="91">
        <f>IF(SUM(L460:L489)&lt;6000,6000,SUM(L460:L489))</f>
        <v>81706.75370000003</v>
      </c>
      <c r="V487" s="36">
        <f t="shared" si="119"/>
        <v>999.14</v>
      </c>
      <c r="W487" s="36">
        <f t="shared" si="120"/>
        <v>993.16</v>
      </c>
    </row>
    <row r="488" spans="1:23" x14ac:dyDescent="0.2">
      <c r="A488" s="29">
        <v>41759</v>
      </c>
      <c r="B488" s="31">
        <v>995875165.47000003</v>
      </c>
      <c r="C488" s="31">
        <v>995.17</v>
      </c>
      <c r="D488" s="2">
        <f t="shared" si="111"/>
        <v>-979905.91999995708</v>
      </c>
      <c r="E488" s="30">
        <f t="shared" si="112"/>
        <v>-0.98000000000001819</v>
      </c>
      <c r="F488" s="73">
        <f t="shared" si="113"/>
        <v>-9.829973765730967E-4</v>
      </c>
      <c r="G488" s="43">
        <f t="shared" si="114"/>
        <v>-9.8378758219145527E-4</v>
      </c>
      <c r="I488" s="31">
        <f>ROUND(B488*$N$2/$O$739,2)</f>
        <v>78908.14</v>
      </c>
      <c r="J488" s="137">
        <f t="shared" si="121"/>
        <v>5901.6392999999998</v>
      </c>
      <c r="K488" s="77">
        <f t="shared" si="117"/>
        <v>1062.2951</v>
      </c>
      <c r="L488" s="137">
        <f t="shared" si="122"/>
        <v>2723.6477</v>
      </c>
      <c r="M488" s="77">
        <f t="shared" si="118"/>
        <v>490.25659999999999</v>
      </c>
      <c r="N488" s="94">
        <f>ROUND(N487*18/118,2)</f>
        <v>349411.67</v>
      </c>
      <c r="O488" s="95">
        <f>IF(O487=TRUE,SUM(K460:K489),O487*18%)</f>
        <v>31868.852220000004</v>
      </c>
      <c r="P488" s="96">
        <f>IF(P487=TRUE,SUM(M460:M489),P487*18%)</f>
        <v>14707.215666000006</v>
      </c>
      <c r="V488" s="36">
        <f t="shared" si="119"/>
        <v>998.16</v>
      </c>
      <c r="W488" s="36">
        <f t="shared" si="120"/>
        <v>992.18</v>
      </c>
    </row>
    <row r="489" spans="1:23" x14ac:dyDescent="0.2">
      <c r="A489" s="29">
        <v>41760</v>
      </c>
      <c r="B489" s="30">
        <v>995875165.47000003</v>
      </c>
      <c r="C489" s="30">
        <v>995.17</v>
      </c>
      <c r="D489" s="2">
        <f t="shared" si="111"/>
        <v>0</v>
      </c>
      <c r="E489" s="30">
        <f t="shared" si="112"/>
        <v>0</v>
      </c>
      <c r="F489" s="73">
        <f t="shared" si="113"/>
        <v>0</v>
      </c>
      <c r="G489" s="43">
        <f t="shared" si="114"/>
        <v>0</v>
      </c>
      <c r="I489" s="31">
        <f>ROUND(B489*$N$2/$O$739,2)</f>
        <v>78908.14</v>
      </c>
      <c r="J489" s="139">
        <f t="shared" si="121"/>
        <v>5901.6392999999998</v>
      </c>
      <c r="K489" s="79">
        <f t="shared" si="117"/>
        <v>1062.2951</v>
      </c>
      <c r="L489" s="139">
        <f t="shared" si="122"/>
        <v>2720.9704000000002</v>
      </c>
      <c r="M489" s="79">
        <f t="shared" si="118"/>
        <v>489.7747</v>
      </c>
      <c r="N489" s="190" t="s">
        <v>47</v>
      </c>
      <c r="O489" s="190"/>
      <c r="P489" s="190"/>
      <c r="V489" s="36">
        <f t="shared" si="119"/>
        <v>998.16</v>
      </c>
      <c r="W489" s="36">
        <f t="shared" si="120"/>
        <v>992.18</v>
      </c>
    </row>
    <row r="490" spans="1:23" x14ac:dyDescent="0.2">
      <c r="A490" s="29">
        <v>41761</v>
      </c>
      <c r="B490" s="30">
        <v>995875165.47000003</v>
      </c>
      <c r="C490" s="30">
        <v>995.17</v>
      </c>
      <c r="D490" s="2">
        <f t="shared" si="111"/>
        <v>0</v>
      </c>
      <c r="E490" s="30">
        <f t="shared" si="112"/>
        <v>0</v>
      </c>
      <c r="F490" s="73">
        <f t="shared" si="113"/>
        <v>0</v>
      </c>
      <c r="G490" s="43">
        <f t="shared" si="114"/>
        <v>0</v>
      </c>
      <c r="I490" s="31">
        <f>ROUND(B490*$N$2/$O$739,2)</f>
        <v>78908.14</v>
      </c>
      <c r="J490" s="137">
        <f t="shared" si="121"/>
        <v>5901.6392999999998</v>
      </c>
      <c r="K490" s="77">
        <f t="shared" si="117"/>
        <v>1062.2951</v>
      </c>
      <c r="L490" s="137">
        <f t="shared" si="122"/>
        <v>2720.9704000000002</v>
      </c>
      <c r="M490" s="77">
        <f t="shared" si="118"/>
        <v>489.7747</v>
      </c>
      <c r="N490" s="14"/>
      <c r="O490" s="14"/>
      <c r="P490" s="14"/>
      <c r="Q490" s="34"/>
      <c r="V490" s="36">
        <f t="shared" si="119"/>
        <v>998.16</v>
      </c>
      <c r="W490" s="36">
        <f t="shared" si="120"/>
        <v>992.18</v>
      </c>
    </row>
    <row r="491" spans="1:23" x14ac:dyDescent="0.2">
      <c r="A491" s="29">
        <v>41762</v>
      </c>
      <c r="B491" s="30">
        <v>995875165.47000003</v>
      </c>
      <c r="C491" s="30">
        <v>995.17</v>
      </c>
      <c r="D491" s="2">
        <f t="shared" si="111"/>
        <v>0</v>
      </c>
      <c r="E491" s="30">
        <f t="shared" si="112"/>
        <v>0</v>
      </c>
      <c r="F491" s="73">
        <f t="shared" si="113"/>
        <v>0</v>
      </c>
      <c r="G491" s="43">
        <f t="shared" si="114"/>
        <v>0</v>
      </c>
      <c r="I491" s="19">
        <f t="shared" ref="I491:I529" si="124">ROUND(B490*$N$2/$O$739,2)</f>
        <v>78908.14</v>
      </c>
      <c r="J491" s="138">
        <f t="shared" si="121"/>
        <v>5901.6392999999998</v>
      </c>
      <c r="K491" s="78">
        <f t="shared" si="117"/>
        <v>1062.2951</v>
      </c>
      <c r="L491" s="144">
        <f t="shared" si="122"/>
        <v>2720.9704000000002</v>
      </c>
      <c r="M491" s="87">
        <f t="shared" si="118"/>
        <v>489.7747</v>
      </c>
      <c r="N491" s="14"/>
      <c r="O491" s="14"/>
      <c r="P491" s="14"/>
      <c r="Q491" s="34"/>
      <c r="V491" s="36">
        <f t="shared" si="119"/>
        <v>998.16</v>
      </c>
      <c r="W491" s="36">
        <f t="shared" si="120"/>
        <v>992.18</v>
      </c>
    </row>
    <row r="492" spans="1:23" x14ac:dyDescent="0.2">
      <c r="A492" s="29">
        <v>41763</v>
      </c>
      <c r="B492" s="30">
        <v>995875165.47000003</v>
      </c>
      <c r="C492" s="30">
        <v>995.17</v>
      </c>
      <c r="D492" s="2">
        <f t="shared" si="111"/>
        <v>0</v>
      </c>
      <c r="E492" s="30">
        <f t="shared" si="112"/>
        <v>0</v>
      </c>
      <c r="F492" s="73">
        <f t="shared" si="113"/>
        <v>0</v>
      </c>
      <c r="G492" s="43">
        <f t="shared" si="114"/>
        <v>0</v>
      </c>
      <c r="I492" s="19">
        <f t="shared" si="124"/>
        <v>78908.14</v>
      </c>
      <c r="J492" s="138">
        <f t="shared" si="121"/>
        <v>5901.6392999999998</v>
      </c>
      <c r="K492" s="78">
        <f t="shared" si="117"/>
        <v>1062.2951</v>
      </c>
      <c r="L492" s="144">
        <f t="shared" si="122"/>
        <v>2720.9704000000002</v>
      </c>
      <c r="M492" s="87">
        <f t="shared" si="118"/>
        <v>489.7747</v>
      </c>
      <c r="N492" s="74"/>
      <c r="O492" s="75"/>
      <c r="P492" s="75"/>
      <c r="Q492" s="34"/>
      <c r="V492" s="36">
        <f t="shared" si="119"/>
        <v>998.16</v>
      </c>
      <c r="W492" s="36">
        <f t="shared" si="120"/>
        <v>992.18</v>
      </c>
    </row>
    <row r="493" spans="1:23" x14ac:dyDescent="0.2">
      <c r="A493" s="29">
        <v>41764</v>
      </c>
      <c r="B493" s="30">
        <v>995875165.47000003</v>
      </c>
      <c r="C493" s="30">
        <v>995.17</v>
      </c>
      <c r="D493" s="2">
        <f t="shared" si="111"/>
        <v>0</v>
      </c>
      <c r="E493" s="30">
        <f t="shared" si="112"/>
        <v>0</v>
      </c>
      <c r="F493" s="73">
        <f t="shared" si="113"/>
        <v>0</v>
      </c>
      <c r="G493" s="43">
        <f t="shared" si="114"/>
        <v>0</v>
      </c>
      <c r="I493" s="19">
        <f t="shared" si="124"/>
        <v>78908.14</v>
      </c>
      <c r="J493" s="138">
        <f t="shared" si="121"/>
        <v>5901.6392999999998</v>
      </c>
      <c r="K493" s="78">
        <f t="shared" si="117"/>
        <v>1062.2951</v>
      </c>
      <c r="L493" s="144">
        <f t="shared" si="122"/>
        <v>2720.9704000000002</v>
      </c>
      <c r="M493" s="87">
        <f t="shared" si="118"/>
        <v>489.7747</v>
      </c>
      <c r="N493" s="74"/>
      <c r="O493" s="75"/>
      <c r="P493" s="75"/>
      <c r="Q493" s="34"/>
      <c r="V493" s="36">
        <f t="shared" si="119"/>
        <v>998.16</v>
      </c>
      <c r="W493" s="36">
        <f t="shared" si="120"/>
        <v>992.18</v>
      </c>
    </row>
    <row r="494" spans="1:23" x14ac:dyDescent="0.2">
      <c r="A494" s="29">
        <v>41765</v>
      </c>
      <c r="B494" s="30">
        <v>995875165.47000003</v>
      </c>
      <c r="C494" s="30">
        <v>995.17</v>
      </c>
      <c r="D494" s="2">
        <f t="shared" si="111"/>
        <v>0</v>
      </c>
      <c r="E494" s="30">
        <f t="shared" si="112"/>
        <v>0</v>
      </c>
      <c r="F494" s="73">
        <f t="shared" si="113"/>
        <v>0</v>
      </c>
      <c r="G494" s="43">
        <f t="shared" si="114"/>
        <v>0</v>
      </c>
      <c r="I494" s="31">
        <f t="shared" si="124"/>
        <v>78908.14</v>
      </c>
      <c r="J494" s="137">
        <f t="shared" si="121"/>
        <v>5901.6392999999998</v>
      </c>
      <c r="K494" s="77">
        <f t="shared" si="117"/>
        <v>1062.2951</v>
      </c>
      <c r="L494" s="137">
        <f t="shared" si="122"/>
        <v>2720.9704000000002</v>
      </c>
      <c r="M494" s="77">
        <f t="shared" si="118"/>
        <v>489.7747</v>
      </c>
      <c r="N494" s="14"/>
      <c r="O494" s="14"/>
      <c r="P494" s="14"/>
      <c r="V494" s="36">
        <f t="shared" si="119"/>
        <v>998.16</v>
      </c>
      <c r="W494" s="36">
        <f t="shared" si="120"/>
        <v>992.18</v>
      </c>
    </row>
    <row r="495" spans="1:23" x14ac:dyDescent="0.2">
      <c r="A495" s="29">
        <v>41766</v>
      </c>
      <c r="B495" s="30">
        <v>995875165.47000003</v>
      </c>
      <c r="C495" s="30">
        <v>995.17</v>
      </c>
      <c r="D495" s="2">
        <f t="shared" si="111"/>
        <v>0</v>
      </c>
      <c r="E495" s="30">
        <f t="shared" si="112"/>
        <v>0</v>
      </c>
      <c r="F495" s="73">
        <f t="shared" si="113"/>
        <v>0</v>
      </c>
      <c r="G495" s="43">
        <f t="shared" si="114"/>
        <v>0</v>
      </c>
      <c r="I495" s="31">
        <f t="shared" si="124"/>
        <v>78908.14</v>
      </c>
      <c r="J495" s="137">
        <f t="shared" si="121"/>
        <v>5901.6392999999998</v>
      </c>
      <c r="K495" s="77">
        <f t="shared" si="117"/>
        <v>1062.2951</v>
      </c>
      <c r="L495" s="137">
        <f t="shared" si="122"/>
        <v>2720.9704000000002</v>
      </c>
      <c r="M495" s="77">
        <f t="shared" si="118"/>
        <v>489.7747</v>
      </c>
      <c r="N495" s="14"/>
      <c r="O495" s="14"/>
      <c r="P495" s="14"/>
      <c r="V495" s="36">
        <f t="shared" si="119"/>
        <v>998.16</v>
      </c>
      <c r="W495" s="36">
        <f t="shared" si="120"/>
        <v>992.18</v>
      </c>
    </row>
    <row r="496" spans="1:23" x14ac:dyDescent="0.2">
      <c r="A496" s="29">
        <v>41767</v>
      </c>
      <c r="B496" s="30">
        <v>995875165.47000003</v>
      </c>
      <c r="C496" s="30">
        <v>995.17</v>
      </c>
      <c r="D496" s="2">
        <f t="shared" si="111"/>
        <v>0</v>
      </c>
      <c r="E496" s="30">
        <f t="shared" si="112"/>
        <v>0</v>
      </c>
      <c r="F496" s="73">
        <f t="shared" si="113"/>
        <v>0</v>
      </c>
      <c r="G496" s="43">
        <f t="shared" si="114"/>
        <v>0</v>
      </c>
      <c r="I496" s="19">
        <f t="shared" si="124"/>
        <v>78908.14</v>
      </c>
      <c r="J496" s="138">
        <f t="shared" si="121"/>
        <v>5901.6392999999998</v>
      </c>
      <c r="K496" s="78">
        <f t="shared" si="117"/>
        <v>1062.2951</v>
      </c>
      <c r="L496" s="144">
        <f t="shared" si="122"/>
        <v>2720.9704000000002</v>
      </c>
      <c r="M496" s="87">
        <f t="shared" si="118"/>
        <v>489.7747</v>
      </c>
      <c r="N496" s="14"/>
      <c r="O496" s="14"/>
      <c r="P496" s="14"/>
      <c r="V496" s="36">
        <f t="shared" si="119"/>
        <v>998.16</v>
      </c>
      <c r="W496" s="36">
        <f t="shared" si="120"/>
        <v>992.18</v>
      </c>
    </row>
    <row r="497" spans="1:23" x14ac:dyDescent="0.2">
      <c r="A497" s="29">
        <v>41768</v>
      </c>
      <c r="B497" s="30">
        <v>995875165.47000003</v>
      </c>
      <c r="C497" s="30">
        <v>995.17</v>
      </c>
      <c r="D497" s="2">
        <f t="shared" si="111"/>
        <v>0</v>
      </c>
      <c r="E497" s="30">
        <f t="shared" si="112"/>
        <v>0</v>
      </c>
      <c r="F497" s="73">
        <f t="shared" si="113"/>
        <v>0</v>
      </c>
      <c r="G497" s="43">
        <f t="shared" si="114"/>
        <v>0</v>
      </c>
      <c r="I497" s="19">
        <f t="shared" si="124"/>
        <v>78908.14</v>
      </c>
      <c r="J497" s="138">
        <f t="shared" si="121"/>
        <v>5901.6392999999998</v>
      </c>
      <c r="K497" s="78">
        <f t="shared" si="117"/>
        <v>1062.2951</v>
      </c>
      <c r="L497" s="144">
        <f t="shared" si="122"/>
        <v>2720.9704000000002</v>
      </c>
      <c r="M497" s="87">
        <f t="shared" si="118"/>
        <v>489.7747</v>
      </c>
      <c r="N497" s="14"/>
      <c r="O497" s="14"/>
      <c r="P497" s="14"/>
      <c r="V497" s="36">
        <f t="shared" si="119"/>
        <v>998.16</v>
      </c>
      <c r="W497" s="36">
        <f t="shared" si="120"/>
        <v>992.18</v>
      </c>
    </row>
    <row r="498" spans="1:23" x14ac:dyDescent="0.2">
      <c r="A498" s="29">
        <v>41769</v>
      </c>
      <c r="B498" s="30">
        <v>995875165.47000003</v>
      </c>
      <c r="C498" s="30">
        <v>995.17</v>
      </c>
      <c r="D498" s="2">
        <f t="shared" ref="D498:D561" si="125">IF(B498-B497=-B498-B497,0,B498-B497)</f>
        <v>0</v>
      </c>
      <c r="E498" s="30">
        <f t="shared" ref="E498:E561" si="126">IF(C498-C497=-C498-C497,0,C498-C497)</f>
        <v>0</v>
      </c>
      <c r="F498" s="73">
        <f t="shared" ref="F498:F561" si="127">IFERROR(D498/B497,0)</f>
        <v>0</v>
      </c>
      <c r="G498" s="43">
        <f t="shared" ref="G498:G561" si="128">IFERROR(E498/C497,0)</f>
        <v>0</v>
      </c>
      <c r="I498" s="31">
        <f t="shared" si="124"/>
        <v>78908.14</v>
      </c>
      <c r="J498" s="137">
        <f t="shared" si="121"/>
        <v>5901.6392999999998</v>
      </c>
      <c r="K498" s="77">
        <f t="shared" si="117"/>
        <v>1062.2951</v>
      </c>
      <c r="L498" s="137">
        <f t="shared" si="122"/>
        <v>2720.9704000000002</v>
      </c>
      <c r="M498" s="77">
        <f t="shared" si="118"/>
        <v>489.7747</v>
      </c>
      <c r="N498" s="14"/>
      <c r="O498" s="14"/>
      <c r="P498" s="14"/>
      <c r="V498" s="36">
        <f t="shared" si="119"/>
        <v>998.16</v>
      </c>
      <c r="W498" s="36">
        <f t="shared" si="120"/>
        <v>992.18</v>
      </c>
    </row>
    <row r="499" spans="1:23" x14ac:dyDescent="0.2">
      <c r="A499" s="29">
        <v>41770</v>
      </c>
      <c r="B499" s="30">
        <v>995875165.47000003</v>
      </c>
      <c r="C499" s="30">
        <v>995.17</v>
      </c>
      <c r="D499" s="2">
        <f t="shared" si="125"/>
        <v>0</v>
      </c>
      <c r="E499" s="30">
        <f t="shared" si="126"/>
        <v>0</v>
      </c>
      <c r="F499" s="73">
        <f t="shared" si="127"/>
        <v>0</v>
      </c>
      <c r="G499" s="43">
        <f t="shared" si="128"/>
        <v>0</v>
      </c>
      <c r="I499" s="19">
        <f t="shared" si="124"/>
        <v>78908.14</v>
      </c>
      <c r="J499" s="138">
        <f t="shared" si="121"/>
        <v>5901.6392999999998</v>
      </c>
      <c r="K499" s="78">
        <f t="shared" si="117"/>
        <v>1062.2951</v>
      </c>
      <c r="L499" s="144">
        <f t="shared" si="122"/>
        <v>2720.9704000000002</v>
      </c>
      <c r="M499" s="87">
        <f t="shared" si="118"/>
        <v>489.7747</v>
      </c>
      <c r="N499" s="14"/>
      <c r="O499" s="14"/>
      <c r="P499" s="14"/>
      <c r="V499" s="36">
        <f t="shared" si="119"/>
        <v>998.16</v>
      </c>
      <c r="W499" s="36">
        <f t="shared" si="120"/>
        <v>992.18</v>
      </c>
    </row>
    <row r="500" spans="1:23" x14ac:dyDescent="0.2">
      <c r="A500" s="29">
        <v>41771</v>
      </c>
      <c r="B500" s="30">
        <v>995875165.47000003</v>
      </c>
      <c r="C500" s="30">
        <v>995.17</v>
      </c>
      <c r="D500" s="2">
        <f t="shared" si="125"/>
        <v>0</v>
      </c>
      <c r="E500" s="30">
        <f t="shared" si="126"/>
        <v>0</v>
      </c>
      <c r="F500" s="73">
        <f t="shared" si="127"/>
        <v>0</v>
      </c>
      <c r="G500" s="43">
        <f t="shared" si="128"/>
        <v>0</v>
      </c>
      <c r="I500" s="19">
        <f t="shared" si="124"/>
        <v>78908.14</v>
      </c>
      <c r="J500" s="138">
        <f t="shared" si="121"/>
        <v>5901.6392999999998</v>
      </c>
      <c r="K500" s="78">
        <f t="shared" si="117"/>
        <v>1062.2951</v>
      </c>
      <c r="L500" s="144">
        <f t="shared" si="122"/>
        <v>2720.9704000000002</v>
      </c>
      <c r="M500" s="87">
        <f t="shared" si="118"/>
        <v>489.7747</v>
      </c>
      <c r="N500" s="14"/>
      <c r="O500" s="14"/>
      <c r="P500" s="14"/>
      <c r="V500" s="36">
        <f t="shared" si="119"/>
        <v>998.16</v>
      </c>
      <c r="W500" s="36">
        <f t="shared" si="120"/>
        <v>992.18</v>
      </c>
    </row>
    <row r="501" spans="1:23" x14ac:dyDescent="0.2">
      <c r="A501" s="29">
        <v>41772</v>
      </c>
      <c r="B501" s="30">
        <v>995875165.47000003</v>
      </c>
      <c r="C501" s="30">
        <v>995.17</v>
      </c>
      <c r="D501" s="2">
        <f t="shared" si="125"/>
        <v>0</v>
      </c>
      <c r="E501" s="30">
        <f t="shared" si="126"/>
        <v>0</v>
      </c>
      <c r="F501" s="73">
        <f t="shared" si="127"/>
        <v>0</v>
      </c>
      <c r="G501" s="43">
        <f t="shared" si="128"/>
        <v>0</v>
      </c>
      <c r="I501" s="31">
        <f t="shared" si="124"/>
        <v>78908.14</v>
      </c>
      <c r="J501" s="137">
        <f t="shared" si="121"/>
        <v>5901.6392999999998</v>
      </c>
      <c r="K501" s="77">
        <f t="shared" si="117"/>
        <v>1062.2951</v>
      </c>
      <c r="L501" s="137">
        <f t="shared" si="122"/>
        <v>2720.9704000000002</v>
      </c>
      <c r="M501" s="77">
        <f t="shared" si="118"/>
        <v>489.7747</v>
      </c>
      <c r="N501" s="14"/>
      <c r="O501" s="14"/>
      <c r="P501" s="14"/>
      <c r="V501" s="36">
        <f t="shared" si="119"/>
        <v>998.16</v>
      </c>
      <c r="W501" s="36">
        <f t="shared" si="120"/>
        <v>992.18</v>
      </c>
    </row>
    <row r="502" spans="1:23" x14ac:dyDescent="0.2">
      <c r="A502" s="29">
        <v>41773</v>
      </c>
      <c r="B502" s="30">
        <v>995875165.47000003</v>
      </c>
      <c r="C502" s="30">
        <v>995.17</v>
      </c>
      <c r="D502" s="2">
        <f t="shared" si="125"/>
        <v>0</v>
      </c>
      <c r="E502" s="30">
        <f t="shared" si="126"/>
        <v>0</v>
      </c>
      <c r="F502" s="73">
        <f t="shared" si="127"/>
        <v>0</v>
      </c>
      <c r="G502" s="43">
        <f t="shared" si="128"/>
        <v>0</v>
      </c>
      <c r="I502" s="31">
        <f t="shared" si="124"/>
        <v>78908.14</v>
      </c>
      <c r="J502" s="137">
        <f t="shared" si="121"/>
        <v>5901.6392999999998</v>
      </c>
      <c r="K502" s="77">
        <f t="shared" si="117"/>
        <v>1062.2951</v>
      </c>
      <c r="L502" s="137">
        <f t="shared" si="122"/>
        <v>2720.9704000000002</v>
      </c>
      <c r="M502" s="77">
        <f t="shared" si="118"/>
        <v>489.7747</v>
      </c>
      <c r="N502" s="14"/>
      <c r="O502" s="14"/>
      <c r="P502" s="14"/>
      <c r="V502" s="36">
        <f t="shared" si="119"/>
        <v>998.16</v>
      </c>
      <c r="W502" s="36">
        <f t="shared" si="120"/>
        <v>992.18</v>
      </c>
    </row>
    <row r="503" spans="1:23" x14ac:dyDescent="0.2">
      <c r="A503" s="29">
        <v>41774</v>
      </c>
      <c r="B503" s="30">
        <v>995875165.47000003</v>
      </c>
      <c r="C503" s="30">
        <v>995.17</v>
      </c>
      <c r="D503" s="2">
        <f t="shared" si="125"/>
        <v>0</v>
      </c>
      <c r="E503" s="30">
        <f t="shared" si="126"/>
        <v>0</v>
      </c>
      <c r="F503" s="73">
        <f t="shared" si="127"/>
        <v>0</v>
      </c>
      <c r="G503" s="43">
        <f t="shared" si="128"/>
        <v>0</v>
      </c>
      <c r="I503" s="19">
        <f t="shared" si="124"/>
        <v>78908.14</v>
      </c>
      <c r="J503" s="138">
        <f t="shared" si="121"/>
        <v>5901.6392999999998</v>
      </c>
      <c r="K503" s="78">
        <f t="shared" si="117"/>
        <v>1062.2951</v>
      </c>
      <c r="L503" s="144">
        <f t="shared" si="122"/>
        <v>2720.9704000000002</v>
      </c>
      <c r="M503" s="87">
        <f t="shared" si="118"/>
        <v>489.7747</v>
      </c>
      <c r="N503" s="14"/>
      <c r="O503" s="14"/>
      <c r="P503" s="14"/>
      <c r="V503" s="36">
        <f t="shared" si="119"/>
        <v>998.16</v>
      </c>
      <c r="W503" s="36">
        <f t="shared" si="120"/>
        <v>992.18</v>
      </c>
    </row>
    <row r="504" spans="1:23" x14ac:dyDescent="0.2">
      <c r="A504" s="29">
        <v>41775</v>
      </c>
      <c r="B504" s="30">
        <v>995875165.47000003</v>
      </c>
      <c r="C504" s="30">
        <v>995.17</v>
      </c>
      <c r="D504" s="2">
        <f t="shared" si="125"/>
        <v>0</v>
      </c>
      <c r="E504" s="30">
        <f t="shared" si="126"/>
        <v>0</v>
      </c>
      <c r="F504" s="73">
        <f t="shared" si="127"/>
        <v>0</v>
      </c>
      <c r="G504" s="43">
        <f t="shared" si="128"/>
        <v>0</v>
      </c>
      <c r="I504" s="19">
        <f t="shared" si="124"/>
        <v>78908.14</v>
      </c>
      <c r="J504" s="138">
        <f t="shared" si="121"/>
        <v>5901.6392999999998</v>
      </c>
      <c r="K504" s="78">
        <f t="shared" si="117"/>
        <v>1062.2951</v>
      </c>
      <c r="L504" s="144">
        <f t="shared" si="122"/>
        <v>2720.9704000000002</v>
      </c>
      <c r="M504" s="87">
        <f t="shared" si="118"/>
        <v>489.7747</v>
      </c>
      <c r="N504" s="14"/>
      <c r="O504" s="14"/>
      <c r="P504" s="14"/>
      <c r="V504" s="36">
        <f t="shared" si="119"/>
        <v>998.16</v>
      </c>
      <c r="W504" s="36">
        <f t="shared" si="120"/>
        <v>992.18</v>
      </c>
    </row>
    <row r="505" spans="1:23" x14ac:dyDescent="0.2">
      <c r="A505" s="29">
        <v>41776</v>
      </c>
      <c r="B505" s="30">
        <v>995875165.47000003</v>
      </c>
      <c r="C505" s="30">
        <v>995.17</v>
      </c>
      <c r="D505" s="2">
        <f t="shared" si="125"/>
        <v>0</v>
      </c>
      <c r="E505" s="30">
        <f t="shared" si="126"/>
        <v>0</v>
      </c>
      <c r="F505" s="73">
        <f t="shared" si="127"/>
        <v>0</v>
      </c>
      <c r="G505" s="43">
        <f t="shared" si="128"/>
        <v>0</v>
      </c>
      <c r="I505" s="19">
        <f t="shared" si="124"/>
        <v>78908.14</v>
      </c>
      <c r="J505" s="138">
        <f t="shared" si="121"/>
        <v>5901.6392999999998</v>
      </c>
      <c r="K505" s="78">
        <f t="shared" si="117"/>
        <v>1062.2951</v>
      </c>
      <c r="L505" s="144">
        <f t="shared" si="122"/>
        <v>2720.9704000000002</v>
      </c>
      <c r="M505" s="87">
        <f t="shared" si="118"/>
        <v>489.7747</v>
      </c>
      <c r="N505" s="14"/>
      <c r="O505" s="14"/>
      <c r="P505" s="14"/>
      <c r="V505" s="36">
        <f t="shared" si="119"/>
        <v>998.16</v>
      </c>
      <c r="W505" s="36">
        <f t="shared" si="120"/>
        <v>992.18</v>
      </c>
    </row>
    <row r="506" spans="1:23" x14ac:dyDescent="0.2">
      <c r="A506" s="29">
        <v>41777</v>
      </c>
      <c r="B506" s="30">
        <v>995875165.47000003</v>
      </c>
      <c r="C506" s="30">
        <v>995.17</v>
      </c>
      <c r="D506" s="2">
        <f t="shared" si="125"/>
        <v>0</v>
      </c>
      <c r="E506" s="30">
        <f t="shared" si="126"/>
        <v>0</v>
      </c>
      <c r="F506" s="73">
        <f t="shared" si="127"/>
        <v>0</v>
      </c>
      <c r="G506" s="43">
        <f t="shared" si="128"/>
        <v>0</v>
      </c>
      <c r="I506" s="19">
        <f t="shared" si="124"/>
        <v>78908.14</v>
      </c>
      <c r="J506" s="138">
        <f t="shared" si="121"/>
        <v>5901.6392999999998</v>
      </c>
      <c r="K506" s="78">
        <f t="shared" si="117"/>
        <v>1062.2951</v>
      </c>
      <c r="L506" s="144">
        <f t="shared" si="122"/>
        <v>2720.9704000000002</v>
      </c>
      <c r="M506" s="87">
        <f t="shared" si="118"/>
        <v>489.7747</v>
      </c>
      <c r="N506" s="14"/>
      <c r="O506" s="14"/>
      <c r="P506" s="14"/>
      <c r="V506" s="36">
        <f t="shared" si="119"/>
        <v>998.16</v>
      </c>
      <c r="W506" s="36">
        <f t="shared" si="120"/>
        <v>992.18</v>
      </c>
    </row>
    <row r="507" spans="1:23" x14ac:dyDescent="0.2">
      <c r="A507" s="29">
        <v>41778</v>
      </c>
      <c r="B507" s="30">
        <v>995875165.47000003</v>
      </c>
      <c r="C507" s="30">
        <v>995.17</v>
      </c>
      <c r="D507" s="2">
        <f t="shared" si="125"/>
        <v>0</v>
      </c>
      <c r="E507" s="30">
        <f t="shared" si="126"/>
        <v>0</v>
      </c>
      <c r="F507" s="73">
        <f t="shared" si="127"/>
        <v>0</v>
      </c>
      <c r="G507" s="43">
        <f t="shared" si="128"/>
        <v>0</v>
      </c>
      <c r="I507" s="19">
        <f t="shared" si="124"/>
        <v>78908.14</v>
      </c>
      <c r="J507" s="138">
        <f t="shared" si="121"/>
        <v>5901.6392999999998</v>
      </c>
      <c r="K507" s="78">
        <f t="shared" ref="K507:K570" si="129">ROUND(J507*18%,4)</f>
        <v>1062.2951</v>
      </c>
      <c r="L507" s="144">
        <f t="shared" si="122"/>
        <v>2720.9704000000002</v>
      </c>
      <c r="M507" s="87">
        <f t="shared" ref="M507:M570" si="130">ROUND(L507*18%,4)</f>
        <v>489.7747</v>
      </c>
      <c r="N507" s="14"/>
      <c r="O507" s="14"/>
      <c r="P507" s="14"/>
      <c r="V507" s="36">
        <f t="shared" ref="V507:V570" si="131">C507+(ROUND(C507*$V$2,2))</f>
        <v>998.16</v>
      </c>
      <c r="W507" s="36">
        <f t="shared" ref="W507:W570" si="132">C507-(ROUND(C507*$V$2,2))</f>
        <v>992.18</v>
      </c>
    </row>
    <row r="508" spans="1:23" x14ac:dyDescent="0.2">
      <c r="A508" s="29">
        <v>41779</v>
      </c>
      <c r="B508" s="30">
        <v>995875165.47000003</v>
      </c>
      <c r="C508" s="30">
        <v>995.17</v>
      </c>
      <c r="D508" s="2">
        <f t="shared" si="125"/>
        <v>0</v>
      </c>
      <c r="E508" s="30">
        <f t="shared" si="126"/>
        <v>0</v>
      </c>
      <c r="F508" s="73">
        <f t="shared" si="127"/>
        <v>0</v>
      </c>
      <c r="G508" s="43">
        <f t="shared" si="128"/>
        <v>0</v>
      </c>
      <c r="I508" s="31">
        <f t="shared" si="124"/>
        <v>78908.14</v>
      </c>
      <c r="J508" s="137">
        <f t="shared" si="121"/>
        <v>5901.6392999999998</v>
      </c>
      <c r="K508" s="77">
        <f t="shared" si="129"/>
        <v>1062.2951</v>
      </c>
      <c r="L508" s="137">
        <f t="shared" si="122"/>
        <v>2720.9704000000002</v>
      </c>
      <c r="M508" s="77">
        <f t="shared" si="130"/>
        <v>489.7747</v>
      </c>
      <c r="N508" s="14"/>
      <c r="O508" s="14"/>
      <c r="P508" s="14"/>
      <c r="V508" s="36">
        <f t="shared" si="131"/>
        <v>998.16</v>
      </c>
      <c r="W508" s="36">
        <f t="shared" si="132"/>
        <v>992.18</v>
      </c>
    </row>
    <row r="509" spans="1:23" x14ac:dyDescent="0.2">
      <c r="A509" s="29">
        <v>41780</v>
      </c>
      <c r="B509" s="30">
        <v>995875165.47000003</v>
      </c>
      <c r="C509" s="30">
        <v>995.17</v>
      </c>
      <c r="D509" s="2">
        <f t="shared" si="125"/>
        <v>0</v>
      </c>
      <c r="E509" s="30">
        <f t="shared" si="126"/>
        <v>0</v>
      </c>
      <c r="F509" s="73">
        <f t="shared" si="127"/>
        <v>0</v>
      </c>
      <c r="G509" s="43">
        <f t="shared" si="128"/>
        <v>0</v>
      </c>
      <c r="I509" s="31">
        <f t="shared" si="124"/>
        <v>78908.14</v>
      </c>
      <c r="J509" s="137">
        <f t="shared" si="121"/>
        <v>5901.6392999999998</v>
      </c>
      <c r="K509" s="77">
        <f t="shared" si="129"/>
        <v>1062.2951</v>
      </c>
      <c r="L509" s="137">
        <f t="shared" si="122"/>
        <v>2720.9704000000002</v>
      </c>
      <c r="M509" s="77">
        <f t="shared" si="130"/>
        <v>489.7747</v>
      </c>
      <c r="N509" s="14"/>
      <c r="O509" s="14"/>
      <c r="P509" s="14"/>
      <c r="V509" s="36">
        <f t="shared" si="131"/>
        <v>998.16</v>
      </c>
      <c r="W509" s="36">
        <f t="shared" si="132"/>
        <v>992.18</v>
      </c>
    </row>
    <row r="510" spans="1:23" x14ac:dyDescent="0.2">
      <c r="A510" s="29">
        <v>41781</v>
      </c>
      <c r="B510" s="30">
        <v>995875165.47000003</v>
      </c>
      <c r="C510" s="30">
        <v>995.17</v>
      </c>
      <c r="D510" s="2">
        <f t="shared" si="125"/>
        <v>0</v>
      </c>
      <c r="E510" s="30">
        <f t="shared" si="126"/>
        <v>0</v>
      </c>
      <c r="F510" s="73">
        <f t="shared" si="127"/>
        <v>0</v>
      </c>
      <c r="G510" s="43">
        <f t="shared" si="128"/>
        <v>0</v>
      </c>
      <c r="I510" s="19">
        <f t="shared" si="124"/>
        <v>78908.14</v>
      </c>
      <c r="J510" s="138">
        <f t="shared" si="121"/>
        <v>5901.6392999999998</v>
      </c>
      <c r="K510" s="78">
        <f t="shared" si="129"/>
        <v>1062.2951</v>
      </c>
      <c r="L510" s="144">
        <f t="shared" si="122"/>
        <v>2720.9704000000002</v>
      </c>
      <c r="M510" s="87">
        <f t="shared" si="130"/>
        <v>489.7747</v>
      </c>
      <c r="N510" s="14"/>
      <c r="O510" s="14"/>
      <c r="P510" s="14"/>
      <c r="V510" s="36">
        <f t="shared" si="131"/>
        <v>998.16</v>
      </c>
      <c r="W510" s="36">
        <f t="shared" si="132"/>
        <v>992.18</v>
      </c>
    </row>
    <row r="511" spans="1:23" x14ac:dyDescent="0.2">
      <c r="A511" s="29">
        <v>41782</v>
      </c>
      <c r="B511" s="30">
        <v>995875165.47000003</v>
      </c>
      <c r="C511" s="30">
        <v>995.17</v>
      </c>
      <c r="D511" s="2">
        <f t="shared" si="125"/>
        <v>0</v>
      </c>
      <c r="E511" s="30">
        <f t="shared" si="126"/>
        <v>0</v>
      </c>
      <c r="F511" s="73">
        <f t="shared" si="127"/>
        <v>0</v>
      </c>
      <c r="G511" s="43">
        <f t="shared" si="128"/>
        <v>0</v>
      </c>
      <c r="I511" s="19">
        <f t="shared" si="124"/>
        <v>78908.14</v>
      </c>
      <c r="J511" s="138">
        <f t="shared" si="121"/>
        <v>5901.6392999999998</v>
      </c>
      <c r="K511" s="78">
        <f t="shared" si="129"/>
        <v>1062.2951</v>
      </c>
      <c r="L511" s="144">
        <f t="shared" si="122"/>
        <v>2720.9704000000002</v>
      </c>
      <c r="M511" s="87">
        <f t="shared" si="130"/>
        <v>489.7747</v>
      </c>
      <c r="N511" s="14"/>
      <c r="O511" s="14"/>
      <c r="P511" s="14"/>
      <c r="V511" s="36">
        <f t="shared" si="131"/>
        <v>998.16</v>
      </c>
      <c r="W511" s="36">
        <f t="shared" si="132"/>
        <v>992.18</v>
      </c>
    </row>
    <row r="512" spans="1:23" x14ac:dyDescent="0.2">
      <c r="A512" s="29">
        <v>41783</v>
      </c>
      <c r="B512" s="30">
        <v>995875165.47000003</v>
      </c>
      <c r="C512" s="30">
        <v>995.17</v>
      </c>
      <c r="D512" s="2">
        <f t="shared" si="125"/>
        <v>0</v>
      </c>
      <c r="E512" s="30">
        <f t="shared" si="126"/>
        <v>0</v>
      </c>
      <c r="F512" s="73">
        <f t="shared" si="127"/>
        <v>0</v>
      </c>
      <c r="G512" s="43">
        <f t="shared" si="128"/>
        <v>0</v>
      </c>
      <c r="I512" s="19">
        <f t="shared" si="124"/>
        <v>78908.14</v>
      </c>
      <c r="J512" s="138">
        <f t="shared" si="121"/>
        <v>5901.6392999999998</v>
      </c>
      <c r="K512" s="78">
        <f t="shared" si="129"/>
        <v>1062.2951</v>
      </c>
      <c r="L512" s="144">
        <f t="shared" si="122"/>
        <v>2720.9704000000002</v>
      </c>
      <c r="M512" s="87">
        <f t="shared" si="130"/>
        <v>489.7747</v>
      </c>
      <c r="N512" s="14"/>
      <c r="O512" s="14"/>
      <c r="P512" s="14"/>
      <c r="V512" s="36">
        <f t="shared" si="131"/>
        <v>998.16</v>
      </c>
      <c r="W512" s="36">
        <f t="shared" si="132"/>
        <v>992.18</v>
      </c>
    </row>
    <row r="513" spans="1:23" x14ac:dyDescent="0.2">
      <c r="A513" s="29">
        <v>41784</v>
      </c>
      <c r="B513" s="30">
        <v>995875165.47000003</v>
      </c>
      <c r="C513" s="30">
        <v>995.17</v>
      </c>
      <c r="D513" s="2">
        <f t="shared" si="125"/>
        <v>0</v>
      </c>
      <c r="E513" s="30">
        <f t="shared" si="126"/>
        <v>0</v>
      </c>
      <c r="F513" s="73">
        <f t="shared" si="127"/>
        <v>0</v>
      </c>
      <c r="G513" s="43">
        <f t="shared" si="128"/>
        <v>0</v>
      </c>
      <c r="I513" s="19">
        <f t="shared" si="124"/>
        <v>78908.14</v>
      </c>
      <c r="J513" s="138">
        <f t="shared" si="121"/>
        <v>5901.6392999999998</v>
      </c>
      <c r="K513" s="78">
        <f t="shared" si="129"/>
        <v>1062.2951</v>
      </c>
      <c r="L513" s="144">
        <f t="shared" si="122"/>
        <v>2720.9704000000002</v>
      </c>
      <c r="M513" s="87">
        <f t="shared" si="130"/>
        <v>489.7747</v>
      </c>
      <c r="N513" s="14"/>
      <c r="O513" s="14"/>
      <c r="P513" s="14"/>
      <c r="V513" s="36">
        <f t="shared" si="131"/>
        <v>998.16</v>
      </c>
      <c r="W513" s="36">
        <f t="shared" si="132"/>
        <v>992.18</v>
      </c>
    </row>
    <row r="514" spans="1:23" x14ac:dyDescent="0.2">
      <c r="A514" s="29">
        <v>41785</v>
      </c>
      <c r="B514" s="30">
        <v>995875165.47000003</v>
      </c>
      <c r="C514" s="30">
        <v>995.17</v>
      </c>
      <c r="D514" s="2">
        <f t="shared" si="125"/>
        <v>0</v>
      </c>
      <c r="E514" s="30">
        <f t="shared" si="126"/>
        <v>0</v>
      </c>
      <c r="F514" s="73">
        <f t="shared" si="127"/>
        <v>0</v>
      </c>
      <c r="G514" s="43">
        <f t="shared" si="128"/>
        <v>0</v>
      </c>
      <c r="I514" s="19">
        <f t="shared" si="124"/>
        <v>78908.14</v>
      </c>
      <c r="J514" s="138">
        <f t="shared" si="121"/>
        <v>5901.6392999999998</v>
      </c>
      <c r="K514" s="78">
        <f t="shared" si="129"/>
        <v>1062.2951</v>
      </c>
      <c r="L514" s="144">
        <f t="shared" si="122"/>
        <v>2720.9704000000002</v>
      </c>
      <c r="M514" s="87">
        <f t="shared" si="130"/>
        <v>489.7747</v>
      </c>
      <c r="N514" s="14"/>
      <c r="O514" s="14"/>
      <c r="P514" s="14"/>
      <c r="V514" s="36">
        <f t="shared" si="131"/>
        <v>998.16</v>
      </c>
      <c r="W514" s="36">
        <f t="shared" si="132"/>
        <v>992.18</v>
      </c>
    </row>
    <row r="515" spans="1:23" x14ac:dyDescent="0.2">
      <c r="A515" s="29">
        <v>41786</v>
      </c>
      <c r="B515" s="30">
        <v>995875165.47000003</v>
      </c>
      <c r="C515" s="30">
        <v>995.17</v>
      </c>
      <c r="D515" s="2">
        <f t="shared" si="125"/>
        <v>0</v>
      </c>
      <c r="E515" s="30">
        <f t="shared" si="126"/>
        <v>0</v>
      </c>
      <c r="F515" s="73">
        <f t="shared" si="127"/>
        <v>0</v>
      </c>
      <c r="G515" s="43">
        <f t="shared" si="128"/>
        <v>0</v>
      </c>
      <c r="I515" s="31">
        <f t="shared" si="124"/>
        <v>78908.14</v>
      </c>
      <c r="J515" s="137">
        <f t="shared" si="121"/>
        <v>5901.6392999999998</v>
      </c>
      <c r="K515" s="77">
        <f t="shared" si="129"/>
        <v>1062.2951</v>
      </c>
      <c r="L515" s="137">
        <f t="shared" si="122"/>
        <v>2720.9704000000002</v>
      </c>
      <c r="M515" s="77">
        <f t="shared" si="130"/>
        <v>489.7747</v>
      </c>
      <c r="N515" s="191" t="s">
        <v>54</v>
      </c>
      <c r="O515" s="191"/>
      <c r="P515" s="191"/>
      <c r="V515" s="36">
        <f t="shared" si="131"/>
        <v>998.16</v>
      </c>
      <c r="W515" s="36">
        <f t="shared" si="132"/>
        <v>992.18</v>
      </c>
    </row>
    <row r="516" spans="1:23" x14ac:dyDescent="0.2">
      <c r="A516" s="29">
        <v>41787</v>
      </c>
      <c r="B516" s="30">
        <v>995875165.47000003</v>
      </c>
      <c r="C516" s="30">
        <v>995.17</v>
      </c>
      <c r="D516" s="2">
        <f t="shared" si="125"/>
        <v>0</v>
      </c>
      <c r="E516" s="30">
        <f t="shared" si="126"/>
        <v>0</v>
      </c>
      <c r="F516" s="73">
        <f t="shared" si="127"/>
        <v>0</v>
      </c>
      <c r="G516" s="43">
        <f t="shared" si="128"/>
        <v>0</v>
      </c>
      <c r="I516" s="31">
        <f t="shared" si="124"/>
        <v>78908.14</v>
      </c>
      <c r="J516" s="137">
        <f t="shared" si="121"/>
        <v>5901.6392999999998</v>
      </c>
      <c r="K516" s="77">
        <f t="shared" si="129"/>
        <v>1062.2951</v>
      </c>
      <c r="L516" s="137">
        <f t="shared" si="122"/>
        <v>2720.9704000000002</v>
      </c>
      <c r="M516" s="77">
        <f t="shared" si="130"/>
        <v>489.7747</v>
      </c>
      <c r="N516" s="119" t="s">
        <v>52</v>
      </c>
      <c r="O516" s="120">
        <f>SUM(J490:J520)</f>
        <v>182950.81830000004</v>
      </c>
      <c r="P516" s="76">
        <f>SUM(L490:L520)</f>
        <v>84344.733000000007</v>
      </c>
      <c r="V516" s="36">
        <f t="shared" si="131"/>
        <v>998.16</v>
      </c>
      <c r="W516" s="36">
        <f t="shared" si="132"/>
        <v>992.18</v>
      </c>
    </row>
    <row r="517" spans="1:23" x14ac:dyDescent="0.2">
      <c r="A517" s="29">
        <v>41788</v>
      </c>
      <c r="B517" s="30">
        <v>995875165.47000003</v>
      </c>
      <c r="C517" s="30">
        <v>995.17</v>
      </c>
      <c r="D517" s="2">
        <f t="shared" si="125"/>
        <v>0</v>
      </c>
      <c r="E517" s="30">
        <f t="shared" si="126"/>
        <v>0</v>
      </c>
      <c r="F517" s="73">
        <f t="shared" si="127"/>
        <v>0</v>
      </c>
      <c r="G517" s="43">
        <f t="shared" si="128"/>
        <v>0</v>
      </c>
      <c r="I517" s="19">
        <f t="shared" si="124"/>
        <v>78908.14</v>
      </c>
      <c r="J517" s="138">
        <f t="shared" si="121"/>
        <v>5901.6392999999998</v>
      </c>
      <c r="K517" s="78">
        <f t="shared" si="129"/>
        <v>1062.2951</v>
      </c>
      <c r="L517" s="144">
        <f t="shared" si="122"/>
        <v>2720.9704000000002</v>
      </c>
      <c r="M517" s="87">
        <f t="shared" si="130"/>
        <v>489.7747</v>
      </c>
      <c r="N517" s="119" t="s">
        <v>53</v>
      </c>
      <c r="O517" s="76">
        <f>SUM(K490:K520)</f>
        <v>32931.148099999991</v>
      </c>
      <c r="P517" s="76">
        <f>SUM(M490:M520)</f>
        <v>15182.0527</v>
      </c>
      <c r="V517" s="36">
        <f t="shared" si="131"/>
        <v>998.16</v>
      </c>
      <c r="W517" s="36">
        <f t="shared" si="132"/>
        <v>992.18</v>
      </c>
    </row>
    <row r="518" spans="1:23" x14ac:dyDescent="0.2">
      <c r="A518" s="29">
        <v>41789</v>
      </c>
      <c r="B518" s="31">
        <v>994896239.46000004</v>
      </c>
      <c r="C518" s="31">
        <v>994.19</v>
      </c>
      <c r="D518" s="2">
        <f t="shared" si="125"/>
        <v>-978926.00999999046</v>
      </c>
      <c r="E518" s="30">
        <f t="shared" si="126"/>
        <v>-0.9799999999999045</v>
      </c>
      <c r="F518" s="73">
        <f t="shared" si="127"/>
        <v>-9.8298064249648142E-4</v>
      </c>
      <c r="G518" s="43">
        <f t="shared" si="128"/>
        <v>-9.8475637328286083E-4</v>
      </c>
      <c r="I518" s="19">
        <f t="shared" si="124"/>
        <v>78908.14</v>
      </c>
      <c r="J518" s="138">
        <f t="shared" si="121"/>
        <v>5901.6392999999998</v>
      </c>
      <c r="K518" s="78">
        <f t="shared" si="129"/>
        <v>1062.2951</v>
      </c>
      <c r="L518" s="144">
        <f t="shared" si="122"/>
        <v>2720.9704000000002</v>
      </c>
      <c r="M518" s="87">
        <f t="shared" si="130"/>
        <v>489.7747</v>
      </c>
      <c r="N518" s="193" t="s">
        <v>9</v>
      </c>
      <c r="O518" s="194"/>
      <c r="P518" s="194"/>
      <c r="V518" s="36">
        <f t="shared" si="131"/>
        <v>997.17000000000007</v>
      </c>
      <c r="W518" s="36">
        <f t="shared" si="132"/>
        <v>991.21</v>
      </c>
    </row>
    <row r="519" spans="1:23" x14ac:dyDescent="0.2">
      <c r="A519" s="29">
        <v>41790</v>
      </c>
      <c r="B519" s="30">
        <v>994896239.46000004</v>
      </c>
      <c r="C519" s="30">
        <v>994.19</v>
      </c>
      <c r="D519" s="2">
        <f t="shared" si="125"/>
        <v>0</v>
      </c>
      <c r="E519" s="30">
        <f t="shared" si="126"/>
        <v>0</v>
      </c>
      <c r="F519" s="73">
        <f t="shared" si="127"/>
        <v>0</v>
      </c>
      <c r="G519" s="43">
        <f t="shared" si="128"/>
        <v>0</v>
      </c>
      <c r="I519" s="19">
        <f t="shared" si="124"/>
        <v>78830.58</v>
      </c>
      <c r="J519" s="138">
        <f t="shared" si="121"/>
        <v>5901.6392999999998</v>
      </c>
      <c r="K519" s="78">
        <f t="shared" si="129"/>
        <v>1062.2951</v>
      </c>
      <c r="L519" s="144">
        <f t="shared" si="122"/>
        <v>2718.2957000000001</v>
      </c>
      <c r="M519" s="87">
        <f t="shared" si="130"/>
        <v>489.29320000000001</v>
      </c>
      <c r="N519" s="92" t="s">
        <v>43</v>
      </c>
      <c r="O519" s="167" t="s">
        <v>39</v>
      </c>
      <c r="P519" s="93" t="s">
        <v>40</v>
      </c>
      <c r="V519" s="36">
        <f t="shared" si="131"/>
        <v>997.17000000000007</v>
      </c>
      <c r="W519" s="36">
        <f t="shared" si="132"/>
        <v>991.21</v>
      </c>
    </row>
    <row r="520" spans="1:23" x14ac:dyDescent="0.2">
      <c r="A520" s="29">
        <v>41791</v>
      </c>
      <c r="B520" s="30">
        <v>994896239.46000004</v>
      </c>
      <c r="C520" s="30">
        <v>994.19</v>
      </c>
      <c r="D520" s="2">
        <f t="shared" si="125"/>
        <v>0</v>
      </c>
      <c r="E520" s="30">
        <f t="shared" si="126"/>
        <v>0</v>
      </c>
      <c r="F520" s="73">
        <f t="shared" si="127"/>
        <v>0</v>
      </c>
      <c r="G520" s="43">
        <f t="shared" si="128"/>
        <v>0</v>
      </c>
      <c r="I520" s="32">
        <f t="shared" si="124"/>
        <v>78830.58</v>
      </c>
      <c r="J520" s="139">
        <f t="shared" ref="J520:J583" si="133">ROUND(IF(B519&lt;=$R$740,B519*$S$740/$O$739,MAX(IF(B519&lt;=$R$741,B519*$S$741/$O$739,MAX(IF(B519&lt;=$R$742,B519*$S$742/$O$739,MAX(IF(B519&lt;=$R$743,B519*$S$743/$O$739,MAX(IF(B519&lt;=$R$744,B519*$S$744/$O$739,MAX(IF(B519&lt;=$R$745,B519*$S$745/$O$739,MAX(IF(B519&gt;$R$746,B519*$S$746/$O$739,0),$R$745*$S$745/$O$739)),$R$744*$S$744/$O$739)),$R$743*$S$743/$O$739)),$R$742*$S$742/$O$739)),$R$741*$S$741/$O$739)),$R$740*$S$740/$O$739)),4)</f>
        <v>5901.6392999999998</v>
      </c>
      <c r="K520" s="79">
        <f t="shared" si="129"/>
        <v>1062.2951</v>
      </c>
      <c r="L520" s="139">
        <f t="shared" si="122"/>
        <v>2718.2957000000001</v>
      </c>
      <c r="M520" s="79">
        <f t="shared" si="130"/>
        <v>489.29320000000001</v>
      </c>
      <c r="N520" s="94">
        <f>SUM(I488:I520)</f>
        <v>2603813.4999999995</v>
      </c>
      <c r="O520" s="89">
        <f>IF(SUM(J490:J520)&lt;20000,20000,SUM(J490:J520))</f>
        <v>182950.81830000004</v>
      </c>
      <c r="P520" s="91">
        <f>IF(SUM(L490:L520)&lt;6000,6000,SUM(L490:L520))</f>
        <v>84344.733000000007</v>
      </c>
      <c r="V520" s="36">
        <f t="shared" si="131"/>
        <v>997.17000000000007</v>
      </c>
      <c r="W520" s="36">
        <f t="shared" si="132"/>
        <v>991.21</v>
      </c>
    </row>
    <row r="521" spans="1:23" x14ac:dyDescent="0.2">
      <c r="A521" s="29">
        <v>41792</v>
      </c>
      <c r="B521" s="30">
        <v>994896239.46000004</v>
      </c>
      <c r="C521" s="30">
        <v>994.19</v>
      </c>
      <c r="D521" s="2">
        <f t="shared" si="125"/>
        <v>0</v>
      </c>
      <c r="E521" s="30">
        <f t="shared" si="126"/>
        <v>0</v>
      </c>
      <c r="F521" s="73">
        <f t="shared" si="127"/>
        <v>0</v>
      </c>
      <c r="G521" s="43">
        <f t="shared" si="128"/>
        <v>0</v>
      </c>
      <c r="I521" s="19">
        <f t="shared" si="124"/>
        <v>78830.58</v>
      </c>
      <c r="J521" s="138">
        <f t="shared" si="133"/>
        <v>5901.6392999999998</v>
      </c>
      <c r="K521" s="78">
        <f t="shared" si="129"/>
        <v>1062.2951</v>
      </c>
      <c r="L521" s="144">
        <f t="shared" si="122"/>
        <v>2718.2957000000001</v>
      </c>
      <c r="M521" s="87">
        <f t="shared" si="130"/>
        <v>489.29320000000001</v>
      </c>
      <c r="N521" s="94">
        <f>ROUND(N520*18/118,2)</f>
        <v>397191.89</v>
      </c>
      <c r="O521" s="95">
        <f>IF(O520=TRUE,SUM(K490:K520),O520*18%)</f>
        <v>32931.147294000009</v>
      </c>
      <c r="P521" s="96">
        <f>IF(P520=TRUE,SUM(M490:M520),P520*18%)</f>
        <v>15182.051940000001</v>
      </c>
      <c r="Q521" s="34"/>
      <c r="V521" s="36">
        <f t="shared" si="131"/>
        <v>997.17000000000007</v>
      </c>
      <c r="W521" s="36">
        <f t="shared" si="132"/>
        <v>991.21</v>
      </c>
    </row>
    <row r="522" spans="1:23" x14ac:dyDescent="0.2">
      <c r="A522" s="29">
        <v>41793</v>
      </c>
      <c r="B522" s="30">
        <v>994896239.46000004</v>
      </c>
      <c r="C522" s="30">
        <v>994.19</v>
      </c>
      <c r="D522" s="2">
        <f t="shared" si="125"/>
        <v>0</v>
      </c>
      <c r="E522" s="30">
        <f t="shared" si="126"/>
        <v>0</v>
      </c>
      <c r="F522" s="73">
        <f t="shared" si="127"/>
        <v>0</v>
      </c>
      <c r="G522" s="43">
        <f t="shared" si="128"/>
        <v>0</v>
      </c>
      <c r="I522" s="31">
        <f t="shared" si="124"/>
        <v>78830.58</v>
      </c>
      <c r="J522" s="137">
        <f t="shared" si="133"/>
        <v>5901.6392999999998</v>
      </c>
      <c r="K522" s="77">
        <f t="shared" si="129"/>
        <v>1062.2951</v>
      </c>
      <c r="L522" s="137">
        <f t="shared" si="122"/>
        <v>2718.2957000000001</v>
      </c>
      <c r="M522" s="77">
        <f t="shared" si="130"/>
        <v>489.29320000000001</v>
      </c>
      <c r="N522" s="190" t="s">
        <v>47</v>
      </c>
      <c r="O522" s="190"/>
      <c r="P522" s="190"/>
      <c r="Q522" s="34"/>
      <c r="V522" s="36">
        <f t="shared" si="131"/>
        <v>997.17000000000007</v>
      </c>
      <c r="W522" s="36">
        <f t="shared" si="132"/>
        <v>991.21</v>
      </c>
    </row>
    <row r="523" spans="1:23" x14ac:dyDescent="0.2">
      <c r="A523" s="29">
        <v>41794</v>
      </c>
      <c r="B523" s="30">
        <v>994896239.46000004</v>
      </c>
      <c r="C523" s="30">
        <v>994.19</v>
      </c>
      <c r="D523" s="2">
        <f t="shared" si="125"/>
        <v>0</v>
      </c>
      <c r="E523" s="30">
        <f t="shared" si="126"/>
        <v>0</v>
      </c>
      <c r="F523" s="73">
        <f t="shared" si="127"/>
        <v>0</v>
      </c>
      <c r="G523" s="43">
        <f t="shared" si="128"/>
        <v>0</v>
      </c>
      <c r="I523" s="31">
        <f t="shared" si="124"/>
        <v>78830.58</v>
      </c>
      <c r="J523" s="137">
        <f t="shared" si="133"/>
        <v>5901.6392999999998</v>
      </c>
      <c r="K523" s="77">
        <f t="shared" si="129"/>
        <v>1062.2951</v>
      </c>
      <c r="L523" s="137">
        <f t="shared" si="122"/>
        <v>2718.2957000000001</v>
      </c>
      <c r="M523" s="77">
        <f t="shared" si="130"/>
        <v>489.29320000000001</v>
      </c>
      <c r="N523" s="75"/>
      <c r="O523" s="75"/>
      <c r="P523" s="75"/>
      <c r="Q523" s="34"/>
      <c r="V523" s="36">
        <f t="shared" si="131"/>
        <v>997.17000000000007</v>
      </c>
      <c r="W523" s="36">
        <f t="shared" si="132"/>
        <v>991.21</v>
      </c>
    </row>
    <row r="524" spans="1:23" x14ac:dyDescent="0.2">
      <c r="A524" s="29">
        <v>41795</v>
      </c>
      <c r="B524" s="30">
        <v>994896239.46000004</v>
      </c>
      <c r="C524" s="30">
        <v>994.19</v>
      </c>
      <c r="D524" s="2">
        <f t="shared" si="125"/>
        <v>0</v>
      </c>
      <c r="E524" s="30">
        <f t="shared" si="126"/>
        <v>0</v>
      </c>
      <c r="F524" s="73">
        <f t="shared" si="127"/>
        <v>0</v>
      </c>
      <c r="G524" s="43">
        <f t="shared" si="128"/>
        <v>0</v>
      </c>
      <c r="I524" s="19">
        <f t="shared" si="124"/>
        <v>78830.58</v>
      </c>
      <c r="J524" s="138">
        <f t="shared" si="133"/>
        <v>5901.6392999999998</v>
      </c>
      <c r="K524" s="78">
        <f t="shared" si="129"/>
        <v>1062.2951</v>
      </c>
      <c r="L524" s="144">
        <f t="shared" si="122"/>
        <v>2718.2957000000001</v>
      </c>
      <c r="M524" s="87">
        <f t="shared" si="130"/>
        <v>489.29320000000001</v>
      </c>
      <c r="N524" s="75"/>
      <c r="O524" s="75"/>
      <c r="P524" s="75"/>
      <c r="Q524" s="34"/>
      <c r="V524" s="36">
        <f t="shared" si="131"/>
        <v>997.17000000000007</v>
      </c>
      <c r="W524" s="36">
        <f t="shared" si="132"/>
        <v>991.21</v>
      </c>
    </row>
    <row r="525" spans="1:23" x14ac:dyDescent="0.2">
      <c r="A525" s="29">
        <v>41796</v>
      </c>
      <c r="B525" s="30">
        <v>994896239.46000004</v>
      </c>
      <c r="C525" s="30">
        <v>994.19</v>
      </c>
      <c r="D525" s="2">
        <f t="shared" si="125"/>
        <v>0</v>
      </c>
      <c r="E525" s="30">
        <f t="shared" si="126"/>
        <v>0</v>
      </c>
      <c r="F525" s="73">
        <f t="shared" si="127"/>
        <v>0</v>
      </c>
      <c r="G525" s="43">
        <f t="shared" si="128"/>
        <v>0</v>
      </c>
      <c r="I525" s="19">
        <f t="shared" si="124"/>
        <v>78830.58</v>
      </c>
      <c r="J525" s="138">
        <f t="shared" si="133"/>
        <v>5901.6392999999998</v>
      </c>
      <c r="K525" s="78">
        <f t="shared" si="129"/>
        <v>1062.2951</v>
      </c>
      <c r="L525" s="144">
        <f t="shared" si="122"/>
        <v>2718.2957000000001</v>
      </c>
      <c r="M525" s="87">
        <f t="shared" si="130"/>
        <v>489.29320000000001</v>
      </c>
      <c r="N525" s="14"/>
      <c r="O525" s="14"/>
      <c r="P525" s="14"/>
      <c r="Q525" s="34"/>
      <c r="V525" s="36">
        <f t="shared" si="131"/>
        <v>997.17000000000007</v>
      </c>
      <c r="W525" s="36">
        <f t="shared" si="132"/>
        <v>991.21</v>
      </c>
    </row>
    <row r="526" spans="1:23" x14ac:dyDescent="0.2">
      <c r="A526" s="29">
        <v>41797</v>
      </c>
      <c r="B526" s="30">
        <v>994896239.46000004</v>
      </c>
      <c r="C526" s="30">
        <v>994.19</v>
      </c>
      <c r="D526" s="2">
        <f t="shared" si="125"/>
        <v>0</v>
      </c>
      <c r="E526" s="30">
        <f t="shared" si="126"/>
        <v>0</v>
      </c>
      <c r="F526" s="73">
        <f t="shared" si="127"/>
        <v>0</v>
      </c>
      <c r="G526" s="43">
        <f t="shared" si="128"/>
        <v>0</v>
      </c>
      <c r="I526" s="19">
        <f t="shared" si="124"/>
        <v>78830.58</v>
      </c>
      <c r="J526" s="138">
        <f t="shared" si="133"/>
        <v>5901.6392999999998</v>
      </c>
      <c r="K526" s="78">
        <f t="shared" si="129"/>
        <v>1062.2951</v>
      </c>
      <c r="L526" s="144">
        <f t="shared" si="122"/>
        <v>2718.2957000000001</v>
      </c>
      <c r="M526" s="87">
        <f t="shared" si="130"/>
        <v>489.29320000000001</v>
      </c>
      <c r="N526" s="14"/>
      <c r="O526" s="14"/>
      <c r="P526" s="14"/>
      <c r="Q526" s="34"/>
      <c r="V526" s="36">
        <f t="shared" si="131"/>
        <v>997.17000000000007</v>
      </c>
      <c r="W526" s="36">
        <f t="shared" si="132"/>
        <v>991.21</v>
      </c>
    </row>
    <row r="527" spans="1:23" x14ac:dyDescent="0.2">
      <c r="A527" s="29">
        <v>41798</v>
      </c>
      <c r="B527" s="30">
        <v>994896239.46000004</v>
      </c>
      <c r="C527" s="30">
        <v>994.19</v>
      </c>
      <c r="D527" s="2">
        <f t="shared" si="125"/>
        <v>0</v>
      </c>
      <c r="E527" s="30">
        <f t="shared" si="126"/>
        <v>0</v>
      </c>
      <c r="F527" s="73">
        <f t="shared" si="127"/>
        <v>0</v>
      </c>
      <c r="G527" s="43">
        <f t="shared" si="128"/>
        <v>0</v>
      </c>
      <c r="I527" s="19">
        <f t="shared" si="124"/>
        <v>78830.58</v>
      </c>
      <c r="J527" s="138">
        <f t="shared" si="133"/>
        <v>5901.6392999999998</v>
      </c>
      <c r="K527" s="78">
        <f t="shared" si="129"/>
        <v>1062.2951</v>
      </c>
      <c r="L527" s="144">
        <f t="shared" si="122"/>
        <v>2718.2957000000001</v>
      </c>
      <c r="M527" s="87">
        <f t="shared" si="130"/>
        <v>489.29320000000001</v>
      </c>
      <c r="N527" s="14"/>
      <c r="O527" s="14"/>
      <c r="P527" s="14"/>
      <c r="Q527" s="34"/>
      <c r="V527" s="36">
        <f t="shared" si="131"/>
        <v>997.17000000000007</v>
      </c>
      <c r="W527" s="36">
        <f t="shared" si="132"/>
        <v>991.21</v>
      </c>
    </row>
    <row r="528" spans="1:23" x14ac:dyDescent="0.2">
      <c r="A528" s="29">
        <v>41799</v>
      </c>
      <c r="B528" s="30">
        <v>994896239.46000004</v>
      </c>
      <c r="C528" s="30">
        <v>994.19</v>
      </c>
      <c r="D528" s="2">
        <f t="shared" si="125"/>
        <v>0</v>
      </c>
      <c r="E528" s="30">
        <f t="shared" si="126"/>
        <v>0</v>
      </c>
      <c r="F528" s="73">
        <f t="shared" si="127"/>
        <v>0</v>
      </c>
      <c r="G528" s="43">
        <f t="shared" si="128"/>
        <v>0</v>
      </c>
      <c r="I528" s="19">
        <f t="shared" si="124"/>
        <v>78830.58</v>
      </c>
      <c r="J528" s="138">
        <f t="shared" si="133"/>
        <v>5901.6392999999998</v>
      </c>
      <c r="K528" s="78">
        <f t="shared" si="129"/>
        <v>1062.2951</v>
      </c>
      <c r="L528" s="144">
        <f t="shared" si="122"/>
        <v>2718.2957000000001</v>
      </c>
      <c r="M528" s="87">
        <f t="shared" si="130"/>
        <v>489.29320000000001</v>
      </c>
      <c r="N528" s="14"/>
      <c r="O528" s="14"/>
      <c r="P528" s="14"/>
      <c r="V528" s="36">
        <f t="shared" si="131"/>
        <v>997.17000000000007</v>
      </c>
      <c r="W528" s="36">
        <f t="shared" si="132"/>
        <v>991.21</v>
      </c>
    </row>
    <row r="529" spans="1:23" x14ac:dyDescent="0.2">
      <c r="A529" s="29">
        <v>41800</v>
      </c>
      <c r="B529" s="30">
        <v>994896239.46000004</v>
      </c>
      <c r="C529" s="30">
        <v>994.19</v>
      </c>
      <c r="D529" s="2">
        <f t="shared" si="125"/>
        <v>0</v>
      </c>
      <c r="E529" s="30">
        <f t="shared" si="126"/>
        <v>0</v>
      </c>
      <c r="F529" s="73">
        <f t="shared" si="127"/>
        <v>0</v>
      </c>
      <c r="G529" s="43">
        <f t="shared" si="128"/>
        <v>0</v>
      </c>
      <c r="I529" s="19">
        <f t="shared" si="124"/>
        <v>78830.58</v>
      </c>
      <c r="J529" s="138">
        <f t="shared" si="133"/>
        <v>5901.6392999999998</v>
      </c>
      <c r="K529" s="78">
        <f t="shared" si="129"/>
        <v>1062.2951</v>
      </c>
      <c r="L529" s="144">
        <f t="shared" ref="L529:L592" si="134">ROUND(IF(B528&lt;=$R$750,B528*$S$750/$O$739,IF(B528&gt;$R$751,B528*$S$751/$O$739,0)),4)</f>
        <v>2718.2957000000001</v>
      </c>
      <c r="M529" s="87">
        <f t="shared" si="130"/>
        <v>489.29320000000001</v>
      </c>
      <c r="N529" s="14"/>
      <c r="O529" s="14"/>
      <c r="P529" s="14"/>
      <c r="V529" s="36">
        <f t="shared" si="131"/>
        <v>997.17000000000007</v>
      </c>
      <c r="W529" s="36">
        <f t="shared" si="132"/>
        <v>991.21</v>
      </c>
    </row>
    <row r="530" spans="1:23" x14ac:dyDescent="0.2">
      <c r="A530" s="29">
        <v>41801</v>
      </c>
      <c r="B530" s="30">
        <v>994896239.46000004</v>
      </c>
      <c r="C530" s="30">
        <v>994.19</v>
      </c>
      <c r="D530" s="2">
        <f t="shared" si="125"/>
        <v>0</v>
      </c>
      <c r="E530" s="30">
        <f t="shared" si="126"/>
        <v>0</v>
      </c>
      <c r="F530" s="73">
        <f t="shared" si="127"/>
        <v>0</v>
      </c>
      <c r="G530" s="43">
        <f t="shared" si="128"/>
        <v>0</v>
      </c>
      <c r="I530" s="31">
        <f>ROUND(B530*$N$2/$O$739,2)</f>
        <v>78830.58</v>
      </c>
      <c r="J530" s="137">
        <f t="shared" si="133"/>
        <v>5901.6392999999998</v>
      </c>
      <c r="K530" s="77">
        <f t="shared" si="129"/>
        <v>1062.2951</v>
      </c>
      <c r="L530" s="137">
        <f t="shared" si="134"/>
        <v>2718.2957000000001</v>
      </c>
      <c r="M530" s="77">
        <f t="shared" si="130"/>
        <v>489.29320000000001</v>
      </c>
      <c r="N530" s="14"/>
      <c r="O530" s="14"/>
      <c r="P530" s="14"/>
      <c r="V530" s="36">
        <f t="shared" si="131"/>
        <v>997.17000000000007</v>
      </c>
      <c r="W530" s="36">
        <f t="shared" si="132"/>
        <v>991.21</v>
      </c>
    </row>
    <row r="531" spans="1:23" x14ac:dyDescent="0.2">
      <c r="A531" s="29">
        <v>41802</v>
      </c>
      <c r="B531" s="30">
        <v>994896239.46000004</v>
      </c>
      <c r="C531" s="30">
        <v>994.19</v>
      </c>
      <c r="D531" s="2">
        <f t="shared" si="125"/>
        <v>0</v>
      </c>
      <c r="E531" s="30">
        <f t="shared" si="126"/>
        <v>0</v>
      </c>
      <c r="F531" s="73">
        <f t="shared" si="127"/>
        <v>0</v>
      </c>
      <c r="G531" s="43">
        <f t="shared" si="128"/>
        <v>0</v>
      </c>
      <c r="I531" s="31">
        <f>ROUND(B531*$N$2/$O$739,2)</f>
        <v>78830.58</v>
      </c>
      <c r="J531" s="137">
        <f t="shared" si="133"/>
        <v>5901.6392999999998</v>
      </c>
      <c r="K531" s="77">
        <f t="shared" si="129"/>
        <v>1062.2951</v>
      </c>
      <c r="L531" s="137">
        <f t="shared" si="134"/>
        <v>2718.2957000000001</v>
      </c>
      <c r="M531" s="77">
        <f t="shared" si="130"/>
        <v>489.29320000000001</v>
      </c>
      <c r="N531" s="14"/>
      <c r="O531" s="14"/>
      <c r="P531" s="14"/>
      <c r="V531" s="36">
        <f t="shared" si="131"/>
        <v>997.17000000000007</v>
      </c>
      <c r="W531" s="36">
        <f t="shared" si="132"/>
        <v>991.21</v>
      </c>
    </row>
    <row r="532" spans="1:23" x14ac:dyDescent="0.2">
      <c r="A532" s="29">
        <v>41803</v>
      </c>
      <c r="B532" s="30">
        <v>994896239.46000004</v>
      </c>
      <c r="C532" s="30">
        <v>994.19</v>
      </c>
      <c r="D532" s="2">
        <f t="shared" si="125"/>
        <v>0</v>
      </c>
      <c r="E532" s="30">
        <f t="shared" si="126"/>
        <v>0</v>
      </c>
      <c r="F532" s="73">
        <f t="shared" si="127"/>
        <v>0</v>
      </c>
      <c r="G532" s="43">
        <f t="shared" si="128"/>
        <v>0</v>
      </c>
      <c r="I532" s="31">
        <f>ROUND(B532*$N$2/$O$739,2)</f>
        <v>78830.58</v>
      </c>
      <c r="J532" s="137">
        <f t="shared" si="133"/>
        <v>5901.6392999999998</v>
      </c>
      <c r="K532" s="77">
        <f t="shared" si="129"/>
        <v>1062.2951</v>
      </c>
      <c r="L532" s="137">
        <f t="shared" si="134"/>
        <v>2718.2957000000001</v>
      </c>
      <c r="M532" s="77">
        <f t="shared" si="130"/>
        <v>489.29320000000001</v>
      </c>
      <c r="N532" s="14"/>
      <c r="O532" s="14"/>
      <c r="P532" s="14"/>
      <c r="V532" s="36">
        <f t="shared" si="131"/>
        <v>997.17000000000007</v>
      </c>
      <c r="W532" s="36">
        <f t="shared" si="132"/>
        <v>991.21</v>
      </c>
    </row>
    <row r="533" spans="1:23" x14ac:dyDescent="0.2">
      <c r="A533" s="29">
        <v>41804</v>
      </c>
      <c r="B533" s="30">
        <v>994896239.46000004</v>
      </c>
      <c r="C533" s="30">
        <v>994.19</v>
      </c>
      <c r="D533" s="2">
        <f t="shared" si="125"/>
        <v>0</v>
      </c>
      <c r="E533" s="30">
        <f t="shared" si="126"/>
        <v>0</v>
      </c>
      <c r="F533" s="73">
        <f t="shared" si="127"/>
        <v>0</v>
      </c>
      <c r="G533" s="43">
        <f t="shared" si="128"/>
        <v>0</v>
      </c>
      <c r="I533" s="19">
        <f t="shared" ref="I533:I564" si="135">ROUND(B532*$N$2/$O$739,2)</f>
        <v>78830.58</v>
      </c>
      <c r="J533" s="138">
        <f t="shared" si="133"/>
        <v>5901.6392999999998</v>
      </c>
      <c r="K533" s="78">
        <f t="shared" si="129"/>
        <v>1062.2951</v>
      </c>
      <c r="L533" s="144">
        <f t="shared" si="134"/>
        <v>2718.2957000000001</v>
      </c>
      <c r="M533" s="87">
        <f t="shared" si="130"/>
        <v>489.29320000000001</v>
      </c>
      <c r="N533" s="14"/>
      <c r="O533" s="14"/>
      <c r="P533" s="14"/>
      <c r="V533" s="36">
        <f t="shared" si="131"/>
        <v>997.17000000000007</v>
      </c>
      <c r="W533" s="36">
        <f t="shared" si="132"/>
        <v>991.21</v>
      </c>
    </row>
    <row r="534" spans="1:23" x14ac:dyDescent="0.2">
      <c r="A534" s="29">
        <v>41805</v>
      </c>
      <c r="B534" s="30">
        <v>994896239.46000004</v>
      </c>
      <c r="C534" s="30">
        <v>994.19</v>
      </c>
      <c r="D534" s="2">
        <f t="shared" si="125"/>
        <v>0</v>
      </c>
      <c r="E534" s="30">
        <f t="shared" si="126"/>
        <v>0</v>
      </c>
      <c r="F534" s="73">
        <f t="shared" si="127"/>
        <v>0</v>
      </c>
      <c r="G534" s="43">
        <f t="shared" si="128"/>
        <v>0</v>
      </c>
      <c r="I534" s="19">
        <f t="shared" si="135"/>
        <v>78830.58</v>
      </c>
      <c r="J534" s="138">
        <f t="shared" si="133"/>
        <v>5901.6392999999998</v>
      </c>
      <c r="K534" s="78">
        <f t="shared" si="129"/>
        <v>1062.2951</v>
      </c>
      <c r="L534" s="144">
        <f t="shared" si="134"/>
        <v>2718.2957000000001</v>
      </c>
      <c r="M534" s="87">
        <f t="shared" si="130"/>
        <v>489.29320000000001</v>
      </c>
      <c r="N534" s="14"/>
      <c r="O534" s="14"/>
      <c r="P534" s="14"/>
      <c r="V534" s="36">
        <f t="shared" si="131"/>
        <v>997.17000000000007</v>
      </c>
      <c r="W534" s="36">
        <f t="shared" si="132"/>
        <v>991.21</v>
      </c>
    </row>
    <row r="535" spans="1:23" x14ac:dyDescent="0.2">
      <c r="A535" s="29">
        <v>41806</v>
      </c>
      <c r="B535" s="30">
        <v>994896239.46000004</v>
      </c>
      <c r="C535" s="30">
        <v>994.19</v>
      </c>
      <c r="D535" s="2">
        <f t="shared" si="125"/>
        <v>0</v>
      </c>
      <c r="E535" s="30">
        <f t="shared" si="126"/>
        <v>0</v>
      </c>
      <c r="F535" s="73">
        <f t="shared" si="127"/>
        <v>0</v>
      </c>
      <c r="G535" s="43">
        <f t="shared" si="128"/>
        <v>0</v>
      </c>
      <c r="I535" s="19">
        <f t="shared" si="135"/>
        <v>78830.58</v>
      </c>
      <c r="J535" s="138">
        <f t="shared" si="133"/>
        <v>5901.6392999999998</v>
      </c>
      <c r="K535" s="78">
        <f t="shared" si="129"/>
        <v>1062.2951</v>
      </c>
      <c r="L535" s="144">
        <f t="shared" si="134"/>
        <v>2718.2957000000001</v>
      </c>
      <c r="M535" s="87">
        <f t="shared" si="130"/>
        <v>489.29320000000001</v>
      </c>
      <c r="N535" s="14"/>
      <c r="O535" s="14"/>
      <c r="P535" s="14"/>
      <c r="V535" s="36">
        <f t="shared" si="131"/>
        <v>997.17000000000007</v>
      </c>
      <c r="W535" s="36">
        <f t="shared" si="132"/>
        <v>991.21</v>
      </c>
    </row>
    <row r="536" spans="1:23" x14ac:dyDescent="0.2">
      <c r="A536" s="29">
        <v>41807</v>
      </c>
      <c r="B536" s="30">
        <v>994896239.46000004</v>
      </c>
      <c r="C536" s="30">
        <v>994.19</v>
      </c>
      <c r="D536" s="2">
        <f t="shared" si="125"/>
        <v>0</v>
      </c>
      <c r="E536" s="30">
        <f t="shared" si="126"/>
        <v>0</v>
      </c>
      <c r="F536" s="73">
        <f t="shared" si="127"/>
        <v>0</v>
      </c>
      <c r="G536" s="43">
        <f t="shared" si="128"/>
        <v>0</v>
      </c>
      <c r="I536" s="31">
        <f t="shared" si="135"/>
        <v>78830.58</v>
      </c>
      <c r="J536" s="137">
        <f t="shared" si="133"/>
        <v>5901.6392999999998</v>
      </c>
      <c r="K536" s="77">
        <f t="shared" si="129"/>
        <v>1062.2951</v>
      </c>
      <c r="L536" s="137">
        <f t="shared" si="134"/>
        <v>2718.2957000000001</v>
      </c>
      <c r="M536" s="77">
        <f t="shared" si="130"/>
        <v>489.29320000000001</v>
      </c>
      <c r="N536" s="14"/>
      <c r="O536" s="14"/>
      <c r="P536" s="14"/>
      <c r="V536" s="36">
        <f t="shared" si="131"/>
        <v>997.17000000000007</v>
      </c>
      <c r="W536" s="36">
        <f t="shared" si="132"/>
        <v>991.21</v>
      </c>
    </row>
    <row r="537" spans="1:23" x14ac:dyDescent="0.2">
      <c r="A537" s="29">
        <v>41808</v>
      </c>
      <c r="B537" s="30">
        <v>994896239.46000004</v>
      </c>
      <c r="C537" s="30">
        <v>994.19</v>
      </c>
      <c r="D537" s="2">
        <f t="shared" si="125"/>
        <v>0</v>
      </c>
      <c r="E537" s="30">
        <f t="shared" si="126"/>
        <v>0</v>
      </c>
      <c r="F537" s="73">
        <f t="shared" si="127"/>
        <v>0</v>
      </c>
      <c r="G537" s="43">
        <f t="shared" si="128"/>
        <v>0</v>
      </c>
      <c r="I537" s="31">
        <f t="shared" si="135"/>
        <v>78830.58</v>
      </c>
      <c r="J537" s="137">
        <f t="shared" si="133"/>
        <v>5901.6392999999998</v>
      </c>
      <c r="K537" s="77">
        <f t="shared" si="129"/>
        <v>1062.2951</v>
      </c>
      <c r="L537" s="137">
        <f t="shared" si="134"/>
        <v>2718.2957000000001</v>
      </c>
      <c r="M537" s="77">
        <f t="shared" si="130"/>
        <v>489.29320000000001</v>
      </c>
      <c r="N537" s="14"/>
      <c r="O537" s="14"/>
      <c r="P537" s="14"/>
      <c r="V537" s="36">
        <f t="shared" si="131"/>
        <v>997.17000000000007</v>
      </c>
      <c r="W537" s="36">
        <f t="shared" si="132"/>
        <v>991.21</v>
      </c>
    </row>
    <row r="538" spans="1:23" x14ac:dyDescent="0.2">
      <c r="A538" s="29">
        <v>41809</v>
      </c>
      <c r="B538" s="30">
        <v>994896239.46000004</v>
      </c>
      <c r="C538" s="30">
        <v>994.19</v>
      </c>
      <c r="D538" s="2">
        <f t="shared" si="125"/>
        <v>0</v>
      </c>
      <c r="E538" s="30">
        <f t="shared" si="126"/>
        <v>0</v>
      </c>
      <c r="F538" s="73">
        <f t="shared" si="127"/>
        <v>0</v>
      </c>
      <c r="G538" s="43">
        <f t="shared" si="128"/>
        <v>0</v>
      </c>
      <c r="I538" s="19">
        <f t="shared" si="135"/>
        <v>78830.58</v>
      </c>
      <c r="J538" s="138">
        <f t="shared" si="133"/>
        <v>5901.6392999999998</v>
      </c>
      <c r="K538" s="78">
        <f t="shared" si="129"/>
        <v>1062.2951</v>
      </c>
      <c r="L538" s="144">
        <f t="shared" si="134"/>
        <v>2718.2957000000001</v>
      </c>
      <c r="M538" s="87">
        <f t="shared" si="130"/>
        <v>489.29320000000001</v>
      </c>
      <c r="N538" s="14"/>
      <c r="O538" s="14"/>
      <c r="P538" s="14"/>
      <c r="V538" s="36">
        <f t="shared" si="131"/>
        <v>997.17000000000007</v>
      </c>
      <c r="W538" s="36">
        <f t="shared" si="132"/>
        <v>991.21</v>
      </c>
    </row>
    <row r="539" spans="1:23" x14ac:dyDescent="0.2">
      <c r="A539" s="29">
        <v>41810</v>
      </c>
      <c r="B539" s="30">
        <v>994896239.46000004</v>
      </c>
      <c r="C539" s="30">
        <v>994.19</v>
      </c>
      <c r="D539" s="2">
        <f t="shared" si="125"/>
        <v>0</v>
      </c>
      <c r="E539" s="30">
        <f t="shared" si="126"/>
        <v>0</v>
      </c>
      <c r="F539" s="73">
        <f t="shared" si="127"/>
        <v>0</v>
      </c>
      <c r="G539" s="43">
        <f t="shared" si="128"/>
        <v>0</v>
      </c>
      <c r="I539" s="19">
        <f t="shared" si="135"/>
        <v>78830.58</v>
      </c>
      <c r="J539" s="138">
        <f t="shared" si="133"/>
        <v>5901.6392999999998</v>
      </c>
      <c r="K539" s="78">
        <f t="shared" si="129"/>
        <v>1062.2951</v>
      </c>
      <c r="L539" s="144">
        <f t="shared" si="134"/>
        <v>2718.2957000000001</v>
      </c>
      <c r="M539" s="87">
        <f t="shared" si="130"/>
        <v>489.29320000000001</v>
      </c>
      <c r="N539" s="14"/>
      <c r="O539" s="14"/>
      <c r="P539" s="14"/>
      <c r="V539" s="36">
        <f t="shared" si="131"/>
        <v>997.17000000000007</v>
      </c>
      <c r="W539" s="36">
        <f t="shared" si="132"/>
        <v>991.21</v>
      </c>
    </row>
    <row r="540" spans="1:23" x14ac:dyDescent="0.2">
      <c r="A540" s="29">
        <v>41811</v>
      </c>
      <c r="B540" s="30">
        <v>994896239.46000004</v>
      </c>
      <c r="C540" s="30">
        <v>994.19</v>
      </c>
      <c r="D540" s="2">
        <f t="shared" si="125"/>
        <v>0</v>
      </c>
      <c r="E540" s="30">
        <f t="shared" si="126"/>
        <v>0</v>
      </c>
      <c r="F540" s="73">
        <f t="shared" si="127"/>
        <v>0</v>
      </c>
      <c r="G540" s="43">
        <f t="shared" si="128"/>
        <v>0</v>
      </c>
      <c r="I540" s="19">
        <f t="shared" si="135"/>
        <v>78830.58</v>
      </c>
      <c r="J540" s="138">
        <f t="shared" si="133"/>
        <v>5901.6392999999998</v>
      </c>
      <c r="K540" s="78">
        <f t="shared" si="129"/>
        <v>1062.2951</v>
      </c>
      <c r="L540" s="144">
        <f t="shared" si="134"/>
        <v>2718.2957000000001</v>
      </c>
      <c r="M540" s="87">
        <f t="shared" si="130"/>
        <v>489.29320000000001</v>
      </c>
      <c r="N540" s="14"/>
      <c r="O540" s="14"/>
      <c r="P540" s="14"/>
      <c r="V540" s="36">
        <f t="shared" si="131"/>
        <v>997.17000000000007</v>
      </c>
      <c r="W540" s="36">
        <f t="shared" si="132"/>
        <v>991.21</v>
      </c>
    </row>
    <row r="541" spans="1:23" x14ac:dyDescent="0.2">
      <c r="A541" s="29">
        <v>41812</v>
      </c>
      <c r="B541" s="30">
        <v>994896239.46000004</v>
      </c>
      <c r="C541" s="30">
        <v>994.19</v>
      </c>
      <c r="D541" s="2">
        <f t="shared" si="125"/>
        <v>0</v>
      </c>
      <c r="E541" s="30">
        <f t="shared" si="126"/>
        <v>0</v>
      </c>
      <c r="F541" s="73">
        <f t="shared" si="127"/>
        <v>0</v>
      </c>
      <c r="G541" s="43">
        <f t="shared" si="128"/>
        <v>0</v>
      </c>
      <c r="I541" s="19">
        <f t="shared" si="135"/>
        <v>78830.58</v>
      </c>
      <c r="J541" s="138">
        <f t="shared" si="133"/>
        <v>5901.6392999999998</v>
      </c>
      <c r="K541" s="78">
        <f t="shared" si="129"/>
        <v>1062.2951</v>
      </c>
      <c r="L541" s="144">
        <f t="shared" si="134"/>
        <v>2718.2957000000001</v>
      </c>
      <c r="M541" s="87">
        <f t="shared" si="130"/>
        <v>489.29320000000001</v>
      </c>
      <c r="N541" s="14"/>
      <c r="O541" s="14"/>
      <c r="P541" s="14"/>
      <c r="V541" s="36">
        <f t="shared" si="131"/>
        <v>997.17000000000007</v>
      </c>
      <c r="W541" s="36">
        <f t="shared" si="132"/>
        <v>991.21</v>
      </c>
    </row>
    <row r="542" spans="1:23" x14ac:dyDescent="0.2">
      <c r="A542" s="29">
        <v>41813</v>
      </c>
      <c r="B542" s="30">
        <v>994896239.46000004</v>
      </c>
      <c r="C542" s="30">
        <v>994.19</v>
      </c>
      <c r="D542" s="2">
        <f t="shared" si="125"/>
        <v>0</v>
      </c>
      <c r="E542" s="30">
        <f t="shared" si="126"/>
        <v>0</v>
      </c>
      <c r="F542" s="73">
        <f t="shared" si="127"/>
        <v>0</v>
      </c>
      <c r="G542" s="43">
        <f t="shared" si="128"/>
        <v>0</v>
      </c>
      <c r="I542" s="19">
        <f t="shared" si="135"/>
        <v>78830.58</v>
      </c>
      <c r="J542" s="138">
        <f t="shared" si="133"/>
        <v>5901.6392999999998</v>
      </c>
      <c r="K542" s="78">
        <f t="shared" si="129"/>
        <v>1062.2951</v>
      </c>
      <c r="L542" s="144">
        <f t="shared" si="134"/>
        <v>2718.2957000000001</v>
      </c>
      <c r="M542" s="87">
        <f t="shared" si="130"/>
        <v>489.29320000000001</v>
      </c>
      <c r="N542" s="14"/>
      <c r="O542" s="14"/>
      <c r="P542" s="14"/>
      <c r="V542" s="36">
        <f t="shared" si="131"/>
        <v>997.17000000000007</v>
      </c>
      <c r="W542" s="36">
        <f t="shared" si="132"/>
        <v>991.21</v>
      </c>
    </row>
    <row r="543" spans="1:23" x14ac:dyDescent="0.2">
      <c r="A543" s="29">
        <v>41814</v>
      </c>
      <c r="B543" s="30">
        <v>994896239.46000004</v>
      </c>
      <c r="C543" s="30">
        <v>994.19</v>
      </c>
      <c r="D543" s="2">
        <f t="shared" si="125"/>
        <v>0</v>
      </c>
      <c r="E543" s="30">
        <f t="shared" si="126"/>
        <v>0</v>
      </c>
      <c r="F543" s="73">
        <f t="shared" si="127"/>
        <v>0</v>
      </c>
      <c r="G543" s="43">
        <f t="shared" si="128"/>
        <v>0</v>
      </c>
      <c r="I543" s="31">
        <f t="shared" si="135"/>
        <v>78830.58</v>
      </c>
      <c r="J543" s="137">
        <f t="shared" si="133"/>
        <v>5901.6392999999998</v>
      </c>
      <c r="K543" s="77">
        <f t="shared" si="129"/>
        <v>1062.2951</v>
      </c>
      <c r="L543" s="137">
        <f t="shared" si="134"/>
        <v>2718.2957000000001</v>
      </c>
      <c r="M543" s="77">
        <f t="shared" si="130"/>
        <v>489.29320000000001</v>
      </c>
      <c r="N543" s="14"/>
      <c r="O543" s="14"/>
      <c r="P543" s="14"/>
      <c r="V543" s="36">
        <f t="shared" si="131"/>
        <v>997.17000000000007</v>
      </c>
      <c r="W543" s="36">
        <f t="shared" si="132"/>
        <v>991.21</v>
      </c>
    </row>
    <row r="544" spans="1:23" x14ac:dyDescent="0.2">
      <c r="A544" s="29">
        <v>41815</v>
      </c>
      <c r="B544" s="30">
        <v>994896239.46000004</v>
      </c>
      <c r="C544" s="30">
        <v>994.19</v>
      </c>
      <c r="D544" s="2">
        <f t="shared" si="125"/>
        <v>0</v>
      </c>
      <c r="E544" s="30">
        <f t="shared" si="126"/>
        <v>0</v>
      </c>
      <c r="F544" s="73">
        <f t="shared" si="127"/>
        <v>0</v>
      </c>
      <c r="G544" s="43">
        <f t="shared" si="128"/>
        <v>0</v>
      </c>
      <c r="I544" s="31">
        <f t="shared" si="135"/>
        <v>78830.58</v>
      </c>
      <c r="J544" s="137">
        <f t="shared" si="133"/>
        <v>5901.6392999999998</v>
      </c>
      <c r="K544" s="77">
        <f t="shared" si="129"/>
        <v>1062.2951</v>
      </c>
      <c r="L544" s="137">
        <f t="shared" si="134"/>
        <v>2718.2957000000001</v>
      </c>
      <c r="M544" s="77">
        <f t="shared" si="130"/>
        <v>489.29320000000001</v>
      </c>
      <c r="N544" s="191" t="s">
        <v>54</v>
      </c>
      <c r="O544" s="191"/>
      <c r="P544" s="191"/>
      <c r="V544" s="36">
        <f t="shared" si="131"/>
        <v>997.17000000000007</v>
      </c>
      <c r="W544" s="36">
        <f t="shared" si="132"/>
        <v>991.21</v>
      </c>
    </row>
    <row r="545" spans="1:23" x14ac:dyDescent="0.2">
      <c r="A545" s="29">
        <v>41816</v>
      </c>
      <c r="B545" s="30">
        <v>994896239.46000004</v>
      </c>
      <c r="C545" s="30">
        <v>994.19</v>
      </c>
      <c r="D545" s="2">
        <f t="shared" si="125"/>
        <v>0</v>
      </c>
      <c r="E545" s="30">
        <f t="shared" si="126"/>
        <v>0</v>
      </c>
      <c r="F545" s="73">
        <f t="shared" si="127"/>
        <v>0</v>
      </c>
      <c r="G545" s="43">
        <f t="shared" si="128"/>
        <v>0</v>
      </c>
      <c r="I545" s="19">
        <f t="shared" si="135"/>
        <v>78830.58</v>
      </c>
      <c r="J545" s="138">
        <f t="shared" si="133"/>
        <v>5901.6392999999998</v>
      </c>
      <c r="K545" s="78">
        <f t="shared" si="129"/>
        <v>1062.2951</v>
      </c>
      <c r="L545" s="144">
        <f t="shared" si="134"/>
        <v>2718.2957000000001</v>
      </c>
      <c r="M545" s="87">
        <f t="shared" si="130"/>
        <v>489.29320000000001</v>
      </c>
      <c r="N545" s="119" t="s">
        <v>52</v>
      </c>
      <c r="O545" s="120">
        <f>SUM(J521:J550)</f>
        <v>177049.17900000003</v>
      </c>
      <c r="P545" s="76">
        <f>SUM(L521:L550)</f>
        <v>81546.046700000021</v>
      </c>
      <c r="V545" s="36">
        <f t="shared" si="131"/>
        <v>997.17000000000007</v>
      </c>
      <c r="W545" s="36">
        <f t="shared" si="132"/>
        <v>991.21</v>
      </c>
    </row>
    <row r="546" spans="1:23" x14ac:dyDescent="0.2">
      <c r="A546" s="29">
        <v>41817</v>
      </c>
      <c r="B546" s="30">
        <v>994896239.46000004</v>
      </c>
      <c r="C546" s="30">
        <v>994.19</v>
      </c>
      <c r="D546" s="2">
        <f t="shared" si="125"/>
        <v>0</v>
      </c>
      <c r="E546" s="30">
        <f t="shared" si="126"/>
        <v>0</v>
      </c>
      <c r="F546" s="73">
        <f t="shared" si="127"/>
        <v>0</v>
      </c>
      <c r="G546" s="43">
        <f t="shared" si="128"/>
        <v>0</v>
      </c>
      <c r="I546" s="19">
        <f t="shared" si="135"/>
        <v>78830.58</v>
      </c>
      <c r="J546" s="138">
        <f t="shared" si="133"/>
        <v>5901.6392999999998</v>
      </c>
      <c r="K546" s="78">
        <f t="shared" si="129"/>
        <v>1062.2951</v>
      </c>
      <c r="L546" s="144">
        <f t="shared" si="134"/>
        <v>2718.2957000000001</v>
      </c>
      <c r="M546" s="87">
        <f t="shared" si="130"/>
        <v>489.29320000000001</v>
      </c>
      <c r="N546" s="119" t="s">
        <v>53</v>
      </c>
      <c r="O546" s="76">
        <f>SUM(K521:K550)</f>
        <v>31868.852999999988</v>
      </c>
      <c r="P546" s="76">
        <f>SUM(M521:M550)</f>
        <v>14678.287700000001</v>
      </c>
      <c r="V546" s="36">
        <f t="shared" si="131"/>
        <v>997.17000000000007</v>
      </c>
      <c r="W546" s="36">
        <f t="shared" si="132"/>
        <v>991.21</v>
      </c>
    </row>
    <row r="547" spans="1:23" x14ac:dyDescent="0.2">
      <c r="A547" s="29">
        <v>41818</v>
      </c>
      <c r="B547" s="30">
        <v>994896239.46000004</v>
      </c>
      <c r="C547" s="30">
        <v>994.19</v>
      </c>
      <c r="D547" s="2">
        <f t="shared" si="125"/>
        <v>0</v>
      </c>
      <c r="E547" s="30">
        <f t="shared" si="126"/>
        <v>0</v>
      </c>
      <c r="F547" s="73">
        <f t="shared" si="127"/>
        <v>0</v>
      </c>
      <c r="G547" s="43">
        <f t="shared" si="128"/>
        <v>0</v>
      </c>
      <c r="I547" s="19">
        <f t="shared" si="135"/>
        <v>78830.58</v>
      </c>
      <c r="J547" s="138">
        <f t="shared" si="133"/>
        <v>5901.6392999999998</v>
      </c>
      <c r="K547" s="78">
        <f t="shared" si="129"/>
        <v>1062.2951</v>
      </c>
      <c r="L547" s="144">
        <f t="shared" si="134"/>
        <v>2718.2957000000001</v>
      </c>
      <c r="M547" s="87">
        <f t="shared" si="130"/>
        <v>489.29320000000001</v>
      </c>
      <c r="N547" s="193" t="s">
        <v>10</v>
      </c>
      <c r="O547" s="193"/>
      <c r="P547" s="193"/>
      <c r="V547" s="36">
        <f t="shared" si="131"/>
        <v>997.17000000000007</v>
      </c>
      <c r="W547" s="36">
        <f t="shared" si="132"/>
        <v>991.21</v>
      </c>
    </row>
    <row r="548" spans="1:23" x14ac:dyDescent="0.2">
      <c r="A548" s="29">
        <v>41819</v>
      </c>
      <c r="B548" s="30">
        <v>994896239.46000004</v>
      </c>
      <c r="C548" s="30">
        <v>994.19</v>
      </c>
      <c r="D548" s="2">
        <f t="shared" si="125"/>
        <v>0</v>
      </c>
      <c r="E548" s="30">
        <f t="shared" si="126"/>
        <v>0</v>
      </c>
      <c r="F548" s="73">
        <f t="shared" si="127"/>
        <v>0</v>
      </c>
      <c r="G548" s="43">
        <f t="shared" si="128"/>
        <v>0</v>
      </c>
      <c r="I548" s="19">
        <f t="shared" si="135"/>
        <v>78830.58</v>
      </c>
      <c r="J548" s="138">
        <f t="shared" si="133"/>
        <v>5901.6392999999998</v>
      </c>
      <c r="K548" s="78">
        <f t="shared" si="129"/>
        <v>1062.2951</v>
      </c>
      <c r="L548" s="144">
        <f t="shared" si="134"/>
        <v>2718.2957000000001</v>
      </c>
      <c r="M548" s="87">
        <f t="shared" si="130"/>
        <v>489.29320000000001</v>
      </c>
      <c r="N548" s="92" t="s">
        <v>43</v>
      </c>
      <c r="O548" s="167" t="s">
        <v>39</v>
      </c>
      <c r="P548" s="93" t="s">
        <v>40</v>
      </c>
      <c r="V548" s="36">
        <f t="shared" si="131"/>
        <v>997.17000000000007</v>
      </c>
      <c r="W548" s="36">
        <f t="shared" si="132"/>
        <v>991.21</v>
      </c>
    </row>
    <row r="549" spans="1:23" x14ac:dyDescent="0.2">
      <c r="A549" s="29">
        <v>41820</v>
      </c>
      <c r="B549" s="31">
        <v>993862524.12</v>
      </c>
      <c r="C549" s="31">
        <v>993.16</v>
      </c>
      <c r="D549" s="2">
        <f t="shared" si="125"/>
        <v>-1033715.3400000334</v>
      </c>
      <c r="E549" s="30">
        <f t="shared" si="126"/>
        <v>-1.0300000000000864</v>
      </c>
      <c r="F549" s="73">
        <f t="shared" si="127"/>
        <v>-1.0390182402951922E-3</v>
      </c>
      <c r="G549" s="43">
        <f t="shared" si="128"/>
        <v>-1.0360192719702334E-3</v>
      </c>
      <c r="I549" s="32">
        <f t="shared" si="135"/>
        <v>78830.58</v>
      </c>
      <c r="J549" s="138">
        <f t="shared" si="133"/>
        <v>5901.6392999999998</v>
      </c>
      <c r="K549" s="78">
        <f t="shared" si="129"/>
        <v>1062.2951</v>
      </c>
      <c r="L549" s="144">
        <f t="shared" si="134"/>
        <v>2718.2957000000001</v>
      </c>
      <c r="M549" s="87">
        <f t="shared" si="130"/>
        <v>489.29320000000001</v>
      </c>
      <c r="N549" s="94">
        <f>SUM(I521:I549)</f>
        <v>2286086.8200000008</v>
      </c>
      <c r="O549" s="89">
        <f>IF(SUM(J521:J550)&lt;20000,20000,SUM(J521:J550))</f>
        <v>177049.17900000003</v>
      </c>
      <c r="P549" s="91">
        <f>IF(SUM(L521:L550)&lt;6000,6000,SUM(L521:L550))</f>
        <v>81546.046700000021</v>
      </c>
      <c r="V549" s="36">
        <f t="shared" si="131"/>
        <v>996.14</v>
      </c>
      <c r="W549" s="36">
        <f t="shared" si="132"/>
        <v>990.18</v>
      </c>
    </row>
    <row r="550" spans="1:23" x14ac:dyDescent="0.2">
      <c r="A550" s="29">
        <v>41821</v>
      </c>
      <c r="B550" s="30">
        <v>993862524.12</v>
      </c>
      <c r="C550" s="30">
        <v>993.16</v>
      </c>
      <c r="D550" s="2">
        <f t="shared" si="125"/>
        <v>0</v>
      </c>
      <c r="E550" s="30">
        <f t="shared" si="126"/>
        <v>0</v>
      </c>
      <c r="F550" s="73">
        <f t="shared" si="127"/>
        <v>0</v>
      </c>
      <c r="G550" s="43">
        <f t="shared" si="128"/>
        <v>0</v>
      </c>
      <c r="I550" s="31">
        <f t="shared" si="135"/>
        <v>78748.67</v>
      </c>
      <c r="J550" s="139">
        <f t="shared" si="133"/>
        <v>5901.6392999999998</v>
      </c>
      <c r="K550" s="79">
        <f t="shared" si="129"/>
        <v>1062.2951</v>
      </c>
      <c r="L550" s="139">
        <f t="shared" si="134"/>
        <v>2715.4713999999999</v>
      </c>
      <c r="M550" s="79">
        <f t="shared" si="130"/>
        <v>488.78489999999999</v>
      </c>
      <c r="N550" s="94">
        <f>ROUND(N549*18/118,2)</f>
        <v>348725.11</v>
      </c>
      <c r="O550" s="95">
        <f>IF(O549=TRUE,SUM(K521:K550),O549*18%)</f>
        <v>31868.852220000004</v>
      </c>
      <c r="P550" s="96">
        <f>IF(P549=TRUE,SUM(M521:M550),P549*18%)</f>
        <v>14678.288406000003</v>
      </c>
      <c r="V550" s="36">
        <f t="shared" si="131"/>
        <v>996.14</v>
      </c>
      <c r="W550" s="36">
        <f t="shared" si="132"/>
        <v>990.18</v>
      </c>
    </row>
    <row r="551" spans="1:23" x14ac:dyDescent="0.2">
      <c r="A551" s="29">
        <v>41822</v>
      </c>
      <c r="B551" s="30">
        <v>993862524.12</v>
      </c>
      <c r="C551" s="30">
        <v>993.16</v>
      </c>
      <c r="D551" s="2">
        <f t="shared" si="125"/>
        <v>0</v>
      </c>
      <c r="E551" s="30">
        <f t="shared" si="126"/>
        <v>0</v>
      </c>
      <c r="F551" s="73">
        <f t="shared" si="127"/>
        <v>0</v>
      </c>
      <c r="G551" s="43">
        <f t="shared" si="128"/>
        <v>0</v>
      </c>
      <c r="I551" s="31">
        <f t="shared" si="135"/>
        <v>78748.67</v>
      </c>
      <c r="J551" s="137">
        <f t="shared" si="133"/>
        <v>5901.6392999999998</v>
      </c>
      <c r="K551" s="77">
        <f t="shared" si="129"/>
        <v>1062.2951</v>
      </c>
      <c r="L551" s="137">
        <f t="shared" si="134"/>
        <v>2715.4713999999999</v>
      </c>
      <c r="M551" s="77">
        <f t="shared" si="130"/>
        <v>488.78489999999999</v>
      </c>
      <c r="N551" s="190" t="s">
        <v>47</v>
      </c>
      <c r="O551" s="190"/>
      <c r="P551" s="190"/>
      <c r="Q551" s="34"/>
      <c r="V551" s="36">
        <f t="shared" si="131"/>
        <v>996.14</v>
      </c>
      <c r="W551" s="36">
        <f t="shared" si="132"/>
        <v>990.18</v>
      </c>
    </row>
    <row r="552" spans="1:23" x14ac:dyDescent="0.2">
      <c r="A552" s="29">
        <v>41823</v>
      </c>
      <c r="B552" s="30">
        <v>993862524.12</v>
      </c>
      <c r="C552" s="30">
        <v>993.16</v>
      </c>
      <c r="D552" s="2">
        <f t="shared" si="125"/>
        <v>0</v>
      </c>
      <c r="E552" s="30">
        <f t="shared" si="126"/>
        <v>0</v>
      </c>
      <c r="F552" s="73">
        <f t="shared" si="127"/>
        <v>0</v>
      </c>
      <c r="G552" s="43">
        <f t="shared" si="128"/>
        <v>0</v>
      </c>
      <c r="I552" s="19">
        <f t="shared" si="135"/>
        <v>78748.67</v>
      </c>
      <c r="J552" s="138">
        <f t="shared" si="133"/>
        <v>5901.6392999999998</v>
      </c>
      <c r="K552" s="78">
        <f t="shared" si="129"/>
        <v>1062.2951</v>
      </c>
      <c r="L552" s="144">
        <f t="shared" si="134"/>
        <v>2715.4713999999999</v>
      </c>
      <c r="M552" s="87">
        <f t="shared" si="130"/>
        <v>488.78489999999999</v>
      </c>
      <c r="N552" s="14"/>
      <c r="O552" s="14"/>
      <c r="P552" s="14"/>
      <c r="Q552" s="34"/>
      <c r="V552" s="36">
        <f t="shared" si="131"/>
        <v>996.14</v>
      </c>
      <c r="W552" s="36">
        <f t="shared" si="132"/>
        <v>990.18</v>
      </c>
    </row>
    <row r="553" spans="1:23" x14ac:dyDescent="0.2">
      <c r="A553" s="29">
        <v>41824</v>
      </c>
      <c r="B553" s="30">
        <v>993862524.12</v>
      </c>
      <c r="C553" s="30">
        <v>993.16</v>
      </c>
      <c r="D553" s="2">
        <f t="shared" si="125"/>
        <v>0</v>
      </c>
      <c r="E553" s="30">
        <f t="shared" si="126"/>
        <v>0</v>
      </c>
      <c r="F553" s="73">
        <f t="shared" si="127"/>
        <v>0</v>
      </c>
      <c r="G553" s="43">
        <f t="shared" si="128"/>
        <v>0</v>
      </c>
      <c r="I553" s="19">
        <f t="shared" si="135"/>
        <v>78748.67</v>
      </c>
      <c r="J553" s="138">
        <f t="shared" si="133"/>
        <v>5901.6392999999998</v>
      </c>
      <c r="K553" s="78">
        <f t="shared" si="129"/>
        <v>1062.2951</v>
      </c>
      <c r="L553" s="144">
        <f t="shared" si="134"/>
        <v>2715.4713999999999</v>
      </c>
      <c r="M553" s="87">
        <f t="shared" si="130"/>
        <v>488.78489999999999</v>
      </c>
      <c r="N553" s="75"/>
      <c r="O553" s="75"/>
      <c r="P553" s="75"/>
      <c r="Q553" s="34"/>
      <c r="V553" s="36">
        <f t="shared" si="131"/>
        <v>996.14</v>
      </c>
      <c r="W553" s="36">
        <f t="shared" si="132"/>
        <v>990.18</v>
      </c>
    </row>
    <row r="554" spans="1:23" x14ac:dyDescent="0.2">
      <c r="A554" s="29">
        <v>41825</v>
      </c>
      <c r="B554" s="30">
        <v>993862524.12</v>
      </c>
      <c r="C554" s="30">
        <v>993.16</v>
      </c>
      <c r="D554" s="2">
        <f t="shared" si="125"/>
        <v>0</v>
      </c>
      <c r="E554" s="30">
        <f t="shared" si="126"/>
        <v>0</v>
      </c>
      <c r="F554" s="73">
        <f t="shared" si="127"/>
        <v>0</v>
      </c>
      <c r="G554" s="43">
        <f t="shared" si="128"/>
        <v>0</v>
      </c>
      <c r="I554" s="19">
        <f t="shared" si="135"/>
        <v>78748.67</v>
      </c>
      <c r="J554" s="138">
        <f t="shared" si="133"/>
        <v>5901.6392999999998</v>
      </c>
      <c r="K554" s="78">
        <f t="shared" si="129"/>
        <v>1062.2951</v>
      </c>
      <c r="L554" s="144">
        <f t="shared" si="134"/>
        <v>2715.4713999999999</v>
      </c>
      <c r="M554" s="87">
        <f t="shared" si="130"/>
        <v>488.78489999999999</v>
      </c>
      <c r="N554" s="75"/>
      <c r="O554" s="75"/>
      <c r="P554" s="75"/>
      <c r="Q554" s="34"/>
      <c r="V554" s="36">
        <f t="shared" si="131"/>
        <v>996.14</v>
      </c>
      <c r="W554" s="36">
        <f t="shared" si="132"/>
        <v>990.18</v>
      </c>
    </row>
    <row r="555" spans="1:23" x14ac:dyDescent="0.2">
      <c r="A555" s="29">
        <v>41826</v>
      </c>
      <c r="B555" s="30">
        <v>993862524.12</v>
      </c>
      <c r="C555" s="30">
        <v>993.16</v>
      </c>
      <c r="D555" s="2">
        <f t="shared" si="125"/>
        <v>0</v>
      </c>
      <c r="E555" s="30">
        <f t="shared" si="126"/>
        <v>0</v>
      </c>
      <c r="F555" s="73">
        <f t="shared" si="127"/>
        <v>0</v>
      </c>
      <c r="G555" s="43">
        <f t="shared" si="128"/>
        <v>0</v>
      </c>
      <c r="I555" s="19">
        <f t="shared" si="135"/>
        <v>78748.67</v>
      </c>
      <c r="J555" s="138">
        <f t="shared" si="133"/>
        <v>5901.6392999999998</v>
      </c>
      <c r="K555" s="78">
        <f t="shared" si="129"/>
        <v>1062.2951</v>
      </c>
      <c r="L555" s="144">
        <f t="shared" si="134"/>
        <v>2715.4713999999999</v>
      </c>
      <c r="M555" s="87">
        <f t="shared" si="130"/>
        <v>488.78489999999999</v>
      </c>
      <c r="N555" s="14"/>
      <c r="O555" s="14"/>
      <c r="P555" s="14"/>
      <c r="Q555" s="34"/>
      <c r="V555" s="36">
        <f t="shared" si="131"/>
        <v>996.14</v>
      </c>
      <c r="W555" s="36">
        <f t="shared" si="132"/>
        <v>990.18</v>
      </c>
    </row>
    <row r="556" spans="1:23" x14ac:dyDescent="0.2">
      <c r="A556" s="29">
        <v>41827</v>
      </c>
      <c r="B556" s="30">
        <v>993862524.12</v>
      </c>
      <c r="C556" s="30">
        <v>993.16</v>
      </c>
      <c r="D556" s="2">
        <f t="shared" si="125"/>
        <v>0</v>
      </c>
      <c r="E556" s="30">
        <f t="shared" si="126"/>
        <v>0</v>
      </c>
      <c r="F556" s="73">
        <f t="shared" si="127"/>
        <v>0</v>
      </c>
      <c r="G556" s="43">
        <f t="shared" si="128"/>
        <v>0</v>
      </c>
      <c r="I556" s="19">
        <f t="shared" si="135"/>
        <v>78748.67</v>
      </c>
      <c r="J556" s="138">
        <f t="shared" si="133"/>
        <v>5901.6392999999998</v>
      </c>
      <c r="K556" s="78">
        <f t="shared" si="129"/>
        <v>1062.2951</v>
      </c>
      <c r="L556" s="144">
        <f t="shared" si="134"/>
        <v>2715.4713999999999</v>
      </c>
      <c r="M556" s="87">
        <f t="shared" si="130"/>
        <v>488.78489999999999</v>
      </c>
      <c r="N556" s="14"/>
      <c r="O556" s="14"/>
      <c r="P556" s="14"/>
      <c r="Q556" s="34"/>
      <c r="V556" s="36">
        <f t="shared" si="131"/>
        <v>996.14</v>
      </c>
      <c r="W556" s="36">
        <f t="shared" si="132"/>
        <v>990.18</v>
      </c>
    </row>
    <row r="557" spans="1:23" x14ac:dyDescent="0.2">
      <c r="A557" s="29">
        <v>41828</v>
      </c>
      <c r="B557" s="30">
        <v>993862524.12</v>
      </c>
      <c r="C557" s="30">
        <v>993.16</v>
      </c>
      <c r="D557" s="2">
        <f t="shared" si="125"/>
        <v>0</v>
      </c>
      <c r="E557" s="30">
        <f t="shared" si="126"/>
        <v>0</v>
      </c>
      <c r="F557" s="73">
        <f t="shared" si="127"/>
        <v>0</v>
      </c>
      <c r="G557" s="43">
        <f t="shared" si="128"/>
        <v>0</v>
      </c>
      <c r="I557" s="31">
        <f t="shared" si="135"/>
        <v>78748.67</v>
      </c>
      <c r="J557" s="137">
        <f t="shared" si="133"/>
        <v>5901.6392999999998</v>
      </c>
      <c r="K557" s="77">
        <f t="shared" si="129"/>
        <v>1062.2951</v>
      </c>
      <c r="L557" s="137">
        <f t="shared" si="134"/>
        <v>2715.4713999999999</v>
      </c>
      <c r="M557" s="77">
        <f t="shared" si="130"/>
        <v>488.78489999999999</v>
      </c>
      <c r="N557" s="14"/>
      <c r="O557" s="14"/>
      <c r="P557" s="14"/>
      <c r="Q557" s="34"/>
      <c r="V557" s="36">
        <f t="shared" si="131"/>
        <v>996.14</v>
      </c>
      <c r="W557" s="36">
        <f t="shared" si="132"/>
        <v>990.18</v>
      </c>
    </row>
    <row r="558" spans="1:23" x14ac:dyDescent="0.2">
      <c r="A558" s="29">
        <v>41829</v>
      </c>
      <c r="B558" s="30">
        <v>993862524.12</v>
      </c>
      <c r="C558" s="30">
        <v>993.16</v>
      </c>
      <c r="D558" s="2">
        <f t="shared" si="125"/>
        <v>0</v>
      </c>
      <c r="E558" s="30">
        <f t="shared" si="126"/>
        <v>0</v>
      </c>
      <c r="F558" s="73">
        <f t="shared" si="127"/>
        <v>0</v>
      </c>
      <c r="G558" s="43">
        <f t="shared" si="128"/>
        <v>0</v>
      </c>
      <c r="I558" s="31">
        <f t="shared" si="135"/>
        <v>78748.67</v>
      </c>
      <c r="J558" s="137">
        <f t="shared" si="133"/>
        <v>5901.6392999999998</v>
      </c>
      <c r="K558" s="77">
        <f t="shared" si="129"/>
        <v>1062.2951</v>
      </c>
      <c r="L558" s="137">
        <f t="shared" si="134"/>
        <v>2715.4713999999999</v>
      </c>
      <c r="M558" s="77">
        <f t="shared" si="130"/>
        <v>488.78489999999999</v>
      </c>
      <c r="N558" s="14"/>
      <c r="O558" s="14"/>
      <c r="P558" s="14"/>
      <c r="V558" s="36">
        <f t="shared" si="131"/>
        <v>996.14</v>
      </c>
      <c r="W558" s="36">
        <f t="shared" si="132"/>
        <v>990.18</v>
      </c>
    </row>
    <row r="559" spans="1:23" x14ac:dyDescent="0.2">
      <c r="A559" s="29">
        <v>41830</v>
      </c>
      <c r="B559" s="30">
        <v>993862524.12</v>
      </c>
      <c r="C559" s="30">
        <v>993.16</v>
      </c>
      <c r="D559" s="2">
        <f t="shared" si="125"/>
        <v>0</v>
      </c>
      <c r="E559" s="30">
        <f t="shared" si="126"/>
        <v>0</v>
      </c>
      <c r="F559" s="73">
        <f t="shared" si="127"/>
        <v>0</v>
      </c>
      <c r="G559" s="43">
        <f t="shared" si="128"/>
        <v>0</v>
      </c>
      <c r="I559" s="19">
        <f t="shared" si="135"/>
        <v>78748.67</v>
      </c>
      <c r="J559" s="138">
        <f t="shared" si="133"/>
        <v>5901.6392999999998</v>
      </c>
      <c r="K559" s="78">
        <f t="shared" si="129"/>
        <v>1062.2951</v>
      </c>
      <c r="L559" s="144">
        <f t="shared" si="134"/>
        <v>2715.4713999999999</v>
      </c>
      <c r="M559" s="87">
        <f t="shared" si="130"/>
        <v>488.78489999999999</v>
      </c>
      <c r="N559" s="14"/>
      <c r="O559" s="14"/>
      <c r="P559" s="14"/>
      <c r="V559" s="36">
        <f t="shared" si="131"/>
        <v>996.14</v>
      </c>
      <c r="W559" s="36">
        <f t="shared" si="132"/>
        <v>990.18</v>
      </c>
    </row>
    <row r="560" spans="1:23" x14ac:dyDescent="0.2">
      <c r="A560" s="29">
        <v>41831</v>
      </c>
      <c r="B560" s="30">
        <v>993862524.12</v>
      </c>
      <c r="C560" s="30">
        <v>993.16</v>
      </c>
      <c r="D560" s="2">
        <f t="shared" si="125"/>
        <v>0</v>
      </c>
      <c r="E560" s="30">
        <f t="shared" si="126"/>
        <v>0</v>
      </c>
      <c r="F560" s="73">
        <f t="shared" si="127"/>
        <v>0</v>
      </c>
      <c r="G560" s="43">
        <f t="shared" si="128"/>
        <v>0</v>
      </c>
      <c r="I560" s="19">
        <f t="shared" si="135"/>
        <v>78748.67</v>
      </c>
      <c r="J560" s="138">
        <f t="shared" si="133"/>
        <v>5901.6392999999998</v>
      </c>
      <c r="K560" s="78">
        <f t="shared" si="129"/>
        <v>1062.2951</v>
      </c>
      <c r="L560" s="144">
        <f t="shared" si="134"/>
        <v>2715.4713999999999</v>
      </c>
      <c r="M560" s="87">
        <f t="shared" si="130"/>
        <v>488.78489999999999</v>
      </c>
      <c r="N560" s="14"/>
      <c r="O560" s="14"/>
      <c r="P560" s="14"/>
      <c r="V560" s="36">
        <f t="shared" si="131"/>
        <v>996.14</v>
      </c>
      <c r="W560" s="36">
        <f t="shared" si="132"/>
        <v>990.18</v>
      </c>
    </row>
    <row r="561" spans="1:23" x14ac:dyDescent="0.2">
      <c r="A561" s="29">
        <v>41832</v>
      </c>
      <c r="B561" s="30">
        <v>993862524.12</v>
      </c>
      <c r="C561" s="30">
        <v>993.16</v>
      </c>
      <c r="D561" s="2">
        <f t="shared" si="125"/>
        <v>0</v>
      </c>
      <c r="E561" s="30">
        <f t="shared" si="126"/>
        <v>0</v>
      </c>
      <c r="F561" s="73">
        <f t="shared" si="127"/>
        <v>0</v>
      </c>
      <c r="G561" s="43">
        <f t="shared" si="128"/>
        <v>0</v>
      </c>
      <c r="I561" s="19">
        <f t="shared" si="135"/>
        <v>78748.67</v>
      </c>
      <c r="J561" s="138">
        <f t="shared" si="133"/>
        <v>5901.6392999999998</v>
      </c>
      <c r="K561" s="78">
        <f t="shared" si="129"/>
        <v>1062.2951</v>
      </c>
      <c r="L561" s="144">
        <f t="shared" si="134"/>
        <v>2715.4713999999999</v>
      </c>
      <c r="M561" s="87">
        <f t="shared" si="130"/>
        <v>488.78489999999999</v>
      </c>
      <c r="N561" s="14"/>
      <c r="O561" s="14"/>
      <c r="P561" s="14"/>
      <c r="V561" s="36">
        <f t="shared" si="131"/>
        <v>996.14</v>
      </c>
      <c r="W561" s="36">
        <f t="shared" si="132"/>
        <v>990.18</v>
      </c>
    </row>
    <row r="562" spans="1:23" x14ac:dyDescent="0.2">
      <c r="A562" s="29">
        <v>41833</v>
      </c>
      <c r="B562" s="30">
        <v>993862524.12</v>
      </c>
      <c r="C562" s="30">
        <v>993.16</v>
      </c>
      <c r="D562" s="2">
        <f t="shared" ref="D562:D625" si="136">IF(B562-B561=-B562-B561,0,B562-B561)</f>
        <v>0</v>
      </c>
      <c r="E562" s="30">
        <f t="shared" ref="E562:E625" si="137">IF(C562-C561=-C562-C561,0,C562-C561)</f>
        <v>0</v>
      </c>
      <c r="F562" s="73">
        <f t="shared" ref="F562:F625" si="138">IFERROR(D562/B561,0)</f>
        <v>0</v>
      </c>
      <c r="G562" s="43">
        <f t="shared" ref="G562:G625" si="139">IFERROR(E562/C561,0)</f>
        <v>0</v>
      </c>
      <c r="I562" s="19">
        <f t="shared" si="135"/>
        <v>78748.67</v>
      </c>
      <c r="J562" s="138">
        <f t="shared" si="133"/>
        <v>5901.6392999999998</v>
      </c>
      <c r="K562" s="78">
        <f t="shared" si="129"/>
        <v>1062.2951</v>
      </c>
      <c r="L562" s="144">
        <f t="shared" si="134"/>
        <v>2715.4713999999999</v>
      </c>
      <c r="M562" s="87">
        <f t="shared" si="130"/>
        <v>488.78489999999999</v>
      </c>
      <c r="N562" s="14"/>
      <c r="O562" s="14"/>
      <c r="P562" s="14"/>
      <c r="V562" s="36">
        <f t="shared" si="131"/>
        <v>996.14</v>
      </c>
      <c r="W562" s="36">
        <f t="shared" si="132"/>
        <v>990.18</v>
      </c>
    </row>
    <row r="563" spans="1:23" x14ac:dyDescent="0.2">
      <c r="A563" s="29">
        <v>41834</v>
      </c>
      <c r="B563" s="30">
        <v>993862524.12</v>
      </c>
      <c r="C563" s="30">
        <v>993.16</v>
      </c>
      <c r="D563" s="2">
        <f t="shared" si="136"/>
        <v>0</v>
      </c>
      <c r="E563" s="30">
        <f t="shared" si="137"/>
        <v>0</v>
      </c>
      <c r="F563" s="73">
        <f t="shared" si="138"/>
        <v>0</v>
      </c>
      <c r="G563" s="43">
        <f t="shared" si="139"/>
        <v>0</v>
      </c>
      <c r="I563" s="19">
        <f t="shared" si="135"/>
        <v>78748.67</v>
      </c>
      <c r="J563" s="138">
        <f t="shared" si="133"/>
        <v>5901.6392999999998</v>
      </c>
      <c r="K563" s="78">
        <f t="shared" si="129"/>
        <v>1062.2951</v>
      </c>
      <c r="L563" s="144">
        <f t="shared" si="134"/>
        <v>2715.4713999999999</v>
      </c>
      <c r="M563" s="87">
        <f t="shared" si="130"/>
        <v>488.78489999999999</v>
      </c>
      <c r="N563" s="14"/>
      <c r="O563" s="14"/>
      <c r="P563" s="14"/>
      <c r="V563" s="36">
        <f t="shared" si="131"/>
        <v>996.14</v>
      </c>
      <c r="W563" s="36">
        <f t="shared" si="132"/>
        <v>990.18</v>
      </c>
    </row>
    <row r="564" spans="1:23" x14ac:dyDescent="0.2">
      <c r="A564" s="29">
        <v>41835</v>
      </c>
      <c r="B564" s="30">
        <v>993862524.12</v>
      </c>
      <c r="C564" s="30">
        <v>993.16</v>
      </c>
      <c r="D564" s="2">
        <f t="shared" si="136"/>
        <v>0</v>
      </c>
      <c r="E564" s="30">
        <f t="shared" si="137"/>
        <v>0</v>
      </c>
      <c r="F564" s="73">
        <f t="shared" si="138"/>
        <v>0</v>
      </c>
      <c r="G564" s="43">
        <f t="shared" si="139"/>
        <v>0</v>
      </c>
      <c r="I564" s="31">
        <f t="shared" si="135"/>
        <v>78748.67</v>
      </c>
      <c r="J564" s="137">
        <f t="shared" si="133"/>
        <v>5901.6392999999998</v>
      </c>
      <c r="K564" s="77">
        <f t="shared" si="129"/>
        <v>1062.2951</v>
      </c>
      <c r="L564" s="137">
        <f t="shared" si="134"/>
        <v>2715.4713999999999</v>
      </c>
      <c r="M564" s="77">
        <f t="shared" si="130"/>
        <v>488.78489999999999</v>
      </c>
      <c r="N564" s="14"/>
      <c r="O564" s="14"/>
      <c r="P564" s="14"/>
      <c r="V564" s="36">
        <f t="shared" si="131"/>
        <v>996.14</v>
      </c>
      <c r="W564" s="36">
        <f t="shared" si="132"/>
        <v>990.18</v>
      </c>
    </row>
    <row r="565" spans="1:23" x14ac:dyDescent="0.2">
      <c r="A565" s="29">
        <v>41836</v>
      </c>
      <c r="B565" s="30">
        <v>993862524.12</v>
      </c>
      <c r="C565" s="30">
        <v>993.16</v>
      </c>
      <c r="D565" s="2">
        <f t="shared" si="136"/>
        <v>0</v>
      </c>
      <c r="E565" s="30">
        <f t="shared" si="137"/>
        <v>0</v>
      </c>
      <c r="F565" s="73">
        <f t="shared" si="138"/>
        <v>0</v>
      </c>
      <c r="G565" s="43">
        <f t="shared" si="139"/>
        <v>0</v>
      </c>
      <c r="I565" s="31">
        <f t="shared" ref="I565:I596" si="140">ROUND(B564*$N$2/$O$739,2)</f>
        <v>78748.67</v>
      </c>
      <c r="J565" s="137">
        <f t="shared" si="133"/>
        <v>5901.6392999999998</v>
      </c>
      <c r="K565" s="77">
        <f t="shared" si="129"/>
        <v>1062.2951</v>
      </c>
      <c r="L565" s="137">
        <f t="shared" si="134"/>
        <v>2715.4713999999999</v>
      </c>
      <c r="M565" s="77">
        <f t="shared" si="130"/>
        <v>488.78489999999999</v>
      </c>
      <c r="N565" s="14"/>
      <c r="O565" s="14"/>
      <c r="P565" s="14"/>
      <c r="V565" s="36">
        <f t="shared" si="131"/>
        <v>996.14</v>
      </c>
      <c r="W565" s="36">
        <f t="shared" si="132"/>
        <v>990.18</v>
      </c>
    </row>
    <row r="566" spans="1:23" x14ac:dyDescent="0.2">
      <c r="A566" s="29">
        <v>41837</v>
      </c>
      <c r="B566" s="30">
        <v>993862524.12</v>
      </c>
      <c r="C566" s="30">
        <v>993.16</v>
      </c>
      <c r="D566" s="2">
        <f t="shared" si="136"/>
        <v>0</v>
      </c>
      <c r="E566" s="30">
        <f t="shared" si="137"/>
        <v>0</v>
      </c>
      <c r="F566" s="73">
        <f t="shared" si="138"/>
        <v>0</v>
      </c>
      <c r="G566" s="43">
        <f t="shared" si="139"/>
        <v>0</v>
      </c>
      <c r="I566" s="19">
        <f t="shared" si="140"/>
        <v>78748.67</v>
      </c>
      <c r="J566" s="138">
        <f t="shared" si="133"/>
        <v>5901.6392999999998</v>
      </c>
      <c r="K566" s="78">
        <f t="shared" si="129"/>
        <v>1062.2951</v>
      </c>
      <c r="L566" s="144">
        <f t="shared" si="134"/>
        <v>2715.4713999999999</v>
      </c>
      <c r="M566" s="87">
        <f t="shared" si="130"/>
        <v>488.78489999999999</v>
      </c>
      <c r="N566" s="14"/>
      <c r="O566" s="14"/>
      <c r="P566" s="14"/>
      <c r="V566" s="36">
        <f t="shared" si="131"/>
        <v>996.14</v>
      </c>
      <c r="W566" s="36">
        <f t="shared" si="132"/>
        <v>990.18</v>
      </c>
    </row>
    <row r="567" spans="1:23" x14ac:dyDescent="0.2">
      <c r="A567" s="29">
        <v>41838</v>
      </c>
      <c r="B567" s="30">
        <v>993862524.12</v>
      </c>
      <c r="C567" s="30">
        <v>993.16</v>
      </c>
      <c r="D567" s="2">
        <f t="shared" si="136"/>
        <v>0</v>
      </c>
      <c r="E567" s="30">
        <f t="shared" si="137"/>
        <v>0</v>
      </c>
      <c r="F567" s="73">
        <f t="shared" si="138"/>
        <v>0</v>
      </c>
      <c r="G567" s="43">
        <f t="shared" si="139"/>
        <v>0</v>
      </c>
      <c r="I567" s="19">
        <f t="shared" si="140"/>
        <v>78748.67</v>
      </c>
      <c r="J567" s="138">
        <f t="shared" si="133"/>
        <v>5901.6392999999998</v>
      </c>
      <c r="K567" s="78">
        <f t="shared" si="129"/>
        <v>1062.2951</v>
      </c>
      <c r="L567" s="144">
        <f t="shared" si="134"/>
        <v>2715.4713999999999</v>
      </c>
      <c r="M567" s="87">
        <f t="shared" si="130"/>
        <v>488.78489999999999</v>
      </c>
      <c r="N567" s="14"/>
      <c r="O567" s="14"/>
      <c r="P567" s="14"/>
      <c r="V567" s="36">
        <f t="shared" si="131"/>
        <v>996.14</v>
      </c>
      <c r="W567" s="36">
        <f t="shared" si="132"/>
        <v>990.18</v>
      </c>
    </row>
    <row r="568" spans="1:23" x14ac:dyDescent="0.2">
      <c r="A568" s="29">
        <v>41839</v>
      </c>
      <c r="B568" s="30">
        <v>993862524.12</v>
      </c>
      <c r="C568" s="30">
        <v>993.16</v>
      </c>
      <c r="D568" s="2">
        <f t="shared" si="136"/>
        <v>0</v>
      </c>
      <c r="E568" s="30">
        <f t="shared" si="137"/>
        <v>0</v>
      </c>
      <c r="F568" s="73">
        <f t="shared" si="138"/>
        <v>0</v>
      </c>
      <c r="G568" s="43">
        <f t="shared" si="139"/>
        <v>0</v>
      </c>
      <c r="I568" s="19">
        <f t="shared" si="140"/>
        <v>78748.67</v>
      </c>
      <c r="J568" s="138">
        <f t="shared" si="133"/>
        <v>5901.6392999999998</v>
      </c>
      <c r="K568" s="78">
        <f t="shared" si="129"/>
        <v>1062.2951</v>
      </c>
      <c r="L568" s="144">
        <f t="shared" si="134"/>
        <v>2715.4713999999999</v>
      </c>
      <c r="M568" s="87">
        <f t="shared" si="130"/>
        <v>488.78489999999999</v>
      </c>
      <c r="N568" s="14"/>
      <c r="O568" s="14"/>
      <c r="P568" s="14"/>
      <c r="V568" s="36">
        <f t="shared" si="131"/>
        <v>996.14</v>
      </c>
      <c r="W568" s="36">
        <f t="shared" si="132"/>
        <v>990.18</v>
      </c>
    </row>
    <row r="569" spans="1:23" x14ac:dyDescent="0.2">
      <c r="A569" s="29">
        <v>41840</v>
      </c>
      <c r="B569" s="30">
        <v>993862524.12</v>
      </c>
      <c r="C569" s="30">
        <v>993.16</v>
      </c>
      <c r="D569" s="2">
        <f t="shared" si="136"/>
        <v>0</v>
      </c>
      <c r="E569" s="30">
        <f t="shared" si="137"/>
        <v>0</v>
      </c>
      <c r="F569" s="73">
        <f t="shared" si="138"/>
        <v>0</v>
      </c>
      <c r="G569" s="43">
        <f t="shared" si="139"/>
        <v>0</v>
      </c>
      <c r="I569" s="19">
        <f t="shared" si="140"/>
        <v>78748.67</v>
      </c>
      <c r="J569" s="138">
        <f t="shared" si="133"/>
        <v>5901.6392999999998</v>
      </c>
      <c r="K569" s="78">
        <f t="shared" si="129"/>
        <v>1062.2951</v>
      </c>
      <c r="L569" s="144">
        <f t="shared" si="134"/>
        <v>2715.4713999999999</v>
      </c>
      <c r="M569" s="87">
        <f t="shared" si="130"/>
        <v>488.78489999999999</v>
      </c>
      <c r="N569" s="14"/>
      <c r="O569" s="14"/>
      <c r="P569" s="14"/>
      <c r="V569" s="36">
        <f t="shared" si="131"/>
        <v>996.14</v>
      </c>
      <c r="W569" s="36">
        <f t="shared" si="132"/>
        <v>990.18</v>
      </c>
    </row>
    <row r="570" spans="1:23" x14ac:dyDescent="0.2">
      <c r="A570" s="29">
        <v>41841</v>
      </c>
      <c r="B570" s="30">
        <v>993862524.12</v>
      </c>
      <c r="C570" s="30">
        <v>993.16</v>
      </c>
      <c r="D570" s="2">
        <f t="shared" si="136"/>
        <v>0</v>
      </c>
      <c r="E570" s="30">
        <f t="shared" si="137"/>
        <v>0</v>
      </c>
      <c r="F570" s="73">
        <f t="shared" si="138"/>
        <v>0</v>
      </c>
      <c r="G570" s="43">
        <f t="shared" si="139"/>
        <v>0</v>
      </c>
      <c r="I570" s="19">
        <f t="shared" si="140"/>
        <v>78748.67</v>
      </c>
      <c r="J570" s="138">
        <f t="shared" si="133"/>
        <v>5901.6392999999998</v>
      </c>
      <c r="K570" s="78">
        <f t="shared" si="129"/>
        <v>1062.2951</v>
      </c>
      <c r="L570" s="144">
        <f t="shared" si="134"/>
        <v>2715.4713999999999</v>
      </c>
      <c r="M570" s="87">
        <f t="shared" si="130"/>
        <v>488.78489999999999</v>
      </c>
      <c r="N570" s="14"/>
      <c r="O570" s="14"/>
      <c r="P570" s="14"/>
      <c r="V570" s="36">
        <f t="shared" si="131"/>
        <v>996.14</v>
      </c>
      <c r="W570" s="36">
        <f t="shared" si="132"/>
        <v>990.18</v>
      </c>
    </row>
    <row r="571" spans="1:23" x14ac:dyDescent="0.2">
      <c r="A571" s="29">
        <v>41842</v>
      </c>
      <c r="B571" s="30">
        <v>993862524.12</v>
      </c>
      <c r="C571" s="30">
        <v>993.16</v>
      </c>
      <c r="D571" s="2">
        <f t="shared" si="136"/>
        <v>0</v>
      </c>
      <c r="E571" s="30">
        <f t="shared" si="137"/>
        <v>0</v>
      </c>
      <c r="F571" s="73">
        <f t="shared" si="138"/>
        <v>0</v>
      </c>
      <c r="G571" s="43">
        <f t="shared" si="139"/>
        <v>0</v>
      </c>
      <c r="I571" s="31">
        <f t="shared" si="140"/>
        <v>78748.67</v>
      </c>
      <c r="J571" s="137">
        <f t="shared" si="133"/>
        <v>5901.6392999999998</v>
      </c>
      <c r="K571" s="77">
        <f t="shared" ref="K571:K634" si="141">ROUND(J571*18%,4)</f>
        <v>1062.2951</v>
      </c>
      <c r="L571" s="137">
        <f t="shared" si="134"/>
        <v>2715.4713999999999</v>
      </c>
      <c r="M571" s="77">
        <f t="shared" ref="M571:M634" si="142">ROUND(L571*18%,4)</f>
        <v>488.78489999999999</v>
      </c>
      <c r="N571" s="14"/>
      <c r="O571" s="14"/>
      <c r="P571" s="14"/>
      <c r="V571" s="36">
        <f t="shared" ref="V571:V634" si="143">C571+(ROUND(C571*$V$2,2))</f>
        <v>996.14</v>
      </c>
      <c r="W571" s="36">
        <f t="shared" ref="W571:W634" si="144">C571-(ROUND(C571*$V$2,2))</f>
        <v>990.18</v>
      </c>
    </row>
    <row r="572" spans="1:23" x14ac:dyDescent="0.2">
      <c r="A572" s="29">
        <v>41843</v>
      </c>
      <c r="B572" s="30">
        <v>993862524.12</v>
      </c>
      <c r="C572" s="30">
        <v>993.16</v>
      </c>
      <c r="D572" s="2">
        <f t="shared" si="136"/>
        <v>0</v>
      </c>
      <c r="E572" s="30">
        <f t="shared" si="137"/>
        <v>0</v>
      </c>
      <c r="F572" s="73">
        <f t="shared" si="138"/>
        <v>0</v>
      </c>
      <c r="G572" s="43">
        <f t="shared" si="139"/>
        <v>0</v>
      </c>
      <c r="I572" s="31">
        <f t="shared" si="140"/>
        <v>78748.67</v>
      </c>
      <c r="J572" s="137">
        <f t="shared" si="133"/>
        <v>5901.6392999999998</v>
      </c>
      <c r="K572" s="77">
        <f t="shared" si="141"/>
        <v>1062.2951</v>
      </c>
      <c r="L572" s="137">
        <f t="shared" si="134"/>
        <v>2715.4713999999999</v>
      </c>
      <c r="M572" s="77">
        <f t="shared" si="142"/>
        <v>488.78489999999999</v>
      </c>
      <c r="N572" s="14"/>
      <c r="O572" s="14"/>
      <c r="P572" s="14"/>
      <c r="V572" s="36">
        <f t="shared" si="143"/>
        <v>996.14</v>
      </c>
      <c r="W572" s="36">
        <f t="shared" si="144"/>
        <v>990.18</v>
      </c>
    </row>
    <row r="573" spans="1:23" x14ac:dyDescent="0.2">
      <c r="A573" s="29">
        <v>41844</v>
      </c>
      <c r="B573" s="30">
        <v>993862524.12</v>
      </c>
      <c r="C573" s="30">
        <v>993.16</v>
      </c>
      <c r="D573" s="2">
        <f t="shared" si="136"/>
        <v>0</v>
      </c>
      <c r="E573" s="30">
        <f t="shared" si="137"/>
        <v>0</v>
      </c>
      <c r="F573" s="73">
        <f t="shared" si="138"/>
        <v>0</v>
      </c>
      <c r="G573" s="43">
        <f t="shared" si="139"/>
        <v>0</v>
      </c>
      <c r="I573" s="19">
        <f t="shared" si="140"/>
        <v>78748.67</v>
      </c>
      <c r="J573" s="138">
        <f t="shared" si="133"/>
        <v>5901.6392999999998</v>
      </c>
      <c r="K573" s="78">
        <f t="shared" si="141"/>
        <v>1062.2951</v>
      </c>
      <c r="L573" s="144">
        <f t="shared" si="134"/>
        <v>2715.4713999999999</v>
      </c>
      <c r="M573" s="87">
        <f t="shared" si="142"/>
        <v>488.78489999999999</v>
      </c>
      <c r="N573" s="14"/>
      <c r="O573" s="14"/>
      <c r="P573" s="14"/>
      <c r="V573" s="36">
        <f t="shared" si="143"/>
        <v>996.14</v>
      </c>
      <c r="W573" s="36">
        <f t="shared" si="144"/>
        <v>990.18</v>
      </c>
    </row>
    <row r="574" spans="1:23" x14ac:dyDescent="0.2">
      <c r="A574" s="29">
        <v>41845</v>
      </c>
      <c r="B574" s="30">
        <v>993862524.12</v>
      </c>
      <c r="C574" s="30">
        <v>993.16</v>
      </c>
      <c r="D574" s="2">
        <f t="shared" si="136"/>
        <v>0</v>
      </c>
      <c r="E574" s="30">
        <f t="shared" si="137"/>
        <v>0</v>
      </c>
      <c r="F574" s="73">
        <f t="shared" si="138"/>
        <v>0</v>
      </c>
      <c r="G574" s="43">
        <f t="shared" si="139"/>
        <v>0</v>
      </c>
      <c r="I574" s="19">
        <f t="shared" si="140"/>
        <v>78748.67</v>
      </c>
      <c r="J574" s="138">
        <f t="shared" si="133"/>
        <v>5901.6392999999998</v>
      </c>
      <c r="K574" s="78">
        <f t="shared" si="141"/>
        <v>1062.2951</v>
      </c>
      <c r="L574" s="144">
        <f t="shared" si="134"/>
        <v>2715.4713999999999</v>
      </c>
      <c r="M574" s="87">
        <f t="shared" si="142"/>
        <v>488.78489999999999</v>
      </c>
      <c r="V574" s="36">
        <f t="shared" si="143"/>
        <v>996.14</v>
      </c>
      <c r="W574" s="36">
        <f t="shared" si="144"/>
        <v>990.18</v>
      </c>
    </row>
    <row r="575" spans="1:23" x14ac:dyDescent="0.2">
      <c r="A575" s="29">
        <v>41846</v>
      </c>
      <c r="B575" s="30">
        <v>993862524.12</v>
      </c>
      <c r="C575" s="30">
        <v>993.16</v>
      </c>
      <c r="D575" s="2">
        <f t="shared" si="136"/>
        <v>0</v>
      </c>
      <c r="E575" s="30">
        <f t="shared" si="137"/>
        <v>0</v>
      </c>
      <c r="F575" s="73">
        <f t="shared" si="138"/>
        <v>0</v>
      </c>
      <c r="G575" s="43">
        <f t="shared" si="139"/>
        <v>0</v>
      </c>
      <c r="I575" s="19">
        <f t="shared" si="140"/>
        <v>78748.67</v>
      </c>
      <c r="J575" s="138">
        <f t="shared" si="133"/>
        <v>5901.6392999999998</v>
      </c>
      <c r="K575" s="78">
        <f t="shared" si="141"/>
        <v>1062.2951</v>
      </c>
      <c r="L575" s="144">
        <f t="shared" si="134"/>
        <v>2715.4713999999999</v>
      </c>
      <c r="M575" s="87">
        <f t="shared" si="142"/>
        <v>488.78489999999999</v>
      </c>
      <c r="V575" s="36">
        <f t="shared" si="143"/>
        <v>996.14</v>
      </c>
      <c r="W575" s="36">
        <f t="shared" si="144"/>
        <v>990.18</v>
      </c>
    </row>
    <row r="576" spans="1:23" x14ac:dyDescent="0.2">
      <c r="A576" s="29">
        <v>41847</v>
      </c>
      <c r="B576" s="30">
        <v>993862524.12</v>
      </c>
      <c r="C576" s="30">
        <v>993.16</v>
      </c>
      <c r="D576" s="2">
        <f t="shared" si="136"/>
        <v>0</v>
      </c>
      <c r="E576" s="30">
        <f t="shared" si="137"/>
        <v>0</v>
      </c>
      <c r="F576" s="73">
        <f t="shared" si="138"/>
        <v>0</v>
      </c>
      <c r="G576" s="43">
        <f t="shared" si="139"/>
        <v>0</v>
      </c>
      <c r="I576" s="19">
        <f t="shared" si="140"/>
        <v>78748.67</v>
      </c>
      <c r="J576" s="138">
        <f t="shared" si="133"/>
        <v>5901.6392999999998</v>
      </c>
      <c r="K576" s="78">
        <f t="shared" si="141"/>
        <v>1062.2951</v>
      </c>
      <c r="L576" s="144">
        <f t="shared" si="134"/>
        <v>2715.4713999999999</v>
      </c>
      <c r="M576" s="87">
        <f t="shared" si="142"/>
        <v>488.78489999999999</v>
      </c>
      <c r="N576" s="191" t="s">
        <v>54</v>
      </c>
      <c r="O576" s="191"/>
      <c r="P576" s="191"/>
      <c r="V576" s="36">
        <f t="shared" si="143"/>
        <v>996.14</v>
      </c>
      <c r="W576" s="36">
        <f t="shared" si="144"/>
        <v>990.18</v>
      </c>
    </row>
    <row r="577" spans="1:23" x14ac:dyDescent="0.2">
      <c r="A577" s="29">
        <v>41848</v>
      </c>
      <c r="B577" s="30">
        <v>993862524.12</v>
      </c>
      <c r="C577" s="30">
        <v>993.16</v>
      </c>
      <c r="D577" s="2">
        <f t="shared" si="136"/>
        <v>0</v>
      </c>
      <c r="E577" s="30">
        <f t="shared" si="137"/>
        <v>0</v>
      </c>
      <c r="F577" s="73">
        <f t="shared" si="138"/>
        <v>0</v>
      </c>
      <c r="G577" s="43">
        <f t="shared" si="139"/>
        <v>0</v>
      </c>
      <c r="I577" s="19">
        <f t="shared" si="140"/>
        <v>78748.67</v>
      </c>
      <c r="J577" s="138">
        <f t="shared" si="133"/>
        <v>5901.6392999999998</v>
      </c>
      <c r="K577" s="78">
        <f t="shared" si="141"/>
        <v>1062.2951</v>
      </c>
      <c r="L577" s="144">
        <f t="shared" si="134"/>
        <v>2715.4713999999999</v>
      </c>
      <c r="M577" s="87">
        <f t="shared" si="142"/>
        <v>488.78489999999999</v>
      </c>
      <c r="N577" s="119" t="s">
        <v>52</v>
      </c>
      <c r="O577" s="120">
        <f>SUM(J551:J581)</f>
        <v>182950.81830000004</v>
      </c>
      <c r="P577" s="76">
        <f>SUM(L551:L581)</f>
        <v>84178.076099999991</v>
      </c>
      <c r="V577" s="36">
        <f t="shared" si="143"/>
        <v>996.14</v>
      </c>
      <c r="W577" s="36">
        <f t="shared" si="144"/>
        <v>990.18</v>
      </c>
    </row>
    <row r="578" spans="1:23" x14ac:dyDescent="0.2">
      <c r="A578" s="29">
        <v>41849</v>
      </c>
      <c r="B578" s="30">
        <v>993862524.12</v>
      </c>
      <c r="C578" s="30">
        <v>993.16</v>
      </c>
      <c r="D578" s="2">
        <f t="shared" si="136"/>
        <v>0</v>
      </c>
      <c r="E578" s="30">
        <f t="shared" si="137"/>
        <v>0</v>
      </c>
      <c r="F578" s="73">
        <f t="shared" si="138"/>
        <v>0</v>
      </c>
      <c r="G578" s="43">
        <f t="shared" si="139"/>
        <v>0</v>
      </c>
      <c r="I578" s="31">
        <f t="shared" si="140"/>
        <v>78748.67</v>
      </c>
      <c r="J578" s="137">
        <f t="shared" si="133"/>
        <v>5901.6392999999998</v>
      </c>
      <c r="K578" s="77">
        <f t="shared" si="141"/>
        <v>1062.2951</v>
      </c>
      <c r="L578" s="137">
        <f t="shared" si="134"/>
        <v>2715.4713999999999</v>
      </c>
      <c r="M578" s="77">
        <f t="shared" si="142"/>
        <v>488.78489999999999</v>
      </c>
      <c r="N578" s="119" t="s">
        <v>53</v>
      </c>
      <c r="O578" s="76">
        <f>SUM(K551:K581)</f>
        <v>32931.148099999991</v>
      </c>
      <c r="P578" s="76">
        <f>SUM(M551:M581)</f>
        <v>15152.055100000005</v>
      </c>
      <c r="V578" s="36">
        <f t="shared" si="143"/>
        <v>996.14</v>
      </c>
      <c r="W578" s="36">
        <f t="shared" si="144"/>
        <v>990.18</v>
      </c>
    </row>
    <row r="579" spans="1:23" x14ac:dyDescent="0.2">
      <c r="A579" s="29">
        <v>41850</v>
      </c>
      <c r="B579" s="30">
        <v>993862524.12</v>
      </c>
      <c r="C579" s="30">
        <v>993.16</v>
      </c>
      <c r="D579" s="2">
        <f t="shared" si="136"/>
        <v>0</v>
      </c>
      <c r="E579" s="30">
        <f t="shared" si="137"/>
        <v>0</v>
      </c>
      <c r="F579" s="73">
        <f t="shared" si="138"/>
        <v>0</v>
      </c>
      <c r="G579" s="43">
        <f t="shared" si="139"/>
        <v>0</v>
      </c>
      <c r="I579" s="31">
        <f t="shared" si="140"/>
        <v>78748.67</v>
      </c>
      <c r="J579" s="137">
        <f t="shared" si="133"/>
        <v>5901.6392999999998</v>
      </c>
      <c r="K579" s="77">
        <f t="shared" si="141"/>
        <v>1062.2951</v>
      </c>
      <c r="L579" s="137">
        <f t="shared" si="134"/>
        <v>2715.4713999999999</v>
      </c>
      <c r="M579" s="77">
        <f t="shared" si="142"/>
        <v>488.78489999999999</v>
      </c>
      <c r="N579" s="186" t="s">
        <v>11</v>
      </c>
      <c r="O579" s="186"/>
      <c r="P579" s="186"/>
      <c r="V579" s="36">
        <f t="shared" si="143"/>
        <v>996.14</v>
      </c>
      <c r="W579" s="36">
        <f t="shared" si="144"/>
        <v>990.18</v>
      </c>
    </row>
    <row r="580" spans="1:23" x14ac:dyDescent="0.2">
      <c r="A580" s="29">
        <v>41851</v>
      </c>
      <c r="B580" s="31">
        <v>993299873.63999999</v>
      </c>
      <c r="C580" s="31">
        <v>992.18</v>
      </c>
      <c r="D580" s="2">
        <f t="shared" si="136"/>
        <v>-562650.48000001907</v>
      </c>
      <c r="E580" s="30">
        <f t="shared" si="137"/>
        <v>-0.98000000000001819</v>
      </c>
      <c r="F580" s="73">
        <f t="shared" si="138"/>
        <v>-5.6612505889404481E-4</v>
      </c>
      <c r="G580" s="43">
        <f t="shared" si="139"/>
        <v>-9.8674936566114035E-4</v>
      </c>
      <c r="I580" s="19">
        <f t="shared" si="140"/>
        <v>78748.67</v>
      </c>
      <c r="J580" s="138">
        <f t="shared" si="133"/>
        <v>5901.6392999999998</v>
      </c>
      <c r="K580" s="78">
        <f t="shared" si="141"/>
        <v>1062.2951</v>
      </c>
      <c r="L580" s="144">
        <f t="shared" si="134"/>
        <v>2715.4713999999999</v>
      </c>
      <c r="M580" s="87">
        <f t="shared" si="142"/>
        <v>488.78489999999999</v>
      </c>
      <c r="N580" s="92" t="s">
        <v>43</v>
      </c>
      <c r="O580" s="167" t="s">
        <v>39</v>
      </c>
      <c r="P580" s="93" t="s">
        <v>40</v>
      </c>
      <c r="V580" s="36">
        <f t="shared" si="143"/>
        <v>995.16</v>
      </c>
      <c r="W580" s="36">
        <f t="shared" si="144"/>
        <v>989.19999999999993</v>
      </c>
    </row>
    <row r="581" spans="1:23" x14ac:dyDescent="0.2">
      <c r="A581" s="29">
        <v>41852</v>
      </c>
      <c r="B581" s="30">
        <v>993299873.63999999</v>
      </c>
      <c r="C581" s="30">
        <v>992.18</v>
      </c>
      <c r="D581" s="2">
        <f t="shared" si="136"/>
        <v>0</v>
      </c>
      <c r="E581" s="30">
        <f t="shared" si="137"/>
        <v>0</v>
      </c>
      <c r="F581" s="73">
        <f t="shared" si="138"/>
        <v>0</v>
      </c>
      <c r="G581" s="43">
        <f t="shared" si="139"/>
        <v>0</v>
      </c>
      <c r="I581" s="32">
        <f t="shared" si="140"/>
        <v>78704.09</v>
      </c>
      <c r="J581" s="139">
        <f t="shared" si="133"/>
        <v>5901.6392999999998</v>
      </c>
      <c r="K581" s="79">
        <f t="shared" si="141"/>
        <v>1062.2951</v>
      </c>
      <c r="L581" s="139">
        <f t="shared" si="134"/>
        <v>2713.9340999999999</v>
      </c>
      <c r="M581" s="79">
        <f t="shared" si="142"/>
        <v>488.50810000000001</v>
      </c>
      <c r="N581" s="94">
        <f>SUM(I550:I581)</f>
        <v>2519912.8599999989</v>
      </c>
      <c r="O581" s="89">
        <f>IF(SUM(J551:J581)&lt;20000,20000,SUM(J551:J581))</f>
        <v>182950.81830000004</v>
      </c>
      <c r="P581" s="91">
        <f>IF(SUM(L551:L581)&lt;6000,6000,SUM(L551:L581))</f>
        <v>84178.076099999991</v>
      </c>
      <c r="Q581" s="34"/>
      <c r="R581" s="34"/>
      <c r="V581" s="36">
        <f t="shared" si="143"/>
        <v>995.16</v>
      </c>
      <c r="W581" s="36">
        <f t="shared" si="144"/>
        <v>989.19999999999993</v>
      </c>
    </row>
    <row r="582" spans="1:23" x14ac:dyDescent="0.2">
      <c r="A582" s="29">
        <v>41853</v>
      </c>
      <c r="B582" s="30">
        <v>993299873.63999999</v>
      </c>
      <c r="C582" s="30">
        <v>992.18</v>
      </c>
      <c r="D582" s="2">
        <f t="shared" si="136"/>
        <v>0</v>
      </c>
      <c r="E582" s="30">
        <f t="shared" si="137"/>
        <v>0</v>
      </c>
      <c r="F582" s="73">
        <f t="shared" si="138"/>
        <v>0</v>
      </c>
      <c r="G582" s="43">
        <f t="shared" si="139"/>
        <v>0</v>
      </c>
      <c r="I582" s="19">
        <f t="shared" si="140"/>
        <v>78704.09</v>
      </c>
      <c r="J582" s="138">
        <f t="shared" si="133"/>
        <v>5901.6392999999998</v>
      </c>
      <c r="K582" s="78">
        <f t="shared" si="141"/>
        <v>1062.2951</v>
      </c>
      <c r="L582" s="144">
        <f t="shared" si="134"/>
        <v>2713.9340999999999</v>
      </c>
      <c r="M582" s="87">
        <f t="shared" si="142"/>
        <v>488.50810000000001</v>
      </c>
      <c r="N582" s="94">
        <f>ROUND(N581*18/118,2)</f>
        <v>384393.49</v>
      </c>
      <c r="O582" s="95">
        <f>IF(O581=TRUE,SUM(K551:K581),O581*18%)</f>
        <v>32931.147294000009</v>
      </c>
      <c r="P582" s="96">
        <f>IF(P581=TRUE,SUM(M551:M581),P581*18%)</f>
        <v>15152.053697999998</v>
      </c>
      <c r="Q582" s="34"/>
      <c r="R582" s="34"/>
      <c r="V582" s="36">
        <f t="shared" si="143"/>
        <v>995.16</v>
      </c>
      <c r="W582" s="36">
        <f t="shared" si="144"/>
        <v>989.19999999999993</v>
      </c>
    </row>
    <row r="583" spans="1:23" x14ac:dyDescent="0.2">
      <c r="A583" s="29">
        <v>41854</v>
      </c>
      <c r="B583" s="30">
        <v>993299873.63999999</v>
      </c>
      <c r="C583" s="30">
        <v>992.18</v>
      </c>
      <c r="D583" s="2">
        <f t="shared" si="136"/>
        <v>0</v>
      </c>
      <c r="E583" s="30">
        <f t="shared" si="137"/>
        <v>0</v>
      </c>
      <c r="F583" s="73">
        <f t="shared" si="138"/>
        <v>0</v>
      </c>
      <c r="G583" s="43">
        <f t="shared" si="139"/>
        <v>0</v>
      </c>
      <c r="I583" s="19">
        <f t="shared" si="140"/>
        <v>78704.09</v>
      </c>
      <c r="J583" s="138">
        <f t="shared" si="133"/>
        <v>5901.6392999999998</v>
      </c>
      <c r="K583" s="78">
        <f t="shared" si="141"/>
        <v>1062.2951</v>
      </c>
      <c r="L583" s="144">
        <f t="shared" si="134"/>
        <v>2713.9340999999999</v>
      </c>
      <c r="M583" s="87">
        <f t="shared" si="142"/>
        <v>488.50810000000001</v>
      </c>
      <c r="N583" s="190" t="s">
        <v>47</v>
      </c>
      <c r="O583" s="190"/>
      <c r="P583" s="190"/>
      <c r="Q583" s="34"/>
      <c r="R583" s="34"/>
      <c r="V583" s="36">
        <f t="shared" si="143"/>
        <v>995.16</v>
      </c>
      <c r="W583" s="36">
        <f t="shared" si="144"/>
        <v>989.19999999999993</v>
      </c>
    </row>
    <row r="584" spans="1:23" x14ac:dyDescent="0.2">
      <c r="A584" s="29">
        <v>41855</v>
      </c>
      <c r="B584" s="30">
        <v>993299873.63999999</v>
      </c>
      <c r="C584" s="30">
        <v>992.18</v>
      </c>
      <c r="D584" s="2">
        <f t="shared" si="136"/>
        <v>0</v>
      </c>
      <c r="E584" s="30">
        <f t="shared" si="137"/>
        <v>0</v>
      </c>
      <c r="F584" s="73">
        <f t="shared" si="138"/>
        <v>0</v>
      </c>
      <c r="G584" s="43">
        <f t="shared" si="139"/>
        <v>0</v>
      </c>
      <c r="I584" s="19">
        <f t="shared" si="140"/>
        <v>78704.09</v>
      </c>
      <c r="J584" s="138">
        <f t="shared" ref="J584:J647" si="145">ROUND(IF(B583&lt;=$R$740,B583*$S$740/$O$739,MAX(IF(B583&lt;=$R$741,B583*$S$741/$O$739,MAX(IF(B583&lt;=$R$742,B583*$S$742/$O$739,MAX(IF(B583&lt;=$R$743,B583*$S$743/$O$739,MAX(IF(B583&lt;=$R$744,B583*$S$744/$O$739,MAX(IF(B583&lt;=$R$745,B583*$S$745/$O$739,MAX(IF(B583&gt;$R$746,B583*$S$746/$O$739,0),$R$745*$S$745/$O$739)),$R$744*$S$744/$O$739)),$R$743*$S$743/$O$739)),$R$742*$S$742/$O$739)),$R$741*$S$741/$O$739)),$R$740*$S$740/$O$739)),4)</f>
        <v>5901.6392999999998</v>
      </c>
      <c r="K584" s="78">
        <f t="shared" si="141"/>
        <v>1062.2951</v>
      </c>
      <c r="L584" s="144">
        <f t="shared" si="134"/>
        <v>2713.9340999999999</v>
      </c>
      <c r="M584" s="87">
        <f t="shared" si="142"/>
        <v>488.50810000000001</v>
      </c>
      <c r="N584" s="75"/>
      <c r="O584" s="75"/>
      <c r="P584" s="75"/>
      <c r="Q584" s="34"/>
      <c r="R584" s="34"/>
      <c r="V584" s="36">
        <f t="shared" si="143"/>
        <v>995.16</v>
      </c>
      <c r="W584" s="36">
        <f t="shared" si="144"/>
        <v>989.19999999999993</v>
      </c>
    </row>
    <row r="585" spans="1:23" x14ac:dyDescent="0.2">
      <c r="A585" s="29">
        <v>41856</v>
      </c>
      <c r="B585" s="30">
        <v>993299873.63999999</v>
      </c>
      <c r="C585" s="30">
        <v>992.18</v>
      </c>
      <c r="D585" s="2">
        <f t="shared" si="136"/>
        <v>0</v>
      </c>
      <c r="E585" s="30">
        <f t="shared" si="137"/>
        <v>0</v>
      </c>
      <c r="F585" s="73">
        <f t="shared" si="138"/>
        <v>0</v>
      </c>
      <c r="G585" s="43">
        <f t="shared" si="139"/>
        <v>0</v>
      </c>
      <c r="I585" s="31">
        <f t="shared" si="140"/>
        <v>78704.09</v>
      </c>
      <c r="J585" s="137">
        <f t="shared" si="145"/>
        <v>5901.6392999999998</v>
      </c>
      <c r="K585" s="77">
        <f t="shared" si="141"/>
        <v>1062.2951</v>
      </c>
      <c r="L585" s="137">
        <f t="shared" si="134"/>
        <v>2713.9340999999999</v>
      </c>
      <c r="M585" s="77">
        <f t="shared" si="142"/>
        <v>488.50810000000001</v>
      </c>
      <c r="N585" s="14"/>
      <c r="O585" s="14"/>
      <c r="P585" s="14"/>
      <c r="Q585" s="34"/>
      <c r="R585" s="34"/>
      <c r="V585" s="36">
        <f t="shared" si="143"/>
        <v>995.16</v>
      </c>
      <c r="W585" s="36">
        <f t="shared" si="144"/>
        <v>989.19999999999993</v>
      </c>
    </row>
    <row r="586" spans="1:23" x14ac:dyDescent="0.2">
      <c r="A586" s="29">
        <v>41857</v>
      </c>
      <c r="B586" s="30">
        <v>993299873.63999999</v>
      </c>
      <c r="C586" s="30">
        <v>992.18</v>
      </c>
      <c r="D586" s="2">
        <f t="shared" si="136"/>
        <v>0</v>
      </c>
      <c r="E586" s="30">
        <f t="shared" si="137"/>
        <v>0</v>
      </c>
      <c r="F586" s="73">
        <f t="shared" si="138"/>
        <v>0</v>
      </c>
      <c r="G586" s="43">
        <f t="shared" si="139"/>
        <v>0</v>
      </c>
      <c r="I586" s="31">
        <f t="shared" si="140"/>
        <v>78704.09</v>
      </c>
      <c r="J586" s="137">
        <f t="shared" si="145"/>
        <v>5901.6392999999998</v>
      </c>
      <c r="K586" s="77">
        <f t="shared" si="141"/>
        <v>1062.2951</v>
      </c>
      <c r="L586" s="137">
        <f t="shared" si="134"/>
        <v>2713.9340999999999</v>
      </c>
      <c r="M586" s="77">
        <f t="shared" si="142"/>
        <v>488.50810000000001</v>
      </c>
      <c r="N586" s="14"/>
      <c r="O586" s="14"/>
      <c r="P586" s="14"/>
      <c r="Q586" s="34"/>
      <c r="R586" s="34"/>
      <c r="V586" s="36">
        <f t="shared" si="143"/>
        <v>995.16</v>
      </c>
      <c r="W586" s="36">
        <f t="shared" si="144"/>
        <v>989.19999999999993</v>
      </c>
    </row>
    <row r="587" spans="1:23" x14ac:dyDescent="0.2">
      <c r="A587" s="29">
        <v>41858</v>
      </c>
      <c r="B587" s="30">
        <v>993299873.63999999</v>
      </c>
      <c r="C587" s="30">
        <v>992.18</v>
      </c>
      <c r="D587" s="2">
        <f t="shared" si="136"/>
        <v>0</v>
      </c>
      <c r="E587" s="30">
        <f t="shared" si="137"/>
        <v>0</v>
      </c>
      <c r="F587" s="73">
        <f t="shared" si="138"/>
        <v>0</v>
      </c>
      <c r="G587" s="43">
        <f t="shared" si="139"/>
        <v>0</v>
      </c>
      <c r="I587" s="19">
        <f t="shared" si="140"/>
        <v>78704.09</v>
      </c>
      <c r="J587" s="138">
        <f t="shared" si="145"/>
        <v>5901.6392999999998</v>
      </c>
      <c r="K587" s="78">
        <f t="shared" si="141"/>
        <v>1062.2951</v>
      </c>
      <c r="L587" s="144">
        <f t="shared" si="134"/>
        <v>2713.9340999999999</v>
      </c>
      <c r="M587" s="87">
        <f t="shared" si="142"/>
        <v>488.50810000000001</v>
      </c>
      <c r="N587" s="14"/>
      <c r="O587" s="14"/>
      <c r="P587" s="14"/>
      <c r="V587" s="36">
        <f t="shared" si="143"/>
        <v>995.16</v>
      </c>
      <c r="W587" s="36">
        <f t="shared" si="144"/>
        <v>989.19999999999993</v>
      </c>
    </row>
    <row r="588" spans="1:23" x14ac:dyDescent="0.2">
      <c r="A588" s="29">
        <v>41859</v>
      </c>
      <c r="B588" s="30">
        <v>993299873.63999999</v>
      </c>
      <c r="C588" s="30">
        <v>992.18</v>
      </c>
      <c r="D588" s="2">
        <f t="shared" si="136"/>
        <v>0</v>
      </c>
      <c r="E588" s="30">
        <f t="shared" si="137"/>
        <v>0</v>
      </c>
      <c r="F588" s="73">
        <f t="shared" si="138"/>
        <v>0</v>
      </c>
      <c r="G588" s="43">
        <f t="shared" si="139"/>
        <v>0</v>
      </c>
      <c r="I588" s="19">
        <f t="shared" si="140"/>
        <v>78704.09</v>
      </c>
      <c r="J588" s="138">
        <f t="shared" si="145"/>
        <v>5901.6392999999998</v>
      </c>
      <c r="K588" s="78">
        <f t="shared" si="141"/>
        <v>1062.2951</v>
      </c>
      <c r="L588" s="144">
        <f t="shared" si="134"/>
        <v>2713.9340999999999</v>
      </c>
      <c r="M588" s="87">
        <f t="shared" si="142"/>
        <v>488.50810000000001</v>
      </c>
      <c r="N588" s="14"/>
      <c r="O588" s="14"/>
      <c r="P588" s="14"/>
      <c r="V588" s="36">
        <f t="shared" si="143"/>
        <v>995.16</v>
      </c>
      <c r="W588" s="36">
        <f t="shared" si="144"/>
        <v>989.19999999999993</v>
      </c>
    </row>
    <row r="589" spans="1:23" x14ac:dyDescent="0.2">
      <c r="A589" s="29">
        <v>41860</v>
      </c>
      <c r="B589" s="30">
        <v>993299873.63999999</v>
      </c>
      <c r="C589" s="30">
        <v>992.18</v>
      </c>
      <c r="D589" s="2">
        <f t="shared" si="136"/>
        <v>0</v>
      </c>
      <c r="E589" s="30">
        <f t="shared" si="137"/>
        <v>0</v>
      </c>
      <c r="F589" s="73">
        <f t="shared" si="138"/>
        <v>0</v>
      </c>
      <c r="G589" s="43">
        <f t="shared" si="139"/>
        <v>0</v>
      </c>
      <c r="I589" s="19">
        <f t="shared" si="140"/>
        <v>78704.09</v>
      </c>
      <c r="J589" s="138">
        <f t="shared" si="145"/>
        <v>5901.6392999999998</v>
      </c>
      <c r="K589" s="78">
        <f t="shared" si="141"/>
        <v>1062.2951</v>
      </c>
      <c r="L589" s="144">
        <f t="shared" si="134"/>
        <v>2713.9340999999999</v>
      </c>
      <c r="M589" s="87">
        <f t="shared" si="142"/>
        <v>488.50810000000001</v>
      </c>
      <c r="N589" s="14"/>
      <c r="O589" s="14"/>
      <c r="P589" s="14"/>
      <c r="V589" s="36">
        <f t="shared" si="143"/>
        <v>995.16</v>
      </c>
      <c r="W589" s="36">
        <f t="shared" si="144"/>
        <v>989.19999999999993</v>
      </c>
    </row>
    <row r="590" spans="1:23" x14ac:dyDescent="0.2">
      <c r="A590" s="29">
        <v>41861</v>
      </c>
      <c r="B590" s="30">
        <v>993299873.63999999</v>
      </c>
      <c r="C590" s="30">
        <v>992.18</v>
      </c>
      <c r="D590" s="2">
        <f t="shared" si="136"/>
        <v>0</v>
      </c>
      <c r="E590" s="30">
        <f t="shared" si="137"/>
        <v>0</v>
      </c>
      <c r="F590" s="73">
        <f t="shared" si="138"/>
        <v>0</v>
      </c>
      <c r="G590" s="43">
        <f t="shared" si="139"/>
        <v>0</v>
      </c>
      <c r="I590" s="19">
        <f t="shared" si="140"/>
        <v>78704.09</v>
      </c>
      <c r="J590" s="138">
        <f t="shared" si="145"/>
        <v>5901.6392999999998</v>
      </c>
      <c r="K590" s="78">
        <f t="shared" si="141"/>
        <v>1062.2951</v>
      </c>
      <c r="L590" s="144">
        <f t="shared" si="134"/>
        <v>2713.9340999999999</v>
      </c>
      <c r="M590" s="87">
        <f t="shared" si="142"/>
        <v>488.50810000000001</v>
      </c>
      <c r="N590" s="192"/>
      <c r="O590" s="192"/>
      <c r="P590" s="192"/>
      <c r="V590" s="36">
        <f t="shared" si="143"/>
        <v>995.16</v>
      </c>
      <c r="W590" s="36">
        <f t="shared" si="144"/>
        <v>989.19999999999993</v>
      </c>
    </row>
    <row r="591" spans="1:23" x14ac:dyDescent="0.2">
      <c r="A591" s="29">
        <v>41862</v>
      </c>
      <c r="B591" s="30">
        <v>993299873.63999999</v>
      </c>
      <c r="C591" s="30">
        <v>992.18</v>
      </c>
      <c r="D591" s="2">
        <f t="shared" si="136"/>
        <v>0</v>
      </c>
      <c r="E591" s="30">
        <f t="shared" si="137"/>
        <v>0</v>
      </c>
      <c r="F591" s="73">
        <f t="shared" si="138"/>
        <v>0</v>
      </c>
      <c r="G591" s="43">
        <f t="shared" si="139"/>
        <v>0</v>
      </c>
      <c r="I591" s="19">
        <f t="shared" si="140"/>
        <v>78704.09</v>
      </c>
      <c r="J591" s="138">
        <f t="shared" si="145"/>
        <v>5901.6392999999998</v>
      </c>
      <c r="K591" s="78">
        <f t="shared" si="141"/>
        <v>1062.2951</v>
      </c>
      <c r="L591" s="144">
        <f t="shared" si="134"/>
        <v>2713.9340999999999</v>
      </c>
      <c r="M591" s="87">
        <f t="shared" si="142"/>
        <v>488.50810000000001</v>
      </c>
      <c r="N591" s="168"/>
      <c r="O591" s="168"/>
      <c r="P591" s="168"/>
      <c r="V591" s="36">
        <f t="shared" si="143"/>
        <v>995.16</v>
      </c>
      <c r="W591" s="36">
        <f t="shared" si="144"/>
        <v>989.19999999999993</v>
      </c>
    </row>
    <row r="592" spans="1:23" x14ac:dyDescent="0.2">
      <c r="A592" s="29">
        <v>41863</v>
      </c>
      <c r="B592" s="30">
        <v>993299873.63999999</v>
      </c>
      <c r="C592" s="30">
        <v>992.18</v>
      </c>
      <c r="D592" s="2">
        <f t="shared" si="136"/>
        <v>0</v>
      </c>
      <c r="E592" s="30">
        <f t="shared" si="137"/>
        <v>0</v>
      </c>
      <c r="F592" s="73">
        <f t="shared" si="138"/>
        <v>0</v>
      </c>
      <c r="G592" s="43">
        <f t="shared" si="139"/>
        <v>0</v>
      </c>
      <c r="I592" s="31">
        <f t="shared" si="140"/>
        <v>78704.09</v>
      </c>
      <c r="J592" s="137">
        <f t="shared" si="145"/>
        <v>5901.6392999999998</v>
      </c>
      <c r="K592" s="77">
        <f t="shared" si="141"/>
        <v>1062.2951</v>
      </c>
      <c r="L592" s="137">
        <f t="shared" si="134"/>
        <v>2713.9340999999999</v>
      </c>
      <c r="M592" s="77">
        <f t="shared" si="142"/>
        <v>488.50810000000001</v>
      </c>
      <c r="N592" s="20"/>
      <c r="O592" s="21"/>
      <c r="P592" s="21"/>
      <c r="V592" s="36">
        <f t="shared" si="143"/>
        <v>995.16</v>
      </c>
      <c r="W592" s="36">
        <f t="shared" si="144"/>
        <v>989.19999999999993</v>
      </c>
    </row>
    <row r="593" spans="1:23" x14ac:dyDescent="0.2">
      <c r="A593" s="29">
        <v>41864</v>
      </c>
      <c r="B593" s="30">
        <v>993299873.63999999</v>
      </c>
      <c r="C593" s="30">
        <v>992.18</v>
      </c>
      <c r="D593" s="2">
        <f t="shared" si="136"/>
        <v>0</v>
      </c>
      <c r="E593" s="30">
        <f t="shared" si="137"/>
        <v>0</v>
      </c>
      <c r="F593" s="73">
        <f t="shared" si="138"/>
        <v>0</v>
      </c>
      <c r="G593" s="43">
        <f t="shared" si="139"/>
        <v>0</v>
      </c>
      <c r="I593" s="31">
        <f t="shared" si="140"/>
        <v>78704.09</v>
      </c>
      <c r="J593" s="137">
        <f t="shared" si="145"/>
        <v>5901.6392999999998</v>
      </c>
      <c r="K593" s="77">
        <f t="shared" si="141"/>
        <v>1062.2951</v>
      </c>
      <c r="L593" s="137">
        <f t="shared" ref="L593:L656" si="146">ROUND(IF(B592&lt;=$R$750,B592*$S$750/$O$739,IF(B592&gt;$R$751,B592*$S$751/$O$739,0)),4)</f>
        <v>2713.9340999999999</v>
      </c>
      <c r="M593" s="77">
        <f t="shared" si="142"/>
        <v>488.50810000000001</v>
      </c>
      <c r="N593" s="14"/>
      <c r="O593" s="14"/>
      <c r="P593" s="14"/>
      <c r="V593" s="36">
        <f t="shared" si="143"/>
        <v>995.16</v>
      </c>
      <c r="W593" s="36">
        <f t="shared" si="144"/>
        <v>989.19999999999993</v>
      </c>
    </row>
    <row r="594" spans="1:23" x14ac:dyDescent="0.2">
      <c r="A594" s="29">
        <v>41865</v>
      </c>
      <c r="B594" s="30">
        <v>993299873.63999999</v>
      </c>
      <c r="C594" s="30">
        <v>992.18</v>
      </c>
      <c r="D594" s="2">
        <f t="shared" si="136"/>
        <v>0</v>
      </c>
      <c r="E594" s="30">
        <f t="shared" si="137"/>
        <v>0</v>
      </c>
      <c r="F594" s="73">
        <f t="shared" si="138"/>
        <v>0</v>
      </c>
      <c r="G594" s="43">
        <f t="shared" si="139"/>
        <v>0</v>
      </c>
      <c r="I594" s="19">
        <f t="shared" si="140"/>
        <v>78704.09</v>
      </c>
      <c r="J594" s="138">
        <f t="shared" si="145"/>
        <v>5901.6392999999998</v>
      </c>
      <c r="K594" s="78">
        <f t="shared" si="141"/>
        <v>1062.2951</v>
      </c>
      <c r="L594" s="144">
        <f t="shared" si="146"/>
        <v>2713.9340999999999</v>
      </c>
      <c r="M594" s="87">
        <f t="shared" si="142"/>
        <v>488.50810000000001</v>
      </c>
      <c r="N594" s="14"/>
      <c r="O594" s="14"/>
      <c r="P594" s="14"/>
      <c r="V594" s="36">
        <f t="shared" si="143"/>
        <v>995.16</v>
      </c>
      <c r="W594" s="36">
        <f t="shared" si="144"/>
        <v>989.19999999999993</v>
      </c>
    </row>
    <row r="595" spans="1:23" x14ac:dyDescent="0.2">
      <c r="A595" s="29">
        <v>41866</v>
      </c>
      <c r="B595" s="30">
        <v>993299873.63999999</v>
      </c>
      <c r="C595" s="30">
        <v>992.18</v>
      </c>
      <c r="D595" s="2">
        <f t="shared" si="136"/>
        <v>0</v>
      </c>
      <c r="E595" s="30">
        <f t="shared" si="137"/>
        <v>0</v>
      </c>
      <c r="F595" s="73">
        <f t="shared" si="138"/>
        <v>0</v>
      </c>
      <c r="G595" s="43">
        <f t="shared" si="139"/>
        <v>0</v>
      </c>
      <c r="I595" s="19">
        <f t="shared" si="140"/>
        <v>78704.09</v>
      </c>
      <c r="J595" s="138">
        <f t="shared" si="145"/>
        <v>5901.6392999999998</v>
      </c>
      <c r="K595" s="78">
        <f t="shared" si="141"/>
        <v>1062.2951</v>
      </c>
      <c r="L595" s="144">
        <f t="shared" si="146"/>
        <v>2713.9340999999999</v>
      </c>
      <c r="M595" s="87">
        <f t="shared" si="142"/>
        <v>488.50810000000001</v>
      </c>
      <c r="N595" s="14"/>
      <c r="O595" s="14"/>
      <c r="P595" s="14"/>
      <c r="V595" s="36">
        <f t="shared" si="143"/>
        <v>995.16</v>
      </c>
      <c r="W595" s="36">
        <f t="shared" si="144"/>
        <v>989.19999999999993</v>
      </c>
    </row>
    <row r="596" spans="1:23" x14ac:dyDescent="0.2">
      <c r="A596" s="29">
        <v>41867</v>
      </c>
      <c r="B596" s="30">
        <v>993299873.63999999</v>
      </c>
      <c r="C596" s="30">
        <v>992.18</v>
      </c>
      <c r="D596" s="2">
        <f t="shared" si="136"/>
        <v>0</v>
      </c>
      <c r="E596" s="30">
        <f t="shared" si="137"/>
        <v>0</v>
      </c>
      <c r="F596" s="73">
        <f t="shared" si="138"/>
        <v>0</v>
      </c>
      <c r="G596" s="43">
        <f t="shared" si="139"/>
        <v>0</v>
      </c>
      <c r="I596" s="19">
        <f t="shared" si="140"/>
        <v>78704.09</v>
      </c>
      <c r="J596" s="138">
        <f t="shared" si="145"/>
        <v>5901.6392999999998</v>
      </c>
      <c r="K596" s="78">
        <f t="shared" si="141"/>
        <v>1062.2951</v>
      </c>
      <c r="L596" s="144">
        <f t="shared" si="146"/>
        <v>2713.9340999999999</v>
      </c>
      <c r="M596" s="87">
        <f t="shared" si="142"/>
        <v>488.50810000000001</v>
      </c>
      <c r="N596" s="14"/>
      <c r="O596" s="14"/>
      <c r="P596" s="14"/>
      <c r="V596" s="36">
        <f t="shared" si="143"/>
        <v>995.16</v>
      </c>
      <c r="W596" s="36">
        <f t="shared" si="144"/>
        <v>989.19999999999993</v>
      </c>
    </row>
    <row r="597" spans="1:23" x14ac:dyDescent="0.2">
      <c r="A597" s="29">
        <v>41868</v>
      </c>
      <c r="B597" s="30">
        <v>993299873.63999999</v>
      </c>
      <c r="C597" s="30">
        <v>992.18</v>
      </c>
      <c r="D597" s="2">
        <f t="shared" si="136"/>
        <v>0</v>
      </c>
      <c r="E597" s="30">
        <f t="shared" si="137"/>
        <v>0</v>
      </c>
      <c r="F597" s="73">
        <f t="shared" si="138"/>
        <v>0</v>
      </c>
      <c r="G597" s="43">
        <f t="shared" si="139"/>
        <v>0</v>
      </c>
      <c r="I597" s="19">
        <f t="shared" ref="I597:I628" si="147">ROUND(B596*$N$2/$O$739,2)</f>
        <v>78704.09</v>
      </c>
      <c r="J597" s="138">
        <f t="shared" si="145"/>
        <v>5901.6392999999998</v>
      </c>
      <c r="K597" s="78">
        <f t="shared" si="141"/>
        <v>1062.2951</v>
      </c>
      <c r="L597" s="144">
        <f t="shared" si="146"/>
        <v>2713.9340999999999</v>
      </c>
      <c r="M597" s="87">
        <f t="shared" si="142"/>
        <v>488.50810000000001</v>
      </c>
      <c r="N597" s="14"/>
      <c r="O597" s="14"/>
      <c r="P597" s="14"/>
      <c r="V597" s="36">
        <f t="shared" si="143"/>
        <v>995.16</v>
      </c>
      <c r="W597" s="36">
        <f t="shared" si="144"/>
        <v>989.19999999999993</v>
      </c>
    </row>
    <row r="598" spans="1:23" x14ac:dyDescent="0.2">
      <c r="A598" s="29">
        <v>41869</v>
      </c>
      <c r="B598" s="30">
        <v>993299873.63999999</v>
      </c>
      <c r="C598" s="30">
        <v>992.18</v>
      </c>
      <c r="D598" s="2">
        <f t="shared" si="136"/>
        <v>0</v>
      </c>
      <c r="E598" s="30">
        <f t="shared" si="137"/>
        <v>0</v>
      </c>
      <c r="F598" s="73">
        <f t="shared" si="138"/>
        <v>0</v>
      </c>
      <c r="G598" s="43">
        <f t="shared" si="139"/>
        <v>0</v>
      </c>
      <c r="I598" s="19">
        <f t="shared" si="147"/>
        <v>78704.09</v>
      </c>
      <c r="J598" s="138">
        <f t="shared" si="145"/>
        <v>5901.6392999999998</v>
      </c>
      <c r="K598" s="78">
        <f t="shared" si="141"/>
        <v>1062.2951</v>
      </c>
      <c r="L598" s="144">
        <f t="shared" si="146"/>
        <v>2713.9340999999999</v>
      </c>
      <c r="M598" s="87">
        <f t="shared" si="142"/>
        <v>488.50810000000001</v>
      </c>
      <c r="N598" s="14"/>
      <c r="O598" s="14"/>
      <c r="P598" s="14"/>
      <c r="V598" s="36">
        <f t="shared" si="143"/>
        <v>995.16</v>
      </c>
      <c r="W598" s="36">
        <f t="shared" si="144"/>
        <v>989.19999999999993</v>
      </c>
    </row>
    <row r="599" spans="1:23" x14ac:dyDescent="0.2">
      <c r="A599" s="29">
        <v>41870</v>
      </c>
      <c r="B599" s="30">
        <v>993299873.63999999</v>
      </c>
      <c r="C599" s="30">
        <v>992.18</v>
      </c>
      <c r="D599" s="2">
        <f t="shared" si="136"/>
        <v>0</v>
      </c>
      <c r="E599" s="30">
        <f t="shared" si="137"/>
        <v>0</v>
      </c>
      <c r="F599" s="73">
        <f t="shared" si="138"/>
        <v>0</v>
      </c>
      <c r="G599" s="43">
        <f t="shared" si="139"/>
        <v>0</v>
      </c>
      <c r="I599" s="31">
        <f t="shared" si="147"/>
        <v>78704.09</v>
      </c>
      <c r="J599" s="137">
        <f t="shared" si="145"/>
        <v>5901.6392999999998</v>
      </c>
      <c r="K599" s="77">
        <f t="shared" si="141"/>
        <v>1062.2951</v>
      </c>
      <c r="L599" s="137">
        <f t="shared" si="146"/>
        <v>2713.9340999999999</v>
      </c>
      <c r="M599" s="77">
        <f t="shared" si="142"/>
        <v>488.50810000000001</v>
      </c>
      <c r="N599" s="14"/>
      <c r="O599" s="14"/>
      <c r="P599" s="14"/>
      <c r="V599" s="36">
        <f t="shared" si="143"/>
        <v>995.16</v>
      </c>
      <c r="W599" s="36">
        <f t="shared" si="144"/>
        <v>989.19999999999993</v>
      </c>
    </row>
    <row r="600" spans="1:23" x14ac:dyDescent="0.2">
      <c r="A600" s="29">
        <v>41871</v>
      </c>
      <c r="B600" s="30">
        <v>993299873.63999999</v>
      </c>
      <c r="C600" s="30">
        <v>992.18</v>
      </c>
      <c r="D600" s="2">
        <f t="shared" si="136"/>
        <v>0</v>
      </c>
      <c r="E600" s="30">
        <f t="shared" si="137"/>
        <v>0</v>
      </c>
      <c r="F600" s="73">
        <f t="shared" si="138"/>
        <v>0</v>
      </c>
      <c r="G600" s="43">
        <f t="shared" si="139"/>
        <v>0</v>
      </c>
      <c r="I600" s="31">
        <f t="shared" si="147"/>
        <v>78704.09</v>
      </c>
      <c r="J600" s="137">
        <f t="shared" si="145"/>
        <v>5901.6392999999998</v>
      </c>
      <c r="K600" s="77">
        <f t="shared" si="141"/>
        <v>1062.2951</v>
      </c>
      <c r="L600" s="137">
        <f t="shared" si="146"/>
        <v>2713.9340999999999</v>
      </c>
      <c r="M600" s="77">
        <f t="shared" si="142"/>
        <v>488.50810000000001</v>
      </c>
      <c r="N600" s="14"/>
      <c r="O600" s="14"/>
      <c r="P600" s="14"/>
      <c r="V600" s="36">
        <f t="shared" si="143"/>
        <v>995.16</v>
      </c>
      <c r="W600" s="36">
        <f t="shared" si="144"/>
        <v>989.19999999999993</v>
      </c>
    </row>
    <row r="601" spans="1:23" x14ac:dyDescent="0.2">
      <c r="A601" s="29">
        <v>41872</v>
      </c>
      <c r="B601" s="30">
        <v>993299873.63999999</v>
      </c>
      <c r="C601" s="30">
        <v>992.18</v>
      </c>
      <c r="D601" s="2">
        <f t="shared" si="136"/>
        <v>0</v>
      </c>
      <c r="E601" s="30">
        <f t="shared" si="137"/>
        <v>0</v>
      </c>
      <c r="F601" s="73">
        <f t="shared" si="138"/>
        <v>0</v>
      </c>
      <c r="G601" s="43">
        <f t="shared" si="139"/>
        <v>0</v>
      </c>
      <c r="I601" s="19">
        <f t="shared" si="147"/>
        <v>78704.09</v>
      </c>
      <c r="J601" s="138">
        <f t="shared" si="145"/>
        <v>5901.6392999999998</v>
      </c>
      <c r="K601" s="78">
        <f t="shared" si="141"/>
        <v>1062.2951</v>
      </c>
      <c r="L601" s="144">
        <f t="shared" si="146"/>
        <v>2713.9340999999999</v>
      </c>
      <c r="M601" s="87">
        <f t="shared" si="142"/>
        <v>488.50810000000001</v>
      </c>
      <c r="N601" s="14"/>
      <c r="O601" s="14"/>
      <c r="P601" s="14"/>
      <c r="V601" s="36">
        <f t="shared" si="143"/>
        <v>995.16</v>
      </c>
      <c r="W601" s="36">
        <f t="shared" si="144"/>
        <v>989.19999999999993</v>
      </c>
    </row>
    <row r="602" spans="1:23" x14ac:dyDescent="0.2">
      <c r="A602" s="29">
        <v>41873</v>
      </c>
      <c r="B602" s="30">
        <v>993299873.63999999</v>
      </c>
      <c r="C602" s="30">
        <v>992.18</v>
      </c>
      <c r="D602" s="2">
        <f t="shared" si="136"/>
        <v>0</v>
      </c>
      <c r="E602" s="30">
        <f t="shared" si="137"/>
        <v>0</v>
      </c>
      <c r="F602" s="73">
        <f t="shared" si="138"/>
        <v>0</v>
      </c>
      <c r="G602" s="43">
        <f t="shared" si="139"/>
        <v>0</v>
      </c>
      <c r="I602" s="19">
        <f t="shared" si="147"/>
        <v>78704.09</v>
      </c>
      <c r="J602" s="138">
        <f t="shared" si="145"/>
        <v>5901.6392999999998</v>
      </c>
      <c r="K602" s="78">
        <f t="shared" si="141"/>
        <v>1062.2951</v>
      </c>
      <c r="L602" s="144">
        <f t="shared" si="146"/>
        <v>2713.9340999999999</v>
      </c>
      <c r="M602" s="87">
        <f t="shared" si="142"/>
        <v>488.50810000000001</v>
      </c>
      <c r="N602" s="14"/>
      <c r="O602" s="14"/>
      <c r="P602" s="14"/>
      <c r="V602" s="36">
        <f t="shared" si="143"/>
        <v>995.16</v>
      </c>
      <c r="W602" s="36">
        <f t="shared" si="144"/>
        <v>989.19999999999993</v>
      </c>
    </row>
    <row r="603" spans="1:23" x14ac:dyDescent="0.2">
      <c r="A603" s="29">
        <v>41874</v>
      </c>
      <c r="B603" s="30">
        <v>993299873.63999999</v>
      </c>
      <c r="C603" s="30">
        <v>992.18</v>
      </c>
      <c r="D603" s="2">
        <f t="shared" si="136"/>
        <v>0</v>
      </c>
      <c r="E603" s="30">
        <f t="shared" si="137"/>
        <v>0</v>
      </c>
      <c r="F603" s="73">
        <f t="shared" si="138"/>
        <v>0</v>
      </c>
      <c r="G603" s="43">
        <f t="shared" si="139"/>
        <v>0</v>
      </c>
      <c r="I603" s="19">
        <f t="shared" si="147"/>
        <v>78704.09</v>
      </c>
      <c r="J603" s="138">
        <f t="shared" si="145"/>
        <v>5901.6392999999998</v>
      </c>
      <c r="K603" s="78">
        <f t="shared" si="141"/>
        <v>1062.2951</v>
      </c>
      <c r="L603" s="144">
        <f t="shared" si="146"/>
        <v>2713.9340999999999</v>
      </c>
      <c r="M603" s="87">
        <f t="shared" si="142"/>
        <v>488.50810000000001</v>
      </c>
      <c r="N603" s="14"/>
      <c r="O603" s="14"/>
      <c r="P603" s="14"/>
      <c r="V603" s="36">
        <f t="shared" si="143"/>
        <v>995.16</v>
      </c>
      <c r="W603" s="36">
        <f t="shared" si="144"/>
        <v>989.19999999999993</v>
      </c>
    </row>
    <row r="604" spans="1:23" x14ac:dyDescent="0.2">
      <c r="A604" s="29">
        <v>41875</v>
      </c>
      <c r="B604" s="30">
        <v>993299873.63999999</v>
      </c>
      <c r="C604" s="30">
        <v>992.18</v>
      </c>
      <c r="D604" s="2">
        <f t="shared" si="136"/>
        <v>0</v>
      </c>
      <c r="E604" s="30">
        <f t="shared" si="137"/>
        <v>0</v>
      </c>
      <c r="F604" s="73">
        <f t="shared" si="138"/>
        <v>0</v>
      </c>
      <c r="G604" s="43">
        <f t="shared" si="139"/>
        <v>0</v>
      </c>
      <c r="I604" s="19">
        <f t="shared" si="147"/>
        <v>78704.09</v>
      </c>
      <c r="J604" s="138">
        <f t="shared" si="145"/>
        <v>5901.6392999999998</v>
      </c>
      <c r="K604" s="78">
        <f t="shared" si="141"/>
        <v>1062.2951</v>
      </c>
      <c r="L604" s="144">
        <f t="shared" si="146"/>
        <v>2713.9340999999999</v>
      </c>
      <c r="M604" s="87">
        <f t="shared" si="142"/>
        <v>488.50810000000001</v>
      </c>
      <c r="N604" s="14"/>
      <c r="O604" s="14"/>
      <c r="P604" s="14"/>
      <c r="V604" s="36">
        <f t="shared" si="143"/>
        <v>995.16</v>
      </c>
      <c r="W604" s="36">
        <f t="shared" si="144"/>
        <v>989.19999999999993</v>
      </c>
    </row>
    <row r="605" spans="1:23" x14ac:dyDescent="0.2">
      <c r="A605" s="29">
        <v>41876</v>
      </c>
      <c r="B605" s="30">
        <v>993299873.63999999</v>
      </c>
      <c r="C605" s="30">
        <v>992.18</v>
      </c>
      <c r="D605" s="2">
        <f t="shared" si="136"/>
        <v>0</v>
      </c>
      <c r="E605" s="30">
        <f t="shared" si="137"/>
        <v>0</v>
      </c>
      <c r="F605" s="73">
        <f t="shared" si="138"/>
        <v>0</v>
      </c>
      <c r="G605" s="43">
        <f t="shared" si="139"/>
        <v>0</v>
      </c>
      <c r="I605" s="19">
        <f t="shared" si="147"/>
        <v>78704.09</v>
      </c>
      <c r="J605" s="138">
        <f t="shared" si="145"/>
        <v>5901.6392999999998</v>
      </c>
      <c r="K605" s="78">
        <f t="shared" si="141"/>
        <v>1062.2951</v>
      </c>
      <c r="L605" s="144">
        <f t="shared" si="146"/>
        <v>2713.9340999999999</v>
      </c>
      <c r="M605" s="87">
        <f t="shared" si="142"/>
        <v>488.50810000000001</v>
      </c>
      <c r="N605" s="14"/>
      <c r="O605" s="14"/>
      <c r="P605" s="14"/>
      <c r="V605" s="36">
        <f t="shared" si="143"/>
        <v>995.16</v>
      </c>
      <c r="W605" s="36">
        <f t="shared" si="144"/>
        <v>989.19999999999993</v>
      </c>
    </row>
    <row r="606" spans="1:23" x14ac:dyDescent="0.2">
      <c r="A606" s="29">
        <v>41877</v>
      </c>
      <c r="B606" s="30">
        <v>993299873.63999999</v>
      </c>
      <c r="C606" s="30">
        <v>992.18</v>
      </c>
      <c r="D606" s="2">
        <f t="shared" si="136"/>
        <v>0</v>
      </c>
      <c r="E606" s="30">
        <f t="shared" si="137"/>
        <v>0</v>
      </c>
      <c r="F606" s="73">
        <f t="shared" si="138"/>
        <v>0</v>
      </c>
      <c r="G606" s="43">
        <f t="shared" si="139"/>
        <v>0</v>
      </c>
      <c r="I606" s="31">
        <f t="shared" si="147"/>
        <v>78704.09</v>
      </c>
      <c r="J606" s="137">
        <f t="shared" si="145"/>
        <v>5901.6392999999998</v>
      </c>
      <c r="K606" s="77">
        <f t="shared" si="141"/>
        <v>1062.2951</v>
      </c>
      <c r="L606" s="137">
        <f t="shared" si="146"/>
        <v>2713.9340999999999</v>
      </c>
      <c r="M606" s="77">
        <f t="shared" si="142"/>
        <v>488.50810000000001</v>
      </c>
      <c r="N606" s="14"/>
      <c r="O606" s="14"/>
      <c r="P606" s="14"/>
      <c r="V606" s="36">
        <f t="shared" si="143"/>
        <v>995.16</v>
      </c>
      <c r="W606" s="36">
        <f t="shared" si="144"/>
        <v>989.19999999999993</v>
      </c>
    </row>
    <row r="607" spans="1:23" x14ac:dyDescent="0.2">
      <c r="A607" s="29">
        <v>41878</v>
      </c>
      <c r="B607" s="30">
        <v>993299873.63999999</v>
      </c>
      <c r="C607" s="30">
        <v>992.18</v>
      </c>
      <c r="D607" s="2">
        <f t="shared" si="136"/>
        <v>0</v>
      </c>
      <c r="E607" s="30">
        <f t="shared" si="137"/>
        <v>0</v>
      </c>
      <c r="F607" s="73">
        <f t="shared" si="138"/>
        <v>0</v>
      </c>
      <c r="G607" s="43">
        <f t="shared" si="139"/>
        <v>0</v>
      </c>
      <c r="I607" s="31">
        <f t="shared" si="147"/>
        <v>78704.09</v>
      </c>
      <c r="J607" s="137">
        <f t="shared" si="145"/>
        <v>5901.6392999999998</v>
      </c>
      <c r="K607" s="77">
        <f t="shared" si="141"/>
        <v>1062.2951</v>
      </c>
      <c r="L607" s="137">
        <f t="shared" si="146"/>
        <v>2713.9340999999999</v>
      </c>
      <c r="M607" s="77">
        <f t="shared" si="142"/>
        <v>488.50810000000001</v>
      </c>
      <c r="N607" s="191" t="s">
        <v>54</v>
      </c>
      <c r="O607" s="191"/>
      <c r="P607" s="191"/>
      <c r="V607" s="36">
        <f t="shared" si="143"/>
        <v>995.16</v>
      </c>
      <c r="W607" s="36">
        <f t="shared" si="144"/>
        <v>989.19999999999993</v>
      </c>
    </row>
    <row r="608" spans="1:23" x14ac:dyDescent="0.2">
      <c r="A608" s="29">
        <v>41879</v>
      </c>
      <c r="B608" s="30">
        <v>993299873.63999999</v>
      </c>
      <c r="C608" s="30">
        <v>992.18</v>
      </c>
      <c r="D608" s="2">
        <f t="shared" si="136"/>
        <v>0</v>
      </c>
      <c r="E608" s="30">
        <f t="shared" si="137"/>
        <v>0</v>
      </c>
      <c r="F608" s="73">
        <f t="shared" si="138"/>
        <v>0</v>
      </c>
      <c r="G608" s="43">
        <f t="shared" si="139"/>
        <v>0</v>
      </c>
      <c r="I608" s="19">
        <f t="shared" si="147"/>
        <v>78704.09</v>
      </c>
      <c r="J608" s="138">
        <f t="shared" si="145"/>
        <v>5901.6392999999998</v>
      </c>
      <c r="K608" s="78">
        <f t="shared" si="141"/>
        <v>1062.2951</v>
      </c>
      <c r="L608" s="144">
        <f t="shared" si="146"/>
        <v>2713.9340999999999</v>
      </c>
      <c r="M608" s="87">
        <f t="shared" si="142"/>
        <v>488.50810000000001</v>
      </c>
      <c r="N608" s="119" t="s">
        <v>52</v>
      </c>
      <c r="O608" s="120">
        <f>SUM(J582:J612)</f>
        <v>182950.81830000004</v>
      </c>
      <c r="P608" s="76">
        <f>SUM(L582:L612)</f>
        <v>84123.760199999961</v>
      </c>
      <c r="V608" s="36">
        <f t="shared" si="143"/>
        <v>995.16</v>
      </c>
      <c r="W608" s="36">
        <f t="shared" si="144"/>
        <v>989.19999999999993</v>
      </c>
    </row>
    <row r="609" spans="1:23" x14ac:dyDescent="0.2">
      <c r="A609" s="29">
        <v>41880</v>
      </c>
      <c r="B609" s="31">
        <v>992299850.40999997</v>
      </c>
      <c r="C609" s="31">
        <v>991.18</v>
      </c>
      <c r="D609" s="2">
        <f t="shared" si="136"/>
        <v>-1000023.2300000191</v>
      </c>
      <c r="E609" s="30">
        <f t="shared" si="137"/>
        <v>-1</v>
      </c>
      <c r="F609" s="73">
        <f t="shared" si="138"/>
        <v>-1.0067687075559378E-3</v>
      </c>
      <c r="G609" s="43">
        <f t="shared" si="139"/>
        <v>-1.0078816343808584E-3</v>
      </c>
      <c r="I609" s="19">
        <f t="shared" si="147"/>
        <v>78704.09</v>
      </c>
      <c r="J609" s="138">
        <f t="shared" si="145"/>
        <v>5901.6392999999998</v>
      </c>
      <c r="K609" s="78">
        <f t="shared" si="141"/>
        <v>1062.2951</v>
      </c>
      <c r="L609" s="144">
        <f t="shared" si="146"/>
        <v>2713.9340999999999</v>
      </c>
      <c r="M609" s="87">
        <f t="shared" si="142"/>
        <v>488.50810000000001</v>
      </c>
      <c r="N609" s="119" t="s">
        <v>53</v>
      </c>
      <c r="O609" s="76">
        <f>SUM(K582:K612)</f>
        <v>32931.148099999991</v>
      </c>
      <c r="P609" s="76">
        <f>SUM(M582:M612)</f>
        <v>15142.275699999987</v>
      </c>
      <c r="V609" s="36">
        <f t="shared" si="143"/>
        <v>994.15</v>
      </c>
      <c r="W609" s="36">
        <f t="shared" si="144"/>
        <v>988.20999999999992</v>
      </c>
    </row>
    <row r="610" spans="1:23" x14ac:dyDescent="0.2">
      <c r="A610" s="29">
        <v>41881</v>
      </c>
      <c r="B610" s="30">
        <v>992299850.40999997</v>
      </c>
      <c r="C610" s="30">
        <v>991.18</v>
      </c>
      <c r="D610" s="2">
        <f t="shared" si="136"/>
        <v>0</v>
      </c>
      <c r="E610" s="30">
        <f t="shared" si="137"/>
        <v>0</v>
      </c>
      <c r="F610" s="73">
        <f t="shared" si="138"/>
        <v>0</v>
      </c>
      <c r="G610" s="43">
        <f t="shared" si="139"/>
        <v>0</v>
      </c>
      <c r="I610" s="19">
        <f t="shared" si="147"/>
        <v>78624.850000000006</v>
      </c>
      <c r="J610" s="138">
        <f t="shared" si="145"/>
        <v>5901.6392999999998</v>
      </c>
      <c r="K610" s="78">
        <f t="shared" si="141"/>
        <v>1062.2951</v>
      </c>
      <c r="L610" s="144">
        <f t="shared" si="146"/>
        <v>2711.2017999999998</v>
      </c>
      <c r="M610" s="87">
        <f t="shared" si="142"/>
        <v>488.0163</v>
      </c>
      <c r="N610" s="186" t="s">
        <v>12</v>
      </c>
      <c r="O610" s="186"/>
      <c r="P610" s="186"/>
      <c r="V610" s="36">
        <f t="shared" si="143"/>
        <v>994.15</v>
      </c>
      <c r="W610" s="36">
        <f t="shared" si="144"/>
        <v>988.20999999999992</v>
      </c>
    </row>
    <row r="611" spans="1:23" x14ac:dyDescent="0.2">
      <c r="A611" s="29">
        <v>41882</v>
      </c>
      <c r="B611" s="30">
        <v>992299850.40999997</v>
      </c>
      <c r="C611" s="30">
        <v>991.18</v>
      </c>
      <c r="D611" s="2">
        <f t="shared" si="136"/>
        <v>0</v>
      </c>
      <c r="E611" s="30">
        <f t="shared" si="137"/>
        <v>0</v>
      </c>
      <c r="F611" s="73">
        <f t="shared" si="138"/>
        <v>0</v>
      </c>
      <c r="G611" s="43">
        <f t="shared" si="139"/>
        <v>0</v>
      </c>
      <c r="I611" s="19">
        <f t="shared" si="147"/>
        <v>78624.850000000006</v>
      </c>
      <c r="J611" s="138">
        <f t="shared" si="145"/>
        <v>5901.6392999999998</v>
      </c>
      <c r="K611" s="78">
        <f t="shared" si="141"/>
        <v>1062.2951</v>
      </c>
      <c r="L611" s="144">
        <f t="shared" si="146"/>
        <v>2711.2017999999998</v>
      </c>
      <c r="M611" s="87">
        <f t="shared" si="142"/>
        <v>488.0163</v>
      </c>
      <c r="N611" s="92" t="s">
        <v>43</v>
      </c>
      <c r="O611" s="167" t="s">
        <v>39</v>
      </c>
      <c r="P611" s="93" t="s">
        <v>40</v>
      </c>
      <c r="V611" s="36">
        <f t="shared" si="143"/>
        <v>994.15</v>
      </c>
      <c r="W611" s="36">
        <f t="shared" si="144"/>
        <v>988.20999999999992</v>
      </c>
    </row>
    <row r="612" spans="1:23" x14ac:dyDescent="0.2">
      <c r="A612" s="29">
        <v>41883</v>
      </c>
      <c r="B612" s="30">
        <v>992299850.40999997</v>
      </c>
      <c r="C612" s="30">
        <v>991.18</v>
      </c>
      <c r="D612" s="2">
        <f t="shared" si="136"/>
        <v>0</v>
      </c>
      <c r="E612" s="30">
        <f t="shared" si="137"/>
        <v>0</v>
      </c>
      <c r="F612" s="73">
        <f t="shared" si="138"/>
        <v>0</v>
      </c>
      <c r="G612" s="43">
        <f t="shared" si="139"/>
        <v>0</v>
      </c>
      <c r="I612" s="32">
        <f t="shared" si="147"/>
        <v>78624.850000000006</v>
      </c>
      <c r="J612" s="139">
        <f t="shared" si="145"/>
        <v>5901.6392999999998</v>
      </c>
      <c r="K612" s="79">
        <f t="shared" si="141"/>
        <v>1062.2951</v>
      </c>
      <c r="L612" s="139">
        <f t="shared" si="146"/>
        <v>2711.2017999999998</v>
      </c>
      <c r="M612" s="79">
        <f t="shared" si="142"/>
        <v>488.0163</v>
      </c>
      <c r="N612" s="94">
        <f>SUM(I582:I612)</f>
        <v>2439589.0700000008</v>
      </c>
      <c r="O612" s="89">
        <f>IF(SUM(J582:J612)&lt;20000,20000,SUM(J582:J612))</f>
        <v>182950.81830000004</v>
      </c>
      <c r="P612" s="91">
        <f>IF(SUM(L582:L612)&lt;6000,6000,SUM(L582:L612))</f>
        <v>84123.760199999961</v>
      </c>
      <c r="V612" s="36">
        <f t="shared" si="143"/>
        <v>994.15</v>
      </c>
      <c r="W612" s="36">
        <f t="shared" si="144"/>
        <v>988.20999999999992</v>
      </c>
    </row>
    <row r="613" spans="1:23" x14ac:dyDescent="0.2">
      <c r="A613" s="29">
        <v>41884</v>
      </c>
      <c r="B613" s="30">
        <v>992299850.40999997</v>
      </c>
      <c r="C613" s="30">
        <v>991.18</v>
      </c>
      <c r="D613" s="2">
        <f t="shared" si="136"/>
        <v>0</v>
      </c>
      <c r="E613" s="30">
        <f t="shared" si="137"/>
        <v>0</v>
      </c>
      <c r="F613" s="73">
        <f t="shared" si="138"/>
        <v>0</v>
      </c>
      <c r="G613" s="43">
        <f t="shared" si="139"/>
        <v>0</v>
      </c>
      <c r="I613" s="31">
        <f t="shared" si="147"/>
        <v>78624.850000000006</v>
      </c>
      <c r="J613" s="137">
        <f t="shared" si="145"/>
        <v>5901.6392999999998</v>
      </c>
      <c r="K613" s="77">
        <f t="shared" si="141"/>
        <v>1062.2951</v>
      </c>
      <c r="L613" s="137">
        <f t="shared" si="146"/>
        <v>2711.2017999999998</v>
      </c>
      <c r="M613" s="77">
        <f t="shared" si="142"/>
        <v>488.0163</v>
      </c>
      <c r="N613" s="94">
        <f>ROUND(N612*18/118,2)</f>
        <v>372140.71</v>
      </c>
      <c r="O613" s="95">
        <f>IF(O612=TRUE,SUM(K582:K612),O612*18%)</f>
        <v>32931.147294000009</v>
      </c>
      <c r="P613" s="96">
        <f>IF(P612=TRUE,SUM(M582:M612),P612*18%)</f>
        <v>15142.276835999992</v>
      </c>
      <c r="V613" s="36">
        <f t="shared" si="143"/>
        <v>994.15</v>
      </c>
      <c r="W613" s="36">
        <f t="shared" si="144"/>
        <v>988.20999999999992</v>
      </c>
    </row>
    <row r="614" spans="1:23" x14ac:dyDescent="0.2">
      <c r="A614" s="29">
        <v>41885</v>
      </c>
      <c r="B614" s="30">
        <v>992299850.40999997</v>
      </c>
      <c r="C614" s="30">
        <v>991.18</v>
      </c>
      <c r="D614" s="2">
        <f t="shared" si="136"/>
        <v>0</v>
      </c>
      <c r="E614" s="30">
        <f t="shared" si="137"/>
        <v>0</v>
      </c>
      <c r="F614" s="73">
        <f t="shared" si="138"/>
        <v>0</v>
      </c>
      <c r="G614" s="43">
        <f t="shared" si="139"/>
        <v>0</v>
      </c>
      <c r="I614" s="31">
        <f t="shared" si="147"/>
        <v>78624.850000000006</v>
      </c>
      <c r="J614" s="137">
        <f t="shared" si="145"/>
        <v>5901.6392999999998</v>
      </c>
      <c r="K614" s="77">
        <f t="shared" si="141"/>
        <v>1062.2951</v>
      </c>
      <c r="L614" s="137">
        <f t="shared" si="146"/>
        <v>2711.2017999999998</v>
      </c>
      <c r="M614" s="77">
        <f t="shared" si="142"/>
        <v>488.0163</v>
      </c>
      <c r="N614" s="190" t="s">
        <v>47</v>
      </c>
      <c r="O614" s="190"/>
      <c r="P614" s="190"/>
      <c r="V614" s="36">
        <f t="shared" si="143"/>
        <v>994.15</v>
      </c>
      <c r="W614" s="36">
        <f t="shared" si="144"/>
        <v>988.20999999999992</v>
      </c>
    </row>
    <row r="615" spans="1:23" x14ac:dyDescent="0.2">
      <c r="A615" s="29">
        <v>41886</v>
      </c>
      <c r="B615" s="30">
        <v>992299850.40999997</v>
      </c>
      <c r="C615" s="30">
        <v>991.18</v>
      </c>
      <c r="D615" s="2">
        <f t="shared" si="136"/>
        <v>0</v>
      </c>
      <c r="E615" s="30">
        <f t="shared" si="137"/>
        <v>0</v>
      </c>
      <c r="F615" s="73">
        <f t="shared" si="138"/>
        <v>0</v>
      </c>
      <c r="G615" s="43">
        <f t="shared" si="139"/>
        <v>0</v>
      </c>
      <c r="I615" s="19">
        <f t="shared" si="147"/>
        <v>78624.850000000006</v>
      </c>
      <c r="J615" s="138">
        <f t="shared" si="145"/>
        <v>5901.6392999999998</v>
      </c>
      <c r="K615" s="78">
        <f t="shared" si="141"/>
        <v>1062.2951</v>
      </c>
      <c r="L615" s="144">
        <f t="shared" si="146"/>
        <v>2711.2017999999998</v>
      </c>
      <c r="M615" s="87">
        <f t="shared" si="142"/>
        <v>488.0163</v>
      </c>
      <c r="N615" s="75"/>
      <c r="O615" s="75"/>
      <c r="P615" s="75"/>
      <c r="V615" s="36">
        <f t="shared" si="143"/>
        <v>994.15</v>
      </c>
      <c r="W615" s="36">
        <f t="shared" si="144"/>
        <v>988.20999999999992</v>
      </c>
    </row>
    <row r="616" spans="1:23" x14ac:dyDescent="0.2">
      <c r="A616" s="29">
        <v>41887</v>
      </c>
      <c r="B616" s="30">
        <v>992299850.40999997</v>
      </c>
      <c r="C616" s="30">
        <v>991.18</v>
      </c>
      <c r="D616" s="2">
        <f t="shared" si="136"/>
        <v>0</v>
      </c>
      <c r="E616" s="30">
        <f t="shared" si="137"/>
        <v>0</v>
      </c>
      <c r="F616" s="73">
        <f t="shared" si="138"/>
        <v>0</v>
      </c>
      <c r="G616" s="43">
        <f t="shared" si="139"/>
        <v>0</v>
      </c>
      <c r="I616" s="19">
        <f t="shared" si="147"/>
        <v>78624.850000000006</v>
      </c>
      <c r="J616" s="138">
        <f t="shared" si="145"/>
        <v>5901.6392999999998</v>
      </c>
      <c r="K616" s="78">
        <f t="shared" si="141"/>
        <v>1062.2951</v>
      </c>
      <c r="L616" s="144">
        <f t="shared" si="146"/>
        <v>2711.2017999999998</v>
      </c>
      <c r="M616" s="87">
        <f t="shared" si="142"/>
        <v>488.0163</v>
      </c>
      <c r="N616" s="75"/>
      <c r="O616" s="75"/>
      <c r="P616" s="75"/>
      <c r="V616" s="36">
        <f t="shared" si="143"/>
        <v>994.15</v>
      </c>
      <c r="W616" s="36">
        <f t="shared" si="144"/>
        <v>988.20999999999992</v>
      </c>
    </row>
    <row r="617" spans="1:23" x14ac:dyDescent="0.2">
      <c r="A617" s="29">
        <v>41888</v>
      </c>
      <c r="B617" s="30">
        <v>992299850.40999997</v>
      </c>
      <c r="C617" s="30">
        <v>991.18</v>
      </c>
      <c r="D617" s="2">
        <f t="shared" si="136"/>
        <v>0</v>
      </c>
      <c r="E617" s="30">
        <f t="shared" si="137"/>
        <v>0</v>
      </c>
      <c r="F617" s="73">
        <f t="shared" si="138"/>
        <v>0</v>
      </c>
      <c r="G617" s="43">
        <f t="shared" si="139"/>
        <v>0</v>
      </c>
      <c r="I617" s="19">
        <f t="shared" si="147"/>
        <v>78624.850000000006</v>
      </c>
      <c r="J617" s="138">
        <f t="shared" si="145"/>
        <v>5901.6392999999998</v>
      </c>
      <c r="K617" s="78">
        <f t="shared" si="141"/>
        <v>1062.2951</v>
      </c>
      <c r="L617" s="144">
        <f t="shared" si="146"/>
        <v>2711.2017999999998</v>
      </c>
      <c r="M617" s="87">
        <f t="shared" si="142"/>
        <v>488.0163</v>
      </c>
      <c r="N617" s="14"/>
      <c r="O617" s="14"/>
      <c r="P617" s="14"/>
      <c r="V617" s="36">
        <f t="shared" si="143"/>
        <v>994.15</v>
      </c>
      <c r="W617" s="36">
        <f t="shared" si="144"/>
        <v>988.20999999999992</v>
      </c>
    </row>
    <row r="618" spans="1:23" x14ac:dyDescent="0.2">
      <c r="A618" s="29">
        <v>41889</v>
      </c>
      <c r="B618" s="30">
        <v>992299850.40999997</v>
      </c>
      <c r="C618" s="30">
        <v>991.18</v>
      </c>
      <c r="D618" s="2">
        <f t="shared" si="136"/>
        <v>0</v>
      </c>
      <c r="E618" s="30">
        <f t="shared" si="137"/>
        <v>0</v>
      </c>
      <c r="F618" s="73">
        <f t="shared" si="138"/>
        <v>0</v>
      </c>
      <c r="G618" s="43">
        <f t="shared" si="139"/>
        <v>0</v>
      </c>
      <c r="I618" s="19">
        <f t="shared" si="147"/>
        <v>78624.850000000006</v>
      </c>
      <c r="J618" s="138">
        <f t="shared" si="145"/>
        <v>5901.6392999999998</v>
      </c>
      <c r="K618" s="78">
        <f t="shared" si="141"/>
        <v>1062.2951</v>
      </c>
      <c r="L618" s="144">
        <f t="shared" si="146"/>
        <v>2711.2017999999998</v>
      </c>
      <c r="M618" s="87">
        <f t="shared" si="142"/>
        <v>488.0163</v>
      </c>
      <c r="N618" s="14"/>
      <c r="O618" s="14"/>
      <c r="P618" s="14"/>
      <c r="V618" s="36">
        <f t="shared" si="143"/>
        <v>994.15</v>
      </c>
      <c r="W618" s="36">
        <f t="shared" si="144"/>
        <v>988.20999999999992</v>
      </c>
    </row>
    <row r="619" spans="1:23" x14ac:dyDescent="0.2">
      <c r="A619" s="29">
        <v>41890</v>
      </c>
      <c r="B619" s="30">
        <v>992299850.40999997</v>
      </c>
      <c r="C619" s="30">
        <v>991.18</v>
      </c>
      <c r="D619" s="2">
        <f t="shared" si="136"/>
        <v>0</v>
      </c>
      <c r="E619" s="30">
        <f t="shared" si="137"/>
        <v>0</v>
      </c>
      <c r="F619" s="73">
        <f t="shared" si="138"/>
        <v>0</v>
      </c>
      <c r="G619" s="43">
        <f t="shared" si="139"/>
        <v>0</v>
      </c>
      <c r="I619" s="19">
        <f t="shared" si="147"/>
        <v>78624.850000000006</v>
      </c>
      <c r="J619" s="138">
        <f t="shared" si="145"/>
        <v>5901.6392999999998</v>
      </c>
      <c r="K619" s="78">
        <f t="shared" si="141"/>
        <v>1062.2951</v>
      </c>
      <c r="L619" s="144">
        <f t="shared" si="146"/>
        <v>2711.2017999999998</v>
      </c>
      <c r="M619" s="87">
        <f t="shared" si="142"/>
        <v>488.0163</v>
      </c>
      <c r="N619" s="14"/>
      <c r="O619" s="14"/>
      <c r="P619" s="14"/>
      <c r="V619" s="36">
        <f t="shared" si="143"/>
        <v>994.15</v>
      </c>
      <c r="W619" s="36">
        <f t="shared" si="144"/>
        <v>988.20999999999992</v>
      </c>
    </row>
    <row r="620" spans="1:23" x14ac:dyDescent="0.2">
      <c r="A620" s="29">
        <v>41891</v>
      </c>
      <c r="B620" s="30">
        <v>992299850.40999997</v>
      </c>
      <c r="C620" s="30">
        <v>991.18</v>
      </c>
      <c r="D620" s="2">
        <f t="shared" si="136"/>
        <v>0</v>
      </c>
      <c r="E620" s="30">
        <f t="shared" si="137"/>
        <v>0</v>
      </c>
      <c r="F620" s="73">
        <f t="shared" si="138"/>
        <v>0</v>
      </c>
      <c r="G620" s="43">
        <f t="shared" si="139"/>
        <v>0</v>
      </c>
      <c r="I620" s="31">
        <f t="shared" si="147"/>
        <v>78624.850000000006</v>
      </c>
      <c r="J620" s="137">
        <f t="shared" si="145"/>
        <v>5901.6392999999998</v>
      </c>
      <c r="K620" s="77">
        <f t="shared" si="141"/>
        <v>1062.2951</v>
      </c>
      <c r="L620" s="137">
        <f t="shared" si="146"/>
        <v>2711.2017999999998</v>
      </c>
      <c r="M620" s="77">
        <f t="shared" si="142"/>
        <v>488.0163</v>
      </c>
      <c r="N620" s="14"/>
      <c r="O620" s="14"/>
      <c r="P620" s="14"/>
      <c r="V620" s="36">
        <f t="shared" si="143"/>
        <v>994.15</v>
      </c>
      <c r="W620" s="36">
        <f t="shared" si="144"/>
        <v>988.20999999999992</v>
      </c>
    </row>
    <row r="621" spans="1:23" x14ac:dyDescent="0.2">
      <c r="A621" s="29">
        <v>41892</v>
      </c>
      <c r="B621" s="30">
        <v>992299850.40999997</v>
      </c>
      <c r="C621" s="30">
        <v>991.18</v>
      </c>
      <c r="D621" s="2">
        <f t="shared" si="136"/>
        <v>0</v>
      </c>
      <c r="E621" s="30">
        <f t="shared" si="137"/>
        <v>0</v>
      </c>
      <c r="F621" s="73">
        <f t="shared" si="138"/>
        <v>0</v>
      </c>
      <c r="G621" s="43">
        <f t="shared" si="139"/>
        <v>0</v>
      </c>
      <c r="I621" s="31">
        <f t="shared" si="147"/>
        <v>78624.850000000006</v>
      </c>
      <c r="J621" s="137">
        <f t="shared" si="145"/>
        <v>5901.6392999999998</v>
      </c>
      <c r="K621" s="77">
        <f t="shared" si="141"/>
        <v>1062.2951</v>
      </c>
      <c r="L621" s="137">
        <f t="shared" si="146"/>
        <v>2711.2017999999998</v>
      </c>
      <c r="M621" s="77">
        <f t="shared" si="142"/>
        <v>488.0163</v>
      </c>
      <c r="N621" s="14"/>
      <c r="O621" s="14"/>
      <c r="P621" s="14"/>
      <c r="V621" s="36">
        <f t="shared" si="143"/>
        <v>994.15</v>
      </c>
      <c r="W621" s="36">
        <f t="shared" si="144"/>
        <v>988.20999999999992</v>
      </c>
    </row>
    <row r="622" spans="1:23" x14ac:dyDescent="0.2">
      <c r="A622" s="29">
        <v>41893</v>
      </c>
      <c r="B622" s="30">
        <v>992299850.40999997</v>
      </c>
      <c r="C622" s="30">
        <v>991.18</v>
      </c>
      <c r="D622" s="2">
        <f t="shared" si="136"/>
        <v>0</v>
      </c>
      <c r="E622" s="30">
        <f t="shared" si="137"/>
        <v>0</v>
      </c>
      <c r="F622" s="73">
        <f t="shared" si="138"/>
        <v>0</v>
      </c>
      <c r="G622" s="43">
        <f t="shared" si="139"/>
        <v>0</v>
      </c>
      <c r="I622" s="19">
        <f t="shared" si="147"/>
        <v>78624.850000000006</v>
      </c>
      <c r="J622" s="138">
        <f t="shared" si="145"/>
        <v>5901.6392999999998</v>
      </c>
      <c r="K622" s="78">
        <f t="shared" si="141"/>
        <v>1062.2951</v>
      </c>
      <c r="L622" s="144">
        <f t="shared" si="146"/>
        <v>2711.2017999999998</v>
      </c>
      <c r="M622" s="87">
        <f t="shared" si="142"/>
        <v>488.0163</v>
      </c>
      <c r="N622" s="14"/>
      <c r="O622" s="14"/>
      <c r="P622" s="14"/>
      <c r="V622" s="36">
        <f t="shared" si="143"/>
        <v>994.15</v>
      </c>
      <c r="W622" s="36">
        <f t="shared" si="144"/>
        <v>988.20999999999992</v>
      </c>
    </row>
    <row r="623" spans="1:23" x14ac:dyDescent="0.2">
      <c r="A623" s="29">
        <v>41894</v>
      </c>
      <c r="B623" s="30">
        <v>992299850.40999997</v>
      </c>
      <c r="C623" s="30">
        <v>991.18</v>
      </c>
      <c r="D623" s="2">
        <f t="shared" si="136"/>
        <v>0</v>
      </c>
      <c r="E623" s="30">
        <f t="shared" si="137"/>
        <v>0</v>
      </c>
      <c r="F623" s="73">
        <f t="shared" si="138"/>
        <v>0</v>
      </c>
      <c r="G623" s="43">
        <f t="shared" si="139"/>
        <v>0</v>
      </c>
      <c r="I623" s="19">
        <f t="shared" si="147"/>
        <v>78624.850000000006</v>
      </c>
      <c r="J623" s="138">
        <f t="shared" si="145"/>
        <v>5901.6392999999998</v>
      </c>
      <c r="K623" s="78">
        <f t="shared" si="141"/>
        <v>1062.2951</v>
      </c>
      <c r="L623" s="144">
        <f t="shared" si="146"/>
        <v>2711.2017999999998</v>
      </c>
      <c r="M623" s="87">
        <f t="shared" si="142"/>
        <v>488.0163</v>
      </c>
      <c r="N623" s="14"/>
      <c r="O623" s="14"/>
      <c r="P623" s="14"/>
      <c r="V623" s="36">
        <f t="shared" si="143"/>
        <v>994.15</v>
      </c>
      <c r="W623" s="36">
        <f t="shared" si="144"/>
        <v>988.20999999999992</v>
      </c>
    </row>
    <row r="624" spans="1:23" x14ac:dyDescent="0.2">
      <c r="A624" s="29">
        <v>41895</v>
      </c>
      <c r="B624" s="30">
        <v>992299850.40999997</v>
      </c>
      <c r="C624" s="30">
        <v>991.18</v>
      </c>
      <c r="D624" s="2">
        <f t="shared" si="136"/>
        <v>0</v>
      </c>
      <c r="E624" s="30">
        <f t="shared" si="137"/>
        <v>0</v>
      </c>
      <c r="F624" s="73">
        <f t="shared" si="138"/>
        <v>0</v>
      </c>
      <c r="G624" s="43">
        <f t="shared" si="139"/>
        <v>0</v>
      </c>
      <c r="I624" s="19">
        <f t="shared" si="147"/>
        <v>78624.850000000006</v>
      </c>
      <c r="J624" s="138">
        <f t="shared" si="145"/>
        <v>5901.6392999999998</v>
      </c>
      <c r="K624" s="78">
        <f t="shared" si="141"/>
        <v>1062.2951</v>
      </c>
      <c r="L624" s="144">
        <f t="shared" si="146"/>
        <v>2711.2017999999998</v>
      </c>
      <c r="M624" s="87">
        <f t="shared" si="142"/>
        <v>488.0163</v>
      </c>
      <c r="N624" s="14"/>
      <c r="O624" s="14"/>
      <c r="P624" s="14"/>
      <c r="V624" s="36">
        <f t="shared" si="143"/>
        <v>994.15</v>
      </c>
      <c r="W624" s="36">
        <f t="shared" si="144"/>
        <v>988.20999999999992</v>
      </c>
    </row>
    <row r="625" spans="1:23" x14ac:dyDescent="0.2">
      <c r="A625" s="29">
        <v>41896</v>
      </c>
      <c r="B625" s="30">
        <v>992299850.40999997</v>
      </c>
      <c r="C625" s="30">
        <v>991.18</v>
      </c>
      <c r="D625" s="2">
        <f t="shared" si="136"/>
        <v>0</v>
      </c>
      <c r="E625" s="30">
        <f t="shared" si="137"/>
        <v>0</v>
      </c>
      <c r="F625" s="73">
        <f t="shared" si="138"/>
        <v>0</v>
      </c>
      <c r="G625" s="43">
        <f t="shared" si="139"/>
        <v>0</v>
      </c>
      <c r="I625" s="19">
        <f t="shared" si="147"/>
        <v>78624.850000000006</v>
      </c>
      <c r="J625" s="138">
        <f t="shared" si="145"/>
        <v>5901.6392999999998</v>
      </c>
      <c r="K625" s="78">
        <f t="shared" si="141"/>
        <v>1062.2951</v>
      </c>
      <c r="L625" s="144">
        <f t="shared" si="146"/>
        <v>2711.2017999999998</v>
      </c>
      <c r="M625" s="87">
        <f t="shared" si="142"/>
        <v>488.0163</v>
      </c>
      <c r="N625" s="14"/>
      <c r="O625" s="14"/>
      <c r="P625" s="14"/>
      <c r="V625" s="36">
        <f t="shared" si="143"/>
        <v>994.15</v>
      </c>
      <c r="W625" s="36">
        <f t="shared" si="144"/>
        <v>988.20999999999992</v>
      </c>
    </row>
    <row r="626" spans="1:23" x14ac:dyDescent="0.2">
      <c r="A626" s="29">
        <v>41897</v>
      </c>
      <c r="B626" s="30">
        <v>992299850.40999997</v>
      </c>
      <c r="C626" s="30">
        <v>991.18</v>
      </c>
      <c r="D626" s="2">
        <f t="shared" ref="D626:D689" si="148">IF(B626-B625=-B626-B625,0,B626-B625)</f>
        <v>0</v>
      </c>
      <c r="E626" s="30">
        <f t="shared" ref="E626:E689" si="149">IF(C626-C625=-C626-C625,0,C626-C625)</f>
        <v>0</v>
      </c>
      <c r="F626" s="73">
        <f t="shared" ref="F626:F689" si="150">IFERROR(D626/B625,0)</f>
        <v>0</v>
      </c>
      <c r="G626" s="43">
        <f t="shared" ref="G626:G689" si="151">IFERROR(E626/C625,0)</f>
        <v>0</v>
      </c>
      <c r="I626" s="19">
        <f t="shared" si="147"/>
        <v>78624.850000000006</v>
      </c>
      <c r="J626" s="138">
        <f t="shared" si="145"/>
        <v>5901.6392999999998</v>
      </c>
      <c r="K626" s="78">
        <f t="shared" si="141"/>
        <v>1062.2951</v>
      </c>
      <c r="L626" s="144">
        <f t="shared" si="146"/>
        <v>2711.2017999999998</v>
      </c>
      <c r="M626" s="87">
        <f t="shared" si="142"/>
        <v>488.0163</v>
      </c>
      <c r="N626" s="14"/>
      <c r="O626" s="14"/>
      <c r="P626" s="14"/>
      <c r="V626" s="36">
        <f t="shared" si="143"/>
        <v>994.15</v>
      </c>
      <c r="W626" s="36">
        <f t="shared" si="144"/>
        <v>988.20999999999992</v>
      </c>
    </row>
    <row r="627" spans="1:23" x14ac:dyDescent="0.2">
      <c r="A627" s="29">
        <v>41898</v>
      </c>
      <c r="B627" s="30">
        <v>992299850.40999997</v>
      </c>
      <c r="C627" s="30">
        <v>991.18</v>
      </c>
      <c r="D627" s="2">
        <f t="shared" si="148"/>
        <v>0</v>
      </c>
      <c r="E627" s="30">
        <f t="shared" si="149"/>
        <v>0</v>
      </c>
      <c r="F627" s="73">
        <f t="shared" si="150"/>
        <v>0</v>
      </c>
      <c r="G627" s="43">
        <f t="shared" si="151"/>
        <v>0</v>
      </c>
      <c r="I627" s="31">
        <f t="shared" si="147"/>
        <v>78624.850000000006</v>
      </c>
      <c r="J627" s="137">
        <f t="shared" si="145"/>
        <v>5901.6392999999998</v>
      </c>
      <c r="K627" s="77">
        <f t="shared" si="141"/>
        <v>1062.2951</v>
      </c>
      <c r="L627" s="137">
        <f t="shared" si="146"/>
        <v>2711.2017999999998</v>
      </c>
      <c r="M627" s="77">
        <f t="shared" si="142"/>
        <v>488.0163</v>
      </c>
      <c r="N627" s="14"/>
      <c r="O627" s="14"/>
      <c r="P627" s="14"/>
      <c r="V627" s="36">
        <f t="shared" si="143"/>
        <v>994.15</v>
      </c>
      <c r="W627" s="36">
        <f t="shared" si="144"/>
        <v>988.20999999999992</v>
      </c>
    </row>
    <row r="628" spans="1:23" x14ac:dyDescent="0.2">
      <c r="A628" s="29">
        <v>41899</v>
      </c>
      <c r="B628" s="30">
        <v>992299850.40999997</v>
      </c>
      <c r="C628" s="30">
        <v>991.18</v>
      </c>
      <c r="D628" s="2">
        <f t="shared" si="148"/>
        <v>0</v>
      </c>
      <c r="E628" s="30">
        <f t="shared" si="149"/>
        <v>0</v>
      </c>
      <c r="F628" s="73">
        <f t="shared" si="150"/>
        <v>0</v>
      </c>
      <c r="G628" s="43">
        <f t="shared" si="151"/>
        <v>0</v>
      </c>
      <c r="I628" s="31">
        <f t="shared" si="147"/>
        <v>78624.850000000006</v>
      </c>
      <c r="J628" s="137">
        <f t="shared" si="145"/>
        <v>5901.6392999999998</v>
      </c>
      <c r="K628" s="77">
        <f t="shared" si="141"/>
        <v>1062.2951</v>
      </c>
      <c r="L628" s="137">
        <f t="shared" si="146"/>
        <v>2711.2017999999998</v>
      </c>
      <c r="M628" s="77">
        <f t="shared" si="142"/>
        <v>488.0163</v>
      </c>
      <c r="N628" s="14"/>
      <c r="O628" s="14"/>
      <c r="P628" s="14"/>
      <c r="V628" s="36">
        <f t="shared" si="143"/>
        <v>994.15</v>
      </c>
      <c r="W628" s="36">
        <f t="shared" si="144"/>
        <v>988.20999999999992</v>
      </c>
    </row>
    <row r="629" spans="1:23" x14ac:dyDescent="0.2">
      <c r="A629" s="29">
        <v>41900</v>
      </c>
      <c r="B629" s="30">
        <v>992299850.40999997</v>
      </c>
      <c r="C629" s="30">
        <v>991.18</v>
      </c>
      <c r="D629" s="2">
        <f t="shared" si="148"/>
        <v>0</v>
      </c>
      <c r="E629" s="30">
        <f t="shared" si="149"/>
        <v>0</v>
      </c>
      <c r="F629" s="73">
        <f t="shared" si="150"/>
        <v>0</v>
      </c>
      <c r="G629" s="43">
        <f t="shared" si="151"/>
        <v>0</v>
      </c>
      <c r="I629" s="19">
        <f t="shared" ref="I629:I660" si="152">ROUND(B628*$N$2/$O$739,2)</f>
        <v>78624.850000000006</v>
      </c>
      <c r="J629" s="138">
        <f t="shared" si="145"/>
        <v>5901.6392999999998</v>
      </c>
      <c r="K629" s="78">
        <f t="shared" si="141"/>
        <v>1062.2951</v>
      </c>
      <c r="L629" s="144">
        <f t="shared" si="146"/>
        <v>2711.2017999999998</v>
      </c>
      <c r="M629" s="87">
        <f t="shared" si="142"/>
        <v>488.0163</v>
      </c>
      <c r="N629" s="14"/>
      <c r="O629" s="14"/>
      <c r="P629" s="14"/>
      <c r="V629" s="36">
        <f t="shared" si="143"/>
        <v>994.15</v>
      </c>
      <c r="W629" s="36">
        <f t="shared" si="144"/>
        <v>988.20999999999992</v>
      </c>
    </row>
    <row r="630" spans="1:23" x14ac:dyDescent="0.2">
      <c r="A630" s="29">
        <v>41901</v>
      </c>
      <c r="B630" s="30">
        <v>992299850.40999997</v>
      </c>
      <c r="C630" s="30">
        <v>991.18</v>
      </c>
      <c r="D630" s="2">
        <f t="shared" si="148"/>
        <v>0</v>
      </c>
      <c r="E630" s="30">
        <f t="shared" si="149"/>
        <v>0</v>
      </c>
      <c r="F630" s="73">
        <f t="shared" si="150"/>
        <v>0</v>
      </c>
      <c r="G630" s="43">
        <f t="shared" si="151"/>
        <v>0</v>
      </c>
      <c r="I630" s="19">
        <f t="shared" si="152"/>
        <v>78624.850000000006</v>
      </c>
      <c r="J630" s="138">
        <f t="shared" si="145"/>
        <v>5901.6392999999998</v>
      </c>
      <c r="K630" s="78">
        <f t="shared" si="141"/>
        <v>1062.2951</v>
      </c>
      <c r="L630" s="144">
        <f t="shared" si="146"/>
        <v>2711.2017999999998</v>
      </c>
      <c r="M630" s="87">
        <f t="shared" si="142"/>
        <v>488.0163</v>
      </c>
      <c r="N630" s="14"/>
      <c r="O630" s="14"/>
      <c r="P630" s="14"/>
      <c r="V630" s="36">
        <f t="shared" si="143"/>
        <v>994.15</v>
      </c>
      <c r="W630" s="36">
        <f t="shared" si="144"/>
        <v>988.20999999999992</v>
      </c>
    </row>
    <row r="631" spans="1:23" x14ac:dyDescent="0.2">
      <c r="A631" s="29">
        <v>41902</v>
      </c>
      <c r="B631" s="30">
        <v>992299850.40999997</v>
      </c>
      <c r="C631" s="30">
        <v>991.18</v>
      </c>
      <c r="D631" s="2">
        <f t="shared" si="148"/>
        <v>0</v>
      </c>
      <c r="E631" s="30">
        <f t="shared" si="149"/>
        <v>0</v>
      </c>
      <c r="F631" s="73">
        <f t="shared" si="150"/>
        <v>0</v>
      </c>
      <c r="G631" s="43">
        <f t="shared" si="151"/>
        <v>0</v>
      </c>
      <c r="I631" s="19">
        <f t="shared" si="152"/>
        <v>78624.850000000006</v>
      </c>
      <c r="J631" s="138">
        <f t="shared" si="145"/>
        <v>5901.6392999999998</v>
      </c>
      <c r="K631" s="78">
        <f t="shared" si="141"/>
        <v>1062.2951</v>
      </c>
      <c r="L631" s="144">
        <f t="shared" si="146"/>
        <v>2711.2017999999998</v>
      </c>
      <c r="M631" s="87">
        <f t="shared" si="142"/>
        <v>488.0163</v>
      </c>
      <c r="N631" s="14"/>
      <c r="O631" s="14"/>
      <c r="P631" s="14"/>
      <c r="V631" s="36">
        <f t="shared" si="143"/>
        <v>994.15</v>
      </c>
      <c r="W631" s="36">
        <f t="shared" si="144"/>
        <v>988.20999999999992</v>
      </c>
    </row>
    <row r="632" spans="1:23" x14ac:dyDescent="0.2">
      <c r="A632" s="29">
        <v>41903</v>
      </c>
      <c r="B632" s="30">
        <v>992299850.40999997</v>
      </c>
      <c r="C632" s="30">
        <v>991.18</v>
      </c>
      <c r="D632" s="2">
        <f t="shared" si="148"/>
        <v>0</v>
      </c>
      <c r="E632" s="30">
        <f t="shared" si="149"/>
        <v>0</v>
      </c>
      <c r="F632" s="73">
        <f t="shared" si="150"/>
        <v>0</v>
      </c>
      <c r="G632" s="43">
        <f t="shared" si="151"/>
        <v>0</v>
      </c>
      <c r="I632" s="19">
        <f t="shared" si="152"/>
        <v>78624.850000000006</v>
      </c>
      <c r="J632" s="138">
        <f t="shared" si="145"/>
        <v>5901.6392999999998</v>
      </c>
      <c r="K632" s="78">
        <f t="shared" si="141"/>
        <v>1062.2951</v>
      </c>
      <c r="L632" s="144">
        <f t="shared" si="146"/>
        <v>2711.2017999999998</v>
      </c>
      <c r="M632" s="87">
        <f t="shared" si="142"/>
        <v>488.0163</v>
      </c>
      <c r="N632" s="14"/>
      <c r="O632" s="14"/>
      <c r="P632" s="14"/>
      <c r="V632" s="36">
        <f t="shared" si="143"/>
        <v>994.15</v>
      </c>
      <c r="W632" s="36">
        <f t="shared" si="144"/>
        <v>988.20999999999992</v>
      </c>
    </row>
    <row r="633" spans="1:23" x14ac:dyDescent="0.2">
      <c r="A633" s="29">
        <v>41904</v>
      </c>
      <c r="B633" s="30">
        <v>992299850.40999997</v>
      </c>
      <c r="C633" s="30">
        <v>991.18</v>
      </c>
      <c r="D633" s="2">
        <f t="shared" si="148"/>
        <v>0</v>
      </c>
      <c r="E633" s="30">
        <f t="shared" si="149"/>
        <v>0</v>
      </c>
      <c r="F633" s="73">
        <f t="shared" si="150"/>
        <v>0</v>
      </c>
      <c r="G633" s="43">
        <f t="shared" si="151"/>
        <v>0</v>
      </c>
      <c r="I633" s="19">
        <f t="shared" si="152"/>
        <v>78624.850000000006</v>
      </c>
      <c r="J633" s="138">
        <f t="shared" si="145"/>
        <v>5901.6392999999998</v>
      </c>
      <c r="K633" s="78">
        <f t="shared" si="141"/>
        <v>1062.2951</v>
      </c>
      <c r="L633" s="144">
        <f t="shared" si="146"/>
        <v>2711.2017999999998</v>
      </c>
      <c r="M633" s="87">
        <f t="shared" si="142"/>
        <v>488.0163</v>
      </c>
      <c r="N633" s="14"/>
      <c r="O633" s="14"/>
      <c r="P633" s="14"/>
      <c r="V633" s="36">
        <f t="shared" si="143"/>
        <v>994.15</v>
      </c>
      <c r="W633" s="36">
        <f t="shared" si="144"/>
        <v>988.20999999999992</v>
      </c>
    </row>
    <row r="634" spans="1:23" x14ac:dyDescent="0.2">
      <c r="A634" s="29">
        <v>41905</v>
      </c>
      <c r="B634" s="30">
        <v>992299850.40999997</v>
      </c>
      <c r="C634" s="30">
        <v>991.18</v>
      </c>
      <c r="D634" s="2">
        <f t="shared" si="148"/>
        <v>0</v>
      </c>
      <c r="E634" s="30">
        <f t="shared" si="149"/>
        <v>0</v>
      </c>
      <c r="F634" s="73">
        <f t="shared" si="150"/>
        <v>0</v>
      </c>
      <c r="G634" s="43">
        <f t="shared" si="151"/>
        <v>0</v>
      </c>
      <c r="I634" s="31">
        <f t="shared" si="152"/>
        <v>78624.850000000006</v>
      </c>
      <c r="J634" s="137">
        <f t="shared" si="145"/>
        <v>5901.6392999999998</v>
      </c>
      <c r="K634" s="77">
        <f t="shared" si="141"/>
        <v>1062.2951</v>
      </c>
      <c r="L634" s="137">
        <f t="shared" si="146"/>
        <v>2711.2017999999998</v>
      </c>
      <c r="M634" s="77">
        <f t="shared" si="142"/>
        <v>488.0163</v>
      </c>
      <c r="V634" s="36">
        <f t="shared" si="143"/>
        <v>994.15</v>
      </c>
      <c r="W634" s="36">
        <f t="shared" si="144"/>
        <v>988.20999999999992</v>
      </c>
    </row>
    <row r="635" spans="1:23" x14ac:dyDescent="0.2">
      <c r="A635" s="29">
        <v>41906</v>
      </c>
      <c r="B635" s="30">
        <v>992299850.40999997</v>
      </c>
      <c r="C635" s="30">
        <v>991.18</v>
      </c>
      <c r="D635" s="2">
        <f t="shared" si="148"/>
        <v>0</v>
      </c>
      <c r="E635" s="30">
        <f t="shared" si="149"/>
        <v>0</v>
      </c>
      <c r="F635" s="73">
        <f t="shared" si="150"/>
        <v>0</v>
      </c>
      <c r="G635" s="43">
        <f t="shared" si="151"/>
        <v>0</v>
      </c>
      <c r="I635" s="31">
        <f t="shared" si="152"/>
        <v>78624.850000000006</v>
      </c>
      <c r="J635" s="137">
        <f t="shared" si="145"/>
        <v>5901.6392999999998</v>
      </c>
      <c r="K635" s="77">
        <f t="shared" ref="K635:K698" si="153">ROUND(J635*18%,4)</f>
        <v>1062.2951</v>
      </c>
      <c r="L635" s="137">
        <f t="shared" si="146"/>
        <v>2711.2017999999998</v>
      </c>
      <c r="M635" s="77">
        <f t="shared" ref="M635:M698" si="154">ROUND(L635*18%,4)</f>
        <v>488.0163</v>
      </c>
      <c r="N635" s="191" t="s">
        <v>54</v>
      </c>
      <c r="O635" s="191"/>
      <c r="P635" s="191"/>
      <c r="V635" s="36">
        <f t="shared" ref="V635:V698" si="155">C635+(ROUND(C635*$V$2,2))</f>
        <v>994.15</v>
      </c>
      <c r="W635" s="36">
        <f t="shared" ref="W635:W698" si="156">C635-(ROUND(C635*$V$2,2))</f>
        <v>988.20999999999992</v>
      </c>
    </row>
    <row r="636" spans="1:23" x14ac:dyDescent="0.2">
      <c r="A636" s="29">
        <v>41907</v>
      </c>
      <c r="B636" s="30">
        <v>992299850.40999997</v>
      </c>
      <c r="C636" s="30">
        <v>991.18</v>
      </c>
      <c r="D636" s="2">
        <f t="shared" si="148"/>
        <v>0</v>
      </c>
      <c r="E636" s="30">
        <f t="shared" si="149"/>
        <v>0</v>
      </c>
      <c r="F636" s="73">
        <f t="shared" si="150"/>
        <v>0</v>
      </c>
      <c r="G636" s="43">
        <f t="shared" si="151"/>
        <v>0</v>
      </c>
      <c r="I636" s="19">
        <f t="shared" si="152"/>
        <v>78624.850000000006</v>
      </c>
      <c r="J636" s="138">
        <f t="shared" si="145"/>
        <v>5901.6392999999998</v>
      </c>
      <c r="K636" s="78">
        <f t="shared" si="153"/>
        <v>1062.2951</v>
      </c>
      <c r="L636" s="144">
        <f t="shared" si="146"/>
        <v>2711.2017999999998</v>
      </c>
      <c r="M636" s="87">
        <f t="shared" si="154"/>
        <v>488.0163</v>
      </c>
      <c r="N636" s="119" t="s">
        <v>52</v>
      </c>
      <c r="O636" s="120">
        <f>SUM(J613:J642)</f>
        <v>177049.17900000003</v>
      </c>
      <c r="P636" s="76">
        <f>SUM(L613:L642)</f>
        <v>81333.263099999996</v>
      </c>
      <c r="V636" s="36">
        <f t="shared" si="155"/>
        <v>994.15</v>
      </c>
      <c r="W636" s="36">
        <f t="shared" si="156"/>
        <v>988.20999999999992</v>
      </c>
    </row>
    <row r="637" spans="1:23" x14ac:dyDescent="0.2">
      <c r="A637" s="29">
        <v>41908</v>
      </c>
      <c r="B637" s="30">
        <v>992299850.40999997</v>
      </c>
      <c r="C637" s="30">
        <v>991.18</v>
      </c>
      <c r="D637" s="2">
        <f t="shared" si="148"/>
        <v>0</v>
      </c>
      <c r="E637" s="30">
        <f t="shared" si="149"/>
        <v>0</v>
      </c>
      <c r="F637" s="73">
        <f t="shared" si="150"/>
        <v>0</v>
      </c>
      <c r="G637" s="43">
        <f t="shared" si="151"/>
        <v>0</v>
      </c>
      <c r="I637" s="19">
        <f t="shared" si="152"/>
        <v>78624.850000000006</v>
      </c>
      <c r="J637" s="138">
        <f t="shared" si="145"/>
        <v>5901.6392999999998</v>
      </c>
      <c r="K637" s="78">
        <f t="shared" si="153"/>
        <v>1062.2951</v>
      </c>
      <c r="L637" s="144">
        <f t="shared" si="146"/>
        <v>2711.2017999999998</v>
      </c>
      <c r="M637" s="87">
        <f t="shared" si="154"/>
        <v>488.0163</v>
      </c>
      <c r="N637" s="119" t="s">
        <v>53</v>
      </c>
      <c r="O637" s="76">
        <f>SUM(K613:K642)</f>
        <v>31868.852999999988</v>
      </c>
      <c r="P637" s="76">
        <f>SUM(M613:M642)</f>
        <v>14639.986699999994</v>
      </c>
      <c r="V637" s="36">
        <f t="shared" si="155"/>
        <v>994.15</v>
      </c>
      <c r="W637" s="36">
        <f t="shared" si="156"/>
        <v>988.20999999999992</v>
      </c>
    </row>
    <row r="638" spans="1:23" x14ac:dyDescent="0.2">
      <c r="A638" s="29">
        <v>41909</v>
      </c>
      <c r="B638" s="30">
        <v>992299850.40999997</v>
      </c>
      <c r="C638" s="30">
        <v>991.18</v>
      </c>
      <c r="D638" s="2">
        <f t="shared" si="148"/>
        <v>0</v>
      </c>
      <c r="E638" s="30">
        <f t="shared" si="149"/>
        <v>0</v>
      </c>
      <c r="F638" s="73">
        <f t="shared" si="150"/>
        <v>0</v>
      </c>
      <c r="G638" s="43">
        <f t="shared" si="151"/>
        <v>0</v>
      </c>
      <c r="I638" s="19">
        <f t="shared" si="152"/>
        <v>78624.850000000006</v>
      </c>
      <c r="J638" s="138">
        <f t="shared" si="145"/>
        <v>5901.6392999999998</v>
      </c>
      <c r="K638" s="78">
        <f t="shared" si="153"/>
        <v>1062.2951</v>
      </c>
      <c r="L638" s="144">
        <f t="shared" si="146"/>
        <v>2711.2017999999998</v>
      </c>
      <c r="M638" s="87">
        <f t="shared" si="154"/>
        <v>488.0163</v>
      </c>
      <c r="N638" s="186" t="s">
        <v>13</v>
      </c>
      <c r="O638" s="186"/>
      <c r="P638" s="186"/>
      <c r="V638" s="36">
        <f t="shared" si="155"/>
        <v>994.15</v>
      </c>
      <c r="W638" s="36">
        <f t="shared" si="156"/>
        <v>988.20999999999992</v>
      </c>
    </row>
    <row r="639" spans="1:23" x14ac:dyDescent="0.2">
      <c r="A639" s="29">
        <v>41910</v>
      </c>
      <c r="B639" s="30">
        <v>992299850.40999997</v>
      </c>
      <c r="C639" s="30">
        <v>991.18</v>
      </c>
      <c r="D639" s="2">
        <f t="shared" si="148"/>
        <v>0</v>
      </c>
      <c r="E639" s="30">
        <f t="shared" si="149"/>
        <v>0</v>
      </c>
      <c r="F639" s="73">
        <f t="shared" si="150"/>
        <v>0</v>
      </c>
      <c r="G639" s="43">
        <f t="shared" si="151"/>
        <v>0</v>
      </c>
      <c r="I639" s="19">
        <f t="shared" si="152"/>
        <v>78624.850000000006</v>
      </c>
      <c r="J639" s="138">
        <f t="shared" si="145"/>
        <v>5901.6392999999998</v>
      </c>
      <c r="K639" s="78">
        <f t="shared" si="153"/>
        <v>1062.2951</v>
      </c>
      <c r="L639" s="144">
        <f t="shared" si="146"/>
        <v>2711.2017999999998</v>
      </c>
      <c r="M639" s="87">
        <f t="shared" si="154"/>
        <v>488.0163</v>
      </c>
      <c r="N639" s="92" t="s">
        <v>43</v>
      </c>
      <c r="O639" s="167" t="s">
        <v>39</v>
      </c>
      <c r="P639" s="93" t="s">
        <v>40</v>
      </c>
      <c r="V639" s="36">
        <f t="shared" si="155"/>
        <v>994.15</v>
      </c>
      <c r="W639" s="36">
        <f t="shared" si="156"/>
        <v>988.20999999999992</v>
      </c>
    </row>
    <row r="640" spans="1:23" x14ac:dyDescent="0.2">
      <c r="A640" s="29">
        <v>41911</v>
      </c>
      <c r="B640" s="30">
        <v>992299850.40999997</v>
      </c>
      <c r="C640" s="30">
        <v>991.18</v>
      </c>
      <c r="D640" s="2">
        <f t="shared" si="148"/>
        <v>0</v>
      </c>
      <c r="E640" s="30">
        <f t="shared" si="149"/>
        <v>0</v>
      </c>
      <c r="F640" s="73">
        <f t="shared" si="150"/>
        <v>0</v>
      </c>
      <c r="G640" s="43">
        <f t="shared" si="151"/>
        <v>0</v>
      </c>
      <c r="I640" s="32">
        <f t="shared" si="152"/>
        <v>78624.850000000006</v>
      </c>
      <c r="J640" s="138">
        <f t="shared" si="145"/>
        <v>5901.6392999999998</v>
      </c>
      <c r="K640" s="78">
        <f t="shared" si="153"/>
        <v>1062.2951</v>
      </c>
      <c r="L640" s="144">
        <f t="shared" si="146"/>
        <v>2711.2017999999998</v>
      </c>
      <c r="M640" s="87">
        <f t="shared" si="154"/>
        <v>488.0163</v>
      </c>
      <c r="N640" s="94">
        <f>SUM(I613:I640)</f>
        <v>2201495.8000000012</v>
      </c>
      <c r="O640" s="89">
        <f>IF(SUM(J613:J642)&lt;20000,20000,SUM(J613:J642))</f>
        <v>177049.17900000003</v>
      </c>
      <c r="P640" s="91">
        <f>IF(SUM(L613:L642)&lt;6000,6000,SUM(L613:L642))</f>
        <v>81333.263099999996</v>
      </c>
      <c r="V640" s="36">
        <f t="shared" si="155"/>
        <v>994.15</v>
      </c>
      <c r="W640" s="36">
        <f t="shared" si="156"/>
        <v>988.20999999999992</v>
      </c>
    </row>
    <row r="641" spans="1:23" x14ac:dyDescent="0.2">
      <c r="A641" s="29">
        <v>41912</v>
      </c>
      <c r="B641" s="31">
        <v>991278381.85000002</v>
      </c>
      <c r="C641" s="31">
        <v>990.16</v>
      </c>
      <c r="D641" s="2">
        <f t="shared" si="148"/>
        <v>-1021468.5599999428</v>
      </c>
      <c r="E641" s="30">
        <f t="shared" si="149"/>
        <v>-1.0199999999999818</v>
      </c>
      <c r="F641" s="73">
        <f t="shared" si="150"/>
        <v>-1.0293950559177156E-3</v>
      </c>
      <c r="G641" s="43">
        <f t="shared" si="151"/>
        <v>-1.0290764543271474E-3</v>
      </c>
      <c r="I641" s="31">
        <f t="shared" si="152"/>
        <v>78624.850000000006</v>
      </c>
      <c r="J641" s="137">
        <f t="shared" si="145"/>
        <v>5901.6392999999998</v>
      </c>
      <c r="K641" s="77">
        <f t="shared" si="153"/>
        <v>1062.2951</v>
      </c>
      <c r="L641" s="137">
        <f t="shared" si="146"/>
        <v>2711.2017999999998</v>
      </c>
      <c r="M641" s="77">
        <f t="shared" si="154"/>
        <v>488.0163</v>
      </c>
      <c r="N641" s="94">
        <f>ROUND(N640*18/118,2)</f>
        <v>335821.39</v>
      </c>
      <c r="O641" s="95">
        <f>IF(O640=TRUE,SUM(K613:K642),O640*18%)</f>
        <v>31868.852220000004</v>
      </c>
      <c r="P641" s="96">
        <f>IF(P640=TRUE,SUM(M613:M642),P640*18%)</f>
        <v>14639.987357999998</v>
      </c>
      <c r="V641" s="36">
        <f t="shared" si="155"/>
        <v>993.13</v>
      </c>
      <c r="W641" s="36">
        <f t="shared" si="156"/>
        <v>987.18999999999994</v>
      </c>
    </row>
    <row r="642" spans="1:23" x14ac:dyDescent="0.2">
      <c r="A642" s="29">
        <v>41913</v>
      </c>
      <c r="B642" s="30">
        <v>991278381.85000002</v>
      </c>
      <c r="C642" s="30">
        <v>990.16</v>
      </c>
      <c r="D642" s="2">
        <f t="shared" si="148"/>
        <v>0</v>
      </c>
      <c r="E642" s="30">
        <f t="shared" si="149"/>
        <v>0</v>
      </c>
      <c r="F642" s="73">
        <f t="shared" si="150"/>
        <v>0</v>
      </c>
      <c r="G642" s="43">
        <f t="shared" si="151"/>
        <v>0</v>
      </c>
      <c r="I642" s="31">
        <f t="shared" si="152"/>
        <v>78543.92</v>
      </c>
      <c r="J642" s="139">
        <f t="shared" si="145"/>
        <v>5901.6392999999998</v>
      </c>
      <c r="K642" s="79">
        <f t="shared" si="153"/>
        <v>1062.2951</v>
      </c>
      <c r="L642" s="139">
        <f t="shared" si="146"/>
        <v>2708.4108999999999</v>
      </c>
      <c r="M642" s="79">
        <f t="shared" si="154"/>
        <v>487.51400000000001</v>
      </c>
      <c r="N642" s="190" t="s">
        <v>47</v>
      </c>
      <c r="O642" s="190"/>
      <c r="P642" s="190"/>
      <c r="Q642" s="34"/>
      <c r="V642" s="36">
        <f t="shared" si="155"/>
        <v>993.13</v>
      </c>
      <c r="W642" s="36">
        <f t="shared" si="156"/>
        <v>987.18999999999994</v>
      </c>
    </row>
    <row r="643" spans="1:23" x14ac:dyDescent="0.2">
      <c r="A643" s="29">
        <v>41914</v>
      </c>
      <c r="B643" s="30">
        <v>991278381.85000002</v>
      </c>
      <c r="C643" s="30">
        <v>990.16</v>
      </c>
      <c r="D643" s="2">
        <f t="shared" si="148"/>
        <v>0</v>
      </c>
      <c r="E643" s="30">
        <f t="shared" si="149"/>
        <v>0</v>
      </c>
      <c r="F643" s="73">
        <f t="shared" si="150"/>
        <v>0</v>
      </c>
      <c r="G643" s="43">
        <f t="shared" si="151"/>
        <v>0</v>
      </c>
      <c r="I643" s="19">
        <f t="shared" si="152"/>
        <v>78543.92</v>
      </c>
      <c r="J643" s="138">
        <f t="shared" si="145"/>
        <v>5901.6392999999998</v>
      </c>
      <c r="K643" s="78">
        <f t="shared" si="153"/>
        <v>1062.2951</v>
      </c>
      <c r="L643" s="144">
        <f t="shared" si="146"/>
        <v>2708.4108999999999</v>
      </c>
      <c r="M643" s="87">
        <f t="shared" si="154"/>
        <v>487.51400000000001</v>
      </c>
      <c r="N643" s="14"/>
      <c r="O643" s="14"/>
      <c r="P643" s="14"/>
      <c r="Q643" s="34"/>
      <c r="V643" s="36">
        <f t="shared" si="155"/>
        <v>993.13</v>
      </c>
      <c r="W643" s="36">
        <f t="shared" si="156"/>
        <v>987.18999999999994</v>
      </c>
    </row>
    <row r="644" spans="1:23" x14ac:dyDescent="0.2">
      <c r="A644" s="29">
        <v>41915</v>
      </c>
      <c r="B644" s="30">
        <v>991278381.85000002</v>
      </c>
      <c r="C644" s="30">
        <v>990.16</v>
      </c>
      <c r="D644" s="2">
        <f t="shared" si="148"/>
        <v>0</v>
      </c>
      <c r="E644" s="30">
        <f t="shared" si="149"/>
        <v>0</v>
      </c>
      <c r="F644" s="73">
        <f t="shared" si="150"/>
        <v>0</v>
      </c>
      <c r="G644" s="43">
        <f t="shared" si="151"/>
        <v>0</v>
      </c>
      <c r="I644" s="19">
        <f t="shared" si="152"/>
        <v>78543.92</v>
      </c>
      <c r="J644" s="138">
        <f t="shared" si="145"/>
        <v>5901.6392999999998</v>
      </c>
      <c r="K644" s="78">
        <f t="shared" si="153"/>
        <v>1062.2951</v>
      </c>
      <c r="L644" s="144">
        <f t="shared" si="146"/>
        <v>2708.4108999999999</v>
      </c>
      <c r="M644" s="87">
        <f t="shared" si="154"/>
        <v>487.51400000000001</v>
      </c>
      <c r="N644" s="75"/>
      <c r="O644" s="75"/>
      <c r="P644" s="75"/>
      <c r="Q644" s="34"/>
      <c r="V644" s="36">
        <f t="shared" si="155"/>
        <v>993.13</v>
      </c>
      <c r="W644" s="36">
        <f t="shared" si="156"/>
        <v>987.18999999999994</v>
      </c>
    </row>
    <row r="645" spans="1:23" x14ac:dyDescent="0.2">
      <c r="A645" s="29">
        <v>41916</v>
      </c>
      <c r="B645" s="30">
        <v>991278381.85000002</v>
      </c>
      <c r="C645" s="30">
        <v>990.16</v>
      </c>
      <c r="D645" s="2">
        <f t="shared" si="148"/>
        <v>0</v>
      </c>
      <c r="E645" s="30">
        <f t="shared" si="149"/>
        <v>0</v>
      </c>
      <c r="F645" s="73">
        <f t="shared" si="150"/>
        <v>0</v>
      </c>
      <c r="G645" s="43">
        <f t="shared" si="151"/>
        <v>0</v>
      </c>
      <c r="I645" s="19">
        <f t="shared" si="152"/>
        <v>78543.92</v>
      </c>
      <c r="J645" s="138">
        <f t="shared" si="145"/>
        <v>5901.6392999999998</v>
      </c>
      <c r="K645" s="78">
        <f t="shared" si="153"/>
        <v>1062.2951</v>
      </c>
      <c r="L645" s="144">
        <f t="shared" si="146"/>
        <v>2708.4108999999999</v>
      </c>
      <c r="M645" s="87">
        <f t="shared" si="154"/>
        <v>487.51400000000001</v>
      </c>
      <c r="N645" s="75"/>
      <c r="O645" s="75"/>
      <c r="P645" s="75"/>
      <c r="Q645" s="34"/>
      <c r="V645" s="36">
        <f t="shared" si="155"/>
        <v>993.13</v>
      </c>
      <c r="W645" s="36">
        <f t="shared" si="156"/>
        <v>987.18999999999994</v>
      </c>
    </row>
    <row r="646" spans="1:23" x14ac:dyDescent="0.2">
      <c r="A646" s="29">
        <v>41917</v>
      </c>
      <c r="B646" s="30">
        <v>991278381.85000002</v>
      </c>
      <c r="C646" s="30">
        <v>990.16</v>
      </c>
      <c r="D646" s="2">
        <f t="shared" si="148"/>
        <v>0</v>
      </c>
      <c r="E646" s="30">
        <f t="shared" si="149"/>
        <v>0</v>
      </c>
      <c r="F646" s="73">
        <f t="shared" si="150"/>
        <v>0</v>
      </c>
      <c r="G646" s="43">
        <f t="shared" si="151"/>
        <v>0</v>
      </c>
      <c r="I646" s="19">
        <f t="shared" si="152"/>
        <v>78543.92</v>
      </c>
      <c r="J646" s="138">
        <f t="shared" si="145"/>
        <v>5901.6392999999998</v>
      </c>
      <c r="K646" s="78">
        <f t="shared" si="153"/>
        <v>1062.2951</v>
      </c>
      <c r="L646" s="144">
        <f t="shared" si="146"/>
        <v>2708.4108999999999</v>
      </c>
      <c r="M646" s="87">
        <f t="shared" si="154"/>
        <v>487.51400000000001</v>
      </c>
      <c r="N646" s="14"/>
      <c r="O646" s="14"/>
      <c r="P646" s="14"/>
      <c r="Q646" s="34"/>
      <c r="V646" s="36">
        <f t="shared" si="155"/>
        <v>993.13</v>
      </c>
      <c r="W646" s="36">
        <f t="shared" si="156"/>
        <v>987.18999999999994</v>
      </c>
    </row>
    <row r="647" spans="1:23" x14ac:dyDescent="0.2">
      <c r="A647" s="29">
        <v>41918</v>
      </c>
      <c r="B647" s="30">
        <v>991278381.85000002</v>
      </c>
      <c r="C647" s="30">
        <v>990.16</v>
      </c>
      <c r="D647" s="2">
        <f t="shared" si="148"/>
        <v>0</v>
      </c>
      <c r="E647" s="30">
        <f t="shared" si="149"/>
        <v>0</v>
      </c>
      <c r="F647" s="73">
        <f t="shared" si="150"/>
        <v>0</v>
      </c>
      <c r="G647" s="43">
        <f t="shared" si="151"/>
        <v>0</v>
      </c>
      <c r="I647" s="19">
        <f t="shared" si="152"/>
        <v>78543.92</v>
      </c>
      <c r="J647" s="138">
        <f t="shared" si="145"/>
        <v>5901.6392999999998</v>
      </c>
      <c r="K647" s="78">
        <f t="shared" si="153"/>
        <v>1062.2951</v>
      </c>
      <c r="L647" s="144">
        <f t="shared" si="146"/>
        <v>2708.4108999999999</v>
      </c>
      <c r="M647" s="87">
        <f t="shared" si="154"/>
        <v>487.51400000000001</v>
      </c>
      <c r="N647" s="14"/>
      <c r="O647" s="14"/>
      <c r="P647" s="14"/>
      <c r="Q647" s="34"/>
      <c r="V647" s="36">
        <f t="shared" si="155"/>
        <v>993.13</v>
      </c>
      <c r="W647" s="36">
        <f t="shared" si="156"/>
        <v>987.18999999999994</v>
      </c>
    </row>
    <row r="648" spans="1:23" x14ac:dyDescent="0.2">
      <c r="A648" s="29">
        <v>41919</v>
      </c>
      <c r="B648" s="30">
        <v>991278381.85000002</v>
      </c>
      <c r="C648" s="30">
        <v>990.16</v>
      </c>
      <c r="D648" s="2">
        <f t="shared" si="148"/>
        <v>0</v>
      </c>
      <c r="E648" s="30">
        <f t="shared" si="149"/>
        <v>0</v>
      </c>
      <c r="F648" s="73">
        <f t="shared" si="150"/>
        <v>0</v>
      </c>
      <c r="G648" s="43">
        <f t="shared" si="151"/>
        <v>0</v>
      </c>
      <c r="I648" s="31">
        <f t="shared" si="152"/>
        <v>78543.92</v>
      </c>
      <c r="J648" s="137">
        <f t="shared" ref="J648:J711" si="157">ROUND(IF(B647&lt;=$R$740,B647*$S$740/$O$739,MAX(IF(B647&lt;=$R$741,B647*$S$741/$O$739,MAX(IF(B647&lt;=$R$742,B647*$S$742/$O$739,MAX(IF(B647&lt;=$R$743,B647*$S$743/$O$739,MAX(IF(B647&lt;=$R$744,B647*$S$744/$O$739,MAX(IF(B647&lt;=$R$745,B647*$S$745/$O$739,MAX(IF(B647&gt;$R$746,B647*$S$746/$O$739,0),$R$745*$S$745/$O$739)),$R$744*$S$744/$O$739)),$R$743*$S$743/$O$739)),$R$742*$S$742/$O$739)),$R$741*$S$741/$O$739)),$R$740*$S$740/$O$739)),4)</f>
        <v>5901.6392999999998</v>
      </c>
      <c r="K648" s="77">
        <f t="shared" si="153"/>
        <v>1062.2951</v>
      </c>
      <c r="L648" s="137">
        <f t="shared" si="146"/>
        <v>2708.4108999999999</v>
      </c>
      <c r="M648" s="77">
        <f t="shared" si="154"/>
        <v>487.51400000000001</v>
      </c>
      <c r="N648" s="14"/>
      <c r="O648" s="14"/>
      <c r="P648" s="14"/>
      <c r="V648" s="36">
        <f t="shared" si="155"/>
        <v>993.13</v>
      </c>
      <c r="W648" s="36">
        <f t="shared" si="156"/>
        <v>987.18999999999994</v>
      </c>
    </row>
    <row r="649" spans="1:23" x14ac:dyDescent="0.2">
      <c r="A649" s="29">
        <v>41920</v>
      </c>
      <c r="B649" s="30">
        <v>991278381.85000002</v>
      </c>
      <c r="C649" s="30">
        <v>990.16</v>
      </c>
      <c r="D649" s="2">
        <f t="shared" si="148"/>
        <v>0</v>
      </c>
      <c r="E649" s="30">
        <f t="shared" si="149"/>
        <v>0</v>
      </c>
      <c r="F649" s="73">
        <f t="shared" si="150"/>
        <v>0</v>
      </c>
      <c r="G649" s="43">
        <f t="shared" si="151"/>
        <v>0</v>
      </c>
      <c r="I649" s="31">
        <f t="shared" si="152"/>
        <v>78543.92</v>
      </c>
      <c r="J649" s="137">
        <f t="shared" si="157"/>
        <v>5901.6392999999998</v>
      </c>
      <c r="K649" s="77">
        <f t="shared" si="153"/>
        <v>1062.2951</v>
      </c>
      <c r="L649" s="137">
        <f t="shared" si="146"/>
        <v>2708.4108999999999</v>
      </c>
      <c r="M649" s="77">
        <f t="shared" si="154"/>
        <v>487.51400000000001</v>
      </c>
      <c r="N649" s="14"/>
      <c r="O649" s="14"/>
      <c r="P649" s="14"/>
      <c r="V649" s="36">
        <f t="shared" si="155"/>
        <v>993.13</v>
      </c>
      <c r="W649" s="36">
        <f t="shared" si="156"/>
        <v>987.18999999999994</v>
      </c>
    </row>
    <row r="650" spans="1:23" x14ac:dyDescent="0.2">
      <c r="A650" s="29">
        <v>41921</v>
      </c>
      <c r="B650" s="30">
        <v>991278381.85000002</v>
      </c>
      <c r="C650" s="30">
        <v>990.16</v>
      </c>
      <c r="D650" s="2">
        <f t="shared" si="148"/>
        <v>0</v>
      </c>
      <c r="E650" s="30">
        <f t="shared" si="149"/>
        <v>0</v>
      </c>
      <c r="F650" s="73">
        <f t="shared" si="150"/>
        <v>0</v>
      </c>
      <c r="G650" s="43">
        <f t="shared" si="151"/>
        <v>0</v>
      </c>
      <c r="I650" s="19">
        <f t="shared" si="152"/>
        <v>78543.92</v>
      </c>
      <c r="J650" s="138">
        <f t="shared" si="157"/>
        <v>5901.6392999999998</v>
      </c>
      <c r="K650" s="78">
        <f t="shared" si="153"/>
        <v>1062.2951</v>
      </c>
      <c r="L650" s="144">
        <f t="shared" si="146"/>
        <v>2708.4108999999999</v>
      </c>
      <c r="M650" s="87">
        <f t="shared" si="154"/>
        <v>487.51400000000001</v>
      </c>
      <c r="N650" s="14"/>
      <c r="O650" s="14"/>
      <c r="P650" s="14"/>
      <c r="V650" s="36">
        <f t="shared" si="155"/>
        <v>993.13</v>
      </c>
      <c r="W650" s="36">
        <f t="shared" si="156"/>
        <v>987.18999999999994</v>
      </c>
    </row>
    <row r="651" spans="1:23" x14ac:dyDescent="0.2">
      <c r="A651" s="29">
        <v>41922</v>
      </c>
      <c r="B651" s="30">
        <v>991278381.85000002</v>
      </c>
      <c r="C651" s="30">
        <v>990.16</v>
      </c>
      <c r="D651" s="2">
        <f t="shared" si="148"/>
        <v>0</v>
      </c>
      <c r="E651" s="30">
        <f t="shared" si="149"/>
        <v>0</v>
      </c>
      <c r="F651" s="73">
        <f t="shared" si="150"/>
        <v>0</v>
      </c>
      <c r="G651" s="43">
        <f t="shared" si="151"/>
        <v>0</v>
      </c>
      <c r="I651" s="19">
        <f t="shared" si="152"/>
        <v>78543.92</v>
      </c>
      <c r="J651" s="138">
        <f t="shared" si="157"/>
        <v>5901.6392999999998</v>
      </c>
      <c r="K651" s="78">
        <f t="shared" si="153"/>
        <v>1062.2951</v>
      </c>
      <c r="L651" s="144">
        <f t="shared" si="146"/>
        <v>2708.4108999999999</v>
      </c>
      <c r="M651" s="87">
        <f t="shared" si="154"/>
        <v>487.51400000000001</v>
      </c>
      <c r="N651" s="14"/>
      <c r="O651" s="14"/>
      <c r="P651" s="14"/>
      <c r="V651" s="36">
        <f t="shared" si="155"/>
        <v>993.13</v>
      </c>
      <c r="W651" s="36">
        <f t="shared" si="156"/>
        <v>987.18999999999994</v>
      </c>
    </row>
    <row r="652" spans="1:23" x14ac:dyDescent="0.2">
      <c r="A652" s="29">
        <v>41923</v>
      </c>
      <c r="B652" s="30">
        <v>991278381.85000002</v>
      </c>
      <c r="C652" s="30">
        <v>990.16</v>
      </c>
      <c r="D652" s="2">
        <f t="shared" si="148"/>
        <v>0</v>
      </c>
      <c r="E652" s="30">
        <f t="shared" si="149"/>
        <v>0</v>
      </c>
      <c r="F652" s="73">
        <f t="shared" si="150"/>
        <v>0</v>
      </c>
      <c r="G652" s="43">
        <f t="shared" si="151"/>
        <v>0</v>
      </c>
      <c r="I652" s="19">
        <f t="shared" si="152"/>
        <v>78543.92</v>
      </c>
      <c r="J652" s="138">
        <f t="shared" si="157"/>
        <v>5901.6392999999998</v>
      </c>
      <c r="K652" s="78">
        <f t="shared" si="153"/>
        <v>1062.2951</v>
      </c>
      <c r="L652" s="144">
        <f t="shared" si="146"/>
        <v>2708.4108999999999</v>
      </c>
      <c r="M652" s="87">
        <f t="shared" si="154"/>
        <v>487.51400000000001</v>
      </c>
      <c r="N652" s="14"/>
      <c r="O652" s="14"/>
      <c r="P652" s="14"/>
      <c r="V652" s="36">
        <f t="shared" si="155"/>
        <v>993.13</v>
      </c>
      <c r="W652" s="36">
        <f t="shared" si="156"/>
        <v>987.18999999999994</v>
      </c>
    </row>
    <row r="653" spans="1:23" x14ac:dyDescent="0.2">
      <c r="A653" s="29">
        <v>41924</v>
      </c>
      <c r="B653" s="30">
        <v>991278381.85000002</v>
      </c>
      <c r="C653" s="30">
        <v>990.16</v>
      </c>
      <c r="D653" s="2">
        <f t="shared" si="148"/>
        <v>0</v>
      </c>
      <c r="E653" s="30">
        <f t="shared" si="149"/>
        <v>0</v>
      </c>
      <c r="F653" s="73">
        <f t="shared" si="150"/>
        <v>0</v>
      </c>
      <c r="G653" s="43">
        <f t="shared" si="151"/>
        <v>0</v>
      </c>
      <c r="I653" s="19">
        <f t="shared" si="152"/>
        <v>78543.92</v>
      </c>
      <c r="J653" s="138">
        <f t="shared" si="157"/>
        <v>5901.6392999999998</v>
      </c>
      <c r="K653" s="78">
        <f t="shared" si="153"/>
        <v>1062.2951</v>
      </c>
      <c r="L653" s="144">
        <f t="shared" si="146"/>
        <v>2708.4108999999999</v>
      </c>
      <c r="M653" s="87">
        <f t="shared" si="154"/>
        <v>487.51400000000001</v>
      </c>
      <c r="N653" s="14"/>
      <c r="O653" s="14"/>
      <c r="P653" s="14"/>
      <c r="V653" s="36">
        <f t="shared" si="155"/>
        <v>993.13</v>
      </c>
      <c r="W653" s="36">
        <f t="shared" si="156"/>
        <v>987.18999999999994</v>
      </c>
    </row>
    <row r="654" spans="1:23" x14ac:dyDescent="0.2">
      <c r="A654" s="29">
        <v>41925</v>
      </c>
      <c r="B654" s="30">
        <v>991278381.85000002</v>
      </c>
      <c r="C654" s="30">
        <v>990.16</v>
      </c>
      <c r="D654" s="2">
        <f t="shared" si="148"/>
        <v>0</v>
      </c>
      <c r="E654" s="30">
        <f t="shared" si="149"/>
        <v>0</v>
      </c>
      <c r="F654" s="73">
        <f t="shared" si="150"/>
        <v>0</v>
      </c>
      <c r="G654" s="43">
        <f t="shared" si="151"/>
        <v>0</v>
      </c>
      <c r="I654" s="19">
        <f t="shared" si="152"/>
        <v>78543.92</v>
      </c>
      <c r="J654" s="138">
        <f t="shared" si="157"/>
        <v>5901.6392999999998</v>
      </c>
      <c r="K654" s="78">
        <f t="shared" si="153"/>
        <v>1062.2951</v>
      </c>
      <c r="L654" s="144">
        <f t="shared" si="146"/>
        <v>2708.4108999999999</v>
      </c>
      <c r="M654" s="87">
        <f t="shared" si="154"/>
        <v>487.51400000000001</v>
      </c>
      <c r="N654" s="14"/>
      <c r="O654" s="14"/>
      <c r="P654" s="14"/>
      <c r="V654" s="36">
        <f t="shared" si="155"/>
        <v>993.13</v>
      </c>
      <c r="W654" s="36">
        <f t="shared" si="156"/>
        <v>987.18999999999994</v>
      </c>
    </row>
    <row r="655" spans="1:23" x14ac:dyDescent="0.2">
      <c r="A655" s="29">
        <v>41926</v>
      </c>
      <c r="B655" s="30">
        <v>991278381.85000002</v>
      </c>
      <c r="C655" s="30">
        <v>990.16</v>
      </c>
      <c r="D655" s="2">
        <f t="shared" si="148"/>
        <v>0</v>
      </c>
      <c r="E655" s="30">
        <f t="shared" si="149"/>
        <v>0</v>
      </c>
      <c r="F655" s="73">
        <f t="shared" si="150"/>
        <v>0</v>
      </c>
      <c r="G655" s="43">
        <f t="shared" si="151"/>
        <v>0</v>
      </c>
      <c r="I655" s="31">
        <f t="shared" si="152"/>
        <v>78543.92</v>
      </c>
      <c r="J655" s="137">
        <f t="shared" si="157"/>
        <v>5901.6392999999998</v>
      </c>
      <c r="K655" s="77">
        <f t="shared" si="153"/>
        <v>1062.2951</v>
      </c>
      <c r="L655" s="137">
        <f t="shared" si="146"/>
        <v>2708.4108999999999</v>
      </c>
      <c r="M655" s="77">
        <f t="shared" si="154"/>
        <v>487.51400000000001</v>
      </c>
      <c r="N655" s="14"/>
      <c r="O655" s="14"/>
      <c r="P655" s="14"/>
      <c r="V655" s="36">
        <f t="shared" si="155"/>
        <v>993.13</v>
      </c>
      <c r="W655" s="36">
        <f t="shared" si="156"/>
        <v>987.18999999999994</v>
      </c>
    </row>
    <row r="656" spans="1:23" x14ac:dyDescent="0.2">
      <c r="A656" s="29">
        <v>41927</v>
      </c>
      <c r="B656" s="30">
        <v>991278381.85000002</v>
      </c>
      <c r="C656" s="30">
        <v>990.16</v>
      </c>
      <c r="D656" s="2">
        <f t="shared" si="148"/>
        <v>0</v>
      </c>
      <c r="E656" s="30">
        <f t="shared" si="149"/>
        <v>0</v>
      </c>
      <c r="F656" s="73">
        <f t="shared" si="150"/>
        <v>0</v>
      </c>
      <c r="G656" s="43">
        <f t="shared" si="151"/>
        <v>0</v>
      </c>
      <c r="I656" s="31">
        <f t="shared" si="152"/>
        <v>78543.92</v>
      </c>
      <c r="J656" s="137">
        <f t="shared" si="157"/>
        <v>5901.6392999999998</v>
      </c>
      <c r="K656" s="77">
        <f t="shared" si="153"/>
        <v>1062.2951</v>
      </c>
      <c r="L656" s="137">
        <f t="shared" si="146"/>
        <v>2708.4108999999999</v>
      </c>
      <c r="M656" s="77">
        <f t="shared" si="154"/>
        <v>487.51400000000001</v>
      </c>
      <c r="N656" s="14"/>
      <c r="O656" s="14"/>
      <c r="P656" s="14"/>
      <c r="V656" s="36">
        <f t="shared" si="155"/>
        <v>993.13</v>
      </c>
      <c r="W656" s="36">
        <f t="shared" si="156"/>
        <v>987.18999999999994</v>
      </c>
    </row>
    <row r="657" spans="1:23" x14ac:dyDescent="0.2">
      <c r="A657" s="29">
        <v>41928</v>
      </c>
      <c r="B657" s="30">
        <v>991278381.85000002</v>
      </c>
      <c r="C657" s="30">
        <v>990.16</v>
      </c>
      <c r="D657" s="2">
        <f t="shared" si="148"/>
        <v>0</v>
      </c>
      <c r="E657" s="30">
        <f t="shared" si="149"/>
        <v>0</v>
      </c>
      <c r="F657" s="73">
        <f t="shared" si="150"/>
        <v>0</v>
      </c>
      <c r="G657" s="43">
        <f t="shared" si="151"/>
        <v>0</v>
      </c>
      <c r="I657" s="19">
        <f t="shared" si="152"/>
        <v>78543.92</v>
      </c>
      <c r="J657" s="138">
        <f t="shared" si="157"/>
        <v>5901.6392999999998</v>
      </c>
      <c r="K657" s="78">
        <f t="shared" si="153"/>
        <v>1062.2951</v>
      </c>
      <c r="L657" s="144">
        <f t="shared" ref="L657:L720" si="158">ROUND(IF(B656&lt;=$R$750,B656*$S$750/$O$739,IF(B656&gt;$R$751,B656*$S$751/$O$739,0)),4)</f>
        <v>2708.4108999999999</v>
      </c>
      <c r="M657" s="87">
        <f t="shared" si="154"/>
        <v>487.51400000000001</v>
      </c>
      <c r="N657" s="14"/>
      <c r="O657" s="14"/>
      <c r="P657" s="14"/>
      <c r="V657" s="36">
        <f t="shared" si="155"/>
        <v>993.13</v>
      </c>
      <c r="W657" s="36">
        <f t="shared" si="156"/>
        <v>987.18999999999994</v>
      </c>
    </row>
    <row r="658" spans="1:23" x14ac:dyDescent="0.2">
      <c r="A658" s="29">
        <v>41929</v>
      </c>
      <c r="B658" s="30">
        <v>991278381.85000002</v>
      </c>
      <c r="C658" s="30">
        <v>990.16</v>
      </c>
      <c r="D658" s="2">
        <f t="shared" si="148"/>
        <v>0</v>
      </c>
      <c r="E658" s="30">
        <f t="shared" si="149"/>
        <v>0</v>
      </c>
      <c r="F658" s="73">
        <f t="shared" si="150"/>
        <v>0</v>
      </c>
      <c r="G658" s="43">
        <f t="shared" si="151"/>
        <v>0</v>
      </c>
      <c r="I658" s="19">
        <f t="shared" si="152"/>
        <v>78543.92</v>
      </c>
      <c r="J658" s="138">
        <f t="shared" si="157"/>
        <v>5901.6392999999998</v>
      </c>
      <c r="K658" s="78">
        <f t="shared" si="153"/>
        <v>1062.2951</v>
      </c>
      <c r="L658" s="144">
        <f t="shared" si="158"/>
        <v>2708.4108999999999</v>
      </c>
      <c r="M658" s="87">
        <f t="shared" si="154"/>
        <v>487.51400000000001</v>
      </c>
      <c r="N658" s="14"/>
      <c r="O658" s="14"/>
      <c r="P658" s="14"/>
      <c r="V658" s="36">
        <f t="shared" si="155"/>
        <v>993.13</v>
      </c>
      <c r="W658" s="36">
        <f t="shared" si="156"/>
        <v>987.18999999999994</v>
      </c>
    </row>
    <row r="659" spans="1:23" x14ac:dyDescent="0.2">
      <c r="A659" s="29">
        <v>41930</v>
      </c>
      <c r="B659" s="30">
        <v>991278381.85000002</v>
      </c>
      <c r="C659" s="30">
        <v>990.16</v>
      </c>
      <c r="D659" s="2">
        <f t="shared" si="148"/>
        <v>0</v>
      </c>
      <c r="E659" s="30">
        <f t="shared" si="149"/>
        <v>0</v>
      </c>
      <c r="F659" s="73">
        <f t="shared" si="150"/>
        <v>0</v>
      </c>
      <c r="G659" s="43">
        <f t="shared" si="151"/>
        <v>0</v>
      </c>
      <c r="I659" s="19">
        <f t="shared" si="152"/>
        <v>78543.92</v>
      </c>
      <c r="J659" s="138">
        <f t="shared" si="157"/>
        <v>5901.6392999999998</v>
      </c>
      <c r="K659" s="78">
        <f t="shared" si="153"/>
        <v>1062.2951</v>
      </c>
      <c r="L659" s="144">
        <f t="shared" si="158"/>
        <v>2708.4108999999999</v>
      </c>
      <c r="M659" s="87">
        <f t="shared" si="154"/>
        <v>487.51400000000001</v>
      </c>
      <c r="N659" s="14"/>
      <c r="O659" s="14"/>
      <c r="P659" s="14"/>
      <c r="V659" s="36">
        <f t="shared" si="155"/>
        <v>993.13</v>
      </c>
      <c r="W659" s="36">
        <f t="shared" si="156"/>
        <v>987.18999999999994</v>
      </c>
    </row>
    <row r="660" spans="1:23" x14ac:dyDescent="0.2">
      <c r="A660" s="29">
        <v>41931</v>
      </c>
      <c r="B660" s="30">
        <v>991278381.85000002</v>
      </c>
      <c r="C660" s="30">
        <v>990.16</v>
      </c>
      <c r="D660" s="2">
        <f t="shared" si="148"/>
        <v>0</v>
      </c>
      <c r="E660" s="30">
        <f t="shared" si="149"/>
        <v>0</v>
      </c>
      <c r="F660" s="73">
        <f t="shared" si="150"/>
        <v>0</v>
      </c>
      <c r="G660" s="43">
        <f t="shared" si="151"/>
        <v>0</v>
      </c>
      <c r="I660" s="19">
        <f t="shared" si="152"/>
        <v>78543.92</v>
      </c>
      <c r="J660" s="138">
        <f t="shared" si="157"/>
        <v>5901.6392999999998</v>
      </c>
      <c r="K660" s="78">
        <f t="shared" si="153"/>
        <v>1062.2951</v>
      </c>
      <c r="L660" s="144">
        <f t="shared" si="158"/>
        <v>2708.4108999999999</v>
      </c>
      <c r="M660" s="87">
        <f t="shared" si="154"/>
        <v>487.51400000000001</v>
      </c>
      <c r="N660" s="14"/>
      <c r="O660" s="14"/>
      <c r="P660" s="14"/>
      <c r="V660" s="36">
        <f t="shared" si="155"/>
        <v>993.13</v>
      </c>
      <c r="W660" s="36">
        <f t="shared" si="156"/>
        <v>987.18999999999994</v>
      </c>
    </row>
    <row r="661" spans="1:23" x14ac:dyDescent="0.2">
      <c r="A661" s="29">
        <v>41932</v>
      </c>
      <c r="B661" s="30">
        <v>991278381.85000002</v>
      </c>
      <c r="C661" s="30">
        <v>990.16</v>
      </c>
      <c r="D661" s="2">
        <f t="shared" si="148"/>
        <v>0</v>
      </c>
      <c r="E661" s="30">
        <f t="shared" si="149"/>
        <v>0</v>
      </c>
      <c r="F661" s="73">
        <f t="shared" si="150"/>
        <v>0</v>
      </c>
      <c r="G661" s="43">
        <f t="shared" si="151"/>
        <v>0</v>
      </c>
      <c r="I661" s="19">
        <f t="shared" ref="I661:I692" si="159">ROUND(B660*$N$2/$O$739,2)</f>
        <v>78543.92</v>
      </c>
      <c r="J661" s="138">
        <f t="shared" si="157"/>
        <v>5901.6392999999998</v>
      </c>
      <c r="K661" s="78">
        <f t="shared" si="153"/>
        <v>1062.2951</v>
      </c>
      <c r="L661" s="144">
        <f t="shared" si="158"/>
        <v>2708.4108999999999</v>
      </c>
      <c r="M661" s="87">
        <f t="shared" si="154"/>
        <v>487.51400000000001</v>
      </c>
      <c r="N661" s="14"/>
      <c r="O661" s="14"/>
      <c r="P661" s="14"/>
      <c r="V661" s="36">
        <f t="shared" si="155"/>
        <v>993.13</v>
      </c>
      <c r="W661" s="36">
        <f t="shared" si="156"/>
        <v>987.18999999999994</v>
      </c>
    </row>
    <row r="662" spans="1:23" x14ac:dyDescent="0.2">
      <c r="A662" s="29">
        <v>41933</v>
      </c>
      <c r="B662" s="30">
        <v>991278381.85000002</v>
      </c>
      <c r="C662" s="30">
        <v>990.16</v>
      </c>
      <c r="D662" s="2">
        <f t="shared" si="148"/>
        <v>0</v>
      </c>
      <c r="E662" s="30">
        <f t="shared" si="149"/>
        <v>0</v>
      </c>
      <c r="F662" s="73">
        <f t="shared" si="150"/>
        <v>0</v>
      </c>
      <c r="G662" s="43">
        <f t="shared" si="151"/>
        <v>0</v>
      </c>
      <c r="I662" s="31">
        <f t="shared" si="159"/>
        <v>78543.92</v>
      </c>
      <c r="J662" s="137">
        <f t="shared" si="157"/>
        <v>5901.6392999999998</v>
      </c>
      <c r="K662" s="77">
        <f t="shared" si="153"/>
        <v>1062.2951</v>
      </c>
      <c r="L662" s="137">
        <f t="shared" si="158"/>
        <v>2708.4108999999999</v>
      </c>
      <c r="M662" s="77">
        <f t="shared" si="154"/>
        <v>487.51400000000001</v>
      </c>
      <c r="N662" s="14"/>
      <c r="O662" s="14"/>
      <c r="P662" s="14"/>
      <c r="V662" s="36">
        <f t="shared" si="155"/>
        <v>993.13</v>
      </c>
      <c r="W662" s="36">
        <f t="shared" si="156"/>
        <v>987.18999999999994</v>
      </c>
    </row>
    <row r="663" spans="1:23" x14ac:dyDescent="0.2">
      <c r="A663" s="29">
        <v>41934</v>
      </c>
      <c r="B663" s="30">
        <v>991278381.85000002</v>
      </c>
      <c r="C663" s="30">
        <v>990.16</v>
      </c>
      <c r="D663" s="2">
        <f t="shared" si="148"/>
        <v>0</v>
      </c>
      <c r="E663" s="30">
        <f t="shared" si="149"/>
        <v>0</v>
      </c>
      <c r="F663" s="73">
        <f t="shared" si="150"/>
        <v>0</v>
      </c>
      <c r="G663" s="43">
        <f t="shared" si="151"/>
        <v>0</v>
      </c>
      <c r="I663" s="31">
        <f t="shared" si="159"/>
        <v>78543.92</v>
      </c>
      <c r="J663" s="137">
        <f t="shared" si="157"/>
        <v>5901.6392999999998</v>
      </c>
      <c r="K663" s="77">
        <f t="shared" si="153"/>
        <v>1062.2951</v>
      </c>
      <c r="L663" s="137">
        <f t="shared" si="158"/>
        <v>2708.4108999999999</v>
      </c>
      <c r="M663" s="77">
        <f t="shared" si="154"/>
        <v>487.51400000000001</v>
      </c>
      <c r="N663" s="14"/>
      <c r="O663" s="14"/>
      <c r="P663" s="14"/>
      <c r="V663" s="36">
        <f t="shared" si="155"/>
        <v>993.13</v>
      </c>
      <c r="W663" s="36">
        <f t="shared" si="156"/>
        <v>987.18999999999994</v>
      </c>
    </row>
    <row r="664" spans="1:23" x14ac:dyDescent="0.2">
      <c r="A664" s="29">
        <v>41935</v>
      </c>
      <c r="B664" s="30">
        <v>991278381.85000002</v>
      </c>
      <c r="C664" s="30">
        <v>990.16</v>
      </c>
      <c r="D664" s="2">
        <f t="shared" si="148"/>
        <v>0</v>
      </c>
      <c r="E664" s="30">
        <f t="shared" si="149"/>
        <v>0</v>
      </c>
      <c r="F664" s="73">
        <f t="shared" si="150"/>
        <v>0</v>
      </c>
      <c r="G664" s="43">
        <f t="shared" si="151"/>
        <v>0</v>
      </c>
      <c r="I664" s="19">
        <f t="shared" si="159"/>
        <v>78543.92</v>
      </c>
      <c r="J664" s="138">
        <f t="shared" si="157"/>
        <v>5901.6392999999998</v>
      </c>
      <c r="K664" s="78">
        <f t="shared" si="153"/>
        <v>1062.2951</v>
      </c>
      <c r="L664" s="144">
        <f t="shared" si="158"/>
        <v>2708.4108999999999</v>
      </c>
      <c r="M664" s="87">
        <f t="shared" si="154"/>
        <v>487.51400000000001</v>
      </c>
      <c r="V664" s="36">
        <f t="shared" si="155"/>
        <v>993.13</v>
      </c>
      <c r="W664" s="36">
        <f t="shared" si="156"/>
        <v>987.18999999999994</v>
      </c>
    </row>
    <row r="665" spans="1:23" x14ac:dyDescent="0.2">
      <c r="A665" s="29">
        <v>41936</v>
      </c>
      <c r="B665" s="30">
        <v>991278381.85000002</v>
      </c>
      <c r="C665" s="30">
        <v>990.16</v>
      </c>
      <c r="D665" s="2">
        <f t="shared" si="148"/>
        <v>0</v>
      </c>
      <c r="E665" s="30">
        <f t="shared" si="149"/>
        <v>0</v>
      </c>
      <c r="F665" s="73">
        <f t="shared" si="150"/>
        <v>0</v>
      </c>
      <c r="G665" s="43">
        <f t="shared" si="151"/>
        <v>0</v>
      </c>
      <c r="I665" s="19">
        <f t="shared" si="159"/>
        <v>78543.92</v>
      </c>
      <c r="J665" s="138">
        <f t="shared" si="157"/>
        <v>5901.6392999999998</v>
      </c>
      <c r="K665" s="78">
        <f t="shared" si="153"/>
        <v>1062.2951</v>
      </c>
      <c r="L665" s="144">
        <f t="shared" si="158"/>
        <v>2708.4108999999999</v>
      </c>
      <c r="M665" s="87">
        <f t="shared" si="154"/>
        <v>487.51400000000001</v>
      </c>
      <c r="V665" s="36">
        <f t="shared" si="155"/>
        <v>993.13</v>
      </c>
      <c r="W665" s="36">
        <f t="shared" si="156"/>
        <v>987.18999999999994</v>
      </c>
    </row>
    <row r="666" spans="1:23" x14ac:dyDescent="0.2">
      <c r="A666" s="29">
        <v>41937</v>
      </c>
      <c r="B666" s="30">
        <v>991278381.85000002</v>
      </c>
      <c r="C666" s="30">
        <v>990.16</v>
      </c>
      <c r="D666" s="2">
        <f t="shared" si="148"/>
        <v>0</v>
      </c>
      <c r="E666" s="30">
        <f t="shared" si="149"/>
        <v>0</v>
      </c>
      <c r="F666" s="73">
        <f t="shared" si="150"/>
        <v>0</v>
      </c>
      <c r="G666" s="43">
        <f t="shared" si="151"/>
        <v>0</v>
      </c>
      <c r="I666" s="19">
        <f t="shared" si="159"/>
        <v>78543.92</v>
      </c>
      <c r="J666" s="138">
        <f t="shared" si="157"/>
        <v>5901.6392999999998</v>
      </c>
      <c r="K666" s="78">
        <f t="shared" si="153"/>
        <v>1062.2951</v>
      </c>
      <c r="L666" s="144">
        <f t="shared" si="158"/>
        <v>2708.4108999999999</v>
      </c>
      <c r="M666" s="87">
        <f t="shared" si="154"/>
        <v>487.51400000000001</v>
      </c>
      <c r="V666" s="36">
        <f t="shared" si="155"/>
        <v>993.13</v>
      </c>
      <c r="W666" s="36">
        <f t="shared" si="156"/>
        <v>987.18999999999994</v>
      </c>
    </row>
    <row r="667" spans="1:23" x14ac:dyDescent="0.2">
      <c r="A667" s="29">
        <v>41938</v>
      </c>
      <c r="B667" s="30">
        <v>991278381.85000002</v>
      </c>
      <c r="C667" s="30">
        <v>990.16</v>
      </c>
      <c r="D667" s="2">
        <f t="shared" si="148"/>
        <v>0</v>
      </c>
      <c r="E667" s="30">
        <f t="shared" si="149"/>
        <v>0</v>
      </c>
      <c r="F667" s="73">
        <f t="shared" si="150"/>
        <v>0</v>
      </c>
      <c r="G667" s="43">
        <f t="shared" si="151"/>
        <v>0</v>
      </c>
      <c r="I667" s="19">
        <f t="shared" si="159"/>
        <v>78543.92</v>
      </c>
      <c r="J667" s="138">
        <f t="shared" si="157"/>
        <v>5901.6392999999998</v>
      </c>
      <c r="K667" s="78">
        <f t="shared" si="153"/>
        <v>1062.2951</v>
      </c>
      <c r="L667" s="144">
        <f t="shared" si="158"/>
        <v>2708.4108999999999</v>
      </c>
      <c r="M667" s="87">
        <f t="shared" si="154"/>
        <v>487.51400000000001</v>
      </c>
      <c r="V667" s="36">
        <f t="shared" si="155"/>
        <v>993.13</v>
      </c>
      <c r="W667" s="36">
        <f t="shared" si="156"/>
        <v>987.18999999999994</v>
      </c>
    </row>
    <row r="668" spans="1:23" x14ac:dyDescent="0.2">
      <c r="A668" s="29">
        <v>41939</v>
      </c>
      <c r="B668" s="30">
        <v>991278381.85000002</v>
      </c>
      <c r="C668" s="30">
        <v>990.16</v>
      </c>
      <c r="D668" s="2">
        <f t="shared" si="148"/>
        <v>0</v>
      </c>
      <c r="E668" s="30">
        <f t="shared" si="149"/>
        <v>0</v>
      </c>
      <c r="F668" s="73">
        <f t="shared" si="150"/>
        <v>0</v>
      </c>
      <c r="G668" s="43">
        <f t="shared" si="151"/>
        <v>0</v>
      </c>
      <c r="I668" s="19">
        <f t="shared" si="159"/>
        <v>78543.92</v>
      </c>
      <c r="J668" s="138">
        <f t="shared" si="157"/>
        <v>5901.6392999999998</v>
      </c>
      <c r="K668" s="78">
        <f t="shared" si="153"/>
        <v>1062.2951</v>
      </c>
      <c r="L668" s="144">
        <f t="shared" si="158"/>
        <v>2708.4108999999999</v>
      </c>
      <c r="M668" s="87">
        <f t="shared" si="154"/>
        <v>487.51400000000001</v>
      </c>
      <c r="N668" s="191" t="s">
        <v>54</v>
      </c>
      <c r="O668" s="191"/>
      <c r="P668" s="191"/>
      <c r="V668" s="36">
        <f t="shared" si="155"/>
        <v>993.13</v>
      </c>
      <c r="W668" s="36">
        <f t="shared" si="156"/>
        <v>987.18999999999994</v>
      </c>
    </row>
    <row r="669" spans="1:23" x14ac:dyDescent="0.2">
      <c r="A669" s="29">
        <v>41940</v>
      </c>
      <c r="B669" s="30">
        <v>991278381.85000002</v>
      </c>
      <c r="C669" s="30">
        <v>990.16</v>
      </c>
      <c r="D669" s="2">
        <f t="shared" si="148"/>
        <v>0</v>
      </c>
      <c r="E669" s="30">
        <f t="shared" si="149"/>
        <v>0</v>
      </c>
      <c r="F669" s="73">
        <f t="shared" si="150"/>
        <v>0</v>
      </c>
      <c r="G669" s="43">
        <f t="shared" si="151"/>
        <v>0</v>
      </c>
      <c r="I669" s="31">
        <f t="shared" si="159"/>
        <v>78543.92</v>
      </c>
      <c r="J669" s="137">
        <f t="shared" si="157"/>
        <v>5901.6392999999998</v>
      </c>
      <c r="K669" s="77">
        <f t="shared" si="153"/>
        <v>1062.2951</v>
      </c>
      <c r="L669" s="137">
        <f t="shared" si="158"/>
        <v>2708.4108999999999</v>
      </c>
      <c r="M669" s="77">
        <f t="shared" si="154"/>
        <v>487.51400000000001</v>
      </c>
      <c r="N669" s="119" t="s">
        <v>52</v>
      </c>
      <c r="O669" s="120">
        <f>SUM(J643:J673)</f>
        <v>182950.81830000004</v>
      </c>
      <c r="P669" s="76">
        <f>SUM(L643:L673)</f>
        <v>83958.07570000003</v>
      </c>
      <c r="V669" s="36">
        <f t="shared" si="155"/>
        <v>993.13</v>
      </c>
      <c r="W669" s="36">
        <f t="shared" si="156"/>
        <v>987.18999999999994</v>
      </c>
    </row>
    <row r="670" spans="1:23" x14ac:dyDescent="0.2">
      <c r="A670" s="29">
        <v>41941</v>
      </c>
      <c r="B670" s="30">
        <v>991278381.85000002</v>
      </c>
      <c r="C670" s="30">
        <v>990.16</v>
      </c>
      <c r="D670" s="2">
        <f t="shared" si="148"/>
        <v>0</v>
      </c>
      <c r="E670" s="30">
        <f t="shared" si="149"/>
        <v>0</v>
      </c>
      <c r="F670" s="73">
        <f t="shared" si="150"/>
        <v>0</v>
      </c>
      <c r="G670" s="43">
        <f t="shared" si="151"/>
        <v>0</v>
      </c>
      <c r="I670" s="31">
        <f t="shared" si="159"/>
        <v>78543.92</v>
      </c>
      <c r="J670" s="137">
        <f t="shared" si="157"/>
        <v>5901.6392999999998</v>
      </c>
      <c r="K670" s="77">
        <f t="shared" si="153"/>
        <v>1062.2951</v>
      </c>
      <c r="L670" s="137">
        <f t="shared" si="158"/>
        <v>2708.4108999999999</v>
      </c>
      <c r="M670" s="77">
        <f t="shared" si="154"/>
        <v>487.51400000000001</v>
      </c>
      <c r="N670" s="119" t="s">
        <v>53</v>
      </c>
      <c r="O670" s="76">
        <f>SUM(K643:K673)</f>
        <v>32931.148099999991</v>
      </c>
      <c r="P670" s="76">
        <f>SUM(M643:M673)</f>
        <v>15112.45479999999</v>
      </c>
      <c r="V670" s="36">
        <f t="shared" si="155"/>
        <v>993.13</v>
      </c>
      <c r="W670" s="36">
        <f t="shared" si="156"/>
        <v>987.18999999999994</v>
      </c>
    </row>
    <row r="671" spans="1:23" x14ac:dyDescent="0.2">
      <c r="A671" s="29">
        <v>41942</v>
      </c>
      <c r="B671" s="30">
        <v>991278381.85000002</v>
      </c>
      <c r="C671" s="30">
        <v>990.16</v>
      </c>
      <c r="D671" s="2">
        <f t="shared" si="148"/>
        <v>0</v>
      </c>
      <c r="E671" s="30">
        <f t="shared" si="149"/>
        <v>0</v>
      </c>
      <c r="F671" s="73">
        <f t="shared" si="150"/>
        <v>0</v>
      </c>
      <c r="G671" s="43">
        <f t="shared" si="151"/>
        <v>0</v>
      </c>
      <c r="I671" s="19">
        <f t="shared" si="159"/>
        <v>78543.92</v>
      </c>
      <c r="J671" s="138">
        <f t="shared" si="157"/>
        <v>5901.6392999999998</v>
      </c>
      <c r="K671" s="78">
        <f t="shared" si="153"/>
        <v>1062.2951</v>
      </c>
      <c r="L671" s="144">
        <f t="shared" si="158"/>
        <v>2708.4108999999999</v>
      </c>
      <c r="M671" s="87">
        <f t="shared" si="154"/>
        <v>487.51400000000001</v>
      </c>
      <c r="N671" s="186" t="s">
        <v>14</v>
      </c>
      <c r="O671" s="186"/>
      <c r="P671" s="186"/>
      <c r="V671" s="36">
        <f t="shared" si="155"/>
        <v>993.13</v>
      </c>
      <c r="W671" s="36">
        <f t="shared" si="156"/>
        <v>987.18999999999994</v>
      </c>
    </row>
    <row r="672" spans="1:23" x14ac:dyDescent="0.2">
      <c r="A672" s="29">
        <v>41943</v>
      </c>
      <c r="B672" s="31">
        <v>990304036.17999995</v>
      </c>
      <c r="C672" s="31">
        <v>989.18</v>
      </c>
      <c r="D672" s="2">
        <f t="shared" si="148"/>
        <v>-974345.67000007629</v>
      </c>
      <c r="E672" s="30">
        <f t="shared" si="149"/>
        <v>-0.98000000000001819</v>
      </c>
      <c r="F672" s="73">
        <f t="shared" si="150"/>
        <v>-9.8291830815646101E-4</v>
      </c>
      <c r="G672" s="43">
        <f t="shared" si="151"/>
        <v>-9.897390320756426E-4</v>
      </c>
      <c r="I672" s="19">
        <f t="shared" si="159"/>
        <v>78543.92</v>
      </c>
      <c r="J672" s="138">
        <f t="shared" si="157"/>
        <v>5901.6392999999998</v>
      </c>
      <c r="K672" s="78">
        <f t="shared" si="153"/>
        <v>1062.2951</v>
      </c>
      <c r="L672" s="144">
        <f t="shared" si="158"/>
        <v>2708.4108999999999</v>
      </c>
      <c r="M672" s="87">
        <f t="shared" si="154"/>
        <v>487.51400000000001</v>
      </c>
      <c r="N672" s="92" t="s">
        <v>43</v>
      </c>
      <c r="O672" s="167" t="s">
        <v>39</v>
      </c>
      <c r="P672" s="93" t="s">
        <v>40</v>
      </c>
      <c r="V672" s="36">
        <f t="shared" si="155"/>
        <v>992.15</v>
      </c>
      <c r="W672" s="36">
        <f t="shared" si="156"/>
        <v>986.20999999999992</v>
      </c>
    </row>
    <row r="673" spans="1:23" x14ac:dyDescent="0.2">
      <c r="A673" s="29">
        <v>41944</v>
      </c>
      <c r="B673" s="30">
        <v>990304036.17999995</v>
      </c>
      <c r="C673" s="30">
        <v>989.18</v>
      </c>
      <c r="D673" s="2">
        <f t="shared" si="148"/>
        <v>0</v>
      </c>
      <c r="E673" s="30">
        <f t="shared" si="149"/>
        <v>0</v>
      </c>
      <c r="F673" s="73">
        <f t="shared" si="150"/>
        <v>0</v>
      </c>
      <c r="G673" s="43">
        <f t="shared" si="151"/>
        <v>0</v>
      </c>
      <c r="I673" s="32">
        <f t="shared" si="159"/>
        <v>78466.710000000006</v>
      </c>
      <c r="J673" s="139">
        <f t="shared" si="157"/>
        <v>5901.6392999999998</v>
      </c>
      <c r="K673" s="79">
        <f t="shared" si="153"/>
        <v>1062.2951</v>
      </c>
      <c r="L673" s="139">
        <f t="shared" si="158"/>
        <v>2705.7487000000001</v>
      </c>
      <c r="M673" s="79">
        <f t="shared" si="154"/>
        <v>487.03480000000002</v>
      </c>
      <c r="N673" s="94">
        <f>SUM(I641:I673)</f>
        <v>2591953.0799999991</v>
      </c>
      <c r="O673" s="89">
        <f>IF(SUM(J643:J673)&lt;20000,20000,SUM(J643:J673))</f>
        <v>182950.81830000004</v>
      </c>
      <c r="P673" s="91">
        <f>IF(SUM(L643:L673)&lt;6000,6000,SUM(L643:L673))</f>
        <v>83958.07570000003</v>
      </c>
      <c r="Q673" s="34"/>
      <c r="V673" s="36">
        <f t="shared" si="155"/>
        <v>992.15</v>
      </c>
      <c r="W673" s="36">
        <f t="shared" si="156"/>
        <v>986.20999999999992</v>
      </c>
    </row>
    <row r="674" spans="1:23" x14ac:dyDescent="0.2">
      <c r="A674" s="29">
        <v>41945</v>
      </c>
      <c r="B674" s="30">
        <v>990304036.17999995</v>
      </c>
      <c r="C674" s="30">
        <v>989.18</v>
      </c>
      <c r="D674" s="2">
        <f t="shared" si="148"/>
        <v>0</v>
      </c>
      <c r="E674" s="30">
        <f t="shared" si="149"/>
        <v>0</v>
      </c>
      <c r="F674" s="73">
        <f t="shared" si="150"/>
        <v>0</v>
      </c>
      <c r="G674" s="43">
        <f t="shared" si="151"/>
        <v>0</v>
      </c>
      <c r="I674" s="19">
        <f t="shared" si="159"/>
        <v>78466.710000000006</v>
      </c>
      <c r="J674" s="138">
        <f t="shared" si="157"/>
        <v>5901.6392999999998</v>
      </c>
      <c r="K674" s="78">
        <f t="shared" si="153"/>
        <v>1062.2951</v>
      </c>
      <c r="L674" s="144">
        <f t="shared" si="158"/>
        <v>2705.7487000000001</v>
      </c>
      <c r="M674" s="87">
        <f t="shared" si="154"/>
        <v>487.03480000000002</v>
      </c>
      <c r="N674" s="94">
        <f>ROUND(N673*18/118,2)</f>
        <v>395382.67</v>
      </c>
      <c r="O674" s="95">
        <f>IF(O673=TRUE,SUM(K643:K673),O673*18%)</f>
        <v>32931.147294000009</v>
      </c>
      <c r="P674" s="96">
        <f>IF(P673=TRUE,SUM(M643:M673),P673*18%)</f>
        <v>15112.453626000004</v>
      </c>
      <c r="Q674" s="34"/>
      <c r="V674" s="36">
        <f t="shared" si="155"/>
        <v>992.15</v>
      </c>
      <c r="W674" s="36">
        <f t="shared" si="156"/>
        <v>986.20999999999992</v>
      </c>
    </row>
    <row r="675" spans="1:23" x14ac:dyDescent="0.2">
      <c r="A675" s="29">
        <v>41946</v>
      </c>
      <c r="B675" s="30">
        <v>990304036.17999995</v>
      </c>
      <c r="C675" s="30">
        <v>989.18</v>
      </c>
      <c r="D675" s="2">
        <f t="shared" si="148"/>
        <v>0</v>
      </c>
      <c r="E675" s="30">
        <f t="shared" si="149"/>
        <v>0</v>
      </c>
      <c r="F675" s="73">
        <f t="shared" si="150"/>
        <v>0</v>
      </c>
      <c r="G675" s="43">
        <f t="shared" si="151"/>
        <v>0</v>
      </c>
      <c r="I675" s="19">
        <f t="shared" si="159"/>
        <v>78466.710000000006</v>
      </c>
      <c r="J675" s="138">
        <f t="shared" si="157"/>
        <v>5901.6392999999998</v>
      </c>
      <c r="K675" s="78">
        <f t="shared" si="153"/>
        <v>1062.2951</v>
      </c>
      <c r="L675" s="144">
        <f t="shared" si="158"/>
        <v>2705.7487000000001</v>
      </c>
      <c r="M675" s="87">
        <f t="shared" si="154"/>
        <v>487.03480000000002</v>
      </c>
      <c r="N675" s="190" t="s">
        <v>47</v>
      </c>
      <c r="O675" s="190"/>
      <c r="P675" s="190"/>
      <c r="Q675" s="34"/>
      <c r="V675" s="36">
        <f t="shared" si="155"/>
        <v>992.15</v>
      </c>
      <c r="W675" s="36">
        <f t="shared" si="156"/>
        <v>986.20999999999992</v>
      </c>
    </row>
    <row r="676" spans="1:23" x14ac:dyDescent="0.2">
      <c r="A676" s="29">
        <v>41947</v>
      </c>
      <c r="B676" s="30">
        <v>990304036.17999995</v>
      </c>
      <c r="C676" s="30">
        <v>989.18</v>
      </c>
      <c r="D676" s="2">
        <f t="shared" si="148"/>
        <v>0</v>
      </c>
      <c r="E676" s="30">
        <f t="shared" si="149"/>
        <v>0</v>
      </c>
      <c r="F676" s="73">
        <f t="shared" si="150"/>
        <v>0</v>
      </c>
      <c r="G676" s="43">
        <f t="shared" si="151"/>
        <v>0</v>
      </c>
      <c r="I676" s="31">
        <f t="shared" si="159"/>
        <v>78466.710000000006</v>
      </c>
      <c r="J676" s="137">
        <f t="shared" si="157"/>
        <v>5901.6392999999998</v>
      </c>
      <c r="K676" s="77">
        <f t="shared" si="153"/>
        <v>1062.2951</v>
      </c>
      <c r="L676" s="137">
        <f t="shared" si="158"/>
        <v>2705.7487000000001</v>
      </c>
      <c r="M676" s="77">
        <f t="shared" si="154"/>
        <v>487.03480000000002</v>
      </c>
      <c r="N676" s="75"/>
      <c r="O676" s="75"/>
      <c r="P676" s="75"/>
      <c r="Q676" s="34"/>
      <c r="V676" s="36">
        <f t="shared" si="155"/>
        <v>992.15</v>
      </c>
      <c r="W676" s="36">
        <f t="shared" si="156"/>
        <v>986.20999999999992</v>
      </c>
    </row>
    <row r="677" spans="1:23" x14ac:dyDescent="0.2">
      <c r="A677" s="29">
        <v>41948</v>
      </c>
      <c r="B677" s="30">
        <v>990304036.17999995</v>
      </c>
      <c r="C677" s="30">
        <v>989.18</v>
      </c>
      <c r="D677" s="2">
        <f t="shared" si="148"/>
        <v>0</v>
      </c>
      <c r="E677" s="30">
        <f t="shared" si="149"/>
        <v>0</v>
      </c>
      <c r="F677" s="73">
        <f t="shared" si="150"/>
        <v>0</v>
      </c>
      <c r="G677" s="43">
        <f t="shared" si="151"/>
        <v>0</v>
      </c>
      <c r="I677" s="31">
        <f t="shared" si="159"/>
        <v>78466.710000000006</v>
      </c>
      <c r="J677" s="137">
        <f t="shared" si="157"/>
        <v>5901.6392999999998</v>
      </c>
      <c r="K677" s="77">
        <f t="shared" si="153"/>
        <v>1062.2951</v>
      </c>
      <c r="L677" s="137">
        <f t="shared" si="158"/>
        <v>2705.7487000000001</v>
      </c>
      <c r="M677" s="77">
        <f t="shared" si="154"/>
        <v>487.03480000000002</v>
      </c>
      <c r="N677" s="14"/>
      <c r="O677" s="14"/>
      <c r="P677" s="14"/>
      <c r="Q677" s="34"/>
      <c r="V677" s="36">
        <f t="shared" si="155"/>
        <v>992.15</v>
      </c>
      <c r="W677" s="36">
        <f t="shared" si="156"/>
        <v>986.20999999999992</v>
      </c>
    </row>
    <row r="678" spans="1:23" x14ac:dyDescent="0.2">
      <c r="A678" s="29">
        <v>41949</v>
      </c>
      <c r="B678" s="30">
        <v>990304036.17999995</v>
      </c>
      <c r="C678" s="30">
        <v>989.18</v>
      </c>
      <c r="D678" s="2">
        <f t="shared" si="148"/>
        <v>0</v>
      </c>
      <c r="E678" s="30">
        <f t="shared" si="149"/>
        <v>0</v>
      </c>
      <c r="F678" s="73">
        <f t="shared" si="150"/>
        <v>0</v>
      </c>
      <c r="G678" s="43">
        <f t="shared" si="151"/>
        <v>0</v>
      </c>
      <c r="I678" s="31">
        <f t="shared" si="159"/>
        <v>78466.710000000006</v>
      </c>
      <c r="J678" s="137">
        <f t="shared" si="157"/>
        <v>5901.6392999999998</v>
      </c>
      <c r="K678" s="77">
        <f t="shared" si="153"/>
        <v>1062.2951</v>
      </c>
      <c r="L678" s="137">
        <f t="shared" si="158"/>
        <v>2705.7487000000001</v>
      </c>
      <c r="M678" s="77">
        <f t="shared" si="154"/>
        <v>487.03480000000002</v>
      </c>
      <c r="N678" s="14"/>
      <c r="O678" s="14"/>
      <c r="P678" s="14"/>
      <c r="Q678" s="34"/>
      <c r="V678" s="36">
        <f t="shared" si="155"/>
        <v>992.15</v>
      </c>
      <c r="W678" s="36">
        <f t="shared" si="156"/>
        <v>986.20999999999992</v>
      </c>
    </row>
    <row r="679" spans="1:23" x14ac:dyDescent="0.2">
      <c r="A679" s="29">
        <v>41950</v>
      </c>
      <c r="B679" s="30">
        <v>990304036.17999995</v>
      </c>
      <c r="C679" s="30">
        <v>989.18</v>
      </c>
      <c r="D679" s="2">
        <f t="shared" si="148"/>
        <v>0</v>
      </c>
      <c r="E679" s="30">
        <f t="shared" si="149"/>
        <v>0</v>
      </c>
      <c r="F679" s="73">
        <f t="shared" si="150"/>
        <v>0</v>
      </c>
      <c r="G679" s="43">
        <f t="shared" si="151"/>
        <v>0</v>
      </c>
      <c r="I679" s="19">
        <f t="shared" si="159"/>
        <v>78466.710000000006</v>
      </c>
      <c r="J679" s="138">
        <f t="shared" si="157"/>
        <v>5901.6392999999998</v>
      </c>
      <c r="K679" s="78">
        <f t="shared" si="153"/>
        <v>1062.2951</v>
      </c>
      <c r="L679" s="144">
        <f t="shared" si="158"/>
        <v>2705.7487000000001</v>
      </c>
      <c r="M679" s="87">
        <f t="shared" si="154"/>
        <v>487.03480000000002</v>
      </c>
      <c r="N679" s="14"/>
      <c r="O679" s="14"/>
      <c r="P679" s="14"/>
      <c r="V679" s="36">
        <f t="shared" si="155"/>
        <v>992.15</v>
      </c>
      <c r="W679" s="36">
        <f t="shared" si="156"/>
        <v>986.20999999999992</v>
      </c>
    </row>
    <row r="680" spans="1:23" x14ac:dyDescent="0.2">
      <c r="A680" s="29">
        <v>41951</v>
      </c>
      <c r="B680" s="30">
        <v>990304036.17999995</v>
      </c>
      <c r="C680" s="30">
        <v>989.18</v>
      </c>
      <c r="D680" s="2">
        <f t="shared" si="148"/>
        <v>0</v>
      </c>
      <c r="E680" s="30">
        <f t="shared" si="149"/>
        <v>0</v>
      </c>
      <c r="F680" s="73">
        <f t="shared" si="150"/>
        <v>0</v>
      </c>
      <c r="G680" s="43">
        <f t="shared" si="151"/>
        <v>0</v>
      </c>
      <c r="I680" s="19">
        <f t="shared" si="159"/>
        <v>78466.710000000006</v>
      </c>
      <c r="J680" s="138">
        <f t="shared" si="157"/>
        <v>5901.6392999999998</v>
      </c>
      <c r="K680" s="78">
        <f t="shared" si="153"/>
        <v>1062.2951</v>
      </c>
      <c r="L680" s="144">
        <f t="shared" si="158"/>
        <v>2705.7487000000001</v>
      </c>
      <c r="M680" s="87">
        <f t="shared" si="154"/>
        <v>487.03480000000002</v>
      </c>
      <c r="N680" s="14"/>
      <c r="O680" s="14"/>
      <c r="P680" s="14"/>
      <c r="V680" s="36">
        <f t="shared" si="155"/>
        <v>992.15</v>
      </c>
      <c r="W680" s="36">
        <f t="shared" si="156"/>
        <v>986.20999999999992</v>
      </c>
    </row>
    <row r="681" spans="1:23" x14ac:dyDescent="0.2">
      <c r="A681" s="29">
        <v>41952</v>
      </c>
      <c r="B681" s="30">
        <v>990304036.17999995</v>
      </c>
      <c r="C681" s="30">
        <v>989.18</v>
      </c>
      <c r="D681" s="2">
        <f t="shared" si="148"/>
        <v>0</v>
      </c>
      <c r="E681" s="30">
        <f t="shared" si="149"/>
        <v>0</v>
      </c>
      <c r="F681" s="73">
        <f t="shared" si="150"/>
        <v>0</v>
      </c>
      <c r="G681" s="43">
        <f t="shared" si="151"/>
        <v>0</v>
      </c>
      <c r="I681" s="19">
        <f t="shared" si="159"/>
        <v>78466.710000000006</v>
      </c>
      <c r="J681" s="138">
        <f t="shared" si="157"/>
        <v>5901.6392999999998</v>
      </c>
      <c r="K681" s="78">
        <f t="shared" si="153"/>
        <v>1062.2951</v>
      </c>
      <c r="L681" s="144">
        <f t="shared" si="158"/>
        <v>2705.7487000000001</v>
      </c>
      <c r="M681" s="87">
        <f t="shared" si="154"/>
        <v>487.03480000000002</v>
      </c>
      <c r="N681" s="14"/>
      <c r="O681" s="14"/>
      <c r="P681" s="14"/>
      <c r="V681" s="36">
        <f t="shared" si="155"/>
        <v>992.15</v>
      </c>
      <c r="W681" s="36">
        <f t="shared" si="156"/>
        <v>986.20999999999992</v>
      </c>
    </row>
    <row r="682" spans="1:23" x14ac:dyDescent="0.2">
      <c r="A682" s="29">
        <v>41953</v>
      </c>
      <c r="B682" s="30">
        <v>990304036.17999995</v>
      </c>
      <c r="C682" s="30">
        <v>989.18</v>
      </c>
      <c r="D682" s="2">
        <f t="shared" si="148"/>
        <v>0</v>
      </c>
      <c r="E682" s="30">
        <f t="shared" si="149"/>
        <v>0</v>
      </c>
      <c r="F682" s="73">
        <f t="shared" si="150"/>
        <v>0</v>
      </c>
      <c r="G682" s="43">
        <f t="shared" si="151"/>
        <v>0</v>
      </c>
      <c r="I682" s="19">
        <f t="shared" si="159"/>
        <v>78466.710000000006</v>
      </c>
      <c r="J682" s="138">
        <f t="shared" si="157"/>
        <v>5901.6392999999998</v>
      </c>
      <c r="K682" s="78">
        <f t="shared" si="153"/>
        <v>1062.2951</v>
      </c>
      <c r="L682" s="144">
        <f t="shared" si="158"/>
        <v>2705.7487000000001</v>
      </c>
      <c r="M682" s="87">
        <f t="shared" si="154"/>
        <v>487.03480000000002</v>
      </c>
      <c r="N682" s="14"/>
      <c r="O682" s="14"/>
      <c r="P682" s="14"/>
      <c r="V682" s="36">
        <f t="shared" si="155"/>
        <v>992.15</v>
      </c>
      <c r="W682" s="36">
        <f t="shared" si="156"/>
        <v>986.20999999999992</v>
      </c>
    </row>
    <row r="683" spans="1:23" x14ac:dyDescent="0.2">
      <c r="A683" s="29">
        <v>41954</v>
      </c>
      <c r="B683" s="30">
        <v>990304036.17999995</v>
      </c>
      <c r="C683" s="30">
        <v>989.18</v>
      </c>
      <c r="D683" s="2">
        <f t="shared" si="148"/>
        <v>0</v>
      </c>
      <c r="E683" s="30">
        <f t="shared" si="149"/>
        <v>0</v>
      </c>
      <c r="F683" s="73">
        <f t="shared" si="150"/>
        <v>0</v>
      </c>
      <c r="G683" s="43">
        <f t="shared" si="151"/>
        <v>0</v>
      </c>
      <c r="I683" s="31">
        <f t="shared" si="159"/>
        <v>78466.710000000006</v>
      </c>
      <c r="J683" s="137">
        <f t="shared" si="157"/>
        <v>5901.6392999999998</v>
      </c>
      <c r="K683" s="77">
        <f t="shared" si="153"/>
        <v>1062.2951</v>
      </c>
      <c r="L683" s="137">
        <f t="shared" si="158"/>
        <v>2705.7487000000001</v>
      </c>
      <c r="M683" s="77">
        <f t="shared" si="154"/>
        <v>487.03480000000002</v>
      </c>
      <c r="N683" s="14"/>
      <c r="O683" s="14"/>
      <c r="P683" s="14"/>
      <c r="V683" s="36">
        <f t="shared" si="155"/>
        <v>992.15</v>
      </c>
      <c r="W683" s="36">
        <f t="shared" si="156"/>
        <v>986.20999999999992</v>
      </c>
    </row>
    <row r="684" spans="1:23" x14ac:dyDescent="0.2">
      <c r="A684" s="29">
        <v>41955</v>
      </c>
      <c r="B684" s="30">
        <v>990304036.17999995</v>
      </c>
      <c r="C684" s="30">
        <v>989.18</v>
      </c>
      <c r="D684" s="2">
        <f t="shared" si="148"/>
        <v>0</v>
      </c>
      <c r="E684" s="30">
        <f t="shared" si="149"/>
        <v>0</v>
      </c>
      <c r="F684" s="73">
        <f t="shared" si="150"/>
        <v>0</v>
      </c>
      <c r="G684" s="43">
        <f t="shared" si="151"/>
        <v>0</v>
      </c>
      <c r="I684" s="31">
        <f t="shared" si="159"/>
        <v>78466.710000000006</v>
      </c>
      <c r="J684" s="137">
        <f t="shared" si="157"/>
        <v>5901.6392999999998</v>
      </c>
      <c r="K684" s="77">
        <f t="shared" si="153"/>
        <v>1062.2951</v>
      </c>
      <c r="L684" s="137">
        <f t="shared" si="158"/>
        <v>2705.7487000000001</v>
      </c>
      <c r="M684" s="77">
        <f t="shared" si="154"/>
        <v>487.03480000000002</v>
      </c>
      <c r="N684" s="14"/>
      <c r="O684" s="14"/>
      <c r="P684" s="14"/>
      <c r="V684" s="36">
        <f t="shared" si="155"/>
        <v>992.15</v>
      </c>
      <c r="W684" s="36">
        <f t="shared" si="156"/>
        <v>986.20999999999992</v>
      </c>
    </row>
    <row r="685" spans="1:23" x14ac:dyDescent="0.2">
      <c r="A685" s="29">
        <v>41956</v>
      </c>
      <c r="B685" s="30">
        <v>990304036.17999995</v>
      </c>
      <c r="C685" s="30">
        <v>989.18</v>
      </c>
      <c r="D685" s="2">
        <f t="shared" si="148"/>
        <v>0</v>
      </c>
      <c r="E685" s="30">
        <f t="shared" si="149"/>
        <v>0</v>
      </c>
      <c r="F685" s="73">
        <f t="shared" si="150"/>
        <v>0</v>
      </c>
      <c r="G685" s="43">
        <f t="shared" si="151"/>
        <v>0</v>
      </c>
      <c r="I685" s="19">
        <f t="shared" si="159"/>
        <v>78466.710000000006</v>
      </c>
      <c r="J685" s="138">
        <f t="shared" si="157"/>
        <v>5901.6392999999998</v>
      </c>
      <c r="K685" s="78">
        <f t="shared" si="153"/>
        <v>1062.2951</v>
      </c>
      <c r="L685" s="144">
        <f t="shared" si="158"/>
        <v>2705.7487000000001</v>
      </c>
      <c r="M685" s="87">
        <f t="shared" si="154"/>
        <v>487.03480000000002</v>
      </c>
      <c r="N685" s="14"/>
      <c r="O685" s="14"/>
      <c r="P685" s="14"/>
      <c r="V685" s="36">
        <f t="shared" si="155"/>
        <v>992.15</v>
      </c>
      <c r="W685" s="36">
        <f t="shared" si="156"/>
        <v>986.20999999999992</v>
      </c>
    </row>
    <row r="686" spans="1:23" x14ac:dyDescent="0.2">
      <c r="A686" s="29">
        <v>41957</v>
      </c>
      <c r="B686" s="30">
        <v>990304036.17999995</v>
      </c>
      <c r="C686" s="30">
        <v>989.18</v>
      </c>
      <c r="D686" s="2">
        <f t="shared" si="148"/>
        <v>0</v>
      </c>
      <c r="E686" s="30">
        <f t="shared" si="149"/>
        <v>0</v>
      </c>
      <c r="F686" s="73">
        <f t="shared" si="150"/>
        <v>0</v>
      </c>
      <c r="G686" s="43">
        <f t="shared" si="151"/>
        <v>0</v>
      </c>
      <c r="I686" s="19">
        <f t="shared" si="159"/>
        <v>78466.710000000006</v>
      </c>
      <c r="J686" s="138">
        <f t="shared" si="157"/>
        <v>5901.6392999999998</v>
      </c>
      <c r="K686" s="78">
        <f t="shared" si="153"/>
        <v>1062.2951</v>
      </c>
      <c r="L686" s="144">
        <f t="shared" si="158"/>
        <v>2705.7487000000001</v>
      </c>
      <c r="M686" s="87">
        <f t="shared" si="154"/>
        <v>487.03480000000002</v>
      </c>
      <c r="N686" s="14"/>
      <c r="O686" s="14"/>
      <c r="P686" s="14"/>
      <c r="V686" s="36">
        <f t="shared" si="155"/>
        <v>992.15</v>
      </c>
      <c r="W686" s="36">
        <f t="shared" si="156"/>
        <v>986.20999999999992</v>
      </c>
    </row>
    <row r="687" spans="1:23" x14ac:dyDescent="0.2">
      <c r="A687" s="29">
        <v>41958</v>
      </c>
      <c r="B687" s="30">
        <v>990304036.17999995</v>
      </c>
      <c r="C687" s="30">
        <v>989.18</v>
      </c>
      <c r="D687" s="2">
        <f t="shared" si="148"/>
        <v>0</v>
      </c>
      <c r="E687" s="30">
        <f t="shared" si="149"/>
        <v>0</v>
      </c>
      <c r="F687" s="73">
        <f t="shared" si="150"/>
        <v>0</v>
      </c>
      <c r="G687" s="43">
        <f t="shared" si="151"/>
        <v>0</v>
      </c>
      <c r="I687" s="19">
        <f t="shared" si="159"/>
        <v>78466.710000000006</v>
      </c>
      <c r="J687" s="138">
        <f t="shared" si="157"/>
        <v>5901.6392999999998</v>
      </c>
      <c r="K687" s="78">
        <f t="shared" si="153"/>
        <v>1062.2951</v>
      </c>
      <c r="L687" s="144">
        <f t="shared" si="158"/>
        <v>2705.7487000000001</v>
      </c>
      <c r="M687" s="87">
        <f t="shared" si="154"/>
        <v>487.03480000000002</v>
      </c>
      <c r="N687" s="14"/>
      <c r="O687" s="14"/>
      <c r="P687" s="14"/>
      <c r="V687" s="36">
        <f t="shared" si="155"/>
        <v>992.15</v>
      </c>
      <c r="W687" s="36">
        <f t="shared" si="156"/>
        <v>986.20999999999992</v>
      </c>
    </row>
    <row r="688" spans="1:23" x14ac:dyDescent="0.2">
      <c r="A688" s="29">
        <v>41959</v>
      </c>
      <c r="B688" s="30">
        <v>990304036.17999995</v>
      </c>
      <c r="C688" s="30">
        <v>989.18</v>
      </c>
      <c r="D688" s="2">
        <f t="shared" si="148"/>
        <v>0</v>
      </c>
      <c r="E688" s="30">
        <f t="shared" si="149"/>
        <v>0</v>
      </c>
      <c r="F688" s="73">
        <f t="shared" si="150"/>
        <v>0</v>
      </c>
      <c r="G688" s="43">
        <f t="shared" si="151"/>
        <v>0</v>
      </c>
      <c r="I688" s="19">
        <f t="shared" si="159"/>
        <v>78466.710000000006</v>
      </c>
      <c r="J688" s="138">
        <f t="shared" si="157"/>
        <v>5901.6392999999998</v>
      </c>
      <c r="K688" s="78">
        <f t="shared" si="153"/>
        <v>1062.2951</v>
      </c>
      <c r="L688" s="144">
        <f t="shared" si="158"/>
        <v>2705.7487000000001</v>
      </c>
      <c r="M688" s="87">
        <f t="shared" si="154"/>
        <v>487.03480000000002</v>
      </c>
      <c r="N688" s="14"/>
      <c r="O688" s="14"/>
      <c r="P688" s="14"/>
      <c r="V688" s="36">
        <f t="shared" si="155"/>
        <v>992.15</v>
      </c>
      <c r="W688" s="36">
        <f t="shared" si="156"/>
        <v>986.20999999999992</v>
      </c>
    </row>
    <row r="689" spans="1:23" x14ac:dyDescent="0.2">
      <c r="A689" s="29">
        <v>41960</v>
      </c>
      <c r="B689" s="30">
        <v>990304036.17999995</v>
      </c>
      <c r="C689" s="30">
        <v>989.18</v>
      </c>
      <c r="D689" s="2">
        <f t="shared" si="148"/>
        <v>0</v>
      </c>
      <c r="E689" s="30">
        <f t="shared" si="149"/>
        <v>0</v>
      </c>
      <c r="F689" s="73">
        <f t="shared" si="150"/>
        <v>0</v>
      </c>
      <c r="G689" s="43">
        <f t="shared" si="151"/>
        <v>0</v>
      </c>
      <c r="I689" s="19">
        <f t="shared" si="159"/>
        <v>78466.710000000006</v>
      </c>
      <c r="J689" s="138">
        <f t="shared" si="157"/>
        <v>5901.6392999999998</v>
      </c>
      <c r="K689" s="78">
        <f t="shared" si="153"/>
        <v>1062.2951</v>
      </c>
      <c r="L689" s="144">
        <f t="shared" si="158"/>
        <v>2705.7487000000001</v>
      </c>
      <c r="M689" s="87">
        <f t="shared" si="154"/>
        <v>487.03480000000002</v>
      </c>
      <c r="N689" s="14"/>
      <c r="O689" s="14"/>
      <c r="P689" s="14"/>
      <c r="V689" s="36">
        <f t="shared" si="155"/>
        <v>992.15</v>
      </c>
      <c r="W689" s="36">
        <f t="shared" si="156"/>
        <v>986.20999999999992</v>
      </c>
    </row>
    <row r="690" spans="1:23" x14ac:dyDescent="0.2">
      <c r="A690" s="29">
        <v>41961</v>
      </c>
      <c r="B690" s="30">
        <v>990304036.17999995</v>
      </c>
      <c r="C690" s="30">
        <v>989.18</v>
      </c>
      <c r="D690" s="2">
        <f t="shared" ref="D690:D732" si="160">IF(B690-B689=-B690-B689,0,B690-B689)</f>
        <v>0</v>
      </c>
      <c r="E690" s="30">
        <f t="shared" ref="E690:E732" si="161">IF(C690-C689=-C690-C689,0,C690-C689)</f>
        <v>0</v>
      </c>
      <c r="F690" s="73">
        <f t="shared" ref="F690:F732" si="162">IFERROR(D690/B689,0)</f>
        <v>0</v>
      </c>
      <c r="G690" s="43">
        <f t="shared" ref="G690:G732" si="163">IFERROR(E690/C689,0)</f>
        <v>0</v>
      </c>
      <c r="I690" s="31">
        <f t="shared" si="159"/>
        <v>78466.710000000006</v>
      </c>
      <c r="J690" s="137">
        <f t="shared" si="157"/>
        <v>5901.6392999999998</v>
      </c>
      <c r="K690" s="77">
        <f t="shared" si="153"/>
        <v>1062.2951</v>
      </c>
      <c r="L690" s="137">
        <f t="shared" si="158"/>
        <v>2705.7487000000001</v>
      </c>
      <c r="M690" s="77">
        <f t="shared" si="154"/>
        <v>487.03480000000002</v>
      </c>
      <c r="N690" s="14"/>
      <c r="O690" s="14"/>
      <c r="P690" s="14"/>
      <c r="V690" s="36">
        <f t="shared" si="155"/>
        <v>992.15</v>
      </c>
      <c r="W690" s="36">
        <f t="shared" si="156"/>
        <v>986.20999999999992</v>
      </c>
    </row>
    <row r="691" spans="1:23" x14ac:dyDescent="0.2">
      <c r="A691" s="29">
        <v>41962</v>
      </c>
      <c r="B691" s="30">
        <v>990304036.17999995</v>
      </c>
      <c r="C691" s="30">
        <v>989.18</v>
      </c>
      <c r="D691" s="2">
        <f t="shared" si="160"/>
        <v>0</v>
      </c>
      <c r="E691" s="30">
        <f t="shared" si="161"/>
        <v>0</v>
      </c>
      <c r="F691" s="73">
        <f t="shared" si="162"/>
        <v>0</v>
      </c>
      <c r="G691" s="43">
        <f t="shared" si="163"/>
        <v>0</v>
      </c>
      <c r="I691" s="31">
        <f t="shared" si="159"/>
        <v>78466.710000000006</v>
      </c>
      <c r="J691" s="137">
        <f t="shared" si="157"/>
        <v>5901.6392999999998</v>
      </c>
      <c r="K691" s="77">
        <f t="shared" si="153"/>
        <v>1062.2951</v>
      </c>
      <c r="L691" s="137">
        <f t="shared" si="158"/>
        <v>2705.7487000000001</v>
      </c>
      <c r="M691" s="77">
        <f t="shared" si="154"/>
        <v>487.03480000000002</v>
      </c>
      <c r="N691" s="14"/>
      <c r="O691" s="14"/>
      <c r="P691" s="14"/>
      <c r="V691" s="36">
        <f t="shared" si="155"/>
        <v>992.15</v>
      </c>
      <c r="W691" s="36">
        <f t="shared" si="156"/>
        <v>986.20999999999992</v>
      </c>
    </row>
    <row r="692" spans="1:23" x14ac:dyDescent="0.2">
      <c r="A692" s="29">
        <v>41963</v>
      </c>
      <c r="B692" s="30">
        <v>990304036.17999995</v>
      </c>
      <c r="C692" s="30">
        <v>989.18</v>
      </c>
      <c r="D692" s="2">
        <f t="shared" si="160"/>
        <v>0</v>
      </c>
      <c r="E692" s="30">
        <f t="shared" si="161"/>
        <v>0</v>
      </c>
      <c r="F692" s="73">
        <f t="shared" si="162"/>
        <v>0</v>
      </c>
      <c r="G692" s="43">
        <f t="shared" si="163"/>
        <v>0</v>
      </c>
      <c r="I692" s="19">
        <f t="shared" si="159"/>
        <v>78466.710000000006</v>
      </c>
      <c r="J692" s="138">
        <f t="shared" si="157"/>
        <v>5901.6392999999998</v>
      </c>
      <c r="K692" s="78">
        <f t="shared" si="153"/>
        <v>1062.2951</v>
      </c>
      <c r="L692" s="144">
        <f t="shared" si="158"/>
        <v>2705.7487000000001</v>
      </c>
      <c r="M692" s="87">
        <f t="shared" si="154"/>
        <v>487.03480000000002</v>
      </c>
      <c r="N692" s="14"/>
      <c r="O692" s="14"/>
      <c r="P692" s="14"/>
      <c r="V692" s="36">
        <f t="shared" si="155"/>
        <v>992.15</v>
      </c>
      <c r="W692" s="36">
        <f t="shared" si="156"/>
        <v>986.20999999999992</v>
      </c>
    </row>
    <row r="693" spans="1:23" x14ac:dyDescent="0.2">
      <c r="A693" s="29">
        <v>41964</v>
      </c>
      <c r="B693" s="30">
        <v>990304036.17999995</v>
      </c>
      <c r="C693" s="30">
        <v>989.18</v>
      </c>
      <c r="D693" s="2">
        <f t="shared" si="160"/>
        <v>0</v>
      </c>
      <c r="E693" s="30">
        <f t="shared" si="161"/>
        <v>0</v>
      </c>
      <c r="F693" s="73">
        <f t="shared" si="162"/>
        <v>0</v>
      </c>
      <c r="G693" s="43">
        <f t="shared" si="163"/>
        <v>0</v>
      </c>
      <c r="I693" s="19">
        <f t="shared" ref="I693:I724" si="164">ROUND(B692*$N$2/$O$739,2)</f>
        <v>78466.710000000006</v>
      </c>
      <c r="J693" s="138">
        <f t="shared" si="157"/>
        <v>5901.6392999999998</v>
      </c>
      <c r="K693" s="78">
        <f t="shared" si="153"/>
        <v>1062.2951</v>
      </c>
      <c r="L693" s="144">
        <f t="shared" si="158"/>
        <v>2705.7487000000001</v>
      </c>
      <c r="M693" s="87">
        <f t="shared" si="154"/>
        <v>487.03480000000002</v>
      </c>
      <c r="N693" s="14"/>
      <c r="O693" s="14"/>
      <c r="P693" s="14"/>
      <c r="V693" s="36">
        <f t="shared" si="155"/>
        <v>992.15</v>
      </c>
      <c r="W693" s="36">
        <f t="shared" si="156"/>
        <v>986.20999999999992</v>
      </c>
    </row>
    <row r="694" spans="1:23" x14ac:dyDescent="0.2">
      <c r="A694" s="29">
        <v>41965</v>
      </c>
      <c r="B694" s="30">
        <v>990304036.17999995</v>
      </c>
      <c r="C694" s="30">
        <v>989.18</v>
      </c>
      <c r="D694" s="2">
        <f t="shared" si="160"/>
        <v>0</v>
      </c>
      <c r="E694" s="30">
        <f t="shared" si="161"/>
        <v>0</v>
      </c>
      <c r="F694" s="73">
        <f t="shared" si="162"/>
        <v>0</v>
      </c>
      <c r="G694" s="43">
        <f t="shared" si="163"/>
        <v>0</v>
      </c>
      <c r="I694" s="19">
        <f t="shared" si="164"/>
        <v>78466.710000000006</v>
      </c>
      <c r="J694" s="138">
        <f t="shared" si="157"/>
        <v>5901.6392999999998</v>
      </c>
      <c r="K694" s="78">
        <f t="shared" si="153"/>
        <v>1062.2951</v>
      </c>
      <c r="L694" s="144">
        <f t="shared" si="158"/>
        <v>2705.7487000000001</v>
      </c>
      <c r="M694" s="87">
        <f t="shared" si="154"/>
        <v>487.03480000000002</v>
      </c>
      <c r="N694" s="14"/>
      <c r="O694" s="14"/>
      <c r="P694" s="14"/>
      <c r="V694" s="36">
        <f t="shared" si="155"/>
        <v>992.15</v>
      </c>
      <c r="W694" s="36">
        <f t="shared" si="156"/>
        <v>986.20999999999992</v>
      </c>
    </row>
    <row r="695" spans="1:23" x14ac:dyDescent="0.2">
      <c r="A695" s="29">
        <v>41966</v>
      </c>
      <c r="B695" s="30">
        <v>990304036.17999995</v>
      </c>
      <c r="C695" s="30">
        <v>989.18</v>
      </c>
      <c r="D695" s="2">
        <f t="shared" si="160"/>
        <v>0</v>
      </c>
      <c r="E695" s="30">
        <f t="shared" si="161"/>
        <v>0</v>
      </c>
      <c r="F695" s="73">
        <f t="shared" si="162"/>
        <v>0</v>
      </c>
      <c r="G695" s="43">
        <f t="shared" si="163"/>
        <v>0</v>
      </c>
      <c r="I695" s="19">
        <f t="shared" si="164"/>
        <v>78466.710000000006</v>
      </c>
      <c r="J695" s="138">
        <f t="shared" si="157"/>
        <v>5901.6392999999998</v>
      </c>
      <c r="K695" s="78">
        <f t="shared" si="153"/>
        <v>1062.2951</v>
      </c>
      <c r="L695" s="144">
        <f t="shared" si="158"/>
        <v>2705.7487000000001</v>
      </c>
      <c r="M695" s="87">
        <f t="shared" si="154"/>
        <v>487.03480000000002</v>
      </c>
      <c r="N695" s="14"/>
      <c r="O695" s="14"/>
      <c r="P695" s="14"/>
      <c r="V695" s="36">
        <f t="shared" si="155"/>
        <v>992.15</v>
      </c>
      <c r="W695" s="36">
        <f t="shared" si="156"/>
        <v>986.20999999999992</v>
      </c>
    </row>
    <row r="696" spans="1:23" x14ac:dyDescent="0.2">
      <c r="A696" s="29">
        <v>41967</v>
      </c>
      <c r="B696" s="30">
        <v>990304036.17999995</v>
      </c>
      <c r="C696" s="30">
        <v>989.18</v>
      </c>
      <c r="D696" s="2">
        <f t="shared" si="160"/>
        <v>0</v>
      </c>
      <c r="E696" s="30">
        <f t="shared" si="161"/>
        <v>0</v>
      </c>
      <c r="F696" s="73">
        <f t="shared" si="162"/>
        <v>0</v>
      </c>
      <c r="G696" s="43">
        <f t="shared" si="163"/>
        <v>0</v>
      </c>
      <c r="I696" s="19">
        <f t="shared" si="164"/>
        <v>78466.710000000006</v>
      </c>
      <c r="J696" s="138">
        <f t="shared" si="157"/>
        <v>5901.6392999999998</v>
      </c>
      <c r="K696" s="78">
        <f t="shared" si="153"/>
        <v>1062.2951</v>
      </c>
      <c r="L696" s="144">
        <f t="shared" si="158"/>
        <v>2705.7487000000001</v>
      </c>
      <c r="M696" s="87">
        <f t="shared" si="154"/>
        <v>487.03480000000002</v>
      </c>
      <c r="V696" s="36">
        <f t="shared" si="155"/>
        <v>992.15</v>
      </c>
      <c r="W696" s="36">
        <f t="shared" si="156"/>
        <v>986.20999999999992</v>
      </c>
    </row>
    <row r="697" spans="1:23" x14ac:dyDescent="0.2">
      <c r="A697" s="29">
        <v>41968</v>
      </c>
      <c r="B697" s="30">
        <v>990304036.17999995</v>
      </c>
      <c r="C697" s="30">
        <v>989.18</v>
      </c>
      <c r="D697" s="2">
        <f t="shared" si="160"/>
        <v>0</v>
      </c>
      <c r="E697" s="30">
        <f t="shared" si="161"/>
        <v>0</v>
      </c>
      <c r="F697" s="73">
        <f t="shared" si="162"/>
        <v>0</v>
      </c>
      <c r="G697" s="43">
        <f t="shared" si="163"/>
        <v>0</v>
      </c>
      <c r="I697" s="31">
        <f t="shared" si="164"/>
        <v>78466.710000000006</v>
      </c>
      <c r="J697" s="137">
        <f t="shared" si="157"/>
        <v>5901.6392999999998</v>
      </c>
      <c r="K697" s="77">
        <f t="shared" si="153"/>
        <v>1062.2951</v>
      </c>
      <c r="L697" s="137">
        <f t="shared" si="158"/>
        <v>2705.7487000000001</v>
      </c>
      <c r="M697" s="77">
        <f t="shared" si="154"/>
        <v>487.03480000000002</v>
      </c>
      <c r="V697" s="36">
        <f t="shared" si="155"/>
        <v>992.15</v>
      </c>
      <c r="W697" s="36">
        <f t="shared" si="156"/>
        <v>986.20999999999992</v>
      </c>
    </row>
    <row r="698" spans="1:23" x14ac:dyDescent="0.2">
      <c r="A698" s="29">
        <v>41969</v>
      </c>
      <c r="B698" s="30">
        <v>990304036.17999995</v>
      </c>
      <c r="C698" s="30">
        <v>989.18</v>
      </c>
      <c r="D698" s="2">
        <f t="shared" si="160"/>
        <v>0</v>
      </c>
      <c r="E698" s="30">
        <f t="shared" si="161"/>
        <v>0</v>
      </c>
      <c r="F698" s="73">
        <f t="shared" si="162"/>
        <v>0</v>
      </c>
      <c r="G698" s="43">
        <f t="shared" si="163"/>
        <v>0</v>
      </c>
      <c r="I698" s="31">
        <f t="shared" si="164"/>
        <v>78466.710000000006</v>
      </c>
      <c r="J698" s="137">
        <f t="shared" si="157"/>
        <v>5901.6392999999998</v>
      </c>
      <c r="K698" s="77">
        <f t="shared" si="153"/>
        <v>1062.2951</v>
      </c>
      <c r="L698" s="137">
        <f t="shared" si="158"/>
        <v>2705.7487000000001</v>
      </c>
      <c r="M698" s="77">
        <f t="shared" si="154"/>
        <v>487.03480000000002</v>
      </c>
      <c r="N698" s="191" t="s">
        <v>54</v>
      </c>
      <c r="O698" s="191"/>
      <c r="P698" s="191"/>
      <c r="V698" s="36">
        <f t="shared" si="155"/>
        <v>992.15</v>
      </c>
      <c r="W698" s="36">
        <f t="shared" si="156"/>
        <v>986.20999999999992</v>
      </c>
    </row>
    <row r="699" spans="1:23" x14ac:dyDescent="0.2">
      <c r="A699" s="29">
        <v>41970</v>
      </c>
      <c r="B699" s="30">
        <v>990304036.17999995</v>
      </c>
      <c r="C699" s="30">
        <v>989.18</v>
      </c>
      <c r="D699" s="2">
        <f t="shared" si="160"/>
        <v>0</v>
      </c>
      <c r="E699" s="30">
        <f t="shared" si="161"/>
        <v>0</v>
      </c>
      <c r="F699" s="73">
        <f t="shared" si="162"/>
        <v>0</v>
      </c>
      <c r="G699" s="43">
        <f t="shared" si="163"/>
        <v>0</v>
      </c>
      <c r="I699" s="19">
        <f t="shared" si="164"/>
        <v>78466.710000000006</v>
      </c>
      <c r="J699" s="138">
        <f t="shared" si="157"/>
        <v>5901.6392999999998</v>
      </c>
      <c r="K699" s="78">
        <f t="shared" ref="K699:K732" si="165">ROUND(J699*18%,4)</f>
        <v>1062.2951</v>
      </c>
      <c r="L699" s="144">
        <f t="shared" si="158"/>
        <v>2705.7487000000001</v>
      </c>
      <c r="M699" s="87">
        <f t="shared" ref="M699:M732" si="166">ROUND(L699*18%,4)</f>
        <v>487.03480000000002</v>
      </c>
      <c r="N699" s="119" t="s">
        <v>52</v>
      </c>
      <c r="O699" s="120">
        <f>SUM(J674:J703)</f>
        <v>177049.17900000003</v>
      </c>
      <c r="P699" s="76">
        <f>SUM(L674:L703)</f>
        <v>81164.281499999968</v>
      </c>
      <c r="V699" s="36">
        <f t="shared" ref="V699:V732" si="167">C699+(ROUND(C699*$V$2,2))</f>
        <v>992.15</v>
      </c>
      <c r="W699" s="36">
        <f t="shared" ref="W699:W732" si="168">C699-(ROUND(C699*$V$2,2))</f>
        <v>986.20999999999992</v>
      </c>
    </row>
    <row r="700" spans="1:23" x14ac:dyDescent="0.2">
      <c r="A700" s="29">
        <v>41971</v>
      </c>
      <c r="B700" s="31">
        <v>989306121.02999997</v>
      </c>
      <c r="C700" s="31">
        <v>988.19</v>
      </c>
      <c r="D700" s="2">
        <f t="shared" si="160"/>
        <v>-997915.14999997616</v>
      </c>
      <c r="E700" s="30">
        <f t="shared" si="161"/>
        <v>-0.98999999999989541</v>
      </c>
      <c r="F700" s="73">
        <f t="shared" si="162"/>
        <v>-1.0076856334437809E-3</v>
      </c>
      <c r="G700" s="43">
        <f t="shared" si="163"/>
        <v>-1.0008289694493373E-3</v>
      </c>
      <c r="I700" s="19">
        <f t="shared" si="164"/>
        <v>78466.710000000006</v>
      </c>
      <c r="J700" s="138">
        <f t="shared" si="157"/>
        <v>5901.6392999999998</v>
      </c>
      <c r="K700" s="78">
        <f t="shared" si="165"/>
        <v>1062.2951</v>
      </c>
      <c r="L700" s="144">
        <f t="shared" si="158"/>
        <v>2705.7487000000001</v>
      </c>
      <c r="M700" s="87">
        <f t="shared" si="166"/>
        <v>487.03480000000002</v>
      </c>
      <c r="N700" s="119" t="s">
        <v>53</v>
      </c>
      <c r="O700" s="76">
        <f>SUM(K674:K703)</f>
        <v>31868.852999999988</v>
      </c>
      <c r="P700" s="76">
        <f>SUM(M674:M703)</f>
        <v>14609.571599999996</v>
      </c>
      <c r="V700" s="36">
        <f t="shared" si="167"/>
        <v>991.15000000000009</v>
      </c>
      <c r="W700" s="36">
        <f t="shared" si="168"/>
        <v>985.23</v>
      </c>
    </row>
    <row r="701" spans="1:23" x14ac:dyDescent="0.2">
      <c r="A701" s="29">
        <v>41972</v>
      </c>
      <c r="B701" s="30">
        <v>989306121.02999997</v>
      </c>
      <c r="C701" s="30">
        <v>988.19</v>
      </c>
      <c r="D701" s="2">
        <f t="shared" si="160"/>
        <v>0</v>
      </c>
      <c r="E701" s="30">
        <f t="shared" si="161"/>
        <v>0</v>
      </c>
      <c r="F701" s="73">
        <f t="shared" si="162"/>
        <v>0</v>
      </c>
      <c r="G701" s="43">
        <f t="shared" si="163"/>
        <v>0</v>
      </c>
      <c r="I701" s="19">
        <f t="shared" si="164"/>
        <v>78387.64</v>
      </c>
      <c r="J701" s="138">
        <f t="shared" si="157"/>
        <v>5901.6392999999998</v>
      </c>
      <c r="K701" s="78">
        <f t="shared" si="165"/>
        <v>1062.2951</v>
      </c>
      <c r="L701" s="144">
        <f t="shared" si="158"/>
        <v>2703.0221999999999</v>
      </c>
      <c r="M701" s="87">
        <f t="shared" si="166"/>
        <v>486.54399999999998</v>
      </c>
      <c r="N701" s="186" t="s">
        <v>15</v>
      </c>
      <c r="O701" s="186"/>
      <c r="P701" s="186"/>
      <c r="V701" s="36">
        <f t="shared" si="167"/>
        <v>991.15000000000009</v>
      </c>
      <c r="W701" s="36">
        <f t="shared" si="168"/>
        <v>985.23</v>
      </c>
    </row>
    <row r="702" spans="1:23" x14ac:dyDescent="0.2">
      <c r="A702" s="29">
        <v>41973</v>
      </c>
      <c r="B702" s="30">
        <v>989306121.02999997</v>
      </c>
      <c r="C702" s="30">
        <v>988.19</v>
      </c>
      <c r="D702" s="2">
        <f t="shared" si="160"/>
        <v>0</v>
      </c>
      <c r="E702" s="30">
        <f t="shared" si="161"/>
        <v>0</v>
      </c>
      <c r="F702" s="73">
        <f t="shared" si="162"/>
        <v>0</v>
      </c>
      <c r="G702" s="43">
        <f t="shared" si="163"/>
        <v>0</v>
      </c>
      <c r="I702" s="19">
        <f t="shared" si="164"/>
        <v>78387.64</v>
      </c>
      <c r="J702" s="138">
        <f t="shared" si="157"/>
        <v>5901.6392999999998</v>
      </c>
      <c r="K702" s="78">
        <f t="shared" si="165"/>
        <v>1062.2951</v>
      </c>
      <c r="L702" s="144">
        <f t="shared" si="158"/>
        <v>2703.0221999999999</v>
      </c>
      <c r="M702" s="87">
        <f t="shared" si="166"/>
        <v>486.54399999999998</v>
      </c>
      <c r="N702" s="92" t="s">
        <v>43</v>
      </c>
      <c r="O702" s="167" t="s">
        <v>39</v>
      </c>
      <c r="P702" s="93" t="s">
        <v>40</v>
      </c>
      <c r="V702" s="36">
        <f t="shared" si="167"/>
        <v>991.15000000000009</v>
      </c>
      <c r="W702" s="36">
        <f t="shared" si="168"/>
        <v>985.23</v>
      </c>
    </row>
    <row r="703" spans="1:23" x14ac:dyDescent="0.2">
      <c r="A703" s="29">
        <v>41974</v>
      </c>
      <c r="B703" s="30">
        <v>989306121.02999997</v>
      </c>
      <c r="C703" s="30">
        <v>988.19</v>
      </c>
      <c r="D703" s="2">
        <f t="shared" si="160"/>
        <v>0</v>
      </c>
      <c r="E703" s="30">
        <f t="shared" si="161"/>
        <v>0</v>
      </c>
      <c r="F703" s="73">
        <f t="shared" si="162"/>
        <v>0</v>
      </c>
      <c r="G703" s="43">
        <f t="shared" si="163"/>
        <v>0</v>
      </c>
      <c r="I703" s="32">
        <f t="shared" si="164"/>
        <v>78387.64</v>
      </c>
      <c r="J703" s="139">
        <f t="shared" si="157"/>
        <v>5901.6392999999998</v>
      </c>
      <c r="K703" s="79">
        <f t="shared" si="165"/>
        <v>1062.2951</v>
      </c>
      <c r="L703" s="139">
        <f t="shared" si="158"/>
        <v>2703.0221999999999</v>
      </c>
      <c r="M703" s="79">
        <f t="shared" si="166"/>
        <v>486.54399999999998</v>
      </c>
      <c r="N703" s="94">
        <f>SUM(I674:I703)</f>
        <v>2353764.09</v>
      </c>
      <c r="O703" s="89">
        <f>IF(SUM(J674:J703)&lt;20000,20000,SUM(J674:J703))</f>
        <v>177049.17900000003</v>
      </c>
      <c r="P703" s="91">
        <f>IF(SUM(L674:L703)&lt;6000,6000,SUM(L674:L703))</f>
        <v>81164.281499999968</v>
      </c>
      <c r="V703" s="36">
        <f t="shared" si="167"/>
        <v>991.15000000000009</v>
      </c>
      <c r="W703" s="36">
        <f t="shared" si="168"/>
        <v>985.23</v>
      </c>
    </row>
    <row r="704" spans="1:23" x14ac:dyDescent="0.2">
      <c r="A704" s="29">
        <v>41975</v>
      </c>
      <c r="B704" s="30">
        <v>989306121.02999997</v>
      </c>
      <c r="C704" s="30">
        <v>988.19</v>
      </c>
      <c r="D704" s="2">
        <f t="shared" si="160"/>
        <v>0</v>
      </c>
      <c r="E704" s="30">
        <f t="shared" si="161"/>
        <v>0</v>
      </c>
      <c r="F704" s="73">
        <f t="shared" si="162"/>
        <v>0</v>
      </c>
      <c r="G704" s="43">
        <f t="shared" si="163"/>
        <v>0</v>
      </c>
      <c r="I704" s="31">
        <f t="shared" si="164"/>
        <v>78387.64</v>
      </c>
      <c r="J704" s="137">
        <f t="shared" si="157"/>
        <v>5901.6392999999998</v>
      </c>
      <c r="K704" s="77">
        <f t="shared" si="165"/>
        <v>1062.2951</v>
      </c>
      <c r="L704" s="137">
        <f t="shared" si="158"/>
        <v>2703.0221999999999</v>
      </c>
      <c r="M704" s="77">
        <f t="shared" si="166"/>
        <v>486.54399999999998</v>
      </c>
      <c r="N704" s="94">
        <f>ROUND(N703*18/118,2)</f>
        <v>359048.76</v>
      </c>
      <c r="O704" s="95">
        <f>IF(O703=TRUE,SUM(K674:K703),O703*18%)</f>
        <v>31868.852220000004</v>
      </c>
      <c r="P704" s="96">
        <f>IF(P703=TRUE,SUM(M674:M703),P703*18%)</f>
        <v>14609.570669999994</v>
      </c>
      <c r="Q704" s="34"/>
      <c r="V704" s="36">
        <f t="shared" si="167"/>
        <v>991.15000000000009</v>
      </c>
      <c r="W704" s="36">
        <f t="shared" si="168"/>
        <v>985.23</v>
      </c>
    </row>
    <row r="705" spans="1:23" x14ac:dyDescent="0.2">
      <c r="A705" s="29">
        <v>41976</v>
      </c>
      <c r="B705" s="30">
        <v>989306121.02999997</v>
      </c>
      <c r="C705" s="30">
        <v>988.19</v>
      </c>
      <c r="D705" s="2">
        <f t="shared" si="160"/>
        <v>0</v>
      </c>
      <c r="E705" s="30">
        <f t="shared" si="161"/>
        <v>0</v>
      </c>
      <c r="F705" s="73">
        <f t="shared" si="162"/>
        <v>0</v>
      </c>
      <c r="G705" s="43">
        <f t="shared" si="163"/>
        <v>0</v>
      </c>
      <c r="I705" s="31">
        <f t="shared" si="164"/>
        <v>78387.64</v>
      </c>
      <c r="J705" s="137">
        <f t="shared" si="157"/>
        <v>5901.6392999999998</v>
      </c>
      <c r="K705" s="77">
        <f t="shared" si="165"/>
        <v>1062.2951</v>
      </c>
      <c r="L705" s="137">
        <f t="shared" si="158"/>
        <v>2703.0221999999999</v>
      </c>
      <c r="M705" s="77">
        <f t="shared" si="166"/>
        <v>486.54399999999998</v>
      </c>
      <c r="N705" s="190" t="s">
        <v>47</v>
      </c>
      <c r="O705" s="190"/>
      <c r="P705" s="190"/>
      <c r="Q705" s="34"/>
      <c r="V705" s="36">
        <f t="shared" si="167"/>
        <v>991.15000000000009</v>
      </c>
      <c r="W705" s="36">
        <f t="shared" si="168"/>
        <v>985.23</v>
      </c>
    </row>
    <row r="706" spans="1:23" x14ac:dyDescent="0.2">
      <c r="A706" s="29">
        <v>41977</v>
      </c>
      <c r="B706" s="30">
        <v>989306121.02999997</v>
      </c>
      <c r="C706" s="30">
        <v>988.19</v>
      </c>
      <c r="D706" s="2">
        <f t="shared" si="160"/>
        <v>0</v>
      </c>
      <c r="E706" s="30">
        <f t="shared" si="161"/>
        <v>0</v>
      </c>
      <c r="F706" s="73">
        <f t="shared" si="162"/>
        <v>0</v>
      </c>
      <c r="G706" s="43">
        <f t="shared" si="163"/>
        <v>0</v>
      </c>
      <c r="I706" s="19">
        <f t="shared" si="164"/>
        <v>78387.64</v>
      </c>
      <c r="J706" s="138">
        <f t="shared" si="157"/>
        <v>5901.6392999999998</v>
      </c>
      <c r="K706" s="78">
        <f t="shared" si="165"/>
        <v>1062.2951</v>
      </c>
      <c r="L706" s="144">
        <f t="shared" si="158"/>
        <v>2703.0221999999999</v>
      </c>
      <c r="M706" s="87">
        <f t="shared" si="166"/>
        <v>486.54399999999998</v>
      </c>
      <c r="N706" s="75"/>
      <c r="O706" s="75"/>
      <c r="P706" s="75"/>
      <c r="Q706" s="34"/>
      <c r="V706" s="36">
        <f t="shared" si="167"/>
        <v>991.15000000000009</v>
      </c>
      <c r="W706" s="36">
        <f t="shared" si="168"/>
        <v>985.23</v>
      </c>
    </row>
    <row r="707" spans="1:23" x14ac:dyDescent="0.2">
      <c r="A707" s="29">
        <v>41978</v>
      </c>
      <c r="B707" s="30">
        <v>989306121.02999997</v>
      </c>
      <c r="C707" s="30">
        <v>988.19</v>
      </c>
      <c r="D707" s="2">
        <f t="shared" si="160"/>
        <v>0</v>
      </c>
      <c r="E707" s="30">
        <f t="shared" si="161"/>
        <v>0</v>
      </c>
      <c r="F707" s="73">
        <f t="shared" si="162"/>
        <v>0</v>
      </c>
      <c r="G707" s="43">
        <f t="shared" si="163"/>
        <v>0</v>
      </c>
      <c r="I707" s="19">
        <f t="shared" si="164"/>
        <v>78387.64</v>
      </c>
      <c r="J707" s="138">
        <f t="shared" si="157"/>
        <v>5901.6392999999998</v>
      </c>
      <c r="K707" s="78">
        <f t="shared" si="165"/>
        <v>1062.2951</v>
      </c>
      <c r="L707" s="144">
        <f t="shared" si="158"/>
        <v>2703.0221999999999</v>
      </c>
      <c r="M707" s="87">
        <f t="shared" si="166"/>
        <v>486.54399999999998</v>
      </c>
      <c r="N707" s="14"/>
      <c r="O707" s="14"/>
      <c r="P707" s="14"/>
      <c r="Q707" s="34"/>
      <c r="V707" s="36">
        <f t="shared" si="167"/>
        <v>991.15000000000009</v>
      </c>
      <c r="W707" s="36">
        <f t="shared" si="168"/>
        <v>985.23</v>
      </c>
    </row>
    <row r="708" spans="1:23" x14ac:dyDescent="0.2">
      <c r="A708" s="29">
        <v>41979</v>
      </c>
      <c r="B708" s="30">
        <v>989306121.02999997</v>
      </c>
      <c r="C708" s="30">
        <v>988.19</v>
      </c>
      <c r="D708" s="2">
        <f t="shared" si="160"/>
        <v>0</v>
      </c>
      <c r="E708" s="30">
        <f t="shared" si="161"/>
        <v>0</v>
      </c>
      <c r="F708" s="73">
        <f t="shared" si="162"/>
        <v>0</v>
      </c>
      <c r="G708" s="43">
        <f t="shared" si="163"/>
        <v>0</v>
      </c>
      <c r="I708" s="19">
        <f t="shared" si="164"/>
        <v>78387.64</v>
      </c>
      <c r="J708" s="138">
        <f t="shared" si="157"/>
        <v>5901.6392999999998</v>
      </c>
      <c r="K708" s="78">
        <f t="shared" si="165"/>
        <v>1062.2951</v>
      </c>
      <c r="L708" s="144">
        <f t="shared" si="158"/>
        <v>2703.0221999999999</v>
      </c>
      <c r="M708" s="87">
        <f t="shared" si="166"/>
        <v>486.54399999999998</v>
      </c>
      <c r="N708" s="14"/>
      <c r="O708" s="14"/>
      <c r="P708" s="14"/>
      <c r="Q708" s="34"/>
      <c r="V708" s="36">
        <f t="shared" si="167"/>
        <v>991.15000000000009</v>
      </c>
      <c r="W708" s="36">
        <f t="shared" si="168"/>
        <v>985.23</v>
      </c>
    </row>
    <row r="709" spans="1:23" x14ac:dyDescent="0.2">
      <c r="A709" s="29">
        <v>41980</v>
      </c>
      <c r="B709" s="30">
        <v>989306121.02999997</v>
      </c>
      <c r="C709" s="30">
        <v>988.19</v>
      </c>
      <c r="D709" s="2">
        <f t="shared" si="160"/>
        <v>0</v>
      </c>
      <c r="E709" s="30">
        <f t="shared" si="161"/>
        <v>0</v>
      </c>
      <c r="F709" s="73">
        <f t="shared" si="162"/>
        <v>0</v>
      </c>
      <c r="G709" s="43">
        <f t="shared" si="163"/>
        <v>0</v>
      </c>
      <c r="I709" s="19">
        <f t="shared" si="164"/>
        <v>78387.64</v>
      </c>
      <c r="J709" s="138">
        <f t="shared" si="157"/>
        <v>5901.6392999999998</v>
      </c>
      <c r="K709" s="78">
        <f t="shared" si="165"/>
        <v>1062.2951</v>
      </c>
      <c r="L709" s="144">
        <f t="shared" si="158"/>
        <v>2703.0221999999999</v>
      </c>
      <c r="M709" s="87">
        <f t="shared" si="166"/>
        <v>486.54399999999998</v>
      </c>
      <c r="N709" s="14"/>
      <c r="O709" s="14"/>
      <c r="P709" s="14"/>
      <c r="Q709" s="34"/>
      <c r="V709" s="36">
        <f t="shared" si="167"/>
        <v>991.15000000000009</v>
      </c>
      <c r="W709" s="36">
        <f t="shared" si="168"/>
        <v>985.23</v>
      </c>
    </row>
    <row r="710" spans="1:23" x14ac:dyDescent="0.2">
      <c r="A710" s="29">
        <v>41981</v>
      </c>
      <c r="B710" s="30">
        <v>989306121.02999997</v>
      </c>
      <c r="C710" s="30">
        <v>988.19</v>
      </c>
      <c r="D710" s="2">
        <f t="shared" si="160"/>
        <v>0</v>
      </c>
      <c r="E710" s="30">
        <f t="shared" si="161"/>
        <v>0</v>
      </c>
      <c r="F710" s="73">
        <f t="shared" si="162"/>
        <v>0</v>
      </c>
      <c r="G710" s="43">
        <f t="shared" si="163"/>
        <v>0</v>
      </c>
      <c r="I710" s="19">
        <f t="shared" si="164"/>
        <v>78387.64</v>
      </c>
      <c r="J710" s="138">
        <f t="shared" si="157"/>
        <v>5901.6392999999998</v>
      </c>
      <c r="K710" s="78">
        <f t="shared" si="165"/>
        <v>1062.2951</v>
      </c>
      <c r="L710" s="144">
        <f t="shared" si="158"/>
        <v>2703.0221999999999</v>
      </c>
      <c r="M710" s="87">
        <f t="shared" si="166"/>
        <v>486.54399999999998</v>
      </c>
      <c r="N710" s="14"/>
      <c r="O710" s="14"/>
      <c r="P710" s="14"/>
      <c r="Q710" s="34"/>
      <c r="V710" s="36">
        <f t="shared" si="167"/>
        <v>991.15000000000009</v>
      </c>
      <c r="W710" s="36">
        <f t="shared" si="168"/>
        <v>985.23</v>
      </c>
    </row>
    <row r="711" spans="1:23" x14ac:dyDescent="0.2">
      <c r="A711" s="29">
        <v>41982</v>
      </c>
      <c r="B711" s="30">
        <v>989306121.02999997</v>
      </c>
      <c r="C711" s="30">
        <v>988.19</v>
      </c>
      <c r="D711" s="2">
        <f t="shared" si="160"/>
        <v>0</v>
      </c>
      <c r="E711" s="30">
        <f t="shared" si="161"/>
        <v>0</v>
      </c>
      <c r="F711" s="73">
        <f t="shared" si="162"/>
        <v>0</v>
      </c>
      <c r="G711" s="43">
        <f t="shared" si="163"/>
        <v>0</v>
      </c>
      <c r="I711" s="31">
        <f t="shared" si="164"/>
        <v>78387.64</v>
      </c>
      <c r="J711" s="137">
        <f t="shared" si="157"/>
        <v>5901.6392999999998</v>
      </c>
      <c r="K711" s="77">
        <f t="shared" si="165"/>
        <v>1062.2951</v>
      </c>
      <c r="L711" s="137">
        <f t="shared" si="158"/>
        <v>2703.0221999999999</v>
      </c>
      <c r="M711" s="77">
        <f t="shared" si="166"/>
        <v>486.54399999999998</v>
      </c>
      <c r="N711" s="14"/>
      <c r="O711" s="14"/>
      <c r="P711" s="14"/>
      <c r="V711" s="36">
        <f t="shared" si="167"/>
        <v>991.15000000000009</v>
      </c>
      <c r="W711" s="36">
        <f t="shared" si="168"/>
        <v>985.23</v>
      </c>
    </row>
    <row r="712" spans="1:23" x14ac:dyDescent="0.2">
      <c r="A712" s="29">
        <v>41983</v>
      </c>
      <c r="B712" s="30">
        <v>989306121.02999997</v>
      </c>
      <c r="C712" s="30">
        <v>988.19</v>
      </c>
      <c r="D712" s="2">
        <f t="shared" si="160"/>
        <v>0</v>
      </c>
      <c r="E712" s="30">
        <f t="shared" si="161"/>
        <v>0</v>
      </c>
      <c r="F712" s="73">
        <f t="shared" si="162"/>
        <v>0</v>
      </c>
      <c r="G712" s="43">
        <f t="shared" si="163"/>
        <v>0</v>
      </c>
      <c r="I712" s="31">
        <f t="shared" si="164"/>
        <v>78387.64</v>
      </c>
      <c r="J712" s="137">
        <f t="shared" ref="J712:J732" si="169">ROUND(IF(B711&lt;=$R$740,B711*$S$740/$O$739,MAX(IF(B711&lt;=$R$741,B711*$S$741/$O$739,MAX(IF(B711&lt;=$R$742,B711*$S$742/$O$739,MAX(IF(B711&lt;=$R$743,B711*$S$743/$O$739,MAX(IF(B711&lt;=$R$744,B711*$S$744/$O$739,MAX(IF(B711&lt;=$R$745,B711*$S$745/$O$739,MAX(IF(B711&gt;$R$746,B711*$S$746/$O$739,0),$R$745*$S$745/$O$739)),$R$744*$S$744/$O$739)),$R$743*$S$743/$O$739)),$R$742*$S$742/$O$739)),$R$741*$S$741/$O$739)),$R$740*$S$740/$O$739)),4)</f>
        <v>5901.6392999999998</v>
      </c>
      <c r="K712" s="77">
        <f t="shared" si="165"/>
        <v>1062.2951</v>
      </c>
      <c r="L712" s="137">
        <f t="shared" si="158"/>
        <v>2703.0221999999999</v>
      </c>
      <c r="M712" s="77">
        <f t="shared" si="166"/>
        <v>486.54399999999998</v>
      </c>
      <c r="N712" s="14"/>
      <c r="O712" s="14"/>
      <c r="P712" s="14"/>
      <c r="V712" s="36">
        <f t="shared" si="167"/>
        <v>991.15000000000009</v>
      </c>
      <c r="W712" s="36">
        <f t="shared" si="168"/>
        <v>985.23</v>
      </c>
    </row>
    <row r="713" spans="1:23" x14ac:dyDescent="0.2">
      <c r="A713" s="29">
        <v>41984</v>
      </c>
      <c r="B713" s="30">
        <v>989306121.02999997</v>
      </c>
      <c r="C713" s="30">
        <v>988.19</v>
      </c>
      <c r="D713" s="2">
        <f t="shared" si="160"/>
        <v>0</v>
      </c>
      <c r="E713" s="30">
        <f t="shared" si="161"/>
        <v>0</v>
      </c>
      <c r="F713" s="73">
        <f t="shared" si="162"/>
        <v>0</v>
      </c>
      <c r="G713" s="43">
        <f t="shared" si="163"/>
        <v>0</v>
      </c>
      <c r="I713" s="19">
        <f t="shared" si="164"/>
        <v>78387.64</v>
      </c>
      <c r="J713" s="138">
        <f t="shared" si="169"/>
        <v>5901.6392999999998</v>
      </c>
      <c r="K713" s="78">
        <f t="shared" si="165"/>
        <v>1062.2951</v>
      </c>
      <c r="L713" s="144">
        <f t="shared" si="158"/>
        <v>2703.0221999999999</v>
      </c>
      <c r="M713" s="87">
        <f t="shared" si="166"/>
        <v>486.54399999999998</v>
      </c>
      <c r="N713" s="14"/>
      <c r="O713" s="14"/>
      <c r="P713" s="14"/>
      <c r="V713" s="36">
        <f t="shared" si="167"/>
        <v>991.15000000000009</v>
      </c>
      <c r="W713" s="36">
        <f t="shared" si="168"/>
        <v>985.23</v>
      </c>
    </row>
    <row r="714" spans="1:23" x14ac:dyDescent="0.2">
      <c r="A714" s="29">
        <v>41985</v>
      </c>
      <c r="B714" s="30">
        <v>989306121.02999997</v>
      </c>
      <c r="C714" s="30">
        <v>988.19</v>
      </c>
      <c r="D714" s="2">
        <f t="shared" si="160"/>
        <v>0</v>
      </c>
      <c r="E714" s="30">
        <f t="shared" si="161"/>
        <v>0</v>
      </c>
      <c r="F714" s="73">
        <f t="shared" si="162"/>
        <v>0</v>
      </c>
      <c r="G714" s="43">
        <f t="shared" si="163"/>
        <v>0</v>
      </c>
      <c r="I714" s="19">
        <f t="shared" si="164"/>
        <v>78387.64</v>
      </c>
      <c r="J714" s="138">
        <f t="shared" si="169"/>
        <v>5901.6392999999998</v>
      </c>
      <c r="K714" s="78">
        <f t="shared" si="165"/>
        <v>1062.2951</v>
      </c>
      <c r="L714" s="144">
        <f t="shared" si="158"/>
        <v>2703.0221999999999</v>
      </c>
      <c r="M714" s="87">
        <f t="shared" si="166"/>
        <v>486.54399999999998</v>
      </c>
      <c r="N714" s="14"/>
      <c r="O714" s="14"/>
      <c r="P714" s="14"/>
      <c r="V714" s="36">
        <f t="shared" si="167"/>
        <v>991.15000000000009</v>
      </c>
      <c r="W714" s="36">
        <f t="shared" si="168"/>
        <v>985.23</v>
      </c>
    </row>
    <row r="715" spans="1:23" x14ac:dyDescent="0.2">
      <c r="A715" s="29">
        <v>41986</v>
      </c>
      <c r="B715" s="30">
        <v>989306121.02999997</v>
      </c>
      <c r="C715" s="30">
        <v>988.19</v>
      </c>
      <c r="D715" s="2">
        <f t="shared" si="160"/>
        <v>0</v>
      </c>
      <c r="E715" s="30">
        <f t="shared" si="161"/>
        <v>0</v>
      </c>
      <c r="F715" s="73">
        <f t="shared" si="162"/>
        <v>0</v>
      </c>
      <c r="G715" s="43">
        <f t="shared" si="163"/>
        <v>0</v>
      </c>
      <c r="I715" s="19">
        <f t="shared" si="164"/>
        <v>78387.64</v>
      </c>
      <c r="J715" s="138">
        <f t="shared" si="169"/>
        <v>5901.6392999999998</v>
      </c>
      <c r="K715" s="78">
        <f t="shared" si="165"/>
        <v>1062.2951</v>
      </c>
      <c r="L715" s="144">
        <f t="shared" si="158"/>
        <v>2703.0221999999999</v>
      </c>
      <c r="M715" s="87">
        <f t="shared" si="166"/>
        <v>486.54399999999998</v>
      </c>
      <c r="N715" s="14"/>
      <c r="O715" s="14"/>
      <c r="P715" s="14"/>
      <c r="V715" s="36">
        <f t="shared" si="167"/>
        <v>991.15000000000009</v>
      </c>
      <c r="W715" s="36">
        <f t="shared" si="168"/>
        <v>985.23</v>
      </c>
    </row>
    <row r="716" spans="1:23" x14ac:dyDescent="0.2">
      <c r="A716" s="29">
        <v>41987</v>
      </c>
      <c r="B716" s="30">
        <v>989306121.02999997</v>
      </c>
      <c r="C716" s="30">
        <v>988.19</v>
      </c>
      <c r="D716" s="2">
        <f t="shared" si="160"/>
        <v>0</v>
      </c>
      <c r="E716" s="30">
        <f t="shared" si="161"/>
        <v>0</v>
      </c>
      <c r="F716" s="73">
        <f t="shared" si="162"/>
        <v>0</v>
      </c>
      <c r="G716" s="43">
        <f t="shared" si="163"/>
        <v>0</v>
      </c>
      <c r="I716" s="19">
        <f t="shared" si="164"/>
        <v>78387.64</v>
      </c>
      <c r="J716" s="138">
        <f t="shared" si="169"/>
        <v>5901.6392999999998</v>
      </c>
      <c r="K716" s="78">
        <f t="shared" si="165"/>
        <v>1062.2951</v>
      </c>
      <c r="L716" s="144">
        <f t="shared" si="158"/>
        <v>2703.0221999999999</v>
      </c>
      <c r="M716" s="87">
        <f t="shared" si="166"/>
        <v>486.54399999999998</v>
      </c>
      <c r="N716" s="14"/>
      <c r="O716" s="14"/>
      <c r="P716" s="14"/>
      <c r="V716" s="36">
        <f t="shared" si="167"/>
        <v>991.15000000000009</v>
      </c>
      <c r="W716" s="36">
        <f t="shared" si="168"/>
        <v>985.23</v>
      </c>
    </row>
    <row r="717" spans="1:23" x14ac:dyDescent="0.2">
      <c r="A717" s="29">
        <v>41988</v>
      </c>
      <c r="B717" s="30">
        <v>989306121.02999997</v>
      </c>
      <c r="C717" s="30">
        <v>988.19</v>
      </c>
      <c r="D717" s="2">
        <f t="shared" si="160"/>
        <v>0</v>
      </c>
      <c r="E717" s="30">
        <f t="shared" si="161"/>
        <v>0</v>
      </c>
      <c r="F717" s="73">
        <f t="shared" si="162"/>
        <v>0</v>
      </c>
      <c r="G717" s="43">
        <f t="shared" si="163"/>
        <v>0</v>
      </c>
      <c r="I717" s="19">
        <f t="shared" si="164"/>
        <v>78387.64</v>
      </c>
      <c r="J717" s="138">
        <f t="shared" si="169"/>
        <v>5901.6392999999998</v>
      </c>
      <c r="K717" s="78">
        <f t="shared" si="165"/>
        <v>1062.2951</v>
      </c>
      <c r="L717" s="144">
        <f t="shared" si="158"/>
        <v>2703.0221999999999</v>
      </c>
      <c r="M717" s="87">
        <f t="shared" si="166"/>
        <v>486.54399999999998</v>
      </c>
      <c r="N717" s="14"/>
      <c r="O717" s="14"/>
      <c r="P717" s="14"/>
      <c r="V717" s="36">
        <f t="shared" si="167"/>
        <v>991.15000000000009</v>
      </c>
      <c r="W717" s="36">
        <f t="shared" si="168"/>
        <v>985.23</v>
      </c>
    </row>
    <row r="718" spans="1:23" x14ac:dyDescent="0.2">
      <c r="A718" s="29">
        <v>41989</v>
      </c>
      <c r="B718" s="30">
        <v>989306121.02999997</v>
      </c>
      <c r="C718" s="30">
        <v>988.19</v>
      </c>
      <c r="D718" s="2">
        <f t="shared" si="160"/>
        <v>0</v>
      </c>
      <c r="E718" s="30">
        <f t="shared" si="161"/>
        <v>0</v>
      </c>
      <c r="F718" s="73">
        <f t="shared" si="162"/>
        <v>0</v>
      </c>
      <c r="G718" s="43">
        <f t="shared" si="163"/>
        <v>0</v>
      </c>
      <c r="I718" s="31">
        <f t="shared" si="164"/>
        <v>78387.64</v>
      </c>
      <c r="J718" s="137">
        <f t="shared" si="169"/>
        <v>5901.6392999999998</v>
      </c>
      <c r="K718" s="77">
        <f t="shared" si="165"/>
        <v>1062.2951</v>
      </c>
      <c r="L718" s="137">
        <f t="shared" si="158"/>
        <v>2703.0221999999999</v>
      </c>
      <c r="M718" s="77">
        <f t="shared" si="166"/>
        <v>486.54399999999998</v>
      </c>
      <c r="N718" s="14"/>
      <c r="O718" s="14"/>
      <c r="P718" s="14"/>
      <c r="V718" s="36">
        <f t="shared" si="167"/>
        <v>991.15000000000009</v>
      </c>
      <c r="W718" s="36">
        <f t="shared" si="168"/>
        <v>985.23</v>
      </c>
    </row>
    <row r="719" spans="1:23" x14ac:dyDescent="0.2">
      <c r="A719" s="29">
        <v>41990</v>
      </c>
      <c r="B719" s="30">
        <v>989306121.02999997</v>
      </c>
      <c r="C719" s="30">
        <v>988.19</v>
      </c>
      <c r="D719" s="2">
        <f t="shared" si="160"/>
        <v>0</v>
      </c>
      <c r="E719" s="30">
        <f t="shared" si="161"/>
        <v>0</v>
      </c>
      <c r="F719" s="73">
        <f t="shared" si="162"/>
        <v>0</v>
      </c>
      <c r="G719" s="43">
        <f t="shared" si="163"/>
        <v>0</v>
      </c>
      <c r="I719" s="31">
        <f t="shared" si="164"/>
        <v>78387.64</v>
      </c>
      <c r="J719" s="137">
        <f t="shared" si="169"/>
        <v>5901.6392999999998</v>
      </c>
      <c r="K719" s="77">
        <f t="shared" si="165"/>
        <v>1062.2951</v>
      </c>
      <c r="L719" s="137">
        <f t="shared" si="158"/>
        <v>2703.0221999999999</v>
      </c>
      <c r="M719" s="77">
        <f t="shared" si="166"/>
        <v>486.54399999999998</v>
      </c>
      <c r="N719" s="14"/>
      <c r="O719" s="14"/>
      <c r="P719" s="14"/>
      <c r="V719" s="36">
        <f t="shared" si="167"/>
        <v>991.15000000000009</v>
      </c>
      <c r="W719" s="36">
        <f t="shared" si="168"/>
        <v>985.23</v>
      </c>
    </row>
    <row r="720" spans="1:23" x14ac:dyDescent="0.2">
      <c r="A720" s="29">
        <v>41991</v>
      </c>
      <c r="B720" s="30">
        <v>989306121.02999997</v>
      </c>
      <c r="C720" s="30">
        <v>988.19</v>
      </c>
      <c r="D720" s="2">
        <f t="shared" si="160"/>
        <v>0</v>
      </c>
      <c r="E720" s="30">
        <f t="shared" si="161"/>
        <v>0</v>
      </c>
      <c r="F720" s="73">
        <f t="shared" si="162"/>
        <v>0</v>
      </c>
      <c r="G720" s="43">
        <f t="shared" si="163"/>
        <v>0</v>
      </c>
      <c r="I720" s="19">
        <f t="shared" si="164"/>
        <v>78387.64</v>
      </c>
      <c r="J720" s="138">
        <f t="shared" si="169"/>
        <v>5901.6392999999998</v>
      </c>
      <c r="K720" s="78">
        <f t="shared" si="165"/>
        <v>1062.2951</v>
      </c>
      <c r="L720" s="144">
        <f t="shared" si="158"/>
        <v>2703.0221999999999</v>
      </c>
      <c r="M720" s="87">
        <f t="shared" si="166"/>
        <v>486.54399999999998</v>
      </c>
      <c r="N720" s="14"/>
      <c r="O720" s="14"/>
      <c r="P720" s="14"/>
      <c r="V720" s="36">
        <f t="shared" si="167"/>
        <v>991.15000000000009</v>
      </c>
      <c r="W720" s="36">
        <f t="shared" si="168"/>
        <v>985.23</v>
      </c>
    </row>
    <row r="721" spans="1:28" x14ac:dyDescent="0.2">
      <c r="A721" s="29">
        <v>41992</v>
      </c>
      <c r="B721" s="30">
        <v>989306121.02999997</v>
      </c>
      <c r="C721" s="30">
        <v>988.19</v>
      </c>
      <c r="D721" s="2">
        <f t="shared" si="160"/>
        <v>0</v>
      </c>
      <c r="E721" s="30">
        <f t="shared" si="161"/>
        <v>0</v>
      </c>
      <c r="F721" s="73">
        <f t="shared" si="162"/>
        <v>0</v>
      </c>
      <c r="G721" s="43">
        <f t="shared" si="163"/>
        <v>0</v>
      </c>
      <c r="I721" s="19">
        <f t="shared" si="164"/>
        <v>78387.64</v>
      </c>
      <c r="J721" s="138">
        <f t="shared" si="169"/>
        <v>5901.6392999999998</v>
      </c>
      <c r="K721" s="78">
        <f t="shared" si="165"/>
        <v>1062.2951</v>
      </c>
      <c r="L721" s="144">
        <f t="shared" ref="L721:L732" si="170">ROUND(IF(B720&lt;=$R$750,B720*$S$750/$O$739,IF(B720&gt;$R$751,B720*$S$751/$O$739,0)),4)</f>
        <v>2703.0221999999999</v>
      </c>
      <c r="M721" s="87">
        <f t="shared" si="166"/>
        <v>486.54399999999998</v>
      </c>
      <c r="N721" s="14"/>
      <c r="O721" s="14"/>
      <c r="P721" s="14"/>
      <c r="V721" s="36">
        <f t="shared" si="167"/>
        <v>991.15000000000009</v>
      </c>
      <c r="W721" s="36">
        <f t="shared" si="168"/>
        <v>985.23</v>
      </c>
    </row>
    <row r="722" spans="1:28" x14ac:dyDescent="0.2">
      <c r="A722" s="29">
        <v>41993</v>
      </c>
      <c r="B722" s="30">
        <v>989306121.02999997</v>
      </c>
      <c r="C722" s="30">
        <v>988.19</v>
      </c>
      <c r="D722" s="2">
        <f t="shared" si="160"/>
        <v>0</v>
      </c>
      <c r="E722" s="30">
        <f t="shared" si="161"/>
        <v>0</v>
      </c>
      <c r="F722" s="73">
        <f t="shared" si="162"/>
        <v>0</v>
      </c>
      <c r="G722" s="43">
        <f t="shared" si="163"/>
        <v>0</v>
      </c>
      <c r="I722" s="19">
        <f t="shared" si="164"/>
        <v>78387.64</v>
      </c>
      <c r="J722" s="138">
        <f t="shared" si="169"/>
        <v>5901.6392999999998</v>
      </c>
      <c r="K722" s="78">
        <f t="shared" si="165"/>
        <v>1062.2951</v>
      </c>
      <c r="L722" s="144">
        <f t="shared" si="170"/>
        <v>2703.0221999999999</v>
      </c>
      <c r="M722" s="87">
        <f t="shared" si="166"/>
        <v>486.54399999999998</v>
      </c>
      <c r="N722" s="14"/>
      <c r="O722" s="14"/>
      <c r="P722" s="14"/>
      <c r="V722" s="36">
        <f t="shared" si="167"/>
        <v>991.15000000000009</v>
      </c>
      <c r="W722" s="36">
        <f t="shared" si="168"/>
        <v>985.23</v>
      </c>
    </row>
    <row r="723" spans="1:28" x14ac:dyDescent="0.2">
      <c r="A723" s="29">
        <v>41994</v>
      </c>
      <c r="B723" s="30">
        <v>989306121.02999997</v>
      </c>
      <c r="C723" s="30">
        <v>988.19</v>
      </c>
      <c r="D723" s="2">
        <f t="shared" si="160"/>
        <v>0</v>
      </c>
      <c r="E723" s="30">
        <f t="shared" si="161"/>
        <v>0</v>
      </c>
      <c r="F723" s="73">
        <f t="shared" si="162"/>
        <v>0</v>
      </c>
      <c r="G723" s="43">
        <f t="shared" si="163"/>
        <v>0</v>
      </c>
      <c r="I723" s="19">
        <f t="shared" si="164"/>
        <v>78387.64</v>
      </c>
      <c r="J723" s="138">
        <f t="shared" si="169"/>
        <v>5901.6392999999998</v>
      </c>
      <c r="K723" s="78">
        <f t="shared" si="165"/>
        <v>1062.2951</v>
      </c>
      <c r="L723" s="144">
        <f t="shared" si="170"/>
        <v>2703.0221999999999</v>
      </c>
      <c r="M723" s="87">
        <f t="shared" si="166"/>
        <v>486.54399999999998</v>
      </c>
      <c r="N723" s="14"/>
      <c r="O723" s="14"/>
      <c r="P723" s="14"/>
      <c r="V723" s="36">
        <f t="shared" si="167"/>
        <v>991.15000000000009</v>
      </c>
      <c r="W723" s="36">
        <f t="shared" si="168"/>
        <v>985.23</v>
      </c>
    </row>
    <row r="724" spans="1:28" x14ac:dyDescent="0.2">
      <c r="A724" s="29">
        <v>41995</v>
      </c>
      <c r="B724" s="30">
        <v>989306121.02999997</v>
      </c>
      <c r="C724" s="30">
        <v>988.19</v>
      </c>
      <c r="D724" s="2">
        <f t="shared" si="160"/>
        <v>0</v>
      </c>
      <c r="E724" s="30">
        <f t="shared" si="161"/>
        <v>0</v>
      </c>
      <c r="F724" s="73">
        <f t="shared" si="162"/>
        <v>0</v>
      </c>
      <c r="G724" s="43">
        <f t="shared" si="163"/>
        <v>0</v>
      </c>
      <c r="I724" s="19">
        <f t="shared" si="164"/>
        <v>78387.64</v>
      </c>
      <c r="J724" s="138">
        <f t="shared" si="169"/>
        <v>5901.6392999999998</v>
      </c>
      <c r="K724" s="78">
        <f t="shared" si="165"/>
        <v>1062.2951</v>
      </c>
      <c r="L724" s="144">
        <f t="shared" si="170"/>
        <v>2703.0221999999999</v>
      </c>
      <c r="M724" s="87">
        <f t="shared" si="166"/>
        <v>486.54399999999998</v>
      </c>
      <c r="V724" s="36">
        <f t="shared" si="167"/>
        <v>991.15000000000009</v>
      </c>
      <c r="W724" s="36">
        <f t="shared" si="168"/>
        <v>985.23</v>
      </c>
    </row>
    <row r="725" spans="1:28" x14ac:dyDescent="0.2">
      <c r="A725" s="29">
        <v>41996</v>
      </c>
      <c r="B725" s="30">
        <v>989306121.02999997</v>
      </c>
      <c r="C725" s="30">
        <v>988.19</v>
      </c>
      <c r="D725" s="2">
        <f t="shared" si="160"/>
        <v>0</v>
      </c>
      <c r="E725" s="30">
        <f t="shared" si="161"/>
        <v>0</v>
      </c>
      <c r="F725" s="73">
        <f t="shared" si="162"/>
        <v>0</v>
      </c>
      <c r="G725" s="43">
        <f t="shared" si="163"/>
        <v>0</v>
      </c>
      <c r="I725" s="31">
        <f t="shared" ref="I725:I732" si="171">ROUND(B724*$N$2/$O$739,2)</f>
        <v>78387.64</v>
      </c>
      <c r="J725" s="137">
        <f t="shared" si="169"/>
        <v>5901.6392999999998</v>
      </c>
      <c r="K725" s="77">
        <f t="shared" si="165"/>
        <v>1062.2951</v>
      </c>
      <c r="L725" s="137">
        <f t="shared" si="170"/>
        <v>2703.0221999999999</v>
      </c>
      <c r="M725" s="77">
        <f t="shared" si="166"/>
        <v>486.54399999999998</v>
      </c>
      <c r="V725" s="36">
        <f t="shared" si="167"/>
        <v>991.15000000000009</v>
      </c>
      <c r="W725" s="36">
        <f t="shared" si="168"/>
        <v>985.23</v>
      </c>
    </row>
    <row r="726" spans="1:28" x14ac:dyDescent="0.2">
      <c r="A726" s="29">
        <v>41997</v>
      </c>
      <c r="B726" s="30">
        <v>989306121.02999997</v>
      </c>
      <c r="C726" s="30">
        <v>988.19</v>
      </c>
      <c r="D726" s="2">
        <f t="shared" si="160"/>
        <v>0</v>
      </c>
      <c r="E726" s="30">
        <f t="shared" si="161"/>
        <v>0</v>
      </c>
      <c r="F726" s="73">
        <f t="shared" si="162"/>
        <v>0</v>
      </c>
      <c r="G726" s="43">
        <f t="shared" si="163"/>
        <v>0</v>
      </c>
      <c r="I726" s="31">
        <f t="shared" si="171"/>
        <v>78387.64</v>
      </c>
      <c r="J726" s="137">
        <f t="shared" si="169"/>
        <v>5901.6392999999998</v>
      </c>
      <c r="K726" s="77">
        <f t="shared" si="165"/>
        <v>1062.2951</v>
      </c>
      <c r="L726" s="137">
        <f t="shared" si="170"/>
        <v>2703.0221999999999</v>
      </c>
      <c r="M726" s="77">
        <f t="shared" si="166"/>
        <v>486.54399999999998</v>
      </c>
      <c r="V726" s="36">
        <f t="shared" si="167"/>
        <v>991.15000000000009</v>
      </c>
      <c r="W726" s="36">
        <f t="shared" si="168"/>
        <v>985.23</v>
      </c>
    </row>
    <row r="727" spans="1:28" x14ac:dyDescent="0.2">
      <c r="A727" s="29">
        <v>41998</v>
      </c>
      <c r="B727" s="30">
        <v>989306121.02999997</v>
      </c>
      <c r="C727" s="30">
        <v>988.19</v>
      </c>
      <c r="D727" s="2">
        <f t="shared" si="160"/>
        <v>0</v>
      </c>
      <c r="E727" s="30">
        <f t="shared" si="161"/>
        <v>0</v>
      </c>
      <c r="F727" s="73">
        <f t="shared" si="162"/>
        <v>0</v>
      </c>
      <c r="G727" s="43">
        <f t="shared" si="163"/>
        <v>0</v>
      </c>
      <c r="I727" s="19">
        <f t="shared" si="171"/>
        <v>78387.64</v>
      </c>
      <c r="J727" s="138">
        <f t="shared" si="169"/>
        <v>5901.6392999999998</v>
      </c>
      <c r="K727" s="78">
        <f t="shared" si="165"/>
        <v>1062.2951</v>
      </c>
      <c r="L727" s="144">
        <f t="shared" si="170"/>
        <v>2703.0221999999999</v>
      </c>
      <c r="M727" s="87">
        <f t="shared" si="166"/>
        <v>486.54399999999998</v>
      </c>
      <c r="N727" s="191" t="s">
        <v>54</v>
      </c>
      <c r="O727" s="191"/>
      <c r="P727" s="191"/>
      <c r="V727" s="36">
        <f t="shared" si="167"/>
        <v>991.15000000000009</v>
      </c>
      <c r="W727" s="36">
        <f t="shared" si="168"/>
        <v>985.23</v>
      </c>
    </row>
    <row r="728" spans="1:28" x14ac:dyDescent="0.2">
      <c r="A728" s="29">
        <v>41999</v>
      </c>
      <c r="B728" s="30">
        <v>989306121.02999997</v>
      </c>
      <c r="C728" s="30">
        <v>988.19</v>
      </c>
      <c r="D728" s="2">
        <f t="shared" si="160"/>
        <v>0</v>
      </c>
      <c r="E728" s="30">
        <f t="shared" si="161"/>
        <v>0</v>
      </c>
      <c r="F728" s="73">
        <f t="shared" si="162"/>
        <v>0</v>
      </c>
      <c r="G728" s="43">
        <f t="shared" si="163"/>
        <v>0</v>
      </c>
      <c r="I728" s="19">
        <f t="shared" si="171"/>
        <v>78387.64</v>
      </c>
      <c r="J728" s="138">
        <f t="shared" si="169"/>
        <v>5901.6392999999998</v>
      </c>
      <c r="K728" s="78">
        <f t="shared" si="165"/>
        <v>1062.2951</v>
      </c>
      <c r="L728" s="144">
        <f t="shared" si="170"/>
        <v>2703.0221999999999</v>
      </c>
      <c r="M728" s="87">
        <f t="shared" si="166"/>
        <v>486.54399999999998</v>
      </c>
      <c r="N728" s="119" t="s">
        <v>52</v>
      </c>
      <c r="O728" s="120">
        <f>SUM(J704:J734)</f>
        <v>177049.17900000003</v>
      </c>
      <c r="P728" s="76">
        <f>SUM(L704:L734)</f>
        <v>81087.787600000025</v>
      </c>
      <c r="V728" s="36">
        <f t="shared" si="167"/>
        <v>991.15000000000009</v>
      </c>
      <c r="W728" s="36">
        <f t="shared" si="168"/>
        <v>985.23</v>
      </c>
    </row>
    <row r="729" spans="1:28" x14ac:dyDescent="0.2">
      <c r="A729" s="29">
        <v>42000</v>
      </c>
      <c r="B729" s="30">
        <v>989306121.02999997</v>
      </c>
      <c r="C729" s="30">
        <v>988.19</v>
      </c>
      <c r="D729" s="2">
        <f t="shared" si="160"/>
        <v>0</v>
      </c>
      <c r="E729" s="30">
        <f t="shared" si="161"/>
        <v>0</v>
      </c>
      <c r="F729" s="73">
        <f t="shared" si="162"/>
        <v>0</v>
      </c>
      <c r="G729" s="43">
        <f t="shared" si="163"/>
        <v>0</v>
      </c>
      <c r="I729" s="19">
        <f t="shared" si="171"/>
        <v>78387.64</v>
      </c>
      <c r="J729" s="138">
        <f t="shared" si="169"/>
        <v>5901.6392999999998</v>
      </c>
      <c r="K729" s="78">
        <f t="shared" si="165"/>
        <v>1062.2951</v>
      </c>
      <c r="L729" s="144">
        <f t="shared" si="170"/>
        <v>2703.0221999999999</v>
      </c>
      <c r="M729" s="87">
        <f t="shared" si="166"/>
        <v>486.54399999999998</v>
      </c>
      <c r="N729" s="119" t="s">
        <v>53</v>
      </c>
      <c r="O729" s="76">
        <f>SUM(K704:K734)</f>
        <v>31868.852999999988</v>
      </c>
      <c r="P729" s="76">
        <f>SUM(M704:M734)</f>
        <v>14595.801899999999</v>
      </c>
      <c r="V729" s="36">
        <f t="shared" si="167"/>
        <v>991.15000000000009</v>
      </c>
      <c r="W729" s="36">
        <f t="shared" si="168"/>
        <v>985.23</v>
      </c>
    </row>
    <row r="730" spans="1:28" x14ac:dyDescent="0.2">
      <c r="A730" s="29">
        <v>42001</v>
      </c>
      <c r="B730" s="30">
        <v>989306121.02999997</v>
      </c>
      <c r="C730" s="30">
        <v>988.19</v>
      </c>
      <c r="D730" s="2">
        <f t="shared" si="160"/>
        <v>0</v>
      </c>
      <c r="E730" s="30">
        <f t="shared" si="161"/>
        <v>0</v>
      </c>
      <c r="F730" s="73">
        <f t="shared" si="162"/>
        <v>0</v>
      </c>
      <c r="G730" s="43">
        <f t="shared" si="163"/>
        <v>0</v>
      </c>
      <c r="I730" s="19">
        <f t="shared" si="171"/>
        <v>78387.64</v>
      </c>
      <c r="J730" s="138">
        <f t="shared" si="169"/>
        <v>5901.6392999999998</v>
      </c>
      <c r="K730" s="78">
        <f t="shared" si="165"/>
        <v>1062.2951</v>
      </c>
      <c r="L730" s="144">
        <f t="shared" si="170"/>
        <v>2703.0221999999999</v>
      </c>
      <c r="M730" s="87">
        <f t="shared" si="166"/>
        <v>486.54399999999998</v>
      </c>
      <c r="N730" s="186" t="s">
        <v>16</v>
      </c>
      <c r="O730" s="186"/>
      <c r="P730" s="186"/>
      <c r="V730" s="36">
        <f t="shared" si="167"/>
        <v>991.15000000000009</v>
      </c>
      <c r="W730" s="36">
        <f t="shared" si="168"/>
        <v>985.23</v>
      </c>
    </row>
    <row r="731" spans="1:28" x14ac:dyDescent="0.2">
      <c r="A731" s="29">
        <v>42002</v>
      </c>
      <c r="B731" s="30">
        <v>989306121.02999997</v>
      </c>
      <c r="C731" s="30">
        <v>988.19</v>
      </c>
      <c r="D731" s="2">
        <f t="shared" si="160"/>
        <v>0</v>
      </c>
      <c r="E731" s="30">
        <f t="shared" si="161"/>
        <v>0</v>
      </c>
      <c r="F731" s="73">
        <f t="shared" si="162"/>
        <v>0</v>
      </c>
      <c r="G731" s="43">
        <f t="shared" si="163"/>
        <v>0</v>
      </c>
      <c r="I731" s="19">
        <f t="shared" si="171"/>
        <v>78387.64</v>
      </c>
      <c r="J731" s="138">
        <f t="shared" si="169"/>
        <v>5901.6392999999998</v>
      </c>
      <c r="K731" s="78">
        <f t="shared" si="165"/>
        <v>1062.2951</v>
      </c>
      <c r="L731" s="144">
        <f t="shared" si="170"/>
        <v>2703.0221999999999</v>
      </c>
      <c r="M731" s="87">
        <f t="shared" si="166"/>
        <v>486.54399999999998</v>
      </c>
      <c r="N731" s="92" t="s">
        <v>43</v>
      </c>
      <c r="O731" s="167" t="s">
        <v>39</v>
      </c>
      <c r="P731" s="93" t="s">
        <v>40</v>
      </c>
      <c r="V731" s="36">
        <f t="shared" si="167"/>
        <v>991.15000000000009</v>
      </c>
      <c r="W731" s="36">
        <f t="shared" si="168"/>
        <v>985.23</v>
      </c>
      <c r="X731" s="3" t="s">
        <v>64</v>
      </c>
      <c r="Z731" s="3" t="s">
        <v>27</v>
      </c>
      <c r="AA731" s="3" t="s">
        <v>28</v>
      </c>
    </row>
    <row r="732" spans="1:28" x14ac:dyDescent="0.2">
      <c r="A732" s="29">
        <v>42003</v>
      </c>
      <c r="B732" s="30">
        <v>989306121.02999997</v>
      </c>
      <c r="C732" s="30">
        <v>988.19</v>
      </c>
      <c r="D732" s="2">
        <f t="shared" si="160"/>
        <v>0</v>
      </c>
      <c r="E732" s="30">
        <f t="shared" si="161"/>
        <v>0</v>
      </c>
      <c r="F732" s="73">
        <f t="shared" si="162"/>
        <v>0</v>
      </c>
      <c r="G732" s="43">
        <f t="shared" si="163"/>
        <v>0</v>
      </c>
      <c r="I732" s="32">
        <f t="shared" si="171"/>
        <v>78387.64</v>
      </c>
      <c r="J732" s="138">
        <f t="shared" si="169"/>
        <v>5901.6392999999998</v>
      </c>
      <c r="K732" s="78">
        <f t="shared" si="165"/>
        <v>1062.2951</v>
      </c>
      <c r="L732" s="144">
        <f t="shared" si="170"/>
        <v>2703.0221999999999</v>
      </c>
      <c r="M732" s="87">
        <f t="shared" si="166"/>
        <v>486.54399999999998</v>
      </c>
      <c r="N732" s="97">
        <f>SUM(I704:I732)</f>
        <v>2273241.5599999991</v>
      </c>
      <c r="O732" s="98">
        <f>IF(SUM(J704:J734)&lt;20000,20000,SUM(J704:J734))</f>
        <v>177049.17900000003</v>
      </c>
      <c r="P732" s="99">
        <f>IF(SUM(L704:L734)&lt;6000,6000,SUM(L704:L734))</f>
        <v>81087.787600000025</v>
      </c>
      <c r="V732" s="36">
        <f t="shared" si="167"/>
        <v>991.15000000000009</v>
      </c>
      <c r="W732" s="36">
        <f t="shared" si="168"/>
        <v>985.23</v>
      </c>
      <c r="X732" s="36">
        <f>B732*X733/12</f>
        <v>8244.21767525</v>
      </c>
      <c r="Z732" s="36">
        <f>B732*Z733/12</f>
        <v>164884.35350500001</v>
      </c>
      <c r="AA732" s="36">
        <f>B732*AA733/12</f>
        <v>824421.76752500003</v>
      </c>
    </row>
    <row r="733" spans="1:28" x14ac:dyDescent="0.2">
      <c r="A733" s="12">
        <v>42004</v>
      </c>
      <c r="B733" s="31">
        <v>988252629.98000002</v>
      </c>
      <c r="C733" s="31">
        <v>987.13</v>
      </c>
      <c r="D733" s="2">
        <f t="shared" ref="D733:D734" si="172">IF(B733-B732=-B733-B732,0,B733-B732)</f>
        <v>-1053491.0499999523</v>
      </c>
      <c r="E733" s="30">
        <f t="shared" ref="E733:E734" si="173">IF(C733-C732=-C733-C732,0,C733-C732)</f>
        <v>-1.0600000000000591</v>
      </c>
      <c r="F733" s="73">
        <f t="shared" ref="F733:F734" si="174">IFERROR(D733/B732,0)</f>
        <v>-1.064878734302308E-3</v>
      </c>
      <c r="G733" s="43">
        <f t="shared" ref="G733:G734" si="175">IFERROR(E733/C732,0)</f>
        <v>-1.0726682115788048E-3</v>
      </c>
      <c r="H733" s="55"/>
      <c r="I733" s="35"/>
      <c r="J733" s="135"/>
      <c r="K733" s="81"/>
      <c r="L733" s="142"/>
      <c r="M733" s="86"/>
      <c r="N733" s="187" t="s">
        <v>4</v>
      </c>
      <c r="O733" s="188"/>
      <c r="P733" s="189"/>
      <c r="Q733" s="69" t="s">
        <v>27</v>
      </c>
      <c r="R733" s="66">
        <v>2.9000000000000001E-2</v>
      </c>
      <c r="X733" s="57">
        <v>1E-4</v>
      </c>
      <c r="Z733" s="57">
        <v>2E-3</v>
      </c>
      <c r="AA733" s="57">
        <v>0.01</v>
      </c>
    </row>
    <row r="734" spans="1:28" s="39" customFormat="1" x14ac:dyDescent="0.2">
      <c r="A734" s="29">
        <v>42005</v>
      </c>
      <c r="B734" s="2">
        <v>988252629.98000002</v>
      </c>
      <c r="C734" s="2">
        <v>987.13</v>
      </c>
      <c r="D734" s="2">
        <f t="shared" si="172"/>
        <v>0</v>
      </c>
      <c r="E734" s="30">
        <f t="shared" si="173"/>
        <v>0</v>
      </c>
      <c r="F734" s="73">
        <f t="shared" si="174"/>
        <v>0</v>
      </c>
      <c r="G734" s="43">
        <f t="shared" si="175"/>
        <v>0</v>
      </c>
      <c r="H734" s="55"/>
      <c r="I734" s="31">
        <f t="shared" ref="I734:I765" si="176">ROUND(B733*$N$2/$O$739,2)</f>
        <v>78304.17</v>
      </c>
      <c r="J734" s="137">
        <f>ROUND(IF(B733&lt;=$R$740,B733*$S$740/$O$739,MAX(IF(B733&lt;=$R$741,B733*$S$741/$O$739,MAX(IF(B733&lt;=$R$742,B733*$S$742/$O$739,MAX(IF(B733&lt;=$R$743,B733*$S$743/$O$739,MAX(IF(B733&lt;=$R$744,B733*$S$744/$O$739,MAX(IF(B733&lt;=$R$745,B733*$S$745/$O$739,MAX(IF(B733&gt;$R$746,B733*$S$746/$O$739,0),$R$745*$S$745/$O$739)),$R$744*$S$744/$O$739)),$R$743*$S$743/$O$739)),$R$742*$S$742/$O$739)),$R$741*$S$741/$O$739)),$R$740*$S$740/$O$739)),4)</f>
        <v>5901.6392999999998</v>
      </c>
      <c r="K734" s="77">
        <f>ROUND(J734*18%,4)</f>
        <v>1062.2951</v>
      </c>
      <c r="L734" s="137">
        <f>ROUND(IF(B733&lt;=$R$750,B733*$S$750/$O$739,IF(B733&gt;$R$751,B733*$S$751/$O$739,0)),4)</f>
        <v>2700.1437999999998</v>
      </c>
      <c r="M734" s="77">
        <f>ROUND(L734*18%,4)</f>
        <v>486.02589999999998</v>
      </c>
      <c r="N734" s="14"/>
      <c r="O734" s="23"/>
      <c r="P734" s="14"/>
      <c r="Q734" s="69" t="s">
        <v>28</v>
      </c>
      <c r="R734" s="67">
        <v>5.0000000000000001E-3</v>
      </c>
      <c r="S734" s="3"/>
      <c r="T734" s="3"/>
      <c r="U734" s="3"/>
      <c r="V734" s="36">
        <f t="shared" ref="V734:V798" si="177">C734+(ROUND(C734*$V$2,2))</f>
        <v>990.09</v>
      </c>
      <c r="W734" s="36">
        <f t="shared" ref="W734:W797" si="178">C734-(ROUND(C734*$V$2,2))</f>
        <v>984.17</v>
      </c>
      <c r="X734" s="3"/>
      <c r="Y734" s="3"/>
      <c r="Z734" s="3"/>
      <c r="AA734" s="3"/>
      <c r="AB734" s="3"/>
    </row>
    <row r="735" spans="1:28" x14ac:dyDescent="0.2">
      <c r="A735" s="29">
        <v>42006</v>
      </c>
      <c r="B735" s="2">
        <v>988252629.98000002</v>
      </c>
      <c r="C735" s="2">
        <v>987.13</v>
      </c>
      <c r="D735" s="2">
        <f t="shared" ref="D735:E798" si="179">IF(B735-B734=-B735-B734,0,B735-B734)</f>
        <v>0</v>
      </c>
      <c r="E735" s="30">
        <f t="shared" si="179"/>
        <v>0</v>
      </c>
      <c r="F735" s="73">
        <f t="shared" ref="F735:G798" si="180">IFERROR(D735/B734,0)</f>
        <v>0</v>
      </c>
      <c r="G735" s="43">
        <f t="shared" si="180"/>
        <v>0</v>
      </c>
      <c r="H735" s="55"/>
      <c r="I735" s="31">
        <f t="shared" si="176"/>
        <v>78304.17</v>
      </c>
      <c r="J735" s="137">
        <f t="shared" ref="J735:J742" si="181">ROUND(IF(B734&lt;=$R$740,B734*$S$740/$O$739,MAX(IF(B734&lt;=$R$741,B734*$S$741/$O$739,MAX(IF(B734&lt;=$R$742,B734*$S$742/$O$739,MAX(IF(B734&lt;=$R$743,B734*$S$743/$O$739,MAX(IF(B734&lt;=$R$744,B734*$S$744/$O$739,MAX(IF(B734&lt;=$R$745,B734*$S$745/$O$739,MAX(IF(B734&gt;$R$746,B734*$S$746/$O$739,0),$R$745*$S$745/$O$739)),$R$744*$S$744/$O$739)),$R$743*$S$743/$O$739)),$R$742*$S$742/$O$739)),$R$741*$S$741/$O$739)),$R$740*$S$740/$O$739)),4)</f>
        <v>5901.6392999999998</v>
      </c>
      <c r="K735" s="77">
        <f t="shared" ref="K735:K742" si="182">ROUND(J735*18%,4)</f>
        <v>1062.2951</v>
      </c>
      <c r="L735" s="137">
        <f t="shared" ref="L735:L742" si="183">ROUND(IF(B734&lt;=$R$750,B734*$S$750/$O$739,IF(B734&gt;$R$751,B734*$S$751/$O$739,0)),4)</f>
        <v>2700.1437999999998</v>
      </c>
      <c r="M735" s="77">
        <f t="shared" ref="M735:M742" si="184">ROUND(L735*18%,4)</f>
        <v>486.02589999999998</v>
      </c>
      <c r="N735" s="187" t="s">
        <v>44</v>
      </c>
      <c r="O735" s="188"/>
      <c r="P735" s="188"/>
      <c r="V735" s="36">
        <f t="shared" si="177"/>
        <v>990.09</v>
      </c>
      <c r="W735" s="36">
        <f t="shared" si="178"/>
        <v>984.17</v>
      </c>
    </row>
    <row r="736" spans="1:28" x14ac:dyDescent="0.2">
      <c r="A736" s="29">
        <v>42007</v>
      </c>
      <c r="B736" s="2">
        <v>988252629.98000002</v>
      </c>
      <c r="C736" s="2">
        <v>987.13</v>
      </c>
      <c r="D736" s="2">
        <f t="shared" si="179"/>
        <v>0</v>
      </c>
      <c r="E736" s="30">
        <f t="shared" si="179"/>
        <v>0</v>
      </c>
      <c r="F736" s="73">
        <f t="shared" si="180"/>
        <v>0</v>
      </c>
      <c r="G736" s="43">
        <f t="shared" si="180"/>
        <v>0</v>
      </c>
      <c r="H736" s="55"/>
      <c r="I736" s="31">
        <f t="shared" si="176"/>
        <v>78304.17</v>
      </c>
      <c r="J736" s="137">
        <f t="shared" si="181"/>
        <v>5901.6392999999998</v>
      </c>
      <c r="K736" s="77">
        <f t="shared" si="182"/>
        <v>1062.2951</v>
      </c>
      <c r="L736" s="137">
        <f t="shared" si="183"/>
        <v>2700.1437999999998</v>
      </c>
      <c r="M736" s="77">
        <f t="shared" si="184"/>
        <v>486.02589999999998</v>
      </c>
      <c r="N736" s="14"/>
      <c r="O736" s="25">
        <v>365</v>
      </c>
      <c r="P736" s="14"/>
      <c r="Q736" s="36"/>
      <c r="V736" s="36">
        <f t="shared" si="177"/>
        <v>990.09</v>
      </c>
      <c r="W736" s="36">
        <f t="shared" si="178"/>
        <v>984.17</v>
      </c>
    </row>
    <row r="737" spans="1:23" x14ac:dyDescent="0.2">
      <c r="A737" s="29">
        <v>42008</v>
      </c>
      <c r="B737" s="2">
        <v>988252629.98000002</v>
      </c>
      <c r="C737" s="2">
        <v>987.13</v>
      </c>
      <c r="D737" s="2">
        <f t="shared" si="179"/>
        <v>0</v>
      </c>
      <c r="E737" s="30">
        <f t="shared" si="179"/>
        <v>0</v>
      </c>
      <c r="F737" s="73">
        <f t="shared" si="180"/>
        <v>0</v>
      </c>
      <c r="G737" s="43">
        <f t="shared" si="180"/>
        <v>0</v>
      </c>
      <c r="H737" s="55"/>
      <c r="I737" s="31">
        <f t="shared" si="176"/>
        <v>78304.17</v>
      </c>
      <c r="J737" s="137">
        <f t="shared" si="181"/>
        <v>5901.6392999999998</v>
      </c>
      <c r="K737" s="77">
        <f t="shared" si="182"/>
        <v>1062.2951</v>
      </c>
      <c r="L737" s="137">
        <f t="shared" si="183"/>
        <v>2700.1437999999998</v>
      </c>
      <c r="M737" s="77">
        <f t="shared" si="184"/>
        <v>486.02589999999998</v>
      </c>
      <c r="N737" s="14"/>
      <c r="O737" s="14"/>
      <c r="P737" s="14"/>
      <c r="Q737" s="36"/>
      <c r="V737" s="36">
        <f t="shared" si="177"/>
        <v>990.09</v>
      </c>
      <c r="W737" s="36">
        <f t="shared" si="178"/>
        <v>984.17</v>
      </c>
    </row>
    <row r="738" spans="1:23" x14ac:dyDescent="0.2">
      <c r="A738" s="29">
        <v>42009</v>
      </c>
      <c r="B738" s="2">
        <v>988252629.98000002</v>
      </c>
      <c r="C738" s="2">
        <v>987.13</v>
      </c>
      <c r="D738" s="2">
        <f t="shared" si="179"/>
        <v>0</v>
      </c>
      <c r="E738" s="30">
        <f t="shared" si="179"/>
        <v>0</v>
      </c>
      <c r="F738" s="73">
        <f t="shared" si="180"/>
        <v>0</v>
      </c>
      <c r="G738" s="43">
        <f t="shared" si="180"/>
        <v>0</v>
      </c>
      <c r="H738" s="55"/>
      <c r="I738" s="31">
        <f t="shared" si="176"/>
        <v>78304.17</v>
      </c>
      <c r="J738" s="137">
        <f t="shared" si="181"/>
        <v>5901.6392999999998</v>
      </c>
      <c r="K738" s="77">
        <f t="shared" si="182"/>
        <v>1062.2951</v>
      </c>
      <c r="L738" s="137">
        <f t="shared" si="183"/>
        <v>2700.1437999999998</v>
      </c>
      <c r="M738" s="77">
        <f t="shared" si="184"/>
        <v>486.02589999999998</v>
      </c>
      <c r="N738" s="187" t="s">
        <v>19</v>
      </c>
      <c r="O738" s="188"/>
      <c r="P738" s="188"/>
      <c r="Q738" s="195" t="s">
        <v>39</v>
      </c>
      <c r="R738" s="196"/>
      <c r="S738" s="196"/>
      <c r="T738" s="3" t="s">
        <v>42</v>
      </c>
      <c r="U738" s="3" t="s">
        <v>42</v>
      </c>
      <c r="V738" s="36">
        <f t="shared" si="177"/>
        <v>990.09</v>
      </c>
      <c r="W738" s="36">
        <f t="shared" si="178"/>
        <v>984.17</v>
      </c>
    </row>
    <row r="739" spans="1:23" x14ac:dyDescent="0.2">
      <c r="A739" s="29">
        <v>42010</v>
      </c>
      <c r="B739" s="2">
        <v>988252629.98000002</v>
      </c>
      <c r="C739" s="2">
        <v>987.13</v>
      </c>
      <c r="D739" s="2">
        <f t="shared" si="179"/>
        <v>0</v>
      </c>
      <c r="E739" s="30">
        <f t="shared" si="179"/>
        <v>0</v>
      </c>
      <c r="F739" s="73">
        <f t="shared" si="180"/>
        <v>0</v>
      </c>
      <c r="G739" s="43">
        <f t="shared" si="180"/>
        <v>0</v>
      </c>
      <c r="H739" s="55"/>
      <c r="I739" s="31">
        <f t="shared" si="176"/>
        <v>78304.17</v>
      </c>
      <c r="J739" s="137">
        <f t="shared" si="181"/>
        <v>5901.6392999999998</v>
      </c>
      <c r="K739" s="77">
        <f t="shared" si="182"/>
        <v>1062.2951</v>
      </c>
      <c r="L739" s="137">
        <f t="shared" si="183"/>
        <v>2700.1437999999998</v>
      </c>
      <c r="M739" s="77">
        <f t="shared" si="184"/>
        <v>486.02589999999998</v>
      </c>
      <c r="N739" s="14"/>
      <c r="O739" s="25">
        <v>366</v>
      </c>
      <c r="P739" s="14"/>
      <c r="Q739" s="197" t="s">
        <v>36</v>
      </c>
      <c r="R739" s="197"/>
      <c r="S739" s="70" t="s">
        <v>37</v>
      </c>
      <c r="V739" s="36">
        <f t="shared" si="177"/>
        <v>990.09</v>
      </c>
      <c r="W739" s="36">
        <f t="shared" si="178"/>
        <v>984.17</v>
      </c>
    </row>
    <row r="740" spans="1:23" x14ac:dyDescent="0.2">
      <c r="A740" s="29">
        <v>42011</v>
      </c>
      <c r="B740" s="2">
        <v>988252629.98000002</v>
      </c>
      <c r="C740" s="2">
        <v>987.13</v>
      </c>
      <c r="D740" s="2">
        <f t="shared" si="179"/>
        <v>0</v>
      </c>
      <c r="E740" s="30">
        <f t="shared" si="179"/>
        <v>0</v>
      </c>
      <c r="F740" s="73">
        <f t="shared" si="180"/>
        <v>0</v>
      </c>
      <c r="G740" s="43">
        <f t="shared" si="180"/>
        <v>0</v>
      </c>
      <c r="H740" s="55"/>
      <c r="I740" s="31">
        <f t="shared" si="176"/>
        <v>78304.17</v>
      </c>
      <c r="J740" s="137">
        <f t="shared" si="181"/>
        <v>5901.6392999999998</v>
      </c>
      <c r="K740" s="77">
        <f t="shared" si="182"/>
        <v>1062.2951</v>
      </c>
      <c r="L740" s="137">
        <f t="shared" si="183"/>
        <v>2700.1437999999998</v>
      </c>
      <c r="M740" s="77">
        <f t="shared" si="184"/>
        <v>486.02589999999998</v>
      </c>
      <c r="Q740" s="53">
        <v>0</v>
      </c>
      <c r="R740" s="49">
        <v>100000000</v>
      </c>
      <c r="S740" s="48">
        <v>4.8999999999999998E-3</v>
      </c>
      <c r="T740" s="62">
        <f>IF(B744&lt;=R740,B744*S740/O739,T741)</f>
        <v>5901.6393442622948</v>
      </c>
      <c r="U740" s="56">
        <f t="shared" ref="U740:U745" si="185">R740*S740/$O$739</f>
        <v>1338.7978142076502</v>
      </c>
      <c r="V740" s="36">
        <f t="shared" si="177"/>
        <v>990.09</v>
      </c>
      <c r="W740" s="36">
        <f t="shared" si="178"/>
        <v>984.17</v>
      </c>
    </row>
    <row r="741" spans="1:23" x14ac:dyDescent="0.2">
      <c r="A741" s="29">
        <v>42012</v>
      </c>
      <c r="B741" s="2">
        <v>988252629.98000002</v>
      </c>
      <c r="C741" s="2">
        <v>987.13</v>
      </c>
      <c r="D741" s="2">
        <f t="shared" si="179"/>
        <v>0</v>
      </c>
      <c r="E741" s="30">
        <f t="shared" si="179"/>
        <v>0</v>
      </c>
      <c r="F741" s="73">
        <f t="shared" si="180"/>
        <v>0</v>
      </c>
      <c r="G741" s="43">
        <f t="shared" si="180"/>
        <v>0</v>
      </c>
      <c r="H741" s="55"/>
      <c r="I741" s="31">
        <f t="shared" si="176"/>
        <v>78304.17</v>
      </c>
      <c r="J741" s="137">
        <f t="shared" si="181"/>
        <v>5901.6392999999998</v>
      </c>
      <c r="K741" s="77">
        <f t="shared" si="182"/>
        <v>1062.2951</v>
      </c>
      <c r="L741" s="137">
        <f t="shared" si="183"/>
        <v>2700.1437999999998</v>
      </c>
      <c r="M741" s="77">
        <f t="shared" si="184"/>
        <v>486.02589999999998</v>
      </c>
      <c r="Q741" s="58">
        <v>100000000</v>
      </c>
      <c r="R741" s="58">
        <v>300000000</v>
      </c>
      <c r="S741" s="59">
        <v>3.8999999999999998E-3</v>
      </c>
      <c r="T741" s="60">
        <f>MAX(IF(B744&lt;=R741,B744*S741/O739,T742),R740*S740/$O$739)</f>
        <v>5901.6393442622948</v>
      </c>
      <c r="U741" s="56">
        <f t="shared" si="185"/>
        <v>3196.7213114754099</v>
      </c>
      <c r="V741" s="36">
        <f t="shared" si="177"/>
        <v>990.09</v>
      </c>
      <c r="W741" s="36">
        <f t="shared" si="178"/>
        <v>984.17</v>
      </c>
    </row>
    <row r="742" spans="1:23" x14ac:dyDescent="0.2">
      <c r="A742" s="29">
        <v>42013</v>
      </c>
      <c r="B742" s="2">
        <v>988252629.98000002</v>
      </c>
      <c r="C742" s="2">
        <v>987.13</v>
      </c>
      <c r="D742" s="2">
        <f t="shared" si="179"/>
        <v>0</v>
      </c>
      <c r="E742" s="30">
        <f t="shared" si="179"/>
        <v>0</v>
      </c>
      <c r="F742" s="73">
        <f t="shared" si="180"/>
        <v>0</v>
      </c>
      <c r="G742" s="43">
        <f t="shared" si="180"/>
        <v>0</v>
      </c>
      <c r="H742" s="55"/>
      <c r="I742" s="31">
        <f t="shared" si="176"/>
        <v>78304.17</v>
      </c>
      <c r="J742" s="137">
        <f t="shared" si="181"/>
        <v>5901.6392999999998</v>
      </c>
      <c r="K742" s="77">
        <f t="shared" si="182"/>
        <v>1062.2951</v>
      </c>
      <c r="L742" s="137">
        <f t="shared" si="183"/>
        <v>2700.1437999999998</v>
      </c>
      <c r="M742" s="77">
        <f t="shared" si="184"/>
        <v>486.02589999999998</v>
      </c>
      <c r="Q742" s="52">
        <v>300000000</v>
      </c>
      <c r="R742" s="52">
        <v>600000000</v>
      </c>
      <c r="S742" s="48">
        <v>2.8999999999999998E-3</v>
      </c>
      <c r="T742" s="60">
        <f>MAX(IF(B744&lt;=R742,B744*S742/O739,T743),R741*S741/$O$739)</f>
        <v>5901.6393442622948</v>
      </c>
      <c r="U742" s="56">
        <f t="shared" si="185"/>
        <v>4754.0983606557375</v>
      </c>
      <c r="V742" s="36">
        <f t="shared" si="177"/>
        <v>990.09</v>
      </c>
      <c r="W742" s="36">
        <f t="shared" si="178"/>
        <v>984.17</v>
      </c>
    </row>
    <row r="743" spans="1:23" x14ac:dyDescent="0.2">
      <c r="A743" s="29">
        <v>42014</v>
      </c>
      <c r="B743" s="2">
        <v>988252629.98000002</v>
      </c>
      <c r="C743" s="2">
        <v>987.13</v>
      </c>
      <c r="D743" s="2">
        <f t="shared" si="179"/>
        <v>0</v>
      </c>
      <c r="E743" s="30">
        <f t="shared" si="179"/>
        <v>0</v>
      </c>
      <c r="F743" s="73">
        <f t="shared" si="180"/>
        <v>0</v>
      </c>
      <c r="G743" s="43">
        <f t="shared" si="180"/>
        <v>0</v>
      </c>
      <c r="H743" s="55"/>
      <c r="I743" s="19">
        <f t="shared" si="176"/>
        <v>78304.17</v>
      </c>
      <c r="J743" s="138">
        <f>ROUND(IF(B742&lt;=$R$740,B742*$S$740/$O$739,MAX(IF(B742&lt;=$R$741,B742*$S$741/$O$739,MAX(IF(B742&lt;=$R$742,B742*$S$742/$O$739,MAX(IF(B742&lt;=$R$743,B742*$S$743/$O$739,MAX(IF(B742&lt;=$R$744,B742*$S$744/$O$739,MAX(IF(B742&lt;=$R$745,B742*$S$745/$O$739,MAX(IF(B742&gt;$R$746,B742*$S$746/$O$739,0),$R$745*$S$745/$O$739)),$R$744*$S$744/$O$739)),$R$743*$S$743/$O$739)),$R$742*$S$742/$O$739)),$R$741*$S$741/$O$739)),$R$740*$S$740/$O$739)),4)</f>
        <v>5901.6392999999998</v>
      </c>
      <c r="K743" s="78">
        <f>ROUND(J743*18%,4)</f>
        <v>1062.2951</v>
      </c>
      <c r="L743" s="144">
        <f>ROUND(IF(B742&lt;=$R$750,B742*$S$750/$O$739,IF(B742&gt;$R$751,B742*$S$751/$O$739,0)),4)</f>
        <v>2700.1437999999998</v>
      </c>
      <c r="M743" s="87">
        <f>ROUND(L743*18%,4)</f>
        <v>486.02589999999998</v>
      </c>
      <c r="N743" s="14"/>
      <c r="Q743" s="52">
        <v>600000000</v>
      </c>
      <c r="R743" s="51">
        <v>900000000</v>
      </c>
      <c r="S743" s="48">
        <v>2.3999999999999998E-3</v>
      </c>
      <c r="T743" s="60">
        <f>MAX(IF(B744&lt;=R743,B744*S743/O739,T744),R742*S742/$O$739)</f>
        <v>5901.6393442622948</v>
      </c>
      <c r="U743" s="56">
        <f t="shared" si="185"/>
        <v>5901.6393442622948</v>
      </c>
      <c r="V743" s="36">
        <f t="shared" si="177"/>
        <v>990.09</v>
      </c>
      <c r="W743" s="36">
        <f t="shared" si="178"/>
        <v>984.17</v>
      </c>
    </row>
    <row r="744" spans="1:23" x14ac:dyDescent="0.2">
      <c r="A744" s="29">
        <v>42015</v>
      </c>
      <c r="B744" s="2">
        <v>988252629.98000002</v>
      </c>
      <c r="C744" s="2">
        <v>987.13</v>
      </c>
      <c r="D744" s="2">
        <f t="shared" si="179"/>
        <v>0</v>
      </c>
      <c r="E744" s="30">
        <f t="shared" si="179"/>
        <v>0</v>
      </c>
      <c r="F744" s="73">
        <f t="shared" si="180"/>
        <v>0</v>
      </c>
      <c r="G744" s="43">
        <f t="shared" si="180"/>
        <v>0</v>
      </c>
      <c r="H744" s="55"/>
      <c r="I744" s="19">
        <f t="shared" si="176"/>
        <v>78304.17</v>
      </c>
      <c r="J744" s="138">
        <f t="shared" ref="J744:J746" si="186">ROUND(IF(B743&lt;=$R$740,B743*$S$740/$O$739,MAX(IF(B743&lt;=$R$741,B743*$S$741/$O$739,MAX(IF(B743&lt;=$R$742,B743*$S$742/$O$739,MAX(IF(B743&lt;=$R$743,B743*$S$743/$O$739,MAX(IF(B743&lt;=$R$744,B743*$S$744/$O$739,MAX(IF(B743&lt;=$R$745,B743*$S$745/$O$739,MAX(IF(B743&gt;$R$746,B743*$S$746/$O$739,0),$R$745*$S$745/$O$739)),$R$744*$S$744/$O$739)),$R$743*$S$743/$O$739)),$R$742*$S$742/$O$739)),$R$741*$S$741/$O$739)),$R$740*$S$740/$O$739)),4)</f>
        <v>5901.6392999999998</v>
      </c>
      <c r="K744" s="78">
        <f t="shared" ref="K744:K807" si="187">ROUND(J744*18%,4)</f>
        <v>1062.2951</v>
      </c>
      <c r="L744" s="144">
        <f t="shared" ref="L744:L746" si="188">ROUND(IF(B743&lt;=$R$750,B743*$S$750/$O$739,IF(B743&gt;$R$751,B743*$S$751/$O$739,0)),4)</f>
        <v>2700.1437999999998</v>
      </c>
      <c r="M744" s="87">
        <f t="shared" ref="M744:M807" si="189">ROUND(L744*18%,4)</f>
        <v>486.02589999999998</v>
      </c>
      <c r="N744" s="14"/>
      <c r="O744" s="72"/>
      <c r="Q744" s="52">
        <v>900000000</v>
      </c>
      <c r="R744" s="52">
        <v>1500000000</v>
      </c>
      <c r="S744" s="48">
        <v>1.9E-3</v>
      </c>
      <c r="T744" s="60">
        <f>MAX(IF(B744&lt;=R744,B744*S744/O739,T745),R743*S743/$O$739)</f>
        <v>5901.6393442622948</v>
      </c>
      <c r="U744" s="56">
        <f t="shared" si="185"/>
        <v>7786.8852459016398</v>
      </c>
      <c r="V744" s="36">
        <f t="shared" si="177"/>
        <v>990.09</v>
      </c>
      <c r="W744" s="36">
        <f t="shared" si="178"/>
        <v>984.17</v>
      </c>
    </row>
    <row r="745" spans="1:23" x14ac:dyDescent="0.2">
      <c r="A745" s="29">
        <v>42016</v>
      </c>
      <c r="B745" s="2">
        <v>988252629.98000002</v>
      </c>
      <c r="C745" s="2">
        <v>987.13</v>
      </c>
      <c r="D745" s="2">
        <f t="shared" si="179"/>
        <v>0</v>
      </c>
      <c r="E745" s="30">
        <f t="shared" si="179"/>
        <v>0</v>
      </c>
      <c r="F745" s="73">
        <f t="shared" si="180"/>
        <v>0</v>
      </c>
      <c r="G745" s="43">
        <f t="shared" si="180"/>
        <v>0</v>
      </c>
      <c r="H745" s="55"/>
      <c r="I745" s="19">
        <f t="shared" si="176"/>
        <v>78304.17</v>
      </c>
      <c r="J745" s="138">
        <f t="shared" si="186"/>
        <v>5901.6392999999998</v>
      </c>
      <c r="K745" s="78">
        <f t="shared" si="187"/>
        <v>1062.2951</v>
      </c>
      <c r="L745" s="144">
        <f t="shared" si="188"/>
        <v>2700.1437999999998</v>
      </c>
      <c r="M745" s="87">
        <f t="shared" si="189"/>
        <v>486.02589999999998</v>
      </c>
      <c r="N745" s="14"/>
      <c r="Q745" s="52">
        <v>1500000000</v>
      </c>
      <c r="R745" s="51">
        <v>2000000000</v>
      </c>
      <c r="S745" s="48">
        <v>1.6999999999999999E-3</v>
      </c>
      <c r="T745" s="60">
        <f>MAX(IF(B744&lt;=R745,B744*S745/O739,T746),R744*S744/$O$739)</f>
        <v>7786.8852459016398</v>
      </c>
      <c r="U745" s="56">
        <f t="shared" si="185"/>
        <v>9289.6174863387987</v>
      </c>
      <c r="V745" s="36">
        <f t="shared" si="177"/>
        <v>990.09</v>
      </c>
      <c r="W745" s="36">
        <f t="shared" si="178"/>
        <v>984.17</v>
      </c>
    </row>
    <row r="746" spans="1:23" x14ac:dyDescent="0.2">
      <c r="A746" s="29">
        <v>42017</v>
      </c>
      <c r="B746" s="2">
        <v>988252629.98000002</v>
      </c>
      <c r="C746" s="2">
        <v>987.13</v>
      </c>
      <c r="D746" s="2">
        <f t="shared" si="179"/>
        <v>0</v>
      </c>
      <c r="E746" s="30">
        <f t="shared" si="179"/>
        <v>0</v>
      </c>
      <c r="F746" s="73">
        <f t="shared" si="180"/>
        <v>0</v>
      </c>
      <c r="G746" s="43">
        <f t="shared" si="180"/>
        <v>0</v>
      </c>
      <c r="H746" s="55"/>
      <c r="I746" s="19">
        <f t="shared" si="176"/>
        <v>78304.17</v>
      </c>
      <c r="J746" s="138">
        <f t="shared" si="186"/>
        <v>5901.6392999999998</v>
      </c>
      <c r="K746" s="78">
        <f t="shared" si="187"/>
        <v>1062.2951</v>
      </c>
      <c r="L746" s="144">
        <f t="shared" si="188"/>
        <v>2700.1437999999998</v>
      </c>
      <c r="M746" s="87">
        <f t="shared" si="189"/>
        <v>486.02589999999998</v>
      </c>
      <c r="N746" s="14"/>
      <c r="Q746" s="53" t="s">
        <v>41</v>
      </c>
      <c r="R746" s="52">
        <v>2000000000</v>
      </c>
      <c r="S746" s="48">
        <v>1.5E-3</v>
      </c>
      <c r="T746" s="60">
        <f>MAX(IF(B744&gt;R746,B744*S746/O739,0),R745*S745/$O$739)</f>
        <v>9289.6174863387987</v>
      </c>
      <c r="U746" s="14"/>
      <c r="V746" s="36">
        <f t="shared" si="177"/>
        <v>990.09</v>
      </c>
      <c r="W746" s="36">
        <f t="shared" si="178"/>
        <v>984.17</v>
      </c>
    </row>
    <row r="747" spans="1:23" x14ac:dyDescent="0.2">
      <c r="A747" s="29">
        <v>42018</v>
      </c>
      <c r="B747" s="2">
        <v>988252629.98000002</v>
      </c>
      <c r="C747" s="2">
        <v>987.13</v>
      </c>
      <c r="D747" s="2">
        <f t="shared" si="179"/>
        <v>0</v>
      </c>
      <c r="E747" s="30">
        <f t="shared" si="179"/>
        <v>0</v>
      </c>
      <c r="F747" s="73">
        <f t="shared" si="180"/>
        <v>0</v>
      </c>
      <c r="G747" s="43">
        <f t="shared" si="180"/>
        <v>0</v>
      </c>
      <c r="H747" s="55"/>
      <c r="I747" s="31">
        <f t="shared" si="176"/>
        <v>78304.17</v>
      </c>
      <c r="J747" s="137">
        <f>ROUND(IF(B746&lt;=$R$740,B746*$S$740/$O$739,MAX(IF(B746&lt;=$R$741,B746*$S$741/$O$739,MAX(IF(B746&lt;=$R$742,B746*$S$742/$O$739,MAX(IF(B746&lt;=$R$743,B746*$S$743/$O$739,MAX(IF(B746&lt;=$R$744,B746*$S$744/$O$739,MAX(IF(B746&lt;=$R$745,B746*$S$745/$O$739,MAX(IF(B746&gt;$R$746,B746*$S$746/$O$739,0),$R$745*$S$745/$O$739)),$R$744*$S$744/$O$739)),$R$743*$S$743/$O$739)),$R$742*$S$742/$O$739)),$R$741*$S$741/$O$739)),$R$740*$S$740/$O$739)),4)</f>
        <v>5901.6392999999998</v>
      </c>
      <c r="K747" s="77">
        <f t="shared" si="187"/>
        <v>1062.2951</v>
      </c>
      <c r="L747" s="137">
        <f>ROUND(IF(B746&lt;=$R$750,B746*$S$750/$O$739,IF(B746&gt;$R$751,B746*$S$751/$O$739,0)),4)</f>
        <v>2700.1437999999998</v>
      </c>
      <c r="M747" s="77">
        <f t="shared" si="189"/>
        <v>486.02589999999998</v>
      </c>
      <c r="N747" s="14"/>
      <c r="O747" s="14"/>
      <c r="P747" s="14"/>
      <c r="Q747" s="71" t="s">
        <v>38</v>
      </c>
      <c r="R747" s="52">
        <v>20000</v>
      </c>
      <c r="S747" s="49"/>
      <c r="V747" s="36">
        <f t="shared" si="177"/>
        <v>990.09</v>
      </c>
      <c r="W747" s="36">
        <f t="shared" si="178"/>
        <v>984.17</v>
      </c>
    </row>
    <row r="748" spans="1:23" x14ac:dyDescent="0.2">
      <c r="A748" s="29">
        <v>42019</v>
      </c>
      <c r="B748" s="2">
        <v>988252629.98000002</v>
      </c>
      <c r="C748" s="2">
        <v>987.13</v>
      </c>
      <c r="D748" s="2">
        <f t="shared" si="179"/>
        <v>0</v>
      </c>
      <c r="E748" s="30">
        <f t="shared" si="179"/>
        <v>0</v>
      </c>
      <c r="F748" s="73">
        <f t="shared" si="180"/>
        <v>0</v>
      </c>
      <c r="G748" s="43">
        <f t="shared" si="180"/>
        <v>0</v>
      </c>
      <c r="H748" s="55"/>
      <c r="I748" s="31">
        <f t="shared" si="176"/>
        <v>78304.17</v>
      </c>
      <c r="J748" s="137">
        <f>ROUND(IF(B747&lt;=$R$740,B747*$S$740/$O$739,MAX(IF(B747&lt;=$R$741,B747*$S$741/$O$739,MAX(IF(B747&lt;=$R$742,B747*$S$742/$O$739,MAX(IF(B747&lt;=$R$743,B747*$S$743/$O$739,MAX(IF(B747&lt;=$R$744,B747*$S$744/$O$739,MAX(IF(B747&lt;=$R$745,B747*$S$745/$O$739,MAX(IF(B747&gt;$R$746,B747*$S$746/$O$739,0),$R$745*$S$745/$O$739)),$R$744*$S$744/$O$739)),$R$743*$S$743/$O$739)),$R$742*$S$742/$O$739)),$R$741*$S$741/$O$739)),$R$740*$S$740/$O$739)),4)</f>
        <v>5901.6392999999998</v>
      </c>
      <c r="K748" s="77">
        <f t="shared" si="187"/>
        <v>1062.2951</v>
      </c>
      <c r="L748" s="137">
        <f>ROUND(IF(B747&lt;=$R$750,B747*$S$750/$O$739,IF(B747&gt;$R$751,B747*$S$751/$O$739,0)),4)</f>
        <v>2700.1437999999998</v>
      </c>
      <c r="M748" s="77">
        <f t="shared" si="189"/>
        <v>486.02589999999998</v>
      </c>
      <c r="N748" s="14"/>
      <c r="P748" s="14"/>
      <c r="T748" s="14">
        <f>ROUND(IF(B744&lt;=R740,B744*S740/O739,IF(B744&lt;=R741,B744*S741/O739,IF(B744&lt;=R742,B744*S742/O739,IF(B744&lt;=R743,B744*S743/O739,IF(B744&lt;=R744,B744*S744/O739,IF(B744&lt;=R745,B744*S745/O739,IF(B744&gt;R746,B744*S746/O739,0))))))),2)</f>
        <v>5130.2700000000004</v>
      </c>
      <c r="V748" s="36">
        <f t="shared" si="177"/>
        <v>990.09</v>
      </c>
      <c r="W748" s="36">
        <f t="shared" si="178"/>
        <v>984.17</v>
      </c>
    </row>
    <row r="749" spans="1:23" x14ac:dyDescent="0.2">
      <c r="A749" s="29">
        <v>42020</v>
      </c>
      <c r="B749" s="2">
        <v>988252629.98000002</v>
      </c>
      <c r="C749" s="2">
        <v>987.13</v>
      </c>
      <c r="D749" s="2">
        <f t="shared" si="179"/>
        <v>0</v>
      </c>
      <c r="E749" s="30">
        <f t="shared" si="179"/>
        <v>0</v>
      </c>
      <c r="F749" s="73">
        <f t="shared" si="180"/>
        <v>0</v>
      </c>
      <c r="G749" s="43">
        <f t="shared" si="180"/>
        <v>0</v>
      </c>
      <c r="H749" s="55"/>
      <c r="I749" s="19">
        <f t="shared" si="176"/>
        <v>78304.17</v>
      </c>
      <c r="J749" s="138">
        <f>ROUND(IF(B748&lt;=$R$740,B748*$S$740/$O$739,MAX(IF(B748&lt;=$R$741,B748*$S$741/$O$739,MAX(IF(B748&lt;=$R$742,B748*$S$742/$O$739,MAX(IF(B748&lt;=$R$743,B748*$S$743/$O$739,MAX(IF(B748&lt;=$R$744,B748*$S$744/$O$739,MAX(IF(B748&lt;=$R$745,B748*$S$745/$O$739,MAX(IF(B748&gt;$R$746,B748*$S$746/$O$739,0),$R$745*$S$745/$O$739)),$R$744*$S$744/$O$739)),$R$743*$S$743/$O$739)),$R$742*$S$742/$O$739)),$R$741*$S$741/$O$739)),$R$740*$S$740/$O$739)),4)</f>
        <v>5901.6392999999998</v>
      </c>
      <c r="K749" s="78">
        <f t="shared" si="187"/>
        <v>1062.2951</v>
      </c>
      <c r="L749" s="144">
        <f>ROUND(IF(B748&lt;=$R$750,B748*$S$750/$O$739,IF(B748&gt;$R$751,B748*$S$751/$O$739,0)),4)</f>
        <v>2700.1437999999998</v>
      </c>
      <c r="M749" s="87">
        <f t="shared" si="189"/>
        <v>486.02589999999998</v>
      </c>
      <c r="N749" s="14"/>
      <c r="P749" s="14"/>
      <c r="Q749" s="198" t="s">
        <v>40</v>
      </c>
      <c r="R749" s="198"/>
      <c r="S749" s="198"/>
      <c r="T749" s="63">
        <f>ROUND(IF(B744&lt;=R740,B744*S740/O739,MAX(IF(B744&lt;=R741,B744*S741/O739,MAX(IF(B744&lt;=R742,B744*S742/O739,MAX(IF(B744&lt;=R743,B744*S743/O739,MAX(IF(B744&lt;=R744,B744*S744/O739,MAX(IF(B744&lt;=R745,B744*S745/O739,MAX(IF(B744&gt;R746,B744*S746/O739,0),R745*S745/$O$739)),R744*S744/$O$739)),R743*S743/$O$739)),R742*S742/$O$739)),R741*S741/$O$739)),R740*S740/$O$739)),2)</f>
        <v>5901.64</v>
      </c>
      <c r="V749" s="36">
        <f t="shared" si="177"/>
        <v>990.09</v>
      </c>
      <c r="W749" s="36">
        <f t="shared" si="178"/>
        <v>984.17</v>
      </c>
    </row>
    <row r="750" spans="1:23" x14ac:dyDescent="0.2">
      <c r="A750" s="29">
        <v>42021</v>
      </c>
      <c r="B750" s="2">
        <v>988252629.98000002</v>
      </c>
      <c r="C750" s="2">
        <v>987.13</v>
      </c>
      <c r="D750" s="2">
        <f t="shared" si="179"/>
        <v>0</v>
      </c>
      <c r="E750" s="30">
        <f t="shared" si="179"/>
        <v>0</v>
      </c>
      <c r="F750" s="73">
        <f t="shared" si="180"/>
        <v>0</v>
      </c>
      <c r="G750" s="43">
        <f t="shared" si="180"/>
        <v>0</v>
      </c>
      <c r="H750" s="55"/>
      <c r="I750" s="19">
        <f t="shared" si="176"/>
        <v>78304.17</v>
      </c>
      <c r="J750" s="138">
        <f t="shared" ref="J750:J753" si="190">ROUND(IF(B749&lt;=$R$740,B749*$S$740/$O$739,MAX(IF(B749&lt;=$R$741,B749*$S$741/$O$739,MAX(IF(B749&lt;=$R$742,B749*$S$742/$O$739,MAX(IF(B749&lt;=$R$743,B749*$S$743/$O$739,MAX(IF(B749&lt;=$R$744,B749*$S$744/$O$739,MAX(IF(B749&lt;=$R$745,B749*$S$745/$O$739,MAX(IF(B749&gt;$R$746,B749*$S$746/$O$739,0),$R$745*$S$745/$O$739)),$R$744*$S$744/$O$739)),$R$743*$S$743/$O$739)),$R$742*$S$742/$O$739)),$R$741*$S$741/$O$739)),$R$740*$S$740/$O$739)),4)</f>
        <v>5901.6392999999998</v>
      </c>
      <c r="K750" s="78">
        <f t="shared" si="187"/>
        <v>1062.2951</v>
      </c>
      <c r="L750" s="144">
        <f t="shared" ref="L750:L753" si="191">ROUND(IF(B749&lt;=$R$750,B749*$S$750/$O$739,IF(B749&gt;$R$751,B749*$S$751/$O$739,0)),4)</f>
        <v>2700.1437999999998</v>
      </c>
      <c r="M750" s="87">
        <f t="shared" si="189"/>
        <v>486.02589999999998</v>
      </c>
      <c r="N750" s="14"/>
      <c r="P750" s="14"/>
      <c r="Q750" s="50">
        <v>0</v>
      </c>
      <c r="R750" s="49">
        <v>100000000</v>
      </c>
      <c r="S750" s="48">
        <v>1.5E-3</v>
      </c>
      <c r="T750" s="61">
        <f>ROUND(IF(B744&lt;=R750,B744*S750/O739,IF(B744&gt;R751,B744*S751/O739,0)),2)</f>
        <v>2700.14</v>
      </c>
      <c r="V750" s="36">
        <f t="shared" si="177"/>
        <v>990.09</v>
      </c>
      <c r="W750" s="36">
        <f t="shared" si="178"/>
        <v>984.17</v>
      </c>
    </row>
    <row r="751" spans="1:23" x14ac:dyDescent="0.2">
      <c r="A751" s="29">
        <v>42022</v>
      </c>
      <c r="B751" s="2">
        <v>988252629.98000002</v>
      </c>
      <c r="C751" s="2">
        <v>987.13</v>
      </c>
      <c r="D751" s="2">
        <f t="shared" si="179"/>
        <v>0</v>
      </c>
      <c r="E751" s="30">
        <f t="shared" si="179"/>
        <v>0</v>
      </c>
      <c r="F751" s="73">
        <f t="shared" si="180"/>
        <v>0</v>
      </c>
      <c r="G751" s="43">
        <f t="shared" si="180"/>
        <v>0</v>
      </c>
      <c r="H751" s="55"/>
      <c r="I751" s="19">
        <f t="shared" si="176"/>
        <v>78304.17</v>
      </c>
      <c r="J751" s="138">
        <f t="shared" si="190"/>
        <v>5901.6392999999998</v>
      </c>
      <c r="K751" s="78">
        <f t="shared" si="187"/>
        <v>1062.2951</v>
      </c>
      <c r="L751" s="144">
        <f t="shared" si="191"/>
        <v>2700.1437999999998</v>
      </c>
      <c r="M751" s="87">
        <f t="shared" si="189"/>
        <v>486.02589999999998</v>
      </c>
      <c r="N751" s="14"/>
      <c r="P751" s="14"/>
      <c r="Q751" s="50" t="s">
        <v>41</v>
      </c>
      <c r="R751" s="49">
        <v>100000000</v>
      </c>
      <c r="S751" s="48">
        <v>1E-3</v>
      </c>
      <c r="T751" s="14">
        <f>IF(B744&gt;R751,B744*S751/O739,0)</f>
        <v>2700.1437977595629</v>
      </c>
      <c r="V751" s="36">
        <f t="shared" si="177"/>
        <v>990.09</v>
      </c>
      <c r="W751" s="36">
        <f t="shared" si="178"/>
        <v>984.17</v>
      </c>
    </row>
    <row r="752" spans="1:23" x14ac:dyDescent="0.2">
      <c r="A752" s="29">
        <v>42023</v>
      </c>
      <c r="B752" s="2">
        <v>988252629.98000002</v>
      </c>
      <c r="C752" s="2">
        <v>987.13</v>
      </c>
      <c r="D752" s="2">
        <f t="shared" si="179"/>
        <v>0</v>
      </c>
      <c r="E752" s="30">
        <f t="shared" si="179"/>
        <v>0</v>
      </c>
      <c r="F752" s="73">
        <f t="shared" si="180"/>
        <v>0</v>
      </c>
      <c r="G752" s="43">
        <f t="shared" si="180"/>
        <v>0</v>
      </c>
      <c r="H752" s="55"/>
      <c r="I752" s="19">
        <f t="shared" si="176"/>
        <v>78304.17</v>
      </c>
      <c r="J752" s="138">
        <f t="shared" si="190"/>
        <v>5901.6392999999998</v>
      </c>
      <c r="K752" s="78">
        <f t="shared" si="187"/>
        <v>1062.2951</v>
      </c>
      <c r="L752" s="144">
        <f t="shared" si="191"/>
        <v>2700.1437999999998</v>
      </c>
      <c r="M752" s="87">
        <f t="shared" si="189"/>
        <v>486.02589999999998</v>
      </c>
      <c r="N752" s="14"/>
      <c r="O752" s="14"/>
      <c r="P752" s="14"/>
      <c r="Q752" s="71" t="s">
        <v>38</v>
      </c>
      <c r="R752" s="52">
        <v>6000</v>
      </c>
      <c r="S752" s="49"/>
      <c r="V752" s="36">
        <f t="shared" si="177"/>
        <v>990.09</v>
      </c>
      <c r="W752" s="36">
        <f t="shared" si="178"/>
        <v>984.17</v>
      </c>
    </row>
    <row r="753" spans="1:27" x14ac:dyDescent="0.2">
      <c r="A753" s="29">
        <v>42024</v>
      </c>
      <c r="B753" s="2">
        <v>988252629.98000002</v>
      </c>
      <c r="C753" s="2">
        <v>987.13</v>
      </c>
      <c r="D753" s="2">
        <f t="shared" si="179"/>
        <v>0</v>
      </c>
      <c r="E753" s="30">
        <f t="shared" si="179"/>
        <v>0</v>
      </c>
      <c r="F753" s="73">
        <f t="shared" si="180"/>
        <v>0</v>
      </c>
      <c r="G753" s="43">
        <f t="shared" si="180"/>
        <v>0</v>
      </c>
      <c r="H753" s="55"/>
      <c r="I753" s="19">
        <f t="shared" si="176"/>
        <v>78304.17</v>
      </c>
      <c r="J753" s="138">
        <f t="shared" si="190"/>
        <v>5901.6392999999998</v>
      </c>
      <c r="K753" s="78">
        <f t="shared" si="187"/>
        <v>1062.2951</v>
      </c>
      <c r="L753" s="144">
        <f t="shared" si="191"/>
        <v>2700.1437999999998</v>
      </c>
      <c r="M753" s="87">
        <f t="shared" si="189"/>
        <v>486.02589999999998</v>
      </c>
      <c r="N753" s="14"/>
      <c r="O753" s="14"/>
      <c r="P753" s="14"/>
      <c r="V753" s="36">
        <f t="shared" si="177"/>
        <v>990.09</v>
      </c>
      <c r="W753" s="36">
        <f t="shared" si="178"/>
        <v>984.17</v>
      </c>
    </row>
    <row r="754" spans="1:27" x14ac:dyDescent="0.2">
      <c r="A754" s="29">
        <v>42025</v>
      </c>
      <c r="B754" s="2">
        <v>988252629.98000002</v>
      </c>
      <c r="C754" s="2">
        <v>987.13</v>
      </c>
      <c r="D754" s="2">
        <f t="shared" si="179"/>
        <v>0</v>
      </c>
      <c r="E754" s="30">
        <f t="shared" si="179"/>
        <v>0</v>
      </c>
      <c r="F754" s="73">
        <f t="shared" si="180"/>
        <v>0</v>
      </c>
      <c r="G754" s="43">
        <f t="shared" si="180"/>
        <v>0</v>
      </c>
      <c r="H754" s="55"/>
      <c r="I754" s="31">
        <f t="shared" si="176"/>
        <v>78304.17</v>
      </c>
      <c r="J754" s="137">
        <f>ROUND(IF(B753&lt;=$R$740,B753*$S$740/$O$739,MAX(IF(B753&lt;=$R$741,B753*$S$741/$O$739,MAX(IF(B753&lt;=$R$742,B753*$S$742/$O$739,MAX(IF(B753&lt;=$R$743,B753*$S$743/$O$739,MAX(IF(B753&lt;=$R$744,B753*$S$744/$O$739,MAX(IF(B753&lt;=$R$745,B753*$S$745/$O$739,MAX(IF(B753&gt;$R$746,B753*$S$746/$O$739,0),$R$745*$S$745/$O$739)),$R$744*$S$744/$O$739)),$R$743*$S$743/$O$739)),$R$742*$S$742/$O$739)),$R$741*$S$741/$O$739)),$R$740*$S$740/$O$739)),4)</f>
        <v>5901.6392999999998</v>
      </c>
      <c r="K754" s="77">
        <f t="shared" si="187"/>
        <v>1062.2951</v>
      </c>
      <c r="L754" s="137">
        <f>ROUND(IF(B753&lt;=$R$750,B753*$S$750/$O$739,IF(B753&gt;$R$751,B753*$S$751/$O$739,0)),4)</f>
        <v>2700.1437999999998</v>
      </c>
      <c r="M754" s="77">
        <f t="shared" si="189"/>
        <v>486.02589999999998</v>
      </c>
      <c r="N754" s="14"/>
      <c r="O754" s="14"/>
      <c r="P754" s="14"/>
      <c r="Q754" s="36"/>
      <c r="R754" s="36"/>
      <c r="S754" s="57"/>
      <c r="V754" s="36">
        <f t="shared" si="177"/>
        <v>990.09</v>
      </c>
      <c r="W754" s="36">
        <f t="shared" si="178"/>
        <v>984.17</v>
      </c>
    </row>
    <row r="755" spans="1:27" x14ac:dyDescent="0.2">
      <c r="A755" s="29">
        <v>42026</v>
      </c>
      <c r="B755" s="2">
        <v>988252629.98000002</v>
      </c>
      <c r="C755" s="2">
        <v>987.13</v>
      </c>
      <c r="D755" s="2">
        <f t="shared" si="179"/>
        <v>0</v>
      </c>
      <c r="E755" s="30">
        <f t="shared" si="179"/>
        <v>0</v>
      </c>
      <c r="F755" s="73">
        <f t="shared" si="180"/>
        <v>0</v>
      </c>
      <c r="G755" s="43">
        <f t="shared" si="180"/>
        <v>0</v>
      </c>
      <c r="H755" s="55"/>
      <c r="I755" s="31">
        <f t="shared" si="176"/>
        <v>78304.17</v>
      </c>
      <c r="J755" s="137">
        <f>ROUND(IF(B754&lt;=$R$740,B754*$S$740/$O$739,MAX(IF(B754&lt;=$R$741,B754*$S$741/$O$739,MAX(IF(B754&lt;=$R$742,B754*$S$742/$O$739,MAX(IF(B754&lt;=$R$743,B754*$S$743/$O$739,MAX(IF(B754&lt;=$R$744,B754*$S$744/$O$739,MAX(IF(B754&lt;=$R$745,B754*$S$745/$O$739,MAX(IF(B754&gt;$R$746,B754*$S$746/$O$739,0),$R$745*$S$745/$O$739)),$R$744*$S$744/$O$739)),$R$743*$S$743/$O$739)),$R$742*$S$742/$O$739)),$R$741*$S$741/$O$739)),$R$740*$S$740/$O$739)),4)</f>
        <v>5901.6392999999998</v>
      </c>
      <c r="K755" s="77">
        <f t="shared" si="187"/>
        <v>1062.2951</v>
      </c>
      <c r="L755" s="137">
        <f>ROUND(IF(B754&lt;=$R$750,B754*$S$750/$O$739,IF(B754&gt;$R$751,B754*$S$751/$O$739,0)),4)</f>
        <v>2700.1437999999998</v>
      </c>
      <c r="M755" s="77">
        <f t="shared" si="189"/>
        <v>486.02589999999998</v>
      </c>
      <c r="N755" s="14"/>
      <c r="O755" s="14"/>
      <c r="P755" s="14"/>
      <c r="Q755" s="36"/>
      <c r="R755" s="36"/>
      <c r="S755" s="57"/>
      <c r="V755" s="36">
        <f t="shared" si="177"/>
        <v>990.09</v>
      </c>
      <c r="W755" s="36">
        <f t="shared" si="178"/>
        <v>984.17</v>
      </c>
    </row>
    <row r="756" spans="1:27" x14ac:dyDescent="0.2">
      <c r="A756" s="29">
        <v>42027</v>
      </c>
      <c r="B756" s="2">
        <v>988252629.98000002</v>
      </c>
      <c r="C756" s="2">
        <v>987.13</v>
      </c>
      <c r="D756" s="2">
        <f t="shared" si="179"/>
        <v>0</v>
      </c>
      <c r="E756" s="30">
        <f t="shared" si="179"/>
        <v>0</v>
      </c>
      <c r="F756" s="73">
        <f t="shared" si="180"/>
        <v>0</v>
      </c>
      <c r="G756" s="43">
        <f t="shared" si="180"/>
        <v>0</v>
      </c>
      <c r="H756" s="55"/>
      <c r="I756" s="19">
        <f t="shared" si="176"/>
        <v>78304.17</v>
      </c>
      <c r="J756" s="138">
        <f>ROUND(IF(B755&lt;=$R$740,B755*$S$740/$O$739,MAX(IF(B755&lt;=$R$741,B755*$S$741/$O$739,MAX(IF(B755&lt;=$R$742,B755*$S$742/$O$739,MAX(IF(B755&lt;=$R$743,B755*$S$743/$O$739,MAX(IF(B755&lt;=$R$744,B755*$S$744/$O$739,MAX(IF(B755&lt;=$R$745,B755*$S$745/$O$739,MAX(IF(B755&gt;$R$746,B755*$S$746/$O$739,0),$R$745*$S$745/$O$739)),$R$744*$S$744/$O$739)),$R$743*$S$743/$O$739)),$R$742*$S$742/$O$739)),$R$741*$S$741/$O$739)),$R$740*$S$740/$O$739)),4)</f>
        <v>5901.6392999999998</v>
      </c>
      <c r="K756" s="78">
        <f t="shared" si="187"/>
        <v>1062.2951</v>
      </c>
      <c r="L756" s="144">
        <f>ROUND(IF(B755&lt;=$R$750,B755*$S$750/$O$739,IF(B755&gt;$R$751,B755*$S$751/$O$739,0)),4)</f>
        <v>2700.1437999999998</v>
      </c>
      <c r="M756" s="87">
        <f t="shared" si="189"/>
        <v>486.02589999999998</v>
      </c>
      <c r="N756" s="14"/>
      <c r="O756" s="14"/>
      <c r="P756" s="14"/>
      <c r="Q756" s="36"/>
      <c r="R756" s="36"/>
      <c r="S756" s="57"/>
      <c r="V756" s="36">
        <f t="shared" si="177"/>
        <v>990.09</v>
      </c>
      <c r="W756" s="36">
        <f t="shared" si="178"/>
        <v>984.17</v>
      </c>
    </row>
    <row r="757" spans="1:27" x14ac:dyDescent="0.2">
      <c r="A757" s="29">
        <v>42028</v>
      </c>
      <c r="B757" s="2">
        <v>988252629.98000002</v>
      </c>
      <c r="C757" s="2">
        <v>987.13</v>
      </c>
      <c r="D757" s="2">
        <f t="shared" si="179"/>
        <v>0</v>
      </c>
      <c r="E757" s="30">
        <f t="shared" si="179"/>
        <v>0</v>
      </c>
      <c r="F757" s="73">
        <f t="shared" si="180"/>
        <v>0</v>
      </c>
      <c r="G757" s="43">
        <f t="shared" si="180"/>
        <v>0</v>
      </c>
      <c r="H757" s="55"/>
      <c r="I757" s="19">
        <f t="shared" si="176"/>
        <v>78304.17</v>
      </c>
      <c r="J757" s="138">
        <f t="shared" ref="J757:J760" si="192">ROUND(IF(B756&lt;=$R$740,B756*$S$740/$O$739,MAX(IF(B756&lt;=$R$741,B756*$S$741/$O$739,MAX(IF(B756&lt;=$R$742,B756*$S$742/$O$739,MAX(IF(B756&lt;=$R$743,B756*$S$743/$O$739,MAX(IF(B756&lt;=$R$744,B756*$S$744/$O$739,MAX(IF(B756&lt;=$R$745,B756*$S$745/$O$739,MAX(IF(B756&gt;$R$746,B756*$S$746/$O$739,0),$R$745*$S$745/$O$739)),$R$744*$S$744/$O$739)),$R$743*$S$743/$O$739)),$R$742*$S$742/$O$739)),$R$741*$S$741/$O$739)),$R$740*$S$740/$O$739)),4)</f>
        <v>5901.6392999999998</v>
      </c>
      <c r="K757" s="78">
        <f t="shared" si="187"/>
        <v>1062.2951</v>
      </c>
      <c r="L757" s="144">
        <f t="shared" ref="L757:L760" si="193">ROUND(IF(B756&lt;=$R$750,B756*$S$750/$O$739,IF(B756&gt;$R$751,B756*$S$751/$O$739,0)),4)</f>
        <v>2700.1437999999998</v>
      </c>
      <c r="M757" s="87">
        <f t="shared" si="189"/>
        <v>486.02589999999998</v>
      </c>
      <c r="N757" s="14"/>
      <c r="O757" s="14"/>
      <c r="P757" s="14"/>
      <c r="V757" s="36">
        <f t="shared" si="177"/>
        <v>990.09</v>
      </c>
      <c r="W757" s="36">
        <f t="shared" si="178"/>
        <v>984.17</v>
      </c>
    </row>
    <row r="758" spans="1:27" x14ac:dyDescent="0.2">
      <c r="A758" s="29">
        <v>42029</v>
      </c>
      <c r="B758" s="2">
        <v>988252629.98000002</v>
      </c>
      <c r="C758" s="2">
        <v>987.13</v>
      </c>
      <c r="D758" s="2">
        <f t="shared" si="179"/>
        <v>0</v>
      </c>
      <c r="E758" s="30">
        <f t="shared" si="179"/>
        <v>0</v>
      </c>
      <c r="F758" s="73">
        <f t="shared" si="180"/>
        <v>0</v>
      </c>
      <c r="G758" s="43">
        <f t="shared" si="180"/>
        <v>0</v>
      </c>
      <c r="H758" s="55"/>
      <c r="I758" s="19">
        <f t="shared" si="176"/>
        <v>78304.17</v>
      </c>
      <c r="J758" s="138">
        <f t="shared" si="192"/>
        <v>5901.6392999999998</v>
      </c>
      <c r="K758" s="78">
        <f t="shared" si="187"/>
        <v>1062.2951</v>
      </c>
      <c r="L758" s="144">
        <f t="shared" si="193"/>
        <v>2700.1437999999998</v>
      </c>
      <c r="M758" s="87">
        <f t="shared" si="189"/>
        <v>486.02589999999998</v>
      </c>
      <c r="N758" s="14"/>
      <c r="O758" s="14"/>
      <c r="P758" s="14"/>
      <c r="V758" s="36">
        <f t="shared" si="177"/>
        <v>990.09</v>
      </c>
      <c r="W758" s="36">
        <f t="shared" si="178"/>
        <v>984.17</v>
      </c>
    </row>
    <row r="759" spans="1:27" x14ac:dyDescent="0.2">
      <c r="A759" s="29">
        <v>42030</v>
      </c>
      <c r="B759" s="2">
        <v>988252629.98000002</v>
      </c>
      <c r="C759" s="2">
        <v>987.13</v>
      </c>
      <c r="D759" s="2">
        <f t="shared" si="179"/>
        <v>0</v>
      </c>
      <c r="E759" s="30">
        <f t="shared" si="179"/>
        <v>0</v>
      </c>
      <c r="F759" s="73">
        <f t="shared" si="180"/>
        <v>0</v>
      </c>
      <c r="G759" s="43">
        <f t="shared" si="180"/>
        <v>0</v>
      </c>
      <c r="H759" s="55"/>
      <c r="I759" s="19">
        <f t="shared" si="176"/>
        <v>78304.17</v>
      </c>
      <c r="J759" s="138">
        <f t="shared" si="192"/>
        <v>5901.6392999999998</v>
      </c>
      <c r="K759" s="78">
        <f t="shared" si="187"/>
        <v>1062.2951</v>
      </c>
      <c r="L759" s="144">
        <f t="shared" si="193"/>
        <v>2700.1437999999998</v>
      </c>
      <c r="M759" s="87">
        <f t="shared" si="189"/>
        <v>486.02589999999998</v>
      </c>
      <c r="N759" s="191" t="s">
        <v>54</v>
      </c>
      <c r="O759" s="191"/>
      <c r="P759" s="191"/>
      <c r="V759" s="36">
        <f t="shared" si="177"/>
        <v>990.09</v>
      </c>
      <c r="W759" s="36">
        <f t="shared" si="178"/>
        <v>984.17</v>
      </c>
    </row>
    <row r="760" spans="1:27" x14ac:dyDescent="0.2">
      <c r="A760" s="29">
        <v>42031</v>
      </c>
      <c r="B760" s="2">
        <v>988252629.98000002</v>
      </c>
      <c r="C760" s="2">
        <v>987.13</v>
      </c>
      <c r="D760" s="2">
        <f t="shared" si="179"/>
        <v>0</v>
      </c>
      <c r="E760" s="30">
        <f t="shared" si="179"/>
        <v>0</v>
      </c>
      <c r="F760" s="73">
        <f t="shared" si="180"/>
        <v>0</v>
      </c>
      <c r="G760" s="43">
        <f t="shared" si="180"/>
        <v>0</v>
      </c>
      <c r="H760" s="55"/>
      <c r="I760" s="19">
        <f t="shared" si="176"/>
        <v>78304.17</v>
      </c>
      <c r="J760" s="138">
        <f t="shared" si="192"/>
        <v>5901.6392999999998</v>
      </c>
      <c r="K760" s="78">
        <f t="shared" si="187"/>
        <v>1062.2951</v>
      </c>
      <c r="L760" s="144">
        <f t="shared" si="193"/>
        <v>2700.1437999999998</v>
      </c>
      <c r="M760" s="87">
        <f t="shared" si="189"/>
        <v>486.02589999999998</v>
      </c>
      <c r="N760" s="119" t="s">
        <v>52</v>
      </c>
      <c r="O760" s="120">
        <f>SUM(J734:J764)</f>
        <v>182950.81830000004</v>
      </c>
      <c r="P760" s="76">
        <f>SUM(L734:L764)</f>
        <v>83732.084499999997</v>
      </c>
      <c r="V760" s="36">
        <f t="shared" si="177"/>
        <v>990.09</v>
      </c>
      <c r="W760" s="36">
        <f t="shared" si="178"/>
        <v>984.17</v>
      </c>
    </row>
    <row r="761" spans="1:27" x14ac:dyDescent="0.2">
      <c r="A761" s="29">
        <v>42032</v>
      </c>
      <c r="B761" s="2">
        <v>988252629.98000002</v>
      </c>
      <c r="C761" s="2">
        <v>987.13</v>
      </c>
      <c r="D761" s="2">
        <f t="shared" si="179"/>
        <v>0</v>
      </c>
      <c r="E761" s="30">
        <f t="shared" si="179"/>
        <v>0</v>
      </c>
      <c r="F761" s="73">
        <f t="shared" si="180"/>
        <v>0</v>
      </c>
      <c r="G761" s="43">
        <f t="shared" si="180"/>
        <v>0</v>
      </c>
      <c r="H761" s="55"/>
      <c r="I761" s="31">
        <f t="shared" si="176"/>
        <v>78304.17</v>
      </c>
      <c r="J761" s="137">
        <f t="shared" ref="J761:J784" si="194">ROUND(IF(B760&lt;=$R$740,B760*$S$740/$O$739,MAX(IF(B760&lt;=$R$741,B760*$S$741/$O$739,MAX(IF(B760&lt;=$R$742,B760*$S$742/$O$739,MAX(IF(B760&lt;=$R$743,B760*$S$743/$O$739,MAX(IF(B760&lt;=$R$744,B760*$S$744/$O$739,MAX(IF(B760&lt;=$R$745,B760*$S$745/$O$739,MAX(IF(B760&gt;$R$746,B760*$S$746/$O$739,0),$R$745*$S$745/$O$739)),$R$744*$S$744/$O$739)),$R$743*$S$743/$O$739)),$R$742*$S$742/$O$739)),$R$741*$S$741/$O$739)),$R$740*$S$740/$O$739)),4)</f>
        <v>5901.6392999999998</v>
      </c>
      <c r="K761" s="77">
        <f t="shared" si="187"/>
        <v>1062.2951</v>
      </c>
      <c r="L761" s="137">
        <f>ROUND(IF(B760&lt;=$R$750,B760*$S$750/$O$739,IF(B760&gt;$R$751,B760*$S$751/$O$739,0)),4)</f>
        <v>2700.1437999999998</v>
      </c>
      <c r="M761" s="77">
        <f t="shared" si="189"/>
        <v>486.02589999999998</v>
      </c>
      <c r="N761" s="119" t="s">
        <v>53</v>
      </c>
      <c r="O761" s="76">
        <f>SUM(K734:K764)</f>
        <v>32931.148099999991</v>
      </c>
      <c r="P761" s="76">
        <f>SUM(M734:M764)</f>
        <v>15071.775700000006</v>
      </c>
      <c r="V761" s="36">
        <f t="shared" si="177"/>
        <v>990.09</v>
      </c>
      <c r="W761" s="36">
        <f t="shared" si="178"/>
        <v>984.17</v>
      </c>
      <c r="X761" s="3" t="s">
        <v>64</v>
      </c>
      <c r="Z761" s="3" t="s">
        <v>27</v>
      </c>
      <c r="AA761" s="3" t="s">
        <v>28</v>
      </c>
    </row>
    <row r="762" spans="1:27" x14ac:dyDescent="0.2">
      <c r="A762" s="29">
        <v>42033</v>
      </c>
      <c r="B762" s="2">
        <v>988252629.98000002</v>
      </c>
      <c r="C762" s="2">
        <v>987.13</v>
      </c>
      <c r="D762" s="2">
        <f t="shared" si="179"/>
        <v>0</v>
      </c>
      <c r="E762" s="30">
        <f t="shared" si="179"/>
        <v>0</v>
      </c>
      <c r="F762" s="73">
        <f t="shared" si="180"/>
        <v>0</v>
      </c>
      <c r="G762" s="43">
        <f t="shared" si="180"/>
        <v>0</v>
      </c>
      <c r="H762" s="55"/>
      <c r="I762" s="31">
        <f t="shared" si="176"/>
        <v>78304.17</v>
      </c>
      <c r="J762" s="137">
        <f t="shared" si="194"/>
        <v>5901.6392999999998</v>
      </c>
      <c r="K762" s="77">
        <f t="shared" si="187"/>
        <v>1062.2951</v>
      </c>
      <c r="L762" s="137">
        <f>ROUND(IF(B761&lt;=$R$750,B761*$S$750/$O$739,IF(B761&gt;$R$751,B761*$S$751/$O$739,0)),4)</f>
        <v>2700.1437999999998</v>
      </c>
      <c r="M762" s="77">
        <f t="shared" si="189"/>
        <v>486.02589999999998</v>
      </c>
      <c r="N762" s="186" t="s">
        <v>5</v>
      </c>
      <c r="O762" s="186"/>
      <c r="P762" s="186"/>
      <c r="V762" s="36">
        <f t="shared" si="177"/>
        <v>990.09</v>
      </c>
      <c r="W762" s="36">
        <f t="shared" si="178"/>
        <v>984.17</v>
      </c>
      <c r="X762" s="36">
        <f>B762*X763/12</f>
        <v>8235.4385831666677</v>
      </c>
      <c r="Z762" s="36">
        <f>B762*Z763/12</f>
        <v>164708.77166333335</v>
      </c>
      <c r="AA762" s="36">
        <f>B762*AA763/12</f>
        <v>823543.8583166668</v>
      </c>
    </row>
    <row r="763" spans="1:27" x14ac:dyDescent="0.2">
      <c r="A763" s="29">
        <v>42034</v>
      </c>
      <c r="B763" s="31">
        <v>998364001.15999997</v>
      </c>
      <c r="C763" s="31">
        <v>997.23</v>
      </c>
      <c r="D763" s="2">
        <f t="shared" si="179"/>
        <v>10111371.179999948</v>
      </c>
      <c r="E763" s="30">
        <f t="shared" si="179"/>
        <v>10.100000000000023</v>
      </c>
      <c r="F763" s="73">
        <f t="shared" si="180"/>
        <v>1.0231565161839821E-2</v>
      </c>
      <c r="G763" s="43">
        <f t="shared" si="180"/>
        <v>1.0231681744045894E-2</v>
      </c>
      <c r="H763" s="55"/>
      <c r="I763" s="19">
        <f t="shared" si="176"/>
        <v>78304.17</v>
      </c>
      <c r="J763" s="138">
        <f t="shared" si="194"/>
        <v>5901.6392999999998</v>
      </c>
      <c r="K763" s="78">
        <f t="shared" si="187"/>
        <v>1062.2951</v>
      </c>
      <c r="L763" s="144">
        <f>ROUND(IF(B762&lt;=$R$750,B762*$S$750/$O$739,IF(B762&gt;$R$751,B762*$S$751/$O$739,0)),4)</f>
        <v>2700.1437999999998</v>
      </c>
      <c r="M763" s="87">
        <f t="shared" si="189"/>
        <v>486.02589999999998</v>
      </c>
      <c r="N763" s="92" t="s">
        <v>43</v>
      </c>
      <c r="O763" s="133" t="s">
        <v>39</v>
      </c>
      <c r="P763" s="93" t="s">
        <v>40</v>
      </c>
      <c r="V763" s="36">
        <f t="shared" si="177"/>
        <v>1000.22</v>
      </c>
      <c r="W763" s="36">
        <f t="shared" si="178"/>
        <v>994.24</v>
      </c>
      <c r="X763" s="57">
        <v>1E-4</v>
      </c>
      <c r="Z763" s="57">
        <v>2E-3</v>
      </c>
      <c r="AA763" s="57">
        <v>0.01</v>
      </c>
    </row>
    <row r="764" spans="1:27" x14ac:dyDescent="0.2">
      <c r="A764" s="29">
        <v>42035</v>
      </c>
      <c r="B764" s="2">
        <v>998364001.15999997</v>
      </c>
      <c r="C764" s="2">
        <v>997.23</v>
      </c>
      <c r="D764" s="2">
        <f t="shared" si="179"/>
        <v>0</v>
      </c>
      <c r="E764" s="30">
        <f t="shared" si="179"/>
        <v>0</v>
      </c>
      <c r="F764" s="73">
        <f t="shared" si="180"/>
        <v>0</v>
      </c>
      <c r="G764" s="43">
        <f t="shared" si="180"/>
        <v>0</v>
      </c>
      <c r="H764" s="55"/>
      <c r="I764" s="32">
        <f t="shared" si="176"/>
        <v>79105.34</v>
      </c>
      <c r="J764" s="139">
        <f t="shared" si="194"/>
        <v>5901.6392999999998</v>
      </c>
      <c r="K764" s="79">
        <f t="shared" si="187"/>
        <v>1062.2951</v>
      </c>
      <c r="L764" s="139">
        <f>ROUND(IF(B763&lt;=$R$750,B763*$S$750/$O$739,IF(B763&gt;$R$751,B763*$S$751/$O$739,0)),4)</f>
        <v>2727.7705000000001</v>
      </c>
      <c r="M764" s="79">
        <f t="shared" si="189"/>
        <v>490.99869999999999</v>
      </c>
      <c r="N764" s="94">
        <f>SUM(I734:I764)</f>
        <v>2428230.439999999</v>
      </c>
      <c r="O764" s="89">
        <f>IF(SUM(J734:J764)&lt;20000,20000,SUM(J734:J764))</f>
        <v>182950.81830000004</v>
      </c>
      <c r="P764" s="91">
        <f>IF(SUM(L734:L764)&lt;6000,6000,SUM(L734:L764))</f>
        <v>83732.084499999997</v>
      </c>
      <c r="Q764" s="118"/>
      <c r="V764" s="36">
        <f t="shared" si="177"/>
        <v>1000.22</v>
      </c>
      <c r="W764" s="36">
        <f t="shared" si="178"/>
        <v>994.24</v>
      </c>
    </row>
    <row r="765" spans="1:27" x14ac:dyDescent="0.2">
      <c r="A765" s="29">
        <v>42036</v>
      </c>
      <c r="B765" s="2">
        <v>998364001.15999997</v>
      </c>
      <c r="C765" s="2">
        <v>997.23</v>
      </c>
      <c r="D765" s="2">
        <f t="shared" si="179"/>
        <v>0</v>
      </c>
      <c r="E765" s="30">
        <f t="shared" si="179"/>
        <v>0</v>
      </c>
      <c r="F765" s="73">
        <f t="shared" si="180"/>
        <v>0</v>
      </c>
      <c r="G765" s="43">
        <f t="shared" si="180"/>
        <v>0</v>
      </c>
      <c r="I765" s="19">
        <f t="shared" si="176"/>
        <v>79105.34</v>
      </c>
      <c r="J765" s="138">
        <f t="shared" si="194"/>
        <v>5901.6392999999998</v>
      </c>
      <c r="K765" s="78">
        <f t="shared" si="187"/>
        <v>1062.2951</v>
      </c>
      <c r="L765" s="144">
        <f>ROUND(IF(B764&lt;=$R$750,B764*$S$750/$O$739,IF(B764&gt;$R$751,B764*$S$751/$O$739,0)),4)</f>
        <v>2727.7705000000001</v>
      </c>
      <c r="M765" s="87">
        <f t="shared" si="189"/>
        <v>490.99869999999999</v>
      </c>
      <c r="N765" s="94">
        <f>ROUND(N764*18/118,2)</f>
        <v>370408.03</v>
      </c>
      <c r="O765" s="90">
        <f>IF(O764=TRUE,SUM(K734:K764),O764*18%)</f>
        <v>32931.147294000009</v>
      </c>
      <c r="P765" s="91">
        <f>IF(P764=TRUE,SUM(M734:M764),P764*18%)</f>
        <v>15071.77521</v>
      </c>
      <c r="Q765" s="36"/>
      <c r="V765" s="36">
        <f t="shared" si="177"/>
        <v>1000.22</v>
      </c>
      <c r="W765" s="36">
        <f t="shared" si="178"/>
        <v>994.24</v>
      </c>
    </row>
    <row r="766" spans="1:27" x14ac:dyDescent="0.2">
      <c r="A766" s="29">
        <v>42037</v>
      </c>
      <c r="B766" s="2">
        <v>998364001.15999997</v>
      </c>
      <c r="C766" s="2">
        <v>997.23</v>
      </c>
      <c r="D766" s="2">
        <f t="shared" si="179"/>
        <v>0</v>
      </c>
      <c r="E766" s="30">
        <f t="shared" si="179"/>
        <v>0</v>
      </c>
      <c r="F766" s="73">
        <f t="shared" si="180"/>
        <v>0</v>
      </c>
      <c r="G766" s="43">
        <f t="shared" si="180"/>
        <v>0</v>
      </c>
      <c r="I766" s="19">
        <f t="shared" ref="I766:I797" si="195">ROUND(B765*$N$2/$O$739,2)</f>
        <v>79105.34</v>
      </c>
      <c r="J766" s="138">
        <f t="shared" si="194"/>
        <v>5901.6392999999998</v>
      </c>
      <c r="K766" s="78">
        <f t="shared" si="187"/>
        <v>1062.2951</v>
      </c>
      <c r="L766" s="144">
        <f t="shared" ref="L766:L829" si="196">ROUND(IF(B765&lt;=$R$750,B765*$S$750/$O$739,IF(B765&gt;$R$751,B765*$S$751/$O$739,0)),4)</f>
        <v>2727.7705000000001</v>
      </c>
      <c r="M766" s="87">
        <f t="shared" si="189"/>
        <v>490.99869999999999</v>
      </c>
      <c r="N766" s="190" t="s">
        <v>47</v>
      </c>
      <c r="O766" s="190"/>
      <c r="P766" s="190"/>
      <c r="V766" s="36">
        <f t="shared" si="177"/>
        <v>1000.22</v>
      </c>
      <c r="W766" s="36">
        <f t="shared" si="178"/>
        <v>994.24</v>
      </c>
    </row>
    <row r="767" spans="1:27" x14ac:dyDescent="0.2">
      <c r="A767" s="29">
        <v>42038</v>
      </c>
      <c r="B767" s="2">
        <v>998364001.15999997</v>
      </c>
      <c r="C767" s="2">
        <v>997.23</v>
      </c>
      <c r="D767" s="2">
        <f t="shared" si="179"/>
        <v>0</v>
      </c>
      <c r="E767" s="30">
        <f t="shared" si="179"/>
        <v>0</v>
      </c>
      <c r="F767" s="73">
        <f t="shared" si="180"/>
        <v>0</v>
      </c>
      <c r="G767" s="43">
        <f t="shared" si="180"/>
        <v>0</v>
      </c>
      <c r="I767" s="19">
        <f t="shared" si="195"/>
        <v>79105.34</v>
      </c>
      <c r="J767" s="138">
        <f t="shared" si="194"/>
        <v>5901.6392999999998</v>
      </c>
      <c r="K767" s="78">
        <f t="shared" si="187"/>
        <v>1062.2951</v>
      </c>
      <c r="L767" s="144">
        <f t="shared" si="196"/>
        <v>2727.7705000000001</v>
      </c>
      <c r="M767" s="87">
        <f t="shared" si="189"/>
        <v>490.99869999999999</v>
      </c>
      <c r="N767" s="88"/>
      <c r="O767" s="121"/>
      <c r="V767" s="36">
        <f t="shared" si="177"/>
        <v>1000.22</v>
      </c>
      <c r="W767" s="36">
        <f t="shared" si="178"/>
        <v>994.24</v>
      </c>
    </row>
    <row r="768" spans="1:27" x14ac:dyDescent="0.2">
      <c r="A768" s="29">
        <v>42039</v>
      </c>
      <c r="B768" s="2">
        <v>998364001.15999997</v>
      </c>
      <c r="C768" s="2">
        <v>997.23</v>
      </c>
      <c r="D768" s="2">
        <f t="shared" si="179"/>
        <v>0</v>
      </c>
      <c r="E768" s="30">
        <f t="shared" si="179"/>
        <v>0</v>
      </c>
      <c r="F768" s="73">
        <f t="shared" si="180"/>
        <v>0</v>
      </c>
      <c r="G768" s="43">
        <f t="shared" si="180"/>
        <v>0</v>
      </c>
      <c r="I768" s="31">
        <f t="shared" si="195"/>
        <v>79105.34</v>
      </c>
      <c r="J768" s="137">
        <f t="shared" si="194"/>
        <v>5901.6392999999998</v>
      </c>
      <c r="K768" s="77">
        <f t="shared" si="187"/>
        <v>1062.2951</v>
      </c>
      <c r="L768" s="137">
        <f t="shared" si="196"/>
        <v>2727.7705000000001</v>
      </c>
      <c r="M768" s="77">
        <f t="shared" si="189"/>
        <v>490.99869999999999</v>
      </c>
      <c r="V768" s="36">
        <f t="shared" si="177"/>
        <v>1000.22</v>
      </c>
      <c r="W768" s="36">
        <f t="shared" si="178"/>
        <v>994.24</v>
      </c>
    </row>
    <row r="769" spans="1:23" x14ac:dyDescent="0.2">
      <c r="A769" s="29">
        <v>42040</v>
      </c>
      <c r="B769" s="2">
        <v>998364001.15999997</v>
      </c>
      <c r="C769" s="2">
        <v>997.23</v>
      </c>
      <c r="D769" s="2">
        <f t="shared" si="179"/>
        <v>0</v>
      </c>
      <c r="E769" s="30">
        <f t="shared" si="179"/>
        <v>0</v>
      </c>
      <c r="F769" s="73">
        <f t="shared" si="180"/>
        <v>0</v>
      </c>
      <c r="G769" s="43">
        <f t="shared" si="180"/>
        <v>0</v>
      </c>
      <c r="I769" s="31">
        <f t="shared" si="195"/>
        <v>79105.34</v>
      </c>
      <c r="J769" s="137">
        <f t="shared" si="194"/>
        <v>5901.6392999999998</v>
      </c>
      <c r="K769" s="77">
        <f t="shared" si="187"/>
        <v>1062.2951</v>
      </c>
      <c r="L769" s="137">
        <f t="shared" si="196"/>
        <v>2727.7705000000001</v>
      </c>
      <c r="M769" s="77">
        <f t="shared" si="189"/>
        <v>490.99869999999999</v>
      </c>
      <c r="N769" s="14"/>
      <c r="O769" s="14"/>
      <c r="P769" s="14"/>
      <c r="V769" s="36">
        <f t="shared" si="177"/>
        <v>1000.22</v>
      </c>
      <c r="W769" s="36">
        <f t="shared" si="178"/>
        <v>994.24</v>
      </c>
    </row>
    <row r="770" spans="1:23" x14ac:dyDescent="0.2">
      <c r="A770" s="29">
        <v>42041</v>
      </c>
      <c r="B770" s="2">
        <v>998364001.15999997</v>
      </c>
      <c r="C770" s="2">
        <v>997.23</v>
      </c>
      <c r="D770" s="2">
        <f t="shared" si="179"/>
        <v>0</v>
      </c>
      <c r="E770" s="30">
        <f t="shared" si="179"/>
        <v>0</v>
      </c>
      <c r="F770" s="73">
        <f t="shared" si="180"/>
        <v>0</v>
      </c>
      <c r="G770" s="43">
        <f t="shared" si="180"/>
        <v>0</v>
      </c>
      <c r="I770" s="19">
        <f t="shared" si="195"/>
        <v>79105.34</v>
      </c>
      <c r="J770" s="138">
        <f t="shared" si="194"/>
        <v>5901.6392999999998</v>
      </c>
      <c r="K770" s="78">
        <f t="shared" si="187"/>
        <v>1062.2951</v>
      </c>
      <c r="L770" s="144">
        <f t="shared" si="196"/>
        <v>2727.7705000000001</v>
      </c>
      <c r="M770" s="87">
        <f t="shared" si="189"/>
        <v>490.99869999999999</v>
      </c>
      <c r="N770" s="14"/>
      <c r="O770" s="14"/>
      <c r="P770" s="14"/>
      <c r="V770" s="36">
        <f t="shared" si="177"/>
        <v>1000.22</v>
      </c>
      <c r="W770" s="36">
        <f t="shared" si="178"/>
        <v>994.24</v>
      </c>
    </row>
    <row r="771" spans="1:23" x14ac:dyDescent="0.2">
      <c r="A771" s="29">
        <v>42042</v>
      </c>
      <c r="B771" s="2">
        <v>998364001.15999997</v>
      </c>
      <c r="C771" s="2">
        <v>997.23</v>
      </c>
      <c r="D771" s="2">
        <f t="shared" si="179"/>
        <v>0</v>
      </c>
      <c r="E771" s="30">
        <f t="shared" si="179"/>
        <v>0</v>
      </c>
      <c r="F771" s="73">
        <f t="shared" si="180"/>
        <v>0</v>
      </c>
      <c r="G771" s="43">
        <f t="shared" si="180"/>
        <v>0</v>
      </c>
      <c r="I771" s="19">
        <f t="shared" si="195"/>
        <v>79105.34</v>
      </c>
      <c r="J771" s="138">
        <f t="shared" si="194"/>
        <v>5901.6392999999998</v>
      </c>
      <c r="K771" s="78">
        <f t="shared" si="187"/>
        <v>1062.2951</v>
      </c>
      <c r="L771" s="144">
        <f t="shared" si="196"/>
        <v>2727.7705000000001</v>
      </c>
      <c r="M771" s="87">
        <f t="shared" si="189"/>
        <v>490.99869999999999</v>
      </c>
      <c r="N771" s="14"/>
      <c r="O771" s="14"/>
      <c r="P771" s="14"/>
      <c r="V771" s="36">
        <f t="shared" si="177"/>
        <v>1000.22</v>
      </c>
      <c r="W771" s="36">
        <f t="shared" si="178"/>
        <v>994.24</v>
      </c>
    </row>
    <row r="772" spans="1:23" x14ac:dyDescent="0.2">
      <c r="A772" s="29">
        <v>42043</v>
      </c>
      <c r="B772" s="2">
        <v>998364001.15999997</v>
      </c>
      <c r="C772" s="2">
        <v>997.23</v>
      </c>
      <c r="D772" s="2">
        <f t="shared" si="179"/>
        <v>0</v>
      </c>
      <c r="E772" s="30">
        <f t="shared" si="179"/>
        <v>0</v>
      </c>
      <c r="F772" s="73">
        <f t="shared" si="180"/>
        <v>0</v>
      </c>
      <c r="G772" s="43">
        <f t="shared" si="180"/>
        <v>0</v>
      </c>
      <c r="I772" s="19">
        <f t="shared" si="195"/>
        <v>79105.34</v>
      </c>
      <c r="J772" s="138">
        <f t="shared" si="194"/>
        <v>5901.6392999999998</v>
      </c>
      <c r="K772" s="78">
        <f t="shared" si="187"/>
        <v>1062.2951</v>
      </c>
      <c r="L772" s="144">
        <f t="shared" si="196"/>
        <v>2727.7705000000001</v>
      </c>
      <c r="M772" s="87">
        <f t="shared" si="189"/>
        <v>490.99869999999999</v>
      </c>
      <c r="N772" s="14"/>
      <c r="O772" s="14"/>
      <c r="P772" s="14"/>
      <c r="V772" s="36">
        <f t="shared" si="177"/>
        <v>1000.22</v>
      </c>
      <c r="W772" s="36">
        <f t="shared" si="178"/>
        <v>994.24</v>
      </c>
    </row>
    <row r="773" spans="1:23" x14ac:dyDescent="0.2">
      <c r="A773" s="29">
        <v>42044</v>
      </c>
      <c r="B773" s="2">
        <v>998364001.15999997</v>
      </c>
      <c r="C773" s="2">
        <v>997.23</v>
      </c>
      <c r="D773" s="2">
        <f t="shared" si="179"/>
        <v>0</v>
      </c>
      <c r="E773" s="30">
        <f t="shared" si="179"/>
        <v>0</v>
      </c>
      <c r="F773" s="73">
        <f t="shared" si="180"/>
        <v>0</v>
      </c>
      <c r="G773" s="43">
        <f t="shared" si="180"/>
        <v>0</v>
      </c>
      <c r="I773" s="19">
        <f t="shared" si="195"/>
        <v>79105.34</v>
      </c>
      <c r="J773" s="138">
        <f t="shared" si="194"/>
        <v>5901.6392999999998</v>
      </c>
      <c r="K773" s="78">
        <f t="shared" si="187"/>
        <v>1062.2951</v>
      </c>
      <c r="L773" s="144">
        <f t="shared" si="196"/>
        <v>2727.7705000000001</v>
      </c>
      <c r="M773" s="87">
        <f t="shared" si="189"/>
        <v>490.99869999999999</v>
      </c>
      <c r="N773" s="14"/>
      <c r="O773" s="14"/>
      <c r="P773" s="14"/>
      <c r="V773" s="36">
        <f t="shared" si="177"/>
        <v>1000.22</v>
      </c>
      <c r="W773" s="36">
        <f t="shared" si="178"/>
        <v>994.24</v>
      </c>
    </row>
    <row r="774" spans="1:23" x14ac:dyDescent="0.2">
      <c r="A774" s="29">
        <v>42045</v>
      </c>
      <c r="B774" s="2">
        <v>998364001.15999997</v>
      </c>
      <c r="C774" s="2">
        <v>997.23</v>
      </c>
      <c r="D774" s="2">
        <f t="shared" si="179"/>
        <v>0</v>
      </c>
      <c r="E774" s="30">
        <f t="shared" si="179"/>
        <v>0</v>
      </c>
      <c r="F774" s="73">
        <f t="shared" si="180"/>
        <v>0</v>
      </c>
      <c r="G774" s="43">
        <f t="shared" si="180"/>
        <v>0</v>
      </c>
      <c r="I774" s="19">
        <f t="shared" si="195"/>
        <v>79105.34</v>
      </c>
      <c r="J774" s="138">
        <f t="shared" si="194"/>
        <v>5901.6392999999998</v>
      </c>
      <c r="K774" s="78">
        <f t="shared" si="187"/>
        <v>1062.2951</v>
      </c>
      <c r="L774" s="144">
        <f t="shared" si="196"/>
        <v>2727.7705000000001</v>
      </c>
      <c r="M774" s="87">
        <f t="shared" si="189"/>
        <v>490.99869999999999</v>
      </c>
      <c r="N774" s="14"/>
      <c r="O774" s="14"/>
      <c r="P774" s="14"/>
      <c r="V774" s="36">
        <f t="shared" si="177"/>
        <v>1000.22</v>
      </c>
      <c r="W774" s="36">
        <f t="shared" si="178"/>
        <v>994.24</v>
      </c>
    </row>
    <row r="775" spans="1:23" x14ac:dyDescent="0.2">
      <c r="A775" s="29">
        <v>42046</v>
      </c>
      <c r="B775" s="2">
        <v>998364001.15999997</v>
      </c>
      <c r="C775" s="2">
        <v>997.23</v>
      </c>
      <c r="D775" s="2">
        <f t="shared" si="179"/>
        <v>0</v>
      </c>
      <c r="E775" s="30">
        <f t="shared" si="179"/>
        <v>0</v>
      </c>
      <c r="F775" s="73">
        <f t="shared" si="180"/>
        <v>0</v>
      </c>
      <c r="G775" s="43">
        <f t="shared" si="180"/>
        <v>0</v>
      </c>
      <c r="I775" s="31">
        <f t="shared" si="195"/>
        <v>79105.34</v>
      </c>
      <c r="J775" s="137">
        <f t="shared" si="194"/>
        <v>5901.6392999999998</v>
      </c>
      <c r="K775" s="77">
        <f t="shared" si="187"/>
        <v>1062.2951</v>
      </c>
      <c r="L775" s="137">
        <f t="shared" si="196"/>
        <v>2727.7705000000001</v>
      </c>
      <c r="M775" s="77">
        <f t="shared" si="189"/>
        <v>490.99869999999999</v>
      </c>
      <c r="N775" s="14"/>
      <c r="O775" s="14"/>
      <c r="P775" s="14"/>
      <c r="V775" s="36">
        <f t="shared" si="177"/>
        <v>1000.22</v>
      </c>
      <c r="W775" s="36">
        <f t="shared" si="178"/>
        <v>994.24</v>
      </c>
    </row>
    <row r="776" spans="1:23" x14ac:dyDescent="0.2">
      <c r="A776" s="29">
        <v>42047</v>
      </c>
      <c r="B776" s="2">
        <v>998364001.15999997</v>
      </c>
      <c r="C776" s="2">
        <v>997.23</v>
      </c>
      <c r="D776" s="2">
        <f t="shared" si="179"/>
        <v>0</v>
      </c>
      <c r="E776" s="30">
        <f t="shared" si="179"/>
        <v>0</v>
      </c>
      <c r="F776" s="73">
        <f t="shared" si="180"/>
        <v>0</v>
      </c>
      <c r="G776" s="43">
        <f t="shared" si="180"/>
        <v>0</v>
      </c>
      <c r="I776" s="31">
        <f t="shared" si="195"/>
        <v>79105.34</v>
      </c>
      <c r="J776" s="137">
        <f t="shared" si="194"/>
        <v>5901.6392999999998</v>
      </c>
      <c r="K776" s="77">
        <f t="shared" si="187"/>
        <v>1062.2951</v>
      </c>
      <c r="L776" s="137">
        <f t="shared" si="196"/>
        <v>2727.7705000000001</v>
      </c>
      <c r="M776" s="77">
        <f t="shared" si="189"/>
        <v>490.99869999999999</v>
      </c>
      <c r="N776" s="14"/>
      <c r="O776" s="14"/>
      <c r="P776" s="14"/>
      <c r="V776" s="36">
        <f t="shared" si="177"/>
        <v>1000.22</v>
      </c>
      <c r="W776" s="36">
        <f t="shared" si="178"/>
        <v>994.24</v>
      </c>
    </row>
    <row r="777" spans="1:23" x14ac:dyDescent="0.2">
      <c r="A777" s="29">
        <v>42048</v>
      </c>
      <c r="B777" s="2">
        <v>998364001.15999997</v>
      </c>
      <c r="C777" s="2">
        <v>997.23</v>
      </c>
      <c r="D777" s="2">
        <f t="shared" si="179"/>
        <v>0</v>
      </c>
      <c r="E777" s="30">
        <f t="shared" si="179"/>
        <v>0</v>
      </c>
      <c r="F777" s="73">
        <f t="shared" si="180"/>
        <v>0</v>
      </c>
      <c r="G777" s="43">
        <f t="shared" si="180"/>
        <v>0</v>
      </c>
      <c r="I777" s="19">
        <f t="shared" si="195"/>
        <v>79105.34</v>
      </c>
      <c r="J777" s="138">
        <f t="shared" si="194"/>
        <v>5901.6392999999998</v>
      </c>
      <c r="K777" s="78">
        <f t="shared" si="187"/>
        <v>1062.2951</v>
      </c>
      <c r="L777" s="144">
        <f t="shared" si="196"/>
        <v>2727.7705000000001</v>
      </c>
      <c r="M777" s="87">
        <f t="shared" si="189"/>
        <v>490.99869999999999</v>
      </c>
      <c r="N777" s="14"/>
      <c r="O777" s="14"/>
      <c r="P777" s="14"/>
      <c r="V777" s="36">
        <f t="shared" si="177"/>
        <v>1000.22</v>
      </c>
      <c r="W777" s="36">
        <f t="shared" si="178"/>
        <v>994.24</v>
      </c>
    </row>
    <row r="778" spans="1:23" x14ac:dyDescent="0.2">
      <c r="A778" s="29">
        <v>42049</v>
      </c>
      <c r="B778" s="2">
        <v>998364001.15999997</v>
      </c>
      <c r="C778" s="2">
        <v>997.23</v>
      </c>
      <c r="D778" s="2">
        <f t="shared" si="179"/>
        <v>0</v>
      </c>
      <c r="E778" s="30">
        <f t="shared" si="179"/>
        <v>0</v>
      </c>
      <c r="F778" s="73">
        <f t="shared" si="180"/>
        <v>0</v>
      </c>
      <c r="G778" s="43">
        <f t="shared" si="180"/>
        <v>0</v>
      </c>
      <c r="I778" s="19">
        <f t="shared" si="195"/>
        <v>79105.34</v>
      </c>
      <c r="J778" s="138">
        <f t="shared" si="194"/>
        <v>5901.6392999999998</v>
      </c>
      <c r="K778" s="78">
        <f t="shared" si="187"/>
        <v>1062.2951</v>
      </c>
      <c r="L778" s="144">
        <f t="shared" si="196"/>
        <v>2727.7705000000001</v>
      </c>
      <c r="M778" s="87">
        <f t="shared" si="189"/>
        <v>490.99869999999999</v>
      </c>
      <c r="N778" s="14"/>
      <c r="O778" s="14"/>
      <c r="P778" s="14"/>
      <c r="V778" s="36">
        <f t="shared" si="177"/>
        <v>1000.22</v>
      </c>
      <c r="W778" s="36">
        <f t="shared" si="178"/>
        <v>994.24</v>
      </c>
    </row>
    <row r="779" spans="1:23" x14ac:dyDescent="0.2">
      <c r="A779" s="29">
        <v>42050</v>
      </c>
      <c r="B779" s="2">
        <v>998364001.15999997</v>
      </c>
      <c r="C779" s="2">
        <v>997.23</v>
      </c>
      <c r="D779" s="2">
        <f t="shared" si="179"/>
        <v>0</v>
      </c>
      <c r="E779" s="30">
        <f t="shared" si="179"/>
        <v>0</v>
      </c>
      <c r="F779" s="73">
        <f t="shared" si="180"/>
        <v>0</v>
      </c>
      <c r="G779" s="43">
        <f t="shared" si="180"/>
        <v>0</v>
      </c>
      <c r="I779" s="19">
        <f t="shared" si="195"/>
        <v>79105.34</v>
      </c>
      <c r="J779" s="138">
        <f t="shared" si="194"/>
        <v>5901.6392999999998</v>
      </c>
      <c r="K779" s="78">
        <f t="shared" si="187"/>
        <v>1062.2951</v>
      </c>
      <c r="L779" s="144">
        <f t="shared" si="196"/>
        <v>2727.7705000000001</v>
      </c>
      <c r="M779" s="87">
        <f t="shared" si="189"/>
        <v>490.99869999999999</v>
      </c>
      <c r="N779" s="14"/>
      <c r="O779" s="14"/>
      <c r="P779" s="14"/>
      <c r="V779" s="36">
        <f t="shared" si="177"/>
        <v>1000.22</v>
      </c>
      <c r="W779" s="36">
        <f t="shared" si="178"/>
        <v>994.24</v>
      </c>
    </row>
    <row r="780" spans="1:23" x14ac:dyDescent="0.2">
      <c r="A780" s="29">
        <v>42051</v>
      </c>
      <c r="B780" s="2">
        <v>998364001.15999997</v>
      </c>
      <c r="C780" s="2">
        <v>997.23</v>
      </c>
      <c r="D780" s="2">
        <f t="shared" si="179"/>
        <v>0</v>
      </c>
      <c r="E780" s="30">
        <f t="shared" si="179"/>
        <v>0</v>
      </c>
      <c r="F780" s="73">
        <f t="shared" si="180"/>
        <v>0</v>
      </c>
      <c r="G780" s="43">
        <f t="shared" si="180"/>
        <v>0</v>
      </c>
      <c r="I780" s="19">
        <f t="shared" si="195"/>
        <v>79105.34</v>
      </c>
      <c r="J780" s="138">
        <f t="shared" si="194"/>
        <v>5901.6392999999998</v>
      </c>
      <c r="K780" s="78">
        <f t="shared" si="187"/>
        <v>1062.2951</v>
      </c>
      <c r="L780" s="144">
        <f t="shared" si="196"/>
        <v>2727.7705000000001</v>
      </c>
      <c r="M780" s="87">
        <f t="shared" si="189"/>
        <v>490.99869999999999</v>
      </c>
      <c r="N780" s="14"/>
      <c r="O780" s="14"/>
      <c r="P780" s="14"/>
      <c r="V780" s="36">
        <f t="shared" si="177"/>
        <v>1000.22</v>
      </c>
      <c r="W780" s="36">
        <f t="shared" si="178"/>
        <v>994.24</v>
      </c>
    </row>
    <row r="781" spans="1:23" x14ac:dyDescent="0.2">
      <c r="A781" s="29">
        <v>42052</v>
      </c>
      <c r="B781" s="2">
        <v>998364001.15999997</v>
      </c>
      <c r="C781" s="2">
        <v>997.23</v>
      </c>
      <c r="D781" s="2">
        <f t="shared" si="179"/>
        <v>0</v>
      </c>
      <c r="E781" s="30">
        <f t="shared" si="179"/>
        <v>0</v>
      </c>
      <c r="F781" s="73">
        <f t="shared" si="180"/>
        <v>0</v>
      </c>
      <c r="G781" s="43">
        <f t="shared" si="180"/>
        <v>0</v>
      </c>
      <c r="I781" s="19">
        <f t="shared" si="195"/>
        <v>79105.34</v>
      </c>
      <c r="J781" s="138">
        <f t="shared" si="194"/>
        <v>5901.6392999999998</v>
      </c>
      <c r="K781" s="78">
        <f t="shared" si="187"/>
        <v>1062.2951</v>
      </c>
      <c r="L781" s="144">
        <f t="shared" si="196"/>
        <v>2727.7705000000001</v>
      </c>
      <c r="M781" s="87">
        <f t="shared" si="189"/>
        <v>490.99869999999999</v>
      </c>
      <c r="N781" s="14"/>
      <c r="O781" s="14"/>
      <c r="P781" s="14"/>
      <c r="V781" s="36">
        <f t="shared" si="177"/>
        <v>1000.22</v>
      </c>
      <c r="W781" s="36">
        <f t="shared" si="178"/>
        <v>994.24</v>
      </c>
    </row>
    <row r="782" spans="1:23" x14ac:dyDescent="0.2">
      <c r="A782" s="29">
        <v>42053</v>
      </c>
      <c r="B782" s="2">
        <v>998364001.15999997</v>
      </c>
      <c r="C782" s="2">
        <v>997.23</v>
      </c>
      <c r="D782" s="2">
        <f t="shared" si="179"/>
        <v>0</v>
      </c>
      <c r="E782" s="30">
        <f t="shared" si="179"/>
        <v>0</v>
      </c>
      <c r="F782" s="73">
        <f t="shared" si="180"/>
        <v>0</v>
      </c>
      <c r="G782" s="43">
        <f t="shared" si="180"/>
        <v>0</v>
      </c>
      <c r="I782" s="31">
        <f t="shared" si="195"/>
        <v>79105.34</v>
      </c>
      <c r="J782" s="137">
        <f t="shared" si="194"/>
        <v>5901.6392999999998</v>
      </c>
      <c r="K782" s="77">
        <f t="shared" si="187"/>
        <v>1062.2951</v>
      </c>
      <c r="L782" s="137">
        <f t="shared" si="196"/>
        <v>2727.7705000000001</v>
      </c>
      <c r="M782" s="77">
        <f t="shared" si="189"/>
        <v>490.99869999999999</v>
      </c>
      <c r="N782" s="14"/>
      <c r="O782" s="14"/>
      <c r="P782" s="14"/>
      <c r="V782" s="36">
        <f t="shared" si="177"/>
        <v>1000.22</v>
      </c>
      <c r="W782" s="36">
        <f t="shared" si="178"/>
        <v>994.24</v>
      </c>
    </row>
    <row r="783" spans="1:23" x14ac:dyDescent="0.2">
      <c r="A783" s="29">
        <v>42054</v>
      </c>
      <c r="B783" s="2">
        <v>998364001.15999997</v>
      </c>
      <c r="C783" s="2">
        <v>997.23</v>
      </c>
      <c r="D783" s="2">
        <f t="shared" si="179"/>
        <v>0</v>
      </c>
      <c r="E783" s="30">
        <f t="shared" si="179"/>
        <v>0</v>
      </c>
      <c r="F783" s="73">
        <f t="shared" si="180"/>
        <v>0</v>
      </c>
      <c r="G783" s="43">
        <f t="shared" si="180"/>
        <v>0</v>
      </c>
      <c r="I783" s="31">
        <f t="shared" si="195"/>
        <v>79105.34</v>
      </c>
      <c r="J783" s="137">
        <f t="shared" si="194"/>
        <v>5901.6392999999998</v>
      </c>
      <c r="K783" s="77">
        <f t="shared" si="187"/>
        <v>1062.2951</v>
      </c>
      <c r="L783" s="137">
        <f t="shared" si="196"/>
        <v>2727.7705000000001</v>
      </c>
      <c r="M783" s="77">
        <f t="shared" si="189"/>
        <v>490.99869999999999</v>
      </c>
      <c r="N783" s="14"/>
      <c r="O783" s="14"/>
      <c r="P783" s="14"/>
      <c r="V783" s="36">
        <f t="shared" si="177"/>
        <v>1000.22</v>
      </c>
      <c r="W783" s="36">
        <f t="shared" si="178"/>
        <v>994.24</v>
      </c>
    </row>
    <row r="784" spans="1:23" x14ac:dyDescent="0.2">
      <c r="A784" s="29">
        <v>42055</v>
      </c>
      <c r="B784" s="2">
        <v>998364001.15999997</v>
      </c>
      <c r="C784" s="2">
        <v>997.23</v>
      </c>
      <c r="D784" s="2">
        <f t="shared" si="179"/>
        <v>0</v>
      </c>
      <c r="E784" s="30">
        <f t="shared" si="179"/>
        <v>0</v>
      </c>
      <c r="F784" s="73">
        <f t="shared" si="180"/>
        <v>0</v>
      </c>
      <c r="G784" s="43">
        <f t="shared" si="180"/>
        <v>0</v>
      </c>
      <c r="I784" s="19">
        <f t="shared" si="195"/>
        <v>79105.34</v>
      </c>
      <c r="J784" s="138">
        <f t="shared" si="194"/>
        <v>5901.6392999999998</v>
      </c>
      <c r="K784" s="78">
        <f t="shared" si="187"/>
        <v>1062.2951</v>
      </c>
      <c r="L784" s="144">
        <f t="shared" si="196"/>
        <v>2727.7705000000001</v>
      </c>
      <c r="M784" s="87">
        <f t="shared" si="189"/>
        <v>490.99869999999999</v>
      </c>
      <c r="N784" s="14"/>
      <c r="O784" s="14"/>
      <c r="P784" s="14"/>
      <c r="V784" s="36">
        <f t="shared" si="177"/>
        <v>1000.22</v>
      </c>
      <c r="W784" s="36">
        <f t="shared" si="178"/>
        <v>994.24</v>
      </c>
    </row>
    <row r="785" spans="1:27" x14ac:dyDescent="0.2">
      <c r="A785" s="29">
        <v>42056</v>
      </c>
      <c r="B785" s="2">
        <v>998364001.15999997</v>
      </c>
      <c r="C785" s="2">
        <v>997.23</v>
      </c>
      <c r="D785" s="2">
        <f t="shared" si="179"/>
        <v>0</v>
      </c>
      <c r="E785" s="30">
        <f t="shared" si="179"/>
        <v>0</v>
      </c>
      <c r="F785" s="73">
        <f t="shared" si="180"/>
        <v>0</v>
      </c>
      <c r="G785" s="43">
        <f t="shared" si="180"/>
        <v>0</v>
      </c>
      <c r="I785" s="19">
        <f t="shared" si="195"/>
        <v>79105.34</v>
      </c>
      <c r="J785" s="138">
        <f t="shared" ref="J785:J848" si="197">ROUND(IF(B784&lt;=$R$740,B784*$S$740/$O$739,MAX(IF(B784&lt;=$R$741,B784*$S$741/$O$739,MAX(IF(B784&lt;=$R$742,B784*$S$742/$O$739,MAX(IF(B784&lt;=$R$743,B784*$S$743/$O$739,MAX(IF(B784&lt;=$R$744,B784*$S$744/$O$739,MAX(IF(B784&lt;=$R$745,B784*$S$745/$O$739,MAX(IF(B784&gt;$R$746,B784*$S$746/$O$739,0),$R$745*$S$745/$O$739)),$R$744*$S$744/$O$739)),$R$743*$S$743/$O$739)),$R$742*$S$742/$O$739)),$R$741*$S$741/$O$739)),$R$740*$S$740/$O$739)),4)</f>
        <v>5901.6392999999998</v>
      </c>
      <c r="K785" s="78">
        <f t="shared" si="187"/>
        <v>1062.2951</v>
      </c>
      <c r="L785" s="144">
        <f t="shared" si="196"/>
        <v>2727.7705000000001</v>
      </c>
      <c r="M785" s="87">
        <f t="shared" si="189"/>
        <v>490.99869999999999</v>
      </c>
      <c r="N785" s="14"/>
      <c r="O785" s="14"/>
      <c r="P785" s="14"/>
      <c r="V785" s="36">
        <f t="shared" si="177"/>
        <v>1000.22</v>
      </c>
      <c r="W785" s="36">
        <f t="shared" si="178"/>
        <v>994.24</v>
      </c>
    </row>
    <row r="786" spans="1:27" x14ac:dyDescent="0.2">
      <c r="A786" s="29">
        <v>42057</v>
      </c>
      <c r="B786" s="2">
        <v>998364001.15999997</v>
      </c>
      <c r="C786" s="2">
        <v>997.23</v>
      </c>
      <c r="D786" s="2">
        <f t="shared" si="179"/>
        <v>0</v>
      </c>
      <c r="E786" s="30">
        <f t="shared" si="179"/>
        <v>0</v>
      </c>
      <c r="F786" s="73">
        <f t="shared" si="180"/>
        <v>0</v>
      </c>
      <c r="G786" s="43">
        <f t="shared" si="180"/>
        <v>0</v>
      </c>
      <c r="I786" s="19">
        <f t="shared" si="195"/>
        <v>79105.34</v>
      </c>
      <c r="J786" s="138">
        <f t="shared" si="197"/>
        <v>5901.6392999999998</v>
      </c>
      <c r="K786" s="78">
        <f t="shared" si="187"/>
        <v>1062.2951</v>
      </c>
      <c r="L786" s="144">
        <f t="shared" si="196"/>
        <v>2727.7705000000001</v>
      </c>
      <c r="M786" s="87">
        <f t="shared" si="189"/>
        <v>490.99869999999999</v>
      </c>
      <c r="N786" s="14"/>
      <c r="O786" s="14"/>
      <c r="P786" s="14"/>
      <c r="V786" s="36">
        <f t="shared" si="177"/>
        <v>1000.22</v>
      </c>
      <c r="W786" s="36">
        <f t="shared" si="178"/>
        <v>994.24</v>
      </c>
    </row>
    <row r="787" spans="1:27" x14ac:dyDescent="0.2">
      <c r="A787" s="29">
        <v>42058</v>
      </c>
      <c r="B787" s="2">
        <v>998364001.15999997</v>
      </c>
      <c r="C787" s="2">
        <v>997.23</v>
      </c>
      <c r="D787" s="2">
        <f t="shared" si="179"/>
        <v>0</v>
      </c>
      <c r="E787" s="30">
        <f t="shared" si="179"/>
        <v>0</v>
      </c>
      <c r="F787" s="73">
        <f t="shared" si="180"/>
        <v>0</v>
      </c>
      <c r="G787" s="43">
        <f t="shared" si="180"/>
        <v>0</v>
      </c>
      <c r="I787" s="31">
        <f t="shared" si="195"/>
        <v>79105.34</v>
      </c>
      <c r="J787" s="137">
        <f t="shared" si="197"/>
        <v>5901.6392999999998</v>
      </c>
      <c r="K787" s="77">
        <f t="shared" si="187"/>
        <v>1062.2951</v>
      </c>
      <c r="L787" s="137">
        <f t="shared" si="196"/>
        <v>2727.7705000000001</v>
      </c>
      <c r="M787" s="77">
        <f t="shared" si="189"/>
        <v>490.99869999999999</v>
      </c>
      <c r="V787" s="36">
        <f t="shared" si="177"/>
        <v>1000.22</v>
      </c>
      <c r="W787" s="36">
        <f t="shared" si="178"/>
        <v>994.24</v>
      </c>
    </row>
    <row r="788" spans="1:27" x14ac:dyDescent="0.2">
      <c r="A788" s="29">
        <v>42059</v>
      </c>
      <c r="B788" s="2">
        <v>998364001.15999997</v>
      </c>
      <c r="C788" s="2">
        <v>997.23</v>
      </c>
      <c r="D788" s="2">
        <f t="shared" si="179"/>
        <v>0</v>
      </c>
      <c r="E788" s="30">
        <f t="shared" si="179"/>
        <v>0</v>
      </c>
      <c r="F788" s="73">
        <f t="shared" si="180"/>
        <v>0</v>
      </c>
      <c r="G788" s="43">
        <f t="shared" si="180"/>
        <v>0</v>
      </c>
      <c r="I788" s="19">
        <f t="shared" si="195"/>
        <v>79105.34</v>
      </c>
      <c r="J788" s="138">
        <f t="shared" si="197"/>
        <v>5901.6392999999998</v>
      </c>
      <c r="K788" s="78">
        <f t="shared" si="187"/>
        <v>1062.2951</v>
      </c>
      <c r="L788" s="144">
        <f t="shared" si="196"/>
        <v>2727.7705000000001</v>
      </c>
      <c r="M788" s="87">
        <f t="shared" si="189"/>
        <v>490.99869999999999</v>
      </c>
      <c r="N788" s="191" t="s">
        <v>54</v>
      </c>
      <c r="O788" s="191"/>
      <c r="P788" s="191"/>
      <c r="V788" s="36">
        <f t="shared" si="177"/>
        <v>1000.22</v>
      </c>
      <c r="W788" s="36">
        <f t="shared" si="178"/>
        <v>994.24</v>
      </c>
    </row>
    <row r="789" spans="1:27" x14ac:dyDescent="0.2">
      <c r="A789" s="29">
        <v>42060</v>
      </c>
      <c r="B789" s="2">
        <v>998364001.15999997</v>
      </c>
      <c r="C789" s="2">
        <v>997.23</v>
      </c>
      <c r="D789" s="2">
        <f t="shared" si="179"/>
        <v>0</v>
      </c>
      <c r="E789" s="30">
        <f t="shared" si="179"/>
        <v>0</v>
      </c>
      <c r="F789" s="73">
        <f t="shared" si="180"/>
        <v>0</v>
      </c>
      <c r="G789" s="43">
        <f t="shared" si="180"/>
        <v>0</v>
      </c>
      <c r="I789" s="31">
        <f t="shared" si="195"/>
        <v>79105.34</v>
      </c>
      <c r="J789" s="137">
        <f t="shared" si="197"/>
        <v>5901.6392999999998</v>
      </c>
      <c r="K789" s="77">
        <f t="shared" si="187"/>
        <v>1062.2951</v>
      </c>
      <c r="L789" s="137">
        <f t="shared" si="196"/>
        <v>2727.7705000000001</v>
      </c>
      <c r="M789" s="77">
        <f t="shared" si="189"/>
        <v>490.99869999999999</v>
      </c>
      <c r="N789" s="119" t="s">
        <v>52</v>
      </c>
      <c r="O789" s="120">
        <f>SUM(J765:J793)</f>
        <v>171147.53970000002</v>
      </c>
      <c r="P789" s="76">
        <f>SUM(L765:L793)</f>
        <v>79099.840099999972</v>
      </c>
      <c r="V789" s="36">
        <f t="shared" si="177"/>
        <v>1000.22</v>
      </c>
      <c r="W789" s="36">
        <f t="shared" si="178"/>
        <v>994.24</v>
      </c>
      <c r="X789" s="3" t="s">
        <v>64</v>
      </c>
      <c r="Z789" s="3" t="s">
        <v>27</v>
      </c>
      <c r="AA789" s="3" t="s">
        <v>28</v>
      </c>
    </row>
    <row r="790" spans="1:27" x14ac:dyDescent="0.2">
      <c r="A790" s="29">
        <v>42061</v>
      </c>
      <c r="B790" s="2">
        <v>998364001.15999997</v>
      </c>
      <c r="C790" s="2">
        <v>997.23</v>
      </c>
      <c r="D790" s="2">
        <f t="shared" si="179"/>
        <v>0</v>
      </c>
      <c r="E790" s="30">
        <f t="shared" si="179"/>
        <v>0</v>
      </c>
      <c r="F790" s="73">
        <f t="shared" si="180"/>
        <v>0</v>
      </c>
      <c r="G790" s="43">
        <f t="shared" si="180"/>
        <v>0</v>
      </c>
      <c r="I790" s="31">
        <f t="shared" si="195"/>
        <v>79105.34</v>
      </c>
      <c r="J790" s="137">
        <f t="shared" si="197"/>
        <v>5901.6392999999998</v>
      </c>
      <c r="K790" s="77">
        <f t="shared" si="187"/>
        <v>1062.2951</v>
      </c>
      <c r="L790" s="137">
        <f t="shared" si="196"/>
        <v>2727.7705000000001</v>
      </c>
      <c r="M790" s="77">
        <f t="shared" si="189"/>
        <v>490.99869999999999</v>
      </c>
      <c r="N790" s="119" t="s">
        <v>53</v>
      </c>
      <c r="O790" s="76">
        <f>SUM(K765:K793)</f>
        <v>30806.557899999989</v>
      </c>
      <c r="P790" s="76">
        <f>SUM(M765:M793)</f>
        <v>14237.971500000001</v>
      </c>
      <c r="V790" s="36">
        <f t="shared" si="177"/>
        <v>1000.22</v>
      </c>
      <c r="W790" s="36">
        <f t="shared" si="178"/>
        <v>994.24</v>
      </c>
      <c r="X790" s="36">
        <f>B790*X791/12</f>
        <v>8319.700009666667</v>
      </c>
      <c r="Z790" s="36">
        <f>B790*Z791/12</f>
        <v>166394.00019333334</v>
      </c>
      <c r="AA790" s="36">
        <f>B790*AA791/12</f>
        <v>831970.00096666673</v>
      </c>
    </row>
    <row r="791" spans="1:27" x14ac:dyDescent="0.2">
      <c r="A791" s="29">
        <v>42062</v>
      </c>
      <c r="B791" s="31">
        <v>997356694.39999998</v>
      </c>
      <c r="C791" s="31">
        <v>996.23</v>
      </c>
      <c r="D791" s="2">
        <f t="shared" si="179"/>
        <v>-1007306.7599999905</v>
      </c>
      <c r="E791" s="30">
        <f t="shared" si="179"/>
        <v>-1</v>
      </c>
      <c r="F791" s="73">
        <f t="shared" si="180"/>
        <v>-1.0089574131575255E-3</v>
      </c>
      <c r="G791" s="43">
        <f t="shared" si="180"/>
        <v>-1.0027776942129699E-3</v>
      </c>
      <c r="I791" s="19">
        <f t="shared" si="195"/>
        <v>79105.34</v>
      </c>
      <c r="J791" s="138">
        <f t="shared" si="197"/>
        <v>5901.6392999999998</v>
      </c>
      <c r="K791" s="78">
        <f t="shared" si="187"/>
        <v>1062.2951</v>
      </c>
      <c r="L791" s="144">
        <f t="shared" si="196"/>
        <v>2727.7705000000001</v>
      </c>
      <c r="M791" s="87">
        <f t="shared" si="189"/>
        <v>490.99869999999999</v>
      </c>
      <c r="N791" s="186" t="s">
        <v>6</v>
      </c>
      <c r="O791" s="186"/>
      <c r="P791" s="186"/>
      <c r="V791" s="36">
        <f t="shared" si="177"/>
        <v>999.22</v>
      </c>
      <c r="W791" s="36">
        <f t="shared" si="178"/>
        <v>993.24</v>
      </c>
      <c r="X791" s="57">
        <v>1E-4</v>
      </c>
      <c r="Z791" s="57">
        <v>2E-3</v>
      </c>
      <c r="AA791" s="57">
        <v>0.01</v>
      </c>
    </row>
    <row r="792" spans="1:27" x14ac:dyDescent="0.2">
      <c r="A792" s="29">
        <v>42063</v>
      </c>
      <c r="B792" s="2">
        <v>997356694.39999998</v>
      </c>
      <c r="C792" s="2">
        <v>996.23</v>
      </c>
      <c r="D792" s="2">
        <f t="shared" si="179"/>
        <v>0</v>
      </c>
      <c r="E792" s="30">
        <f t="shared" si="179"/>
        <v>0</v>
      </c>
      <c r="F792" s="73">
        <f t="shared" si="180"/>
        <v>0</v>
      </c>
      <c r="G792" s="43">
        <f t="shared" si="180"/>
        <v>0</v>
      </c>
      <c r="I792" s="19">
        <f t="shared" si="195"/>
        <v>79025.53</v>
      </c>
      <c r="J792" s="138">
        <f t="shared" si="197"/>
        <v>5901.6392999999998</v>
      </c>
      <c r="K792" s="78">
        <f t="shared" si="187"/>
        <v>1062.2951</v>
      </c>
      <c r="L792" s="144">
        <f t="shared" si="196"/>
        <v>2725.0183000000002</v>
      </c>
      <c r="M792" s="87">
        <f t="shared" si="189"/>
        <v>490.50330000000002</v>
      </c>
      <c r="N792" s="92" t="s">
        <v>43</v>
      </c>
      <c r="O792" s="133" t="s">
        <v>39</v>
      </c>
      <c r="P792" s="93" t="s">
        <v>40</v>
      </c>
      <c r="V792" s="36">
        <f t="shared" si="177"/>
        <v>999.22</v>
      </c>
      <c r="W792" s="36">
        <f t="shared" si="178"/>
        <v>993.24</v>
      </c>
    </row>
    <row r="793" spans="1:27" x14ac:dyDescent="0.2">
      <c r="A793" s="29">
        <v>42064</v>
      </c>
      <c r="B793" s="2">
        <v>997356694.39999998</v>
      </c>
      <c r="C793" s="2">
        <v>996.23</v>
      </c>
      <c r="D793" s="2">
        <f t="shared" si="179"/>
        <v>0</v>
      </c>
      <c r="E793" s="30">
        <f t="shared" si="179"/>
        <v>0</v>
      </c>
      <c r="F793" s="73">
        <f t="shared" si="180"/>
        <v>0</v>
      </c>
      <c r="G793" s="43">
        <f t="shared" si="180"/>
        <v>0</v>
      </c>
      <c r="I793" s="32">
        <f t="shared" si="195"/>
        <v>79025.53</v>
      </c>
      <c r="J793" s="139">
        <f t="shared" si="197"/>
        <v>5901.6392999999998</v>
      </c>
      <c r="K793" s="79">
        <f t="shared" si="187"/>
        <v>1062.2951</v>
      </c>
      <c r="L793" s="139">
        <f t="shared" si="196"/>
        <v>2725.0183000000002</v>
      </c>
      <c r="M793" s="79">
        <f t="shared" si="189"/>
        <v>490.50330000000002</v>
      </c>
      <c r="N793" s="94">
        <f>SUM(I765:I793)</f>
        <v>2293895.2400000002</v>
      </c>
      <c r="O793" s="89">
        <f>IF(SUM(J765:J793)&lt;20000,20000,SUM(J765:J793))</f>
        <v>171147.53970000002</v>
      </c>
      <c r="P793" s="91">
        <f>IF(SUM(L765:L793)&lt;6000,6000,SUM(L765:L793))</f>
        <v>79099.840099999972</v>
      </c>
      <c r="V793" s="36">
        <f t="shared" si="177"/>
        <v>999.22</v>
      </c>
      <c r="W793" s="36">
        <f t="shared" si="178"/>
        <v>993.24</v>
      </c>
    </row>
    <row r="794" spans="1:27" x14ac:dyDescent="0.2">
      <c r="A794" s="29">
        <v>42065</v>
      </c>
      <c r="B794" s="2">
        <v>997356694.39999998</v>
      </c>
      <c r="C794" s="2">
        <v>996.23</v>
      </c>
      <c r="D794" s="2">
        <f t="shared" si="179"/>
        <v>0</v>
      </c>
      <c r="E794" s="30">
        <f t="shared" si="179"/>
        <v>0</v>
      </c>
      <c r="F794" s="73">
        <f t="shared" si="180"/>
        <v>0</v>
      </c>
      <c r="G794" s="43">
        <f t="shared" si="180"/>
        <v>0</v>
      </c>
      <c r="I794" s="19">
        <f t="shared" si="195"/>
        <v>79025.53</v>
      </c>
      <c r="J794" s="138">
        <f t="shared" si="197"/>
        <v>5901.6392999999998</v>
      </c>
      <c r="K794" s="78">
        <f t="shared" si="187"/>
        <v>1062.2951</v>
      </c>
      <c r="L794" s="144">
        <f t="shared" si="196"/>
        <v>2725.0183000000002</v>
      </c>
      <c r="M794" s="87">
        <f t="shared" si="189"/>
        <v>490.50330000000002</v>
      </c>
      <c r="N794" s="94">
        <f>ROUND(N793*18/118,2)</f>
        <v>349916.22</v>
      </c>
      <c r="O794" s="95">
        <f>IF(O793=TRUE,SUM(K765:K793),O793*18%)</f>
        <v>30806.557146000003</v>
      </c>
      <c r="P794" s="96">
        <f>IF(P793=TRUE,SUM(M765:M793),P793*18%)</f>
        <v>14237.971217999995</v>
      </c>
      <c r="V794" s="36">
        <f t="shared" si="177"/>
        <v>999.22</v>
      </c>
      <c r="W794" s="36">
        <f t="shared" si="178"/>
        <v>993.24</v>
      </c>
    </row>
    <row r="795" spans="1:27" x14ac:dyDescent="0.2">
      <c r="A795" s="29">
        <v>42066</v>
      </c>
      <c r="B795" s="2">
        <v>997356694.39999998</v>
      </c>
      <c r="C795" s="2">
        <v>996.23</v>
      </c>
      <c r="D795" s="2">
        <f t="shared" si="179"/>
        <v>0</v>
      </c>
      <c r="E795" s="30">
        <f t="shared" si="179"/>
        <v>0</v>
      </c>
      <c r="F795" s="73">
        <f t="shared" si="180"/>
        <v>0</v>
      </c>
      <c r="G795" s="43">
        <f t="shared" si="180"/>
        <v>0</v>
      </c>
      <c r="I795" s="19">
        <f t="shared" si="195"/>
        <v>79025.53</v>
      </c>
      <c r="J795" s="138">
        <f t="shared" si="197"/>
        <v>5901.6392999999998</v>
      </c>
      <c r="K795" s="78">
        <f t="shared" si="187"/>
        <v>1062.2951</v>
      </c>
      <c r="L795" s="144">
        <f t="shared" si="196"/>
        <v>2725.0183000000002</v>
      </c>
      <c r="M795" s="87">
        <f t="shared" si="189"/>
        <v>490.50330000000002</v>
      </c>
      <c r="N795" s="190" t="s">
        <v>47</v>
      </c>
      <c r="O795" s="190"/>
      <c r="P795" s="190"/>
      <c r="V795" s="36">
        <f t="shared" si="177"/>
        <v>999.22</v>
      </c>
      <c r="W795" s="36">
        <f t="shared" si="178"/>
        <v>993.24</v>
      </c>
    </row>
    <row r="796" spans="1:27" x14ac:dyDescent="0.2">
      <c r="A796" s="29">
        <v>42067</v>
      </c>
      <c r="B796" s="2">
        <v>997356694.39999998</v>
      </c>
      <c r="C796" s="2">
        <v>996.23</v>
      </c>
      <c r="D796" s="2">
        <f t="shared" si="179"/>
        <v>0</v>
      </c>
      <c r="E796" s="30">
        <f t="shared" si="179"/>
        <v>0</v>
      </c>
      <c r="F796" s="73">
        <f t="shared" si="180"/>
        <v>0</v>
      </c>
      <c r="G796" s="43">
        <f t="shared" si="180"/>
        <v>0</v>
      </c>
      <c r="I796" s="31">
        <f t="shared" si="195"/>
        <v>79025.53</v>
      </c>
      <c r="J796" s="137">
        <f t="shared" si="197"/>
        <v>5901.6392999999998</v>
      </c>
      <c r="K796" s="77">
        <f t="shared" si="187"/>
        <v>1062.2951</v>
      </c>
      <c r="L796" s="137">
        <f t="shared" si="196"/>
        <v>2725.0183000000002</v>
      </c>
      <c r="M796" s="77">
        <f t="shared" si="189"/>
        <v>490.50330000000002</v>
      </c>
      <c r="N796" s="14"/>
      <c r="O796" s="14"/>
      <c r="P796" s="14"/>
      <c r="V796" s="36">
        <f t="shared" si="177"/>
        <v>999.22</v>
      </c>
      <c r="W796" s="36">
        <f t="shared" si="178"/>
        <v>993.24</v>
      </c>
    </row>
    <row r="797" spans="1:27" x14ac:dyDescent="0.2">
      <c r="A797" s="29">
        <v>42068</v>
      </c>
      <c r="B797" s="2">
        <v>997356694.39999998</v>
      </c>
      <c r="C797" s="2">
        <v>996.23</v>
      </c>
      <c r="D797" s="2">
        <f t="shared" si="179"/>
        <v>0</v>
      </c>
      <c r="E797" s="30">
        <f t="shared" si="179"/>
        <v>0</v>
      </c>
      <c r="F797" s="73">
        <f t="shared" si="180"/>
        <v>0</v>
      </c>
      <c r="G797" s="43">
        <f t="shared" si="180"/>
        <v>0</v>
      </c>
      <c r="I797" s="31">
        <f t="shared" si="195"/>
        <v>79025.53</v>
      </c>
      <c r="J797" s="137">
        <f t="shared" si="197"/>
        <v>5901.6392999999998</v>
      </c>
      <c r="K797" s="77">
        <f t="shared" si="187"/>
        <v>1062.2951</v>
      </c>
      <c r="L797" s="137">
        <f t="shared" si="196"/>
        <v>2725.0183000000002</v>
      </c>
      <c r="M797" s="77">
        <f t="shared" si="189"/>
        <v>490.50330000000002</v>
      </c>
      <c r="N797" s="14"/>
      <c r="O797" s="14"/>
      <c r="P797" s="14"/>
      <c r="V797" s="36">
        <f t="shared" si="177"/>
        <v>999.22</v>
      </c>
      <c r="W797" s="36">
        <f t="shared" si="178"/>
        <v>993.24</v>
      </c>
    </row>
    <row r="798" spans="1:27" x14ac:dyDescent="0.2">
      <c r="A798" s="29">
        <v>42069</v>
      </c>
      <c r="B798" s="2">
        <v>997356694.39999998</v>
      </c>
      <c r="C798" s="2">
        <v>996.23</v>
      </c>
      <c r="D798" s="2">
        <f t="shared" si="179"/>
        <v>0</v>
      </c>
      <c r="E798" s="30">
        <f t="shared" si="179"/>
        <v>0</v>
      </c>
      <c r="F798" s="73">
        <f t="shared" si="180"/>
        <v>0</v>
      </c>
      <c r="G798" s="43">
        <f t="shared" si="180"/>
        <v>0</v>
      </c>
      <c r="I798" s="19">
        <f t="shared" ref="I798:I829" si="198">ROUND(B797*$N$2/$O$739,2)</f>
        <v>79025.53</v>
      </c>
      <c r="J798" s="138">
        <f t="shared" si="197"/>
        <v>5901.6392999999998</v>
      </c>
      <c r="K798" s="78">
        <f t="shared" si="187"/>
        <v>1062.2951</v>
      </c>
      <c r="L798" s="144">
        <f t="shared" si="196"/>
        <v>2725.0183000000002</v>
      </c>
      <c r="M798" s="87">
        <f t="shared" si="189"/>
        <v>490.50330000000002</v>
      </c>
      <c r="N798" s="14"/>
      <c r="O798" s="14"/>
      <c r="P798" s="14"/>
      <c r="V798" s="36">
        <f t="shared" si="177"/>
        <v>999.22</v>
      </c>
      <c r="W798" s="36">
        <f t="shared" ref="W798:W806" si="199">C798-(ROUND(C798*$V$2,2))</f>
        <v>993.24</v>
      </c>
    </row>
    <row r="799" spans="1:27" x14ac:dyDescent="0.2">
      <c r="A799" s="29">
        <v>42070</v>
      </c>
      <c r="B799" s="2">
        <v>997356694.39999998</v>
      </c>
      <c r="C799" s="2">
        <v>996.23</v>
      </c>
      <c r="D799" s="2">
        <f t="shared" ref="D799:E814" si="200">IF(B799-B798=-B799-B798,0,B799-B798)</f>
        <v>0</v>
      </c>
      <c r="E799" s="30">
        <f t="shared" si="200"/>
        <v>0</v>
      </c>
      <c r="F799" s="73">
        <f t="shared" ref="F799:G814" si="201">IFERROR(D799/B798,0)</f>
        <v>0</v>
      </c>
      <c r="G799" s="43">
        <f t="shared" si="201"/>
        <v>0</v>
      </c>
      <c r="I799" s="19">
        <f t="shared" si="198"/>
        <v>79025.53</v>
      </c>
      <c r="J799" s="138">
        <f t="shared" si="197"/>
        <v>5901.6392999999998</v>
      </c>
      <c r="K799" s="78">
        <f t="shared" si="187"/>
        <v>1062.2951</v>
      </c>
      <c r="L799" s="144">
        <f t="shared" si="196"/>
        <v>2725.0183000000002</v>
      </c>
      <c r="M799" s="87">
        <f t="shared" si="189"/>
        <v>490.50330000000002</v>
      </c>
      <c r="N799" s="14"/>
      <c r="O799" s="14"/>
      <c r="P799" s="14"/>
      <c r="V799" s="36">
        <f t="shared" ref="V799:V806" si="202">C799+(ROUND(C799*$V$2,2))</f>
        <v>999.22</v>
      </c>
      <c r="W799" s="36">
        <f t="shared" si="199"/>
        <v>993.24</v>
      </c>
    </row>
    <row r="800" spans="1:27" x14ac:dyDescent="0.2">
      <c r="A800" s="29">
        <v>42071</v>
      </c>
      <c r="B800" s="2">
        <v>997356694.39999998</v>
      </c>
      <c r="C800" s="2">
        <v>996.23</v>
      </c>
      <c r="D800" s="2">
        <f t="shared" si="200"/>
        <v>0</v>
      </c>
      <c r="E800" s="30">
        <f t="shared" si="200"/>
        <v>0</v>
      </c>
      <c r="F800" s="73">
        <f t="shared" si="201"/>
        <v>0</v>
      </c>
      <c r="G800" s="43">
        <f t="shared" si="201"/>
        <v>0</v>
      </c>
      <c r="I800" s="19">
        <f t="shared" si="198"/>
        <v>79025.53</v>
      </c>
      <c r="J800" s="138">
        <f t="shared" si="197"/>
        <v>5901.6392999999998</v>
      </c>
      <c r="K800" s="78">
        <f t="shared" si="187"/>
        <v>1062.2951</v>
      </c>
      <c r="L800" s="144">
        <f t="shared" si="196"/>
        <v>2725.0183000000002</v>
      </c>
      <c r="M800" s="87">
        <f t="shared" si="189"/>
        <v>490.50330000000002</v>
      </c>
      <c r="N800" s="14"/>
      <c r="O800" s="14"/>
      <c r="P800" s="14"/>
      <c r="V800" s="36">
        <f t="shared" si="202"/>
        <v>999.22</v>
      </c>
      <c r="W800" s="36">
        <f t="shared" si="199"/>
        <v>993.24</v>
      </c>
    </row>
    <row r="801" spans="1:23" x14ac:dyDescent="0.2">
      <c r="A801" s="29">
        <v>42072</v>
      </c>
      <c r="B801" s="2">
        <v>997356694.39999998</v>
      </c>
      <c r="C801" s="2">
        <v>996.23</v>
      </c>
      <c r="D801" s="2">
        <f t="shared" si="200"/>
        <v>0</v>
      </c>
      <c r="E801" s="30">
        <f t="shared" si="200"/>
        <v>0</v>
      </c>
      <c r="F801" s="73">
        <f t="shared" si="201"/>
        <v>0</v>
      </c>
      <c r="G801" s="43">
        <f t="shared" si="201"/>
        <v>0</v>
      </c>
      <c r="I801" s="31">
        <f t="shared" si="198"/>
        <v>79025.53</v>
      </c>
      <c r="J801" s="137">
        <f t="shared" si="197"/>
        <v>5901.6392999999998</v>
      </c>
      <c r="K801" s="77">
        <f t="shared" si="187"/>
        <v>1062.2951</v>
      </c>
      <c r="L801" s="137">
        <f t="shared" si="196"/>
        <v>2725.0183000000002</v>
      </c>
      <c r="M801" s="77">
        <f t="shared" si="189"/>
        <v>490.50330000000002</v>
      </c>
      <c r="N801" s="14"/>
      <c r="O801" s="14"/>
      <c r="P801" s="14"/>
      <c r="V801" s="36">
        <f t="shared" si="202"/>
        <v>999.22</v>
      </c>
      <c r="W801" s="36">
        <f t="shared" si="199"/>
        <v>993.24</v>
      </c>
    </row>
    <row r="802" spans="1:23" x14ac:dyDescent="0.2">
      <c r="A802" s="29">
        <v>42073</v>
      </c>
      <c r="B802" s="2">
        <v>997356694.39999998</v>
      </c>
      <c r="C802" s="2">
        <v>996.23</v>
      </c>
      <c r="D802" s="2">
        <f t="shared" si="200"/>
        <v>0</v>
      </c>
      <c r="E802" s="30">
        <f t="shared" si="200"/>
        <v>0</v>
      </c>
      <c r="F802" s="73">
        <f t="shared" si="201"/>
        <v>0</v>
      </c>
      <c r="G802" s="43">
        <f t="shared" si="201"/>
        <v>0</v>
      </c>
      <c r="I802" s="31">
        <f t="shared" si="198"/>
        <v>79025.53</v>
      </c>
      <c r="J802" s="137">
        <f t="shared" si="197"/>
        <v>5901.6392999999998</v>
      </c>
      <c r="K802" s="77">
        <f t="shared" si="187"/>
        <v>1062.2951</v>
      </c>
      <c r="L802" s="137">
        <f t="shared" si="196"/>
        <v>2725.0183000000002</v>
      </c>
      <c r="M802" s="77">
        <f t="shared" si="189"/>
        <v>490.50330000000002</v>
      </c>
      <c r="N802" s="14"/>
      <c r="O802" s="14"/>
      <c r="P802" s="14"/>
      <c r="V802" s="36">
        <f t="shared" si="202"/>
        <v>999.22</v>
      </c>
      <c r="W802" s="36">
        <f t="shared" si="199"/>
        <v>993.24</v>
      </c>
    </row>
    <row r="803" spans="1:23" x14ac:dyDescent="0.2">
      <c r="A803" s="29">
        <v>42074</v>
      </c>
      <c r="B803" s="2">
        <v>997356694.39999998</v>
      </c>
      <c r="C803" s="2">
        <v>996.23</v>
      </c>
      <c r="D803" s="2">
        <f t="shared" si="200"/>
        <v>0</v>
      </c>
      <c r="E803" s="30">
        <f t="shared" si="200"/>
        <v>0</v>
      </c>
      <c r="F803" s="73">
        <f t="shared" si="201"/>
        <v>0</v>
      </c>
      <c r="G803" s="43">
        <f t="shared" si="201"/>
        <v>0</v>
      </c>
      <c r="I803" s="31">
        <f t="shared" si="198"/>
        <v>79025.53</v>
      </c>
      <c r="J803" s="137">
        <f t="shared" si="197"/>
        <v>5901.6392999999998</v>
      </c>
      <c r="K803" s="77">
        <f t="shared" si="187"/>
        <v>1062.2951</v>
      </c>
      <c r="L803" s="137">
        <f t="shared" si="196"/>
        <v>2725.0183000000002</v>
      </c>
      <c r="M803" s="77">
        <f t="shared" si="189"/>
        <v>490.50330000000002</v>
      </c>
      <c r="N803" s="14"/>
      <c r="O803" s="14"/>
      <c r="P803" s="14"/>
      <c r="V803" s="36">
        <f t="shared" si="202"/>
        <v>999.22</v>
      </c>
      <c r="W803" s="36">
        <f t="shared" si="199"/>
        <v>993.24</v>
      </c>
    </row>
    <row r="804" spans="1:23" x14ac:dyDescent="0.2">
      <c r="A804" s="29">
        <v>42075</v>
      </c>
      <c r="B804" s="2">
        <v>997356694.39999998</v>
      </c>
      <c r="C804" s="2">
        <v>996.23</v>
      </c>
      <c r="D804" s="2">
        <f t="shared" si="200"/>
        <v>0</v>
      </c>
      <c r="E804" s="30">
        <f t="shared" si="200"/>
        <v>0</v>
      </c>
      <c r="F804" s="73">
        <f t="shared" si="201"/>
        <v>0</v>
      </c>
      <c r="G804" s="43">
        <f t="shared" si="201"/>
        <v>0</v>
      </c>
      <c r="I804" s="19">
        <f t="shared" si="198"/>
        <v>79025.53</v>
      </c>
      <c r="J804" s="138">
        <f t="shared" si="197"/>
        <v>5901.6392999999998</v>
      </c>
      <c r="K804" s="78">
        <f t="shared" si="187"/>
        <v>1062.2951</v>
      </c>
      <c r="L804" s="144">
        <f t="shared" si="196"/>
        <v>2725.0183000000002</v>
      </c>
      <c r="M804" s="87">
        <f t="shared" si="189"/>
        <v>490.50330000000002</v>
      </c>
      <c r="N804" s="14"/>
      <c r="O804" s="14"/>
      <c r="P804" s="14"/>
      <c r="V804" s="36">
        <f t="shared" si="202"/>
        <v>999.22</v>
      </c>
      <c r="W804" s="36">
        <f t="shared" si="199"/>
        <v>993.24</v>
      </c>
    </row>
    <row r="805" spans="1:23" x14ac:dyDescent="0.2">
      <c r="A805" s="29">
        <v>42076</v>
      </c>
      <c r="B805" s="2">
        <v>997356694.39999998</v>
      </c>
      <c r="C805" s="2">
        <v>996.23</v>
      </c>
      <c r="D805" s="2">
        <f t="shared" si="200"/>
        <v>0</v>
      </c>
      <c r="E805" s="30">
        <f t="shared" si="200"/>
        <v>0</v>
      </c>
      <c r="F805" s="73">
        <f t="shared" si="201"/>
        <v>0</v>
      </c>
      <c r="G805" s="43">
        <f t="shared" si="201"/>
        <v>0</v>
      </c>
      <c r="I805" s="19">
        <f t="shared" si="198"/>
        <v>79025.53</v>
      </c>
      <c r="J805" s="138">
        <f t="shared" si="197"/>
        <v>5901.6392999999998</v>
      </c>
      <c r="K805" s="78">
        <f t="shared" si="187"/>
        <v>1062.2951</v>
      </c>
      <c r="L805" s="144">
        <f t="shared" si="196"/>
        <v>2725.0183000000002</v>
      </c>
      <c r="M805" s="87">
        <f t="shared" si="189"/>
        <v>490.50330000000002</v>
      </c>
      <c r="N805" s="14"/>
      <c r="O805" s="14"/>
      <c r="P805" s="14"/>
      <c r="V805" s="36">
        <f t="shared" si="202"/>
        <v>999.22</v>
      </c>
      <c r="W805" s="36">
        <f t="shared" si="199"/>
        <v>993.24</v>
      </c>
    </row>
    <row r="806" spans="1:23" x14ac:dyDescent="0.2">
      <c r="A806" s="29">
        <v>42077</v>
      </c>
      <c r="B806" s="2">
        <v>997356694.39999998</v>
      </c>
      <c r="C806" s="2">
        <v>996.23</v>
      </c>
      <c r="D806" s="2">
        <f t="shared" si="200"/>
        <v>0</v>
      </c>
      <c r="E806" s="30">
        <f t="shared" si="200"/>
        <v>0</v>
      </c>
      <c r="F806" s="73">
        <f t="shared" si="201"/>
        <v>0</v>
      </c>
      <c r="G806" s="43">
        <f t="shared" si="201"/>
        <v>0</v>
      </c>
      <c r="I806" s="19">
        <f t="shared" si="198"/>
        <v>79025.53</v>
      </c>
      <c r="J806" s="138">
        <f t="shared" si="197"/>
        <v>5901.6392999999998</v>
      </c>
      <c r="K806" s="78">
        <f t="shared" si="187"/>
        <v>1062.2951</v>
      </c>
      <c r="L806" s="144">
        <f t="shared" si="196"/>
        <v>2725.0183000000002</v>
      </c>
      <c r="M806" s="87">
        <f t="shared" si="189"/>
        <v>490.50330000000002</v>
      </c>
      <c r="N806" s="14"/>
      <c r="O806" s="14"/>
      <c r="P806" s="14"/>
      <c r="V806" s="36">
        <f t="shared" si="202"/>
        <v>999.22</v>
      </c>
      <c r="W806" s="36">
        <f t="shared" si="199"/>
        <v>993.24</v>
      </c>
    </row>
    <row r="807" spans="1:23" x14ac:dyDescent="0.2">
      <c r="A807" s="29">
        <v>42078</v>
      </c>
      <c r="B807" s="2">
        <v>997356694.39999998</v>
      </c>
      <c r="C807" s="2">
        <v>996.23</v>
      </c>
      <c r="D807" s="2">
        <f t="shared" si="200"/>
        <v>0</v>
      </c>
      <c r="E807" s="30">
        <f t="shared" si="200"/>
        <v>0</v>
      </c>
      <c r="F807" s="73">
        <f t="shared" si="201"/>
        <v>0</v>
      </c>
      <c r="G807" s="43">
        <f t="shared" si="201"/>
        <v>0</v>
      </c>
      <c r="I807" s="19">
        <f t="shared" si="198"/>
        <v>79025.53</v>
      </c>
      <c r="J807" s="138">
        <f t="shared" si="197"/>
        <v>5901.6392999999998</v>
      </c>
      <c r="K807" s="78">
        <f t="shared" si="187"/>
        <v>1062.2951</v>
      </c>
      <c r="L807" s="144">
        <f t="shared" si="196"/>
        <v>2725.0183000000002</v>
      </c>
      <c r="M807" s="87">
        <f t="shared" si="189"/>
        <v>490.50330000000002</v>
      </c>
      <c r="N807" s="14"/>
      <c r="O807" s="14"/>
      <c r="P807" s="14"/>
      <c r="V807" s="36">
        <f>C807+(ROUND(C807*$V$2,2))</f>
        <v>999.22</v>
      </c>
      <c r="W807" s="36">
        <f>C807-(ROUND(C807*$V$2,2))</f>
        <v>993.24</v>
      </c>
    </row>
    <row r="808" spans="1:23" x14ac:dyDescent="0.2">
      <c r="A808" s="29">
        <v>42079</v>
      </c>
      <c r="B808" s="2">
        <v>997356694.39999998</v>
      </c>
      <c r="C808" s="2">
        <v>996.23</v>
      </c>
      <c r="D808" s="2">
        <f t="shared" si="200"/>
        <v>0</v>
      </c>
      <c r="E808" s="30">
        <f t="shared" si="200"/>
        <v>0</v>
      </c>
      <c r="F808" s="73">
        <f t="shared" si="201"/>
        <v>0</v>
      </c>
      <c r="G808" s="43">
        <f t="shared" si="201"/>
        <v>0</v>
      </c>
      <c r="I808" s="19">
        <f t="shared" si="198"/>
        <v>79025.53</v>
      </c>
      <c r="J808" s="138">
        <f t="shared" si="197"/>
        <v>5901.6392999999998</v>
      </c>
      <c r="K808" s="78">
        <f t="shared" ref="K808:K871" si="203">ROUND(J808*18%,4)</f>
        <v>1062.2951</v>
      </c>
      <c r="L808" s="144">
        <f t="shared" si="196"/>
        <v>2725.0183000000002</v>
      </c>
      <c r="M808" s="87">
        <f t="shared" ref="M808:M871" si="204">ROUND(L808*18%,4)</f>
        <v>490.50330000000002</v>
      </c>
      <c r="N808" s="14"/>
      <c r="O808" s="14"/>
      <c r="P808" s="14"/>
      <c r="Q808" s="83"/>
      <c r="R808" s="83"/>
      <c r="V808" s="36">
        <f t="shared" ref="V808:V871" si="205">C808+(ROUND(C808*$V$2,2))</f>
        <v>999.22</v>
      </c>
      <c r="W808" s="36">
        <f t="shared" ref="W808:W871" si="206">C808-(ROUND(C808*$V$2,2))</f>
        <v>993.24</v>
      </c>
    </row>
    <row r="809" spans="1:23" x14ac:dyDescent="0.2">
      <c r="A809" s="29">
        <v>42080</v>
      </c>
      <c r="B809" s="2">
        <v>997356694.39999998</v>
      </c>
      <c r="C809" s="2">
        <v>996.23</v>
      </c>
      <c r="D809" s="2">
        <f t="shared" si="200"/>
        <v>0</v>
      </c>
      <c r="E809" s="30">
        <f t="shared" si="200"/>
        <v>0</v>
      </c>
      <c r="F809" s="73">
        <f t="shared" si="201"/>
        <v>0</v>
      </c>
      <c r="G809" s="43">
        <f t="shared" si="201"/>
        <v>0</v>
      </c>
      <c r="I809" s="19">
        <f t="shared" si="198"/>
        <v>79025.53</v>
      </c>
      <c r="J809" s="138">
        <f t="shared" si="197"/>
        <v>5901.6392999999998</v>
      </c>
      <c r="K809" s="78">
        <f t="shared" si="203"/>
        <v>1062.2951</v>
      </c>
      <c r="L809" s="144">
        <f t="shared" si="196"/>
        <v>2725.0183000000002</v>
      </c>
      <c r="M809" s="87">
        <f t="shared" si="204"/>
        <v>490.50330000000002</v>
      </c>
      <c r="N809" s="14"/>
      <c r="O809" s="14"/>
      <c r="P809" s="14"/>
      <c r="Q809" s="83"/>
      <c r="R809" s="83"/>
      <c r="V809" s="36">
        <f t="shared" si="205"/>
        <v>999.22</v>
      </c>
      <c r="W809" s="36">
        <f t="shared" si="206"/>
        <v>993.24</v>
      </c>
    </row>
    <row r="810" spans="1:23" x14ac:dyDescent="0.2">
      <c r="A810" s="29">
        <v>42081</v>
      </c>
      <c r="B810" s="2">
        <v>997356694.39999998</v>
      </c>
      <c r="C810" s="2">
        <v>996.23</v>
      </c>
      <c r="D810" s="2">
        <f t="shared" si="200"/>
        <v>0</v>
      </c>
      <c r="E810" s="30">
        <f t="shared" si="200"/>
        <v>0</v>
      </c>
      <c r="F810" s="73">
        <f t="shared" si="201"/>
        <v>0</v>
      </c>
      <c r="G810" s="43">
        <f t="shared" si="201"/>
        <v>0</v>
      </c>
      <c r="I810" s="31">
        <f t="shared" si="198"/>
        <v>79025.53</v>
      </c>
      <c r="J810" s="137">
        <f t="shared" si="197"/>
        <v>5901.6392999999998</v>
      </c>
      <c r="K810" s="77">
        <f t="shared" si="203"/>
        <v>1062.2951</v>
      </c>
      <c r="L810" s="137">
        <f t="shared" si="196"/>
        <v>2725.0183000000002</v>
      </c>
      <c r="M810" s="77">
        <f t="shared" si="204"/>
        <v>490.50330000000002</v>
      </c>
      <c r="N810" s="14"/>
      <c r="O810" s="14"/>
      <c r="P810" s="14"/>
      <c r="Q810" s="83"/>
      <c r="R810" s="83"/>
      <c r="V810" s="36">
        <f t="shared" si="205"/>
        <v>999.22</v>
      </c>
      <c r="W810" s="36">
        <f t="shared" si="206"/>
        <v>993.24</v>
      </c>
    </row>
    <row r="811" spans="1:23" x14ac:dyDescent="0.2">
      <c r="A811" s="29">
        <v>42082</v>
      </c>
      <c r="B811" s="2">
        <v>997356694.39999998</v>
      </c>
      <c r="C811" s="2">
        <v>996.23</v>
      </c>
      <c r="D811" s="2">
        <f t="shared" si="200"/>
        <v>0</v>
      </c>
      <c r="E811" s="30">
        <f t="shared" si="200"/>
        <v>0</v>
      </c>
      <c r="F811" s="73">
        <f t="shared" si="201"/>
        <v>0</v>
      </c>
      <c r="G811" s="43">
        <f t="shared" si="201"/>
        <v>0</v>
      </c>
      <c r="I811" s="31">
        <f t="shared" si="198"/>
        <v>79025.53</v>
      </c>
      <c r="J811" s="137">
        <f t="shared" si="197"/>
        <v>5901.6392999999998</v>
      </c>
      <c r="K811" s="77">
        <f t="shared" si="203"/>
        <v>1062.2951</v>
      </c>
      <c r="L811" s="137">
        <f t="shared" si="196"/>
        <v>2725.0183000000002</v>
      </c>
      <c r="M811" s="77">
        <f t="shared" si="204"/>
        <v>490.50330000000002</v>
      </c>
      <c r="N811" s="14"/>
      <c r="O811" s="14"/>
      <c r="P811" s="14"/>
      <c r="Q811" s="83"/>
      <c r="R811" s="83"/>
      <c r="V811" s="36">
        <f t="shared" si="205"/>
        <v>999.22</v>
      </c>
      <c r="W811" s="36">
        <f t="shared" si="206"/>
        <v>993.24</v>
      </c>
    </row>
    <row r="812" spans="1:23" x14ac:dyDescent="0.2">
      <c r="A812" s="29">
        <v>42083</v>
      </c>
      <c r="B812" s="2">
        <v>997356694.39999998</v>
      </c>
      <c r="C812" s="2">
        <v>996.23</v>
      </c>
      <c r="D812" s="2">
        <f t="shared" si="200"/>
        <v>0</v>
      </c>
      <c r="E812" s="30">
        <f t="shared" si="200"/>
        <v>0</v>
      </c>
      <c r="F812" s="73">
        <f t="shared" si="201"/>
        <v>0</v>
      </c>
      <c r="G812" s="43">
        <f t="shared" si="201"/>
        <v>0</v>
      </c>
      <c r="I812" s="19">
        <f t="shared" si="198"/>
        <v>79025.53</v>
      </c>
      <c r="J812" s="138">
        <f t="shared" si="197"/>
        <v>5901.6392999999998</v>
      </c>
      <c r="K812" s="78">
        <f t="shared" si="203"/>
        <v>1062.2951</v>
      </c>
      <c r="L812" s="144">
        <f t="shared" si="196"/>
        <v>2725.0183000000002</v>
      </c>
      <c r="M812" s="87">
        <f t="shared" si="204"/>
        <v>490.50330000000002</v>
      </c>
      <c r="N812" s="14"/>
      <c r="O812" s="14"/>
      <c r="P812" s="14"/>
      <c r="Q812" s="83"/>
      <c r="R812" s="83"/>
      <c r="V812" s="36">
        <f t="shared" si="205"/>
        <v>999.22</v>
      </c>
      <c r="W812" s="36">
        <f t="shared" si="206"/>
        <v>993.24</v>
      </c>
    </row>
    <row r="813" spans="1:23" x14ac:dyDescent="0.2">
      <c r="A813" s="29">
        <v>42084</v>
      </c>
      <c r="B813" s="2">
        <v>997356694.39999998</v>
      </c>
      <c r="C813" s="2">
        <v>996.23</v>
      </c>
      <c r="D813" s="2">
        <f t="shared" si="200"/>
        <v>0</v>
      </c>
      <c r="E813" s="30">
        <f t="shared" si="200"/>
        <v>0</v>
      </c>
      <c r="F813" s="73">
        <f t="shared" si="201"/>
        <v>0</v>
      </c>
      <c r="G813" s="43">
        <f t="shared" si="201"/>
        <v>0</v>
      </c>
      <c r="I813" s="19">
        <f t="shared" si="198"/>
        <v>79025.53</v>
      </c>
      <c r="J813" s="138">
        <f t="shared" si="197"/>
        <v>5901.6392999999998</v>
      </c>
      <c r="K813" s="78">
        <f t="shared" si="203"/>
        <v>1062.2951</v>
      </c>
      <c r="L813" s="144">
        <f t="shared" si="196"/>
        <v>2725.0183000000002</v>
      </c>
      <c r="M813" s="87">
        <f t="shared" si="204"/>
        <v>490.50330000000002</v>
      </c>
      <c r="N813" s="14"/>
      <c r="O813" s="14"/>
      <c r="P813" s="14"/>
      <c r="Q813" s="83"/>
      <c r="R813" s="83"/>
      <c r="V813" s="36">
        <f t="shared" si="205"/>
        <v>999.22</v>
      </c>
      <c r="W813" s="36">
        <f t="shared" si="206"/>
        <v>993.24</v>
      </c>
    </row>
    <row r="814" spans="1:23" x14ac:dyDescent="0.2">
      <c r="A814" s="29">
        <v>42085</v>
      </c>
      <c r="B814" s="2">
        <v>997356694.39999998</v>
      </c>
      <c r="C814" s="2">
        <v>996.23</v>
      </c>
      <c r="D814" s="2">
        <f t="shared" si="200"/>
        <v>0</v>
      </c>
      <c r="E814" s="30">
        <f t="shared" si="200"/>
        <v>0</v>
      </c>
      <c r="F814" s="73">
        <f t="shared" si="201"/>
        <v>0</v>
      </c>
      <c r="G814" s="43">
        <f t="shared" si="201"/>
        <v>0</v>
      </c>
      <c r="I814" s="19">
        <f t="shared" si="198"/>
        <v>79025.53</v>
      </c>
      <c r="J814" s="138">
        <f t="shared" si="197"/>
        <v>5901.6392999999998</v>
      </c>
      <c r="K814" s="78">
        <f t="shared" si="203"/>
        <v>1062.2951</v>
      </c>
      <c r="L814" s="144">
        <f t="shared" si="196"/>
        <v>2725.0183000000002</v>
      </c>
      <c r="M814" s="87">
        <f t="shared" si="204"/>
        <v>490.50330000000002</v>
      </c>
      <c r="N814" s="14"/>
      <c r="O814" s="116"/>
      <c r="P814" s="14"/>
      <c r="Q814" s="83"/>
      <c r="R814" s="83"/>
      <c r="S814" s="118"/>
      <c r="V814" s="36">
        <f t="shared" si="205"/>
        <v>999.22</v>
      </c>
      <c r="W814" s="36">
        <f t="shared" si="206"/>
        <v>993.24</v>
      </c>
    </row>
    <row r="815" spans="1:23" x14ac:dyDescent="0.2">
      <c r="A815" s="29">
        <v>42086</v>
      </c>
      <c r="B815" s="2">
        <v>997356694.39999998</v>
      </c>
      <c r="C815" s="2">
        <v>996.23</v>
      </c>
      <c r="D815" s="2">
        <f t="shared" ref="D815:E878" si="207">IF(B815-B814=-B815-B814,0,B815-B814)</f>
        <v>0</v>
      </c>
      <c r="E815" s="30">
        <f t="shared" si="207"/>
        <v>0</v>
      </c>
      <c r="F815" s="73">
        <f t="shared" ref="F815:G878" si="208">IFERROR(D815/B814,0)</f>
        <v>0</v>
      </c>
      <c r="G815" s="43">
        <f t="shared" si="208"/>
        <v>0</v>
      </c>
      <c r="I815" s="19">
        <f t="shared" si="198"/>
        <v>79025.53</v>
      </c>
      <c r="J815" s="138">
        <f t="shared" si="197"/>
        <v>5901.6392999999998</v>
      </c>
      <c r="K815" s="78">
        <f t="shared" si="203"/>
        <v>1062.2951</v>
      </c>
      <c r="L815" s="144">
        <f t="shared" si="196"/>
        <v>2725.0183000000002</v>
      </c>
      <c r="M815" s="87">
        <f t="shared" si="204"/>
        <v>490.50330000000002</v>
      </c>
      <c r="N815" s="14"/>
      <c r="O815" s="14"/>
      <c r="P815" s="14"/>
      <c r="Q815" s="83"/>
      <c r="R815" s="83"/>
      <c r="V815" s="36">
        <f t="shared" si="205"/>
        <v>999.22</v>
      </c>
      <c r="W815" s="36">
        <f t="shared" si="206"/>
        <v>993.24</v>
      </c>
    </row>
    <row r="816" spans="1:23" x14ac:dyDescent="0.2">
      <c r="A816" s="29">
        <v>42087</v>
      </c>
      <c r="B816" s="2">
        <v>997356694.39999998</v>
      </c>
      <c r="C816" s="2">
        <v>996.23</v>
      </c>
      <c r="D816" s="2">
        <f t="shared" si="207"/>
        <v>0</v>
      </c>
      <c r="E816" s="30">
        <f t="shared" si="207"/>
        <v>0</v>
      </c>
      <c r="F816" s="73">
        <f t="shared" si="208"/>
        <v>0</v>
      </c>
      <c r="G816" s="43">
        <f t="shared" si="208"/>
        <v>0</v>
      </c>
      <c r="I816" s="19">
        <f t="shared" si="198"/>
        <v>79025.53</v>
      </c>
      <c r="J816" s="138">
        <f t="shared" si="197"/>
        <v>5901.6392999999998</v>
      </c>
      <c r="K816" s="78">
        <f t="shared" si="203"/>
        <v>1062.2951</v>
      </c>
      <c r="L816" s="144">
        <f t="shared" si="196"/>
        <v>2725.0183000000002</v>
      </c>
      <c r="M816" s="87">
        <f t="shared" si="204"/>
        <v>490.50330000000002</v>
      </c>
      <c r="N816" s="14"/>
      <c r="O816" s="14"/>
      <c r="P816" s="14"/>
      <c r="Q816" s="83"/>
      <c r="R816" s="83"/>
      <c r="V816" s="36">
        <f t="shared" si="205"/>
        <v>999.22</v>
      </c>
      <c r="W816" s="36">
        <f t="shared" si="206"/>
        <v>993.24</v>
      </c>
    </row>
    <row r="817" spans="1:27" x14ac:dyDescent="0.2">
      <c r="A817" s="29">
        <v>42088</v>
      </c>
      <c r="B817" s="2">
        <v>997356694.39999998</v>
      </c>
      <c r="C817" s="2">
        <v>996.23</v>
      </c>
      <c r="D817" s="2">
        <f t="shared" si="207"/>
        <v>0</v>
      </c>
      <c r="E817" s="30">
        <f t="shared" si="207"/>
        <v>0</v>
      </c>
      <c r="F817" s="73">
        <f t="shared" si="208"/>
        <v>0</v>
      </c>
      <c r="G817" s="43">
        <f t="shared" si="208"/>
        <v>0</v>
      </c>
      <c r="I817" s="31">
        <f t="shared" si="198"/>
        <v>79025.53</v>
      </c>
      <c r="J817" s="137">
        <f t="shared" si="197"/>
        <v>5901.6392999999998</v>
      </c>
      <c r="K817" s="77">
        <f t="shared" si="203"/>
        <v>1062.2951</v>
      </c>
      <c r="L817" s="137">
        <f t="shared" si="196"/>
        <v>2725.0183000000002</v>
      </c>
      <c r="M817" s="77">
        <f t="shared" si="204"/>
        <v>490.50330000000002</v>
      </c>
      <c r="N817" s="14"/>
      <c r="O817" s="14"/>
      <c r="P817" s="14"/>
      <c r="Q817" s="83"/>
      <c r="R817" s="83"/>
      <c r="V817" s="36">
        <f t="shared" si="205"/>
        <v>999.22</v>
      </c>
      <c r="W817" s="36">
        <f t="shared" si="206"/>
        <v>993.24</v>
      </c>
    </row>
    <row r="818" spans="1:27" x14ac:dyDescent="0.2">
      <c r="A818" s="29">
        <v>42089</v>
      </c>
      <c r="B818" s="2">
        <v>997356694.39999998</v>
      </c>
      <c r="C818" s="2">
        <v>996.23</v>
      </c>
      <c r="D818" s="2">
        <f t="shared" si="207"/>
        <v>0</v>
      </c>
      <c r="E818" s="30">
        <f t="shared" si="207"/>
        <v>0</v>
      </c>
      <c r="F818" s="73">
        <f t="shared" si="208"/>
        <v>0</v>
      </c>
      <c r="G818" s="43">
        <f t="shared" si="208"/>
        <v>0</v>
      </c>
      <c r="I818" s="31">
        <f t="shared" si="198"/>
        <v>79025.53</v>
      </c>
      <c r="J818" s="137">
        <f t="shared" si="197"/>
        <v>5901.6392999999998</v>
      </c>
      <c r="K818" s="77">
        <f t="shared" si="203"/>
        <v>1062.2951</v>
      </c>
      <c r="L818" s="137">
        <f t="shared" si="196"/>
        <v>2725.0183000000002</v>
      </c>
      <c r="M818" s="77">
        <f t="shared" si="204"/>
        <v>490.50330000000002</v>
      </c>
      <c r="N818" s="191" t="s">
        <v>54</v>
      </c>
      <c r="O818" s="191"/>
      <c r="P818" s="191"/>
      <c r="Q818" s="83"/>
      <c r="R818" s="83"/>
      <c r="V818" s="36">
        <f t="shared" si="205"/>
        <v>999.22</v>
      </c>
      <c r="W818" s="36">
        <f t="shared" si="206"/>
        <v>993.24</v>
      </c>
    </row>
    <row r="819" spans="1:27" x14ac:dyDescent="0.2">
      <c r="A819" s="29">
        <v>42090</v>
      </c>
      <c r="B819" s="2">
        <v>997356694.39999998</v>
      </c>
      <c r="C819" s="2">
        <v>996.23</v>
      </c>
      <c r="D819" s="2">
        <f t="shared" si="207"/>
        <v>0</v>
      </c>
      <c r="E819" s="30">
        <f t="shared" si="207"/>
        <v>0</v>
      </c>
      <c r="F819" s="73">
        <f t="shared" si="208"/>
        <v>0</v>
      </c>
      <c r="G819" s="43">
        <f t="shared" si="208"/>
        <v>0</v>
      </c>
      <c r="I819" s="19">
        <f t="shared" si="198"/>
        <v>79025.53</v>
      </c>
      <c r="J819" s="138">
        <f t="shared" si="197"/>
        <v>5901.6392999999998</v>
      </c>
      <c r="K819" s="78">
        <f t="shared" si="203"/>
        <v>1062.2951</v>
      </c>
      <c r="L819" s="144">
        <f t="shared" si="196"/>
        <v>2725.0183000000002</v>
      </c>
      <c r="M819" s="87">
        <f t="shared" si="204"/>
        <v>490.50330000000002</v>
      </c>
      <c r="N819" s="119" t="s">
        <v>52</v>
      </c>
      <c r="O819" s="120">
        <f>SUM(J794:J824)</f>
        <v>182950.81830000004</v>
      </c>
      <c r="P819" s="76">
        <f>SUM(L794:L824)</f>
        <v>84472.66280000002</v>
      </c>
      <c r="Q819" s="83"/>
      <c r="R819" s="83"/>
      <c r="V819" s="36">
        <f t="shared" si="205"/>
        <v>999.22</v>
      </c>
      <c r="W819" s="36">
        <f t="shared" si="206"/>
        <v>993.24</v>
      </c>
    </row>
    <row r="820" spans="1:27" x14ac:dyDescent="0.2">
      <c r="A820" s="29">
        <v>42091</v>
      </c>
      <c r="B820" s="2">
        <v>997356694.39999998</v>
      </c>
      <c r="C820" s="2">
        <v>996.23</v>
      </c>
      <c r="D820" s="2">
        <f t="shared" si="207"/>
        <v>0</v>
      </c>
      <c r="E820" s="30">
        <f t="shared" si="207"/>
        <v>0</v>
      </c>
      <c r="F820" s="73">
        <f t="shared" si="208"/>
        <v>0</v>
      </c>
      <c r="G820" s="43">
        <f t="shared" si="208"/>
        <v>0</v>
      </c>
      <c r="I820" s="19">
        <f t="shared" si="198"/>
        <v>79025.53</v>
      </c>
      <c r="J820" s="138">
        <f t="shared" si="197"/>
        <v>5901.6392999999998</v>
      </c>
      <c r="K820" s="78">
        <f t="shared" si="203"/>
        <v>1062.2951</v>
      </c>
      <c r="L820" s="144">
        <f t="shared" si="196"/>
        <v>2725.0183000000002</v>
      </c>
      <c r="M820" s="87">
        <f t="shared" si="204"/>
        <v>490.50330000000002</v>
      </c>
      <c r="N820" s="119" t="s">
        <v>53</v>
      </c>
      <c r="O820" s="76">
        <f>SUM(K794:K824)</f>
        <v>32931.148099999991</v>
      </c>
      <c r="P820" s="76">
        <f>SUM(M794:M824)</f>
        <v>15205.079500000005</v>
      </c>
      <c r="Q820" s="83"/>
      <c r="R820" s="83"/>
      <c r="V820" s="36">
        <f t="shared" si="205"/>
        <v>999.22</v>
      </c>
      <c r="W820" s="36">
        <f t="shared" si="206"/>
        <v>993.24</v>
      </c>
    </row>
    <row r="821" spans="1:27" x14ac:dyDescent="0.2">
      <c r="A821" s="29">
        <v>42092</v>
      </c>
      <c r="B821" s="2">
        <v>997356694.39999998</v>
      </c>
      <c r="C821" s="2">
        <v>996.23</v>
      </c>
      <c r="D821" s="2">
        <f t="shared" si="207"/>
        <v>0</v>
      </c>
      <c r="E821" s="30">
        <f t="shared" si="207"/>
        <v>0</v>
      </c>
      <c r="F821" s="73">
        <f t="shared" si="208"/>
        <v>0</v>
      </c>
      <c r="G821" s="43">
        <f t="shared" si="208"/>
        <v>0</v>
      </c>
      <c r="I821" s="19">
        <f t="shared" si="198"/>
        <v>79025.53</v>
      </c>
      <c r="J821" s="138">
        <f t="shared" si="197"/>
        <v>5901.6392999999998</v>
      </c>
      <c r="K821" s="78">
        <f t="shared" si="203"/>
        <v>1062.2951</v>
      </c>
      <c r="L821" s="144">
        <f t="shared" si="196"/>
        <v>2725.0183000000002</v>
      </c>
      <c r="M821" s="87">
        <f t="shared" si="204"/>
        <v>490.50330000000002</v>
      </c>
      <c r="N821" s="186" t="s">
        <v>7</v>
      </c>
      <c r="O821" s="199"/>
      <c r="P821" s="199"/>
      <c r="Q821" s="83"/>
      <c r="R821" s="83"/>
      <c r="V821" s="36">
        <f t="shared" si="205"/>
        <v>999.22</v>
      </c>
      <c r="W821" s="36">
        <f t="shared" si="206"/>
        <v>993.24</v>
      </c>
      <c r="X821" s="3" t="s">
        <v>64</v>
      </c>
      <c r="Z821" s="3" t="s">
        <v>27</v>
      </c>
      <c r="AA821" s="3" t="s">
        <v>28</v>
      </c>
    </row>
    <row r="822" spans="1:27" x14ac:dyDescent="0.2">
      <c r="A822" s="29">
        <v>42093</v>
      </c>
      <c r="B822" s="2">
        <v>997356694.39999998</v>
      </c>
      <c r="C822" s="2">
        <v>996.23</v>
      </c>
      <c r="D822" s="2">
        <f t="shared" si="207"/>
        <v>0</v>
      </c>
      <c r="E822" s="30">
        <f t="shared" si="207"/>
        <v>0</v>
      </c>
      <c r="F822" s="73">
        <f t="shared" si="208"/>
        <v>0</v>
      </c>
      <c r="G822" s="43">
        <f t="shared" si="208"/>
        <v>0</v>
      </c>
      <c r="I822" s="19">
        <f t="shared" si="198"/>
        <v>79025.53</v>
      </c>
      <c r="J822" s="138">
        <f t="shared" si="197"/>
        <v>5901.6392999999998</v>
      </c>
      <c r="K822" s="78">
        <f t="shared" si="203"/>
        <v>1062.2951</v>
      </c>
      <c r="L822" s="144">
        <f t="shared" si="196"/>
        <v>2725.0183000000002</v>
      </c>
      <c r="M822" s="87">
        <f t="shared" si="204"/>
        <v>490.50330000000002</v>
      </c>
      <c r="N822" s="92" t="s">
        <v>43</v>
      </c>
      <c r="O822" s="133" t="s">
        <v>39</v>
      </c>
      <c r="P822" s="93" t="s">
        <v>40</v>
      </c>
      <c r="Q822" s="83"/>
      <c r="R822" s="83"/>
      <c r="V822" s="36">
        <f t="shared" si="205"/>
        <v>999.22</v>
      </c>
      <c r="W822" s="36">
        <f t="shared" si="206"/>
        <v>993.24</v>
      </c>
      <c r="X822" s="36">
        <f>B822*X823/12</f>
        <v>8311.3057866666659</v>
      </c>
      <c r="Z822" s="36">
        <f>B822*Z823/12</f>
        <v>166226.11573333334</v>
      </c>
      <c r="AA822" s="36">
        <f>B822*AA823/12</f>
        <v>831130.57866666664</v>
      </c>
    </row>
    <row r="823" spans="1:27" x14ac:dyDescent="0.2">
      <c r="A823" s="29">
        <v>42094</v>
      </c>
      <c r="B823" s="31">
        <v>996293640.28999996</v>
      </c>
      <c r="C823" s="31">
        <v>995.17</v>
      </c>
      <c r="D823" s="2">
        <f t="shared" si="207"/>
        <v>-1063054.1100000143</v>
      </c>
      <c r="E823" s="30">
        <f t="shared" si="207"/>
        <v>-1.0600000000000591</v>
      </c>
      <c r="F823" s="73">
        <f t="shared" si="208"/>
        <v>-1.0658715341952331E-3</v>
      </c>
      <c r="G823" s="43">
        <f t="shared" si="208"/>
        <v>-1.0640113226865874E-3</v>
      </c>
      <c r="I823" s="32">
        <f t="shared" si="198"/>
        <v>79025.53</v>
      </c>
      <c r="J823" s="138">
        <f t="shared" si="197"/>
        <v>5901.6392999999998</v>
      </c>
      <c r="K823" s="78">
        <f t="shared" si="203"/>
        <v>1062.2951</v>
      </c>
      <c r="L823" s="144">
        <f t="shared" si="196"/>
        <v>2725.0183000000002</v>
      </c>
      <c r="M823" s="87">
        <f t="shared" si="204"/>
        <v>490.50330000000002</v>
      </c>
      <c r="N823" s="94">
        <f>SUM(I794:I823)</f>
        <v>2370765.9</v>
      </c>
      <c r="O823" s="89">
        <f>IF(SUM(J794:J824)&lt;20000,20000,SUM(J794:J824))</f>
        <v>182950.81830000004</v>
      </c>
      <c r="P823" s="91">
        <f>IF(SUM(L794:L824)&lt;6000,6000,SUM(L794:L824))</f>
        <v>84472.66280000002</v>
      </c>
      <c r="Q823" s="83"/>
      <c r="R823" s="83"/>
      <c r="V823" s="36">
        <f t="shared" si="205"/>
        <v>998.16</v>
      </c>
      <c r="W823" s="36">
        <f t="shared" si="206"/>
        <v>992.18</v>
      </c>
      <c r="X823" s="57">
        <v>1E-4</v>
      </c>
      <c r="Z823" s="57">
        <v>2E-3</v>
      </c>
      <c r="AA823" s="57">
        <v>0.01</v>
      </c>
    </row>
    <row r="824" spans="1:27" x14ac:dyDescent="0.2">
      <c r="A824" s="29">
        <v>42095</v>
      </c>
      <c r="B824" s="2">
        <v>996293640.28999996</v>
      </c>
      <c r="C824" s="2">
        <v>995.17</v>
      </c>
      <c r="D824" s="2">
        <f t="shared" si="207"/>
        <v>0</v>
      </c>
      <c r="E824" s="30">
        <f t="shared" si="207"/>
        <v>0</v>
      </c>
      <c r="F824" s="73">
        <f t="shared" si="208"/>
        <v>0</v>
      </c>
      <c r="G824" s="43">
        <f t="shared" si="208"/>
        <v>0</v>
      </c>
      <c r="I824" s="31">
        <f t="shared" si="198"/>
        <v>78941.3</v>
      </c>
      <c r="J824" s="139">
        <f t="shared" si="197"/>
        <v>5901.6392999999998</v>
      </c>
      <c r="K824" s="79">
        <f t="shared" si="203"/>
        <v>1062.2951</v>
      </c>
      <c r="L824" s="139">
        <f t="shared" si="196"/>
        <v>2722.1138000000001</v>
      </c>
      <c r="M824" s="79">
        <f t="shared" si="204"/>
        <v>489.98050000000001</v>
      </c>
      <c r="N824" s="94">
        <f>ROUND(N823*18/118,2)</f>
        <v>361642.26</v>
      </c>
      <c r="O824" s="95">
        <f>IF(O823=TRUE,SUM(K794:K824),O823*18%)</f>
        <v>32931.147294000009</v>
      </c>
      <c r="P824" s="96">
        <f>IF(P823=TRUE,SUM(M794:M824),P823*18%)</f>
        <v>15205.079304000003</v>
      </c>
      <c r="Q824" s="83"/>
      <c r="R824" s="83"/>
      <c r="V824" s="36">
        <f t="shared" si="205"/>
        <v>998.16</v>
      </c>
      <c r="W824" s="36">
        <f t="shared" si="206"/>
        <v>992.18</v>
      </c>
      <c r="X824" s="57"/>
      <c r="Z824" s="57"/>
      <c r="AA824" s="57"/>
    </row>
    <row r="825" spans="1:27" x14ac:dyDescent="0.2">
      <c r="A825" s="29">
        <v>42096</v>
      </c>
      <c r="B825" s="2">
        <v>996293640.28999996</v>
      </c>
      <c r="C825" s="2">
        <v>995.17</v>
      </c>
      <c r="D825" s="2">
        <f t="shared" si="207"/>
        <v>0</v>
      </c>
      <c r="E825" s="30">
        <f t="shared" si="207"/>
        <v>0</v>
      </c>
      <c r="F825" s="73">
        <f t="shared" si="208"/>
        <v>0</v>
      </c>
      <c r="G825" s="43">
        <f t="shared" si="208"/>
        <v>0</v>
      </c>
      <c r="I825" s="31">
        <f t="shared" si="198"/>
        <v>78941.3</v>
      </c>
      <c r="J825" s="137">
        <f t="shared" si="197"/>
        <v>5901.6392999999998</v>
      </c>
      <c r="K825" s="77">
        <f t="shared" si="203"/>
        <v>1062.2951</v>
      </c>
      <c r="L825" s="137">
        <f t="shared" si="196"/>
        <v>2722.1138000000001</v>
      </c>
      <c r="M825" s="77">
        <f t="shared" si="204"/>
        <v>489.98050000000001</v>
      </c>
      <c r="N825" s="190" t="s">
        <v>47</v>
      </c>
      <c r="O825" s="190"/>
      <c r="P825" s="190"/>
      <c r="Q825" s="83"/>
      <c r="R825" s="83"/>
      <c r="V825" s="36">
        <f t="shared" si="205"/>
        <v>998.16</v>
      </c>
      <c r="W825" s="36">
        <f t="shared" si="206"/>
        <v>992.18</v>
      </c>
    </row>
    <row r="826" spans="1:27" x14ac:dyDescent="0.2">
      <c r="A826" s="29">
        <v>42097</v>
      </c>
      <c r="B826" s="2">
        <v>996293640.28999996</v>
      </c>
      <c r="C826" s="2">
        <v>995.17</v>
      </c>
      <c r="D826" s="2">
        <f t="shared" si="207"/>
        <v>0</v>
      </c>
      <c r="E826" s="30">
        <f t="shared" si="207"/>
        <v>0</v>
      </c>
      <c r="F826" s="73">
        <f t="shared" si="208"/>
        <v>0</v>
      </c>
      <c r="G826" s="43">
        <f t="shared" si="208"/>
        <v>0</v>
      </c>
      <c r="I826" s="19">
        <f t="shared" si="198"/>
        <v>78941.3</v>
      </c>
      <c r="J826" s="138">
        <f t="shared" si="197"/>
        <v>5901.6392999999998</v>
      </c>
      <c r="K826" s="78">
        <f t="shared" si="203"/>
        <v>1062.2951</v>
      </c>
      <c r="L826" s="144">
        <f t="shared" si="196"/>
        <v>2722.1138000000001</v>
      </c>
      <c r="M826" s="87">
        <f t="shared" si="204"/>
        <v>489.98050000000001</v>
      </c>
      <c r="N826" s="145"/>
      <c r="O826" s="14"/>
      <c r="P826" s="14"/>
      <c r="V826" s="36">
        <f t="shared" si="205"/>
        <v>998.16</v>
      </c>
      <c r="W826" s="36">
        <f t="shared" si="206"/>
        <v>992.18</v>
      </c>
    </row>
    <row r="827" spans="1:27" x14ac:dyDescent="0.2">
      <c r="A827" s="29">
        <v>42098</v>
      </c>
      <c r="B827" s="2">
        <v>996293640.28999996</v>
      </c>
      <c r="C827" s="2">
        <v>995.17</v>
      </c>
      <c r="D827" s="2">
        <f t="shared" si="207"/>
        <v>0</v>
      </c>
      <c r="E827" s="30">
        <f t="shared" si="207"/>
        <v>0</v>
      </c>
      <c r="F827" s="73">
        <f t="shared" si="208"/>
        <v>0</v>
      </c>
      <c r="G827" s="43">
        <f t="shared" si="208"/>
        <v>0</v>
      </c>
      <c r="I827" s="19">
        <f t="shared" si="198"/>
        <v>78941.3</v>
      </c>
      <c r="J827" s="138">
        <f t="shared" si="197"/>
        <v>5901.6392999999998</v>
      </c>
      <c r="K827" s="78">
        <f t="shared" si="203"/>
        <v>1062.2951</v>
      </c>
      <c r="L827" s="144">
        <f t="shared" si="196"/>
        <v>2722.1138000000001</v>
      </c>
      <c r="M827" s="87">
        <f t="shared" si="204"/>
        <v>489.98050000000001</v>
      </c>
      <c r="N827" s="14"/>
      <c r="O827" s="14"/>
      <c r="P827" s="14"/>
      <c r="V827" s="36">
        <f t="shared" si="205"/>
        <v>998.16</v>
      </c>
      <c r="W827" s="36">
        <f t="shared" si="206"/>
        <v>992.18</v>
      </c>
    </row>
    <row r="828" spans="1:27" x14ac:dyDescent="0.2">
      <c r="A828" s="29">
        <v>42099</v>
      </c>
      <c r="B828" s="2">
        <v>996293640.28999996</v>
      </c>
      <c r="C828" s="2">
        <v>995.17</v>
      </c>
      <c r="D828" s="2">
        <f t="shared" si="207"/>
        <v>0</v>
      </c>
      <c r="E828" s="30">
        <f t="shared" si="207"/>
        <v>0</v>
      </c>
      <c r="F828" s="73">
        <f t="shared" si="208"/>
        <v>0</v>
      </c>
      <c r="G828" s="43">
        <f t="shared" si="208"/>
        <v>0</v>
      </c>
      <c r="I828" s="19">
        <f t="shared" si="198"/>
        <v>78941.3</v>
      </c>
      <c r="J828" s="138">
        <f t="shared" si="197"/>
        <v>5901.6392999999998</v>
      </c>
      <c r="K828" s="78">
        <f t="shared" si="203"/>
        <v>1062.2951</v>
      </c>
      <c r="L828" s="144">
        <f t="shared" si="196"/>
        <v>2722.1138000000001</v>
      </c>
      <c r="M828" s="87">
        <f t="shared" si="204"/>
        <v>489.98050000000001</v>
      </c>
      <c r="N828" s="14"/>
      <c r="O828" s="14"/>
      <c r="P828" s="14"/>
      <c r="V828" s="36">
        <f t="shared" si="205"/>
        <v>998.16</v>
      </c>
      <c r="W828" s="36">
        <f t="shared" si="206"/>
        <v>992.18</v>
      </c>
    </row>
    <row r="829" spans="1:27" x14ac:dyDescent="0.2">
      <c r="A829" s="29">
        <v>42100</v>
      </c>
      <c r="B829" s="2">
        <v>996293640.28999996</v>
      </c>
      <c r="C829" s="2">
        <v>995.17</v>
      </c>
      <c r="D829" s="2">
        <f t="shared" si="207"/>
        <v>0</v>
      </c>
      <c r="E829" s="30">
        <f t="shared" si="207"/>
        <v>0</v>
      </c>
      <c r="F829" s="73">
        <f t="shared" si="208"/>
        <v>0</v>
      </c>
      <c r="G829" s="43">
        <f t="shared" si="208"/>
        <v>0</v>
      </c>
      <c r="I829" s="19">
        <f t="shared" si="198"/>
        <v>78941.3</v>
      </c>
      <c r="J829" s="138">
        <f t="shared" si="197"/>
        <v>5901.6392999999998</v>
      </c>
      <c r="K829" s="78">
        <f t="shared" si="203"/>
        <v>1062.2951</v>
      </c>
      <c r="L829" s="144">
        <f t="shared" si="196"/>
        <v>2722.1138000000001</v>
      </c>
      <c r="M829" s="87">
        <f t="shared" si="204"/>
        <v>489.98050000000001</v>
      </c>
      <c r="N829" s="14"/>
      <c r="O829" s="14"/>
      <c r="P829" s="14"/>
      <c r="V829" s="36">
        <f t="shared" si="205"/>
        <v>998.16</v>
      </c>
      <c r="W829" s="36">
        <f t="shared" si="206"/>
        <v>992.18</v>
      </c>
    </row>
    <row r="830" spans="1:27" x14ac:dyDescent="0.2">
      <c r="A830" s="29">
        <v>42101</v>
      </c>
      <c r="B830" s="2">
        <v>996293640.28999996</v>
      </c>
      <c r="C830" s="2">
        <v>995.17</v>
      </c>
      <c r="D830" s="2">
        <f t="shared" si="207"/>
        <v>0</v>
      </c>
      <c r="E830" s="30">
        <f t="shared" si="207"/>
        <v>0</v>
      </c>
      <c r="F830" s="73">
        <f t="shared" si="208"/>
        <v>0</v>
      </c>
      <c r="G830" s="43">
        <f t="shared" si="208"/>
        <v>0</v>
      </c>
      <c r="I830" s="19">
        <f t="shared" ref="I830:I852" si="209">ROUND(B829*$N$2/$O$739,2)</f>
        <v>78941.3</v>
      </c>
      <c r="J830" s="138">
        <f t="shared" si="197"/>
        <v>5901.6392999999998</v>
      </c>
      <c r="K830" s="78">
        <f t="shared" si="203"/>
        <v>1062.2951</v>
      </c>
      <c r="L830" s="144">
        <f t="shared" ref="L830:L893" si="210">ROUND(IF(B829&lt;=$R$750,B829*$S$750/$O$739,IF(B829&gt;$R$751,B829*$S$751/$O$739,0)),4)</f>
        <v>2722.1138000000001</v>
      </c>
      <c r="M830" s="87">
        <f t="shared" si="204"/>
        <v>489.98050000000001</v>
      </c>
      <c r="N830" s="14"/>
      <c r="O830" s="14"/>
      <c r="P830" s="14"/>
      <c r="V830" s="36">
        <f t="shared" si="205"/>
        <v>998.16</v>
      </c>
      <c r="W830" s="36">
        <f t="shared" si="206"/>
        <v>992.18</v>
      </c>
    </row>
    <row r="831" spans="1:27" x14ac:dyDescent="0.2">
      <c r="A831" s="29">
        <v>42102</v>
      </c>
      <c r="B831" s="2">
        <v>996293640.28999996</v>
      </c>
      <c r="C831" s="2">
        <v>995.17</v>
      </c>
      <c r="D831" s="2">
        <f t="shared" si="207"/>
        <v>0</v>
      </c>
      <c r="E831" s="30">
        <f t="shared" si="207"/>
        <v>0</v>
      </c>
      <c r="F831" s="73">
        <f t="shared" si="208"/>
        <v>0</v>
      </c>
      <c r="G831" s="43">
        <f t="shared" si="208"/>
        <v>0</v>
      </c>
      <c r="I831" s="31">
        <f t="shared" si="209"/>
        <v>78941.3</v>
      </c>
      <c r="J831" s="137">
        <f t="shared" si="197"/>
        <v>5901.6392999999998</v>
      </c>
      <c r="K831" s="77">
        <f t="shared" si="203"/>
        <v>1062.2951</v>
      </c>
      <c r="L831" s="137">
        <f t="shared" si="210"/>
        <v>2722.1138000000001</v>
      </c>
      <c r="M831" s="77">
        <f t="shared" si="204"/>
        <v>489.98050000000001</v>
      </c>
      <c r="N831" s="14"/>
      <c r="O831" s="14"/>
      <c r="P831" s="14"/>
      <c r="V831" s="36">
        <f t="shared" si="205"/>
        <v>998.16</v>
      </c>
      <c r="W831" s="36">
        <f t="shared" si="206"/>
        <v>992.18</v>
      </c>
    </row>
    <row r="832" spans="1:27" x14ac:dyDescent="0.2">
      <c r="A832" s="29">
        <v>42103</v>
      </c>
      <c r="B832" s="2">
        <v>996293640.28999996</v>
      </c>
      <c r="C832" s="2">
        <v>995.17</v>
      </c>
      <c r="D832" s="2">
        <f t="shared" si="207"/>
        <v>0</v>
      </c>
      <c r="E832" s="30">
        <f t="shared" si="207"/>
        <v>0</v>
      </c>
      <c r="F832" s="73">
        <f t="shared" si="208"/>
        <v>0</v>
      </c>
      <c r="G832" s="43">
        <f t="shared" si="208"/>
        <v>0</v>
      </c>
      <c r="I832" s="31">
        <f t="shared" si="209"/>
        <v>78941.3</v>
      </c>
      <c r="J832" s="137">
        <f t="shared" si="197"/>
        <v>5901.6392999999998</v>
      </c>
      <c r="K832" s="77">
        <f t="shared" si="203"/>
        <v>1062.2951</v>
      </c>
      <c r="L832" s="137">
        <f t="shared" si="210"/>
        <v>2722.1138000000001</v>
      </c>
      <c r="M832" s="77">
        <f t="shared" si="204"/>
        <v>489.98050000000001</v>
      </c>
      <c r="N832" s="14"/>
      <c r="O832" s="14"/>
      <c r="P832" s="14"/>
      <c r="V832" s="36">
        <f t="shared" si="205"/>
        <v>998.16</v>
      </c>
      <c r="W832" s="36">
        <f t="shared" si="206"/>
        <v>992.18</v>
      </c>
    </row>
    <row r="833" spans="1:23" x14ac:dyDescent="0.2">
      <c r="A833" s="29">
        <v>42104</v>
      </c>
      <c r="B833" s="2">
        <v>996293640.28999996</v>
      </c>
      <c r="C833" s="2">
        <v>995.17</v>
      </c>
      <c r="D833" s="2">
        <f t="shared" si="207"/>
        <v>0</v>
      </c>
      <c r="E833" s="30">
        <f t="shared" si="207"/>
        <v>0</v>
      </c>
      <c r="F833" s="73">
        <f t="shared" si="208"/>
        <v>0</v>
      </c>
      <c r="G833" s="43">
        <f t="shared" si="208"/>
        <v>0</v>
      </c>
      <c r="I833" s="19">
        <f t="shared" si="209"/>
        <v>78941.3</v>
      </c>
      <c r="J833" s="138">
        <f t="shared" si="197"/>
        <v>5901.6392999999998</v>
      </c>
      <c r="K833" s="78">
        <f t="shared" si="203"/>
        <v>1062.2951</v>
      </c>
      <c r="L833" s="144">
        <f t="shared" si="210"/>
        <v>2722.1138000000001</v>
      </c>
      <c r="M833" s="87">
        <f t="shared" si="204"/>
        <v>489.98050000000001</v>
      </c>
      <c r="N833" s="14"/>
      <c r="O833" s="14"/>
      <c r="P833" s="14"/>
      <c r="V833" s="36">
        <f t="shared" si="205"/>
        <v>998.16</v>
      </c>
      <c r="W833" s="36">
        <f t="shared" si="206"/>
        <v>992.18</v>
      </c>
    </row>
    <row r="834" spans="1:23" x14ac:dyDescent="0.2">
      <c r="A834" s="29">
        <v>42105</v>
      </c>
      <c r="B834" s="2">
        <v>996293640.28999996</v>
      </c>
      <c r="C834" s="2">
        <v>995.17</v>
      </c>
      <c r="D834" s="2">
        <f t="shared" si="207"/>
        <v>0</v>
      </c>
      <c r="E834" s="30">
        <f t="shared" si="207"/>
        <v>0</v>
      </c>
      <c r="F834" s="73">
        <f t="shared" si="208"/>
        <v>0</v>
      </c>
      <c r="G834" s="43">
        <f t="shared" si="208"/>
        <v>0</v>
      </c>
      <c r="I834" s="19">
        <f t="shared" si="209"/>
        <v>78941.3</v>
      </c>
      <c r="J834" s="138">
        <f t="shared" si="197"/>
        <v>5901.6392999999998</v>
      </c>
      <c r="K834" s="78">
        <f t="shared" si="203"/>
        <v>1062.2951</v>
      </c>
      <c r="L834" s="144">
        <f t="shared" si="210"/>
        <v>2722.1138000000001</v>
      </c>
      <c r="M834" s="87">
        <f t="shared" si="204"/>
        <v>489.98050000000001</v>
      </c>
      <c r="N834" s="14"/>
      <c r="O834" s="14"/>
      <c r="P834" s="14"/>
      <c r="V834" s="36">
        <f t="shared" si="205"/>
        <v>998.16</v>
      </c>
      <c r="W834" s="36">
        <f t="shared" si="206"/>
        <v>992.18</v>
      </c>
    </row>
    <row r="835" spans="1:23" x14ac:dyDescent="0.2">
      <c r="A835" s="29">
        <v>42106</v>
      </c>
      <c r="B835" s="2">
        <v>996293640.28999996</v>
      </c>
      <c r="C835" s="2">
        <v>995.17</v>
      </c>
      <c r="D835" s="2">
        <f t="shared" si="207"/>
        <v>0</v>
      </c>
      <c r="E835" s="30">
        <f t="shared" si="207"/>
        <v>0</v>
      </c>
      <c r="F835" s="73">
        <f t="shared" si="208"/>
        <v>0</v>
      </c>
      <c r="G835" s="43">
        <f t="shared" si="208"/>
        <v>0</v>
      </c>
      <c r="I835" s="19">
        <f t="shared" si="209"/>
        <v>78941.3</v>
      </c>
      <c r="J835" s="138">
        <f t="shared" si="197"/>
        <v>5901.6392999999998</v>
      </c>
      <c r="K835" s="78">
        <f t="shared" si="203"/>
        <v>1062.2951</v>
      </c>
      <c r="L835" s="144">
        <f t="shared" si="210"/>
        <v>2722.1138000000001</v>
      </c>
      <c r="M835" s="87">
        <f t="shared" si="204"/>
        <v>489.98050000000001</v>
      </c>
      <c r="N835" s="14"/>
      <c r="O835" s="14"/>
      <c r="P835" s="14"/>
      <c r="V835" s="36">
        <f t="shared" si="205"/>
        <v>998.16</v>
      </c>
      <c r="W835" s="36">
        <f t="shared" si="206"/>
        <v>992.18</v>
      </c>
    </row>
    <row r="836" spans="1:23" x14ac:dyDescent="0.2">
      <c r="A836" s="29">
        <v>42107</v>
      </c>
      <c r="B836" s="2">
        <v>996293640.28999996</v>
      </c>
      <c r="C836" s="2">
        <v>995.17</v>
      </c>
      <c r="D836" s="2">
        <f t="shared" si="207"/>
        <v>0</v>
      </c>
      <c r="E836" s="30">
        <f t="shared" si="207"/>
        <v>0</v>
      </c>
      <c r="F836" s="73">
        <f t="shared" si="208"/>
        <v>0</v>
      </c>
      <c r="G836" s="43">
        <f t="shared" si="208"/>
        <v>0</v>
      </c>
      <c r="I836" s="19">
        <f t="shared" si="209"/>
        <v>78941.3</v>
      </c>
      <c r="J836" s="138">
        <f t="shared" si="197"/>
        <v>5901.6392999999998</v>
      </c>
      <c r="K836" s="78">
        <f t="shared" si="203"/>
        <v>1062.2951</v>
      </c>
      <c r="L836" s="144">
        <f t="shared" si="210"/>
        <v>2722.1138000000001</v>
      </c>
      <c r="M836" s="87">
        <f t="shared" si="204"/>
        <v>489.98050000000001</v>
      </c>
      <c r="N836" s="14"/>
      <c r="O836" s="14"/>
      <c r="P836" s="14"/>
      <c r="V836" s="36">
        <f t="shared" si="205"/>
        <v>998.16</v>
      </c>
      <c r="W836" s="36">
        <f t="shared" si="206"/>
        <v>992.18</v>
      </c>
    </row>
    <row r="837" spans="1:23" x14ac:dyDescent="0.2">
      <c r="A837" s="29">
        <v>42108</v>
      </c>
      <c r="B837" s="2">
        <v>996293640.28999996</v>
      </c>
      <c r="C837" s="2">
        <v>995.17</v>
      </c>
      <c r="D837" s="2">
        <f t="shared" si="207"/>
        <v>0</v>
      </c>
      <c r="E837" s="30">
        <f t="shared" si="207"/>
        <v>0</v>
      </c>
      <c r="F837" s="73">
        <f t="shared" si="208"/>
        <v>0</v>
      </c>
      <c r="G837" s="43">
        <f t="shared" si="208"/>
        <v>0</v>
      </c>
      <c r="I837" s="19">
        <f t="shared" si="209"/>
        <v>78941.3</v>
      </c>
      <c r="J837" s="138">
        <f t="shared" si="197"/>
        <v>5901.6392999999998</v>
      </c>
      <c r="K837" s="78">
        <f t="shared" si="203"/>
        <v>1062.2951</v>
      </c>
      <c r="L837" s="144">
        <f t="shared" si="210"/>
        <v>2722.1138000000001</v>
      </c>
      <c r="M837" s="87">
        <f t="shared" si="204"/>
        <v>489.98050000000001</v>
      </c>
      <c r="N837" s="14"/>
      <c r="O837" s="14"/>
      <c r="P837" s="14"/>
      <c r="V837" s="36">
        <f t="shared" si="205"/>
        <v>998.16</v>
      </c>
      <c r="W837" s="36">
        <f t="shared" si="206"/>
        <v>992.18</v>
      </c>
    </row>
    <row r="838" spans="1:23" x14ac:dyDescent="0.2">
      <c r="A838" s="29">
        <v>42109</v>
      </c>
      <c r="B838" s="2">
        <v>996293640.28999996</v>
      </c>
      <c r="C838" s="2">
        <v>995.17</v>
      </c>
      <c r="D838" s="2">
        <f t="shared" si="207"/>
        <v>0</v>
      </c>
      <c r="E838" s="30">
        <f t="shared" si="207"/>
        <v>0</v>
      </c>
      <c r="F838" s="73">
        <f t="shared" si="208"/>
        <v>0</v>
      </c>
      <c r="G838" s="43">
        <f t="shared" si="208"/>
        <v>0</v>
      </c>
      <c r="I838" s="31">
        <f t="shared" si="209"/>
        <v>78941.3</v>
      </c>
      <c r="J838" s="137">
        <f t="shared" si="197"/>
        <v>5901.6392999999998</v>
      </c>
      <c r="K838" s="77">
        <f t="shared" si="203"/>
        <v>1062.2951</v>
      </c>
      <c r="L838" s="137">
        <f t="shared" si="210"/>
        <v>2722.1138000000001</v>
      </c>
      <c r="M838" s="77">
        <f t="shared" si="204"/>
        <v>489.98050000000001</v>
      </c>
      <c r="N838" s="14"/>
      <c r="O838" s="14"/>
      <c r="P838" s="14"/>
      <c r="V838" s="36">
        <f t="shared" si="205"/>
        <v>998.16</v>
      </c>
      <c r="W838" s="36">
        <f t="shared" si="206"/>
        <v>992.18</v>
      </c>
    </row>
    <row r="839" spans="1:23" x14ac:dyDescent="0.2">
      <c r="A839" s="29">
        <v>42110</v>
      </c>
      <c r="B839" s="2">
        <v>996293640.28999996</v>
      </c>
      <c r="C839" s="2">
        <v>995.17</v>
      </c>
      <c r="D839" s="2">
        <f t="shared" si="207"/>
        <v>0</v>
      </c>
      <c r="E839" s="30">
        <f t="shared" si="207"/>
        <v>0</v>
      </c>
      <c r="F839" s="73">
        <f t="shared" si="208"/>
        <v>0</v>
      </c>
      <c r="G839" s="43">
        <f t="shared" si="208"/>
        <v>0</v>
      </c>
      <c r="I839" s="31">
        <f t="shared" si="209"/>
        <v>78941.3</v>
      </c>
      <c r="J839" s="137">
        <f t="shared" si="197"/>
        <v>5901.6392999999998</v>
      </c>
      <c r="K839" s="77">
        <f t="shared" si="203"/>
        <v>1062.2951</v>
      </c>
      <c r="L839" s="137">
        <f t="shared" si="210"/>
        <v>2722.1138000000001</v>
      </c>
      <c r="M839" s="77">
        <f t="shared" si="204"/>
        <v>489.98050000000001</v>
      </c>
      <c r="N839" s="14"/>
      <c r="O839" s="14"/>
      <c r="P839" s="14"/>
      <c r="V839" s="36">
        <f t="shared" si="205"/>
        <v>998.16</v>
      </c>
      <c r="W839" s="36">
        <f t="shared" si="206"/>
        <v>992.18</v>
      </c>
    </row>
    <row r="840" spans="1:23" x14ac:dyDescent="0.2">
      <c r="A840" s="29">
        <v>42111</v>
      </c>
      <c r="B840" s="2">
        <v>996293640.28999996</v>
      </c>
      <c r="C840" s="2">
        <v>995.17</v>
      </c>
      <c r="D840" s="2">
        <f t="shared" si="207"/>
        <v>0</v>
      </c>
      <c r="E840" s="30">
        <f t="shared" si="207"/>
        <v>0</v>
      </c>
      <c r="F840" s="73">
        <f t="shared" si="208"/>
        <v>0</v>
      </c>
      <c r="G840" s="43">
        <f t="shared" si="208"/>
        <v>0</v>
      </c>
      <c r="I840" s="19">
        <f t="shared" si="209"/>
        <v>78941.3</v>
      </c>
      <c r="J840" s="138">
        <f t="shared" si="197"/>
        <v>5901.6392999999998</v>
      </c>
      <c r="K840" s="78">
        <f t="shared" si="203"/>
        <v>1062.2951</v>
      </c>
      <c r="L840" s="144">
        <f t="shared" si="210"/>
        <v>2722.1138000000001</v>
      </c>
      <c r="M840" s="87">
        <f t="shared" si="204"/>
        <v>489.98050000000001</v>
      </c>
      <c r="N840" s="14"/>
      <c r="O840" s="14"/>
      <c r="P840" s="14"/>
      <c r="V840" s="36">
        <f t="shared" si="205"/>
        <v>998.16</v>
      </c>
      <c r="W840" s="36">
        <f t="shared" si="206"/>
        <v>992.18</v>
      </c>
    </row>
    <row r="841" spans="1:23" x14ac:dyDescent="0.2">
      <c r="A841" s="29">
        <v>42112</v>
      </c>
      <c r="B841" s="2">
        <v>996293640.28999996</v>
      </c>
      <c r="C841" s="2">
        <v>995.17</v>
      </c>
      <c r="D841" s="2">
        <f t="shared" si="207"/>
        <v>0</v>
      </c>
      <c r="E841" s="30">
        <f t="shared" si="207"/>
        <v>0</v>
      </c>
      <c r="F841" s="73">
        <f t="shared" si="208"/>
        <v>0</v>
      </c>
      <c r="G841" s="43">
        <f t="shared" si="208"/>
        <v>0</v>
      </c>
      <c r="I841" s="19">
        <f t="shared" si="209"/>
        <v>78941.3</v>
      </c>
      <c r="J841" s="138">
        <f t="shared" si="197"/>
        <v>5901.6392999999998</v>
      </c>
      <c r="K841" s="78">
        <f t="shared" si="203"/>
        <v>1062.2951</v>
      </c>
      <c r="L841" s="144">
        <f t="shared" si="210"/>
        <v>2722.1138000000001</v>
      </c>
      <c r="M841" s="87">
        <f t="shared" si="204"/>
        <v>489.98050000000001</v>
      </c>
      <c r="N841" s="14"/>
      <c r="O841" s="14"/>
      <c r="P841" s="14"/>
      <c r="V841" s="36">
        <f t="shared" si="205"/>
        <v>998.16</v>
      </c>
      <c r="W841" s="36">
        <f t="shared" si="206"/>
        <v>992.18</v>
      </c>
    </row>
    <row r="842" spans="1:23" x14ac:dyDescent="0.2">
      <c r="A842" s="29">
        <v>42113</v>
      </c>
      <c r="B842" s="2">
        <v>996293640.28999996</v>
      </c>
      <c r="C842" s="2">
        <v>995.17</v>
      </c>
      <c r="D842" s="2">
        <f t="shared" si="207"/>
        <v>0</v>
      </c>
      <c r="E842" s="30">
        <f t="shared" si="207"/>
        <v>0</v>
      </c>
      <c r="F842" s="73">
        <f t="shared" si="208"/>
        <v>0</v>
      </c>
      <c r="G842" s="43">
        <f t="shared" si="208"/>
        <v>0</v>
      </c>
      <c r="I842" s="19">
        <f t="shared" si="209"/>
        <v>78941.3</v>
      </c>
      <c r="J842" s="138">
        <f t="shared" si="197"/>
        <v>5901.6392999999998</v>
      </c>
      <c r="K842" s="78">
        <f t="shared" si="203"/>
        <v>1062.2951</v>
      </c>
      <c r="L842" s="144">
        <f t="shared" si="210"/>
        <v>2722.1138000000001</v>
      </c>
      <c r="M842" s="87">
        <f t="shared" si="204"/>
        <v>489.98050000000001</v>
      </c>
      <c r="N842" s="14"/>
      <c r="O842" s="14"/>
      <c r="P842" s="14"/>
      <c r="V842" s="36">
        <f t="shared" si="205"/>
        <v>998.16</v>
      </c>
      <c r="W842" s="36">
        <f t="shared" si="206"/>
        <v>992.18</v>
      </c>
    </row>
    <row r="843" spans="1:23" x14ac:dyDescent="0.2">
      <c r="A843" s="29">
        <v>42114</v>
      </c>
      <c r="B843" s="2">
        <v>996293640.28999996</v>
      </c>
      <c r="C843" s="2">
        <v>995.17</v>
      </c>
      <c r="D843" s="2">
        <f t="shared" si="207"/>
        <v>0</v>
      </c>
      <c r="E843" s="30">
        <f t="shared" si="207"/>
        <v>0</v>
      </c>
      <c r="F843" s="73">
        <f t="shared" si="208"/>
        <v>0</v>
      </c>
      <c r="G843" s="43">
        <f t="shared" si="208"/>
        <v>0</v>
      </c>
      <c r="I843" s="19">
        <f t="shared" si="209"/>
        <v>78941.3</v>
      </c>
      <c r="J843" s="138">
        <f t="shared" si="197"/>
        <v>5901.6392999999998</v>
      </c>
      <c r="K843" s="78">
        <f t="shared" si="203"/>
        <v>1062.2951</v>
      </c>
      <c r="L843" s="144">
        <f t="shared" si="210"/>
        <v>2722.1138000000001</v>
      </c>
      <c r="M843" s="87">
        <f t="shared" si="204"/>
        <v>489.98050000000001</v>
      </c>
      <c r="N843" s="14"/>
      <c r="O843" s="14"/>
      <c r="P843" s="14"/>
      <c r="V843" s="36">
        <f t="shared" si="205"/>
        <v>998.16</v>
      </c>
      <c r="W843" s="36">
        <f t="shared" si="206"/>
        <v>992.18</v>
      </c>
    </row>
    <row r="844" spans="1:23" x14ac:dyDescent="0.2">
      <c r="A844" s="29">
        <v>42115</v>
      </c>
      <c r="B844" s="2">
        <v>996293640.28999996</v>
      </c>
      <c r="C844" s="2">
        <v>995.17</v>
      </c>
      <c r="D844" s="2">
        <f t="shared" si="207"/>
        <v>0</v>
      </c>
      <c r="E844" s="30">
        <f t="shared" si="207"/>
        <v>0</v>
      </c>
      <c r="F844" s="73">
        <f t="shared" si="208"/>
        <v>0</v>
      </c>
      <c r="G844" s="43">
        <f t="shared" si="208"/>
        <v>0</v>
      </c>
      <c r="I844" s="19">
        <f t="shared" si="209"/>
        <v>78941.3</v>
      </c>
      <c r="J844" s="138">
        <f t="shared" si="197"/>
        <v>5901.6392999999998</v>
      </c>
      <c r="K844" s="78">
        <f t="shared" si="203"/>
        <v>1062.2951</v>
      </c>
      <c r="L844" s="144">
        <f t="shared" si="210"/>
        <v>2722.1138000000001</v>
      </c>
      <c r="M844" s="87">
        <f t="shared" si="204"/>
        <v>489.98050000000001</v>
      </c>
      <c r="N844" s="14"/>
      <c r="O844" s="14"/>
      <c r="P844" s="14"/>
      <c r="V844" s="36">
        <f t="shared" si="205"/>
        <v>998.16</v>
      </c>
      <c r="W844" s="36">
        <f t="shared" si="206"/>
        <v>992.18</v>
      </c>
    </row>
    <row r="845" spans="1:23" x14ac:dyDescent="0.2">
      <c r="A845" s="29">
        <v>42116</v>
      </c>
      <c r="B845" s="2">
        <v>996293640.28999996</v>
      </c>
      <c r="C845" s="2">
        <v>995.17</v>
      </c>
      <c r="D845" s="2">
        <f t="shared" si="207"/>
        <v>0</v>
      </c>
      <c r="E845" s="30">
        <f t="shared" si="207"/>
        <v>0</v>
      </c>
      <c r="F845" s="73">
        <f t="shared" si="208"/>
        <v>0</v>
      </c>
      <c r="G845" s="43">
        <f t="shared" si="208"/>
        <v>0</v>
      </c>
      <c r="I845" s="31">
        <f t="shared" si="209"/>
        <v>78941.3</v>
      </c>
      <c r="J845" s="137">
        <f t="shared" si="197"/>
        <v>5901.6392999999998</v>
      </c>
      <c r="K845" s="77">
        <f t="shared" si="203"/>
        <v>1062.2951</v>
      </c>
      <c r="L845" s="137">
        <f t="shared" si="210"/>
        <v>2722.1138000000001</v>
      </c>
      <c r="M845" s="77">
        <f t="shared" si="204"/>
        <v>489.98050000000001</v>
      </c>
      <c r="N845" s="14"/>
      <c r="O845" s="14"/>
      <c r="P845" s="14"/>
      <c r="V845" s="36">
        <f t="shared" si="205"/>
        <v>998.16</v>
      </c>
      <c r="W845" s="36">
        <f t="shared" si="206"/>
        <v>992.18</v>
      </c>
    </row>
    <row r="846" spans="1:23" x14ac:dyDescent="0.2">
      <c r="A846" s="29">
        <v>42117</v>
      </c>
      <c r="B846" s="2">
        <v>996293640.28999996</v>
      </c>
      <c r="C846" s="2">
        <v>995.17</v>
      </c>
      <c r="D846" s="2">
        <f t="shared" si="207"/>
        <v>0</v>
      </c>
      <c r="E846" s="30">
        <f t="shared" si="207"/>
        <v>0</v>
      </c>
      <c r="F846" s="73">
        <f t="shared" si="208"/>
        <v>0</v>
      </c>
      <c r="G846" s="43">
        <f t="shared" si="208"/>
        <v>0</v>
      </c>
      <c r="I846" s="31">
        <f t="shared" si="209"/>
        <v>78941.3</v>
      </c>
      <c r="J846" s="137">
        <f t="shared" si="197"/>
        <v>5901.6392999999998</v>
      </c>
      <c r="K846" s="77">
        <f t="shared" si="203"/>
        <v>1062.2951</v>
      </c>
      <c r="L846" s="137">
        <f t="shared" si="210"/>
        <v>2722.1138000000001</v>
      </c>
      <c r="M846" s="77">
        <f t="shared" si="204"/>
        <v>489.98050000000001</v>
      </c>
      <c r="N846" s="14"/>
      <c r="O846" s="14"/>
      <c r="P846" s="14"/>
      <c r="V846" s="36">
        <f t="shared" si="205"/>
        <v>998.16</v>
      </c>
      <c r="W846" s="36">
        <f t="shared" si="206"/>
        <v>992.18</v>
      </c>
    </row>
    <row r="847" spans="1:23" x14ac:dyDescent="0.2">
      <c r="A847" s="29">
        <v>42118</v>
      </c>
      <c r="B847" s="2">
        <v>996293640.28999996</v>
      </c>
      <c r="C847" s="2">
        <v>995.17</v>
      </c>
      <c r="D847" s="2">
        <f t="shared" si="207"/>
        <v>0</v>
      </c>
      <c r="E847" s="30">
        <f t="shared" si="207"/>
        <v>0</v>
      </c>
      <c r="F847" s="73">
        <f t="shared" si="208"/>
        <v>0</v>
      </c>
      <c r="G847" s="43">
        <f t="shared" si="208"/>
        <v>0</v>
      </c>
      <c r="I847" s="19">
        <f t="shared" si="209"/>
        <v>78941.3</v>
      </c>
      <c r="J847" s="138">
        <f t="shared" si="197"/>
        <v>5901.6392999999998</v>
      </c>
      <c r="K847" s="78">
        <f t="shared" si="203"/>
        <v>1062.2951</v>
      </c>
      <c r="L847" s="144">
        <f t="shared" si="210"/>
        <v>2722.1138000000001</v>
      </c>
      <c r="M847" s="87">
        <f t="shared" si="204"/>
        <v>489.98050000000001</v>
      </c>
      <c r="N847" s="191" t="s">
        <v>54</v>
      </c>
      <c r="O847" s="191"/>
      <c r="P847" s="191"/>
      <c r="V847" s="36">
        <f t="shared" si="205"/>
        <v>998.16</v>
      </c>
      <c r="W847" s="36">
        <f t="shared" si="206"/>
        <v>992.18</v>
      </c>
    </row>
    <row r="848" spans="1:23" x14ac:dyDescent="0.2">
      <c r="A848" s="29">
        <v>42119</v>
      </c>
      <c r="B848" s="2">
        <v>996293640.28999996</v>
      </c>
      <c r="C848" s="2">
        <v>995.17</v>
      </c>
      <c r="D848" s="2">
        <f t="shared" si="207"/>
        <v>0</v>
      </c>
      <c r="E848" s="30">
        <f t="shared" si="207"/>
        <v>0</v>
      </c>
      <c r="F848" s="73">
        <f t="shared" si="208"/>
        <v>0</v>
      </c>
      <c r="G848" s="43">
        <f t="shared" si="208"/>
        <v>0</v>
      </c>
      <c r="I848" s="19">
        <f t="shared" si="209"/>
        <v>78941.3</v>
      </c>
      <c r="J848" s="138">
        <f t="shared" si="197"/>
        <v>5901.6392999999998</v>
      </c>
      <c r="K848" s="78">
        <f t="shared" si="203"/>
        <v>1062.2951</v>
      </c>
      <c r="L848" s="144">
        <f t="shared" si="210"/>
        <v>2722.1138000000001</v>
      </c>
      <c r="M848" s="87">
        <f t="shared" si="204"/>
        <v>489.98050000000001</v>
      </c>
      <c r="N848" s="119" t="s">
        <v>52</v>
      </c>
      <c r="O848" s="120">
        <f>SUM(J825:J854)</f>
        <v>177049.17900000003</v>
      </c>
      <c r="P848" s="76">
        <f>SUM(L825:L854)</f>
        <v>81660.664000000019</v>
      </c>
      <c r="V848" s="36">
        <f t="shared" si="205"/>
        <v>998.16</v>
      </c>
      <c r="W848" s="36">
        <f t="shared" si="206"/>
        <v>992.18</v>
      </c>
    </row>
    <row r="849" spans="1:27" x14ac:dyDescent="0.2">
      <c r="A849" s="29">
        <v>42120</v>
      </c>
      <c r="B849" s="2">
        <v>996293640.28999996</v>
      </c>
      <c r="C849" s="2">
        <v>995.17</v>
      </c>
      <c r="D849" s="2">
        <f t="shared" si="207"/>
        <v>0</v>
      </c>
      <c r="E849" s="30">
        <f t="shared" si="207"/>
        <v>0</v>
      </c>
      <c r="F849" s="73">
        <f t="shared" si="208"/>
        <v>0</v>
      </c>
      <c r="G849" s="43">
        <f t="shared" si="208"/>
        <v>0</v>
      </c>
      <c r="I849" s="19">
        <f t="shared" si="209"/>
        <v>78941.3</v>
      </c>
      <c r="J849" s="138">
        <f t="shared" ref="J849:J912" si="211">ROUND(IF(B848&lt;=$R$740,B848*$S$740/$O$739,MAX(IF(B848&lt;=$R$741,B848*$S$741/$O$739,MAX(IF(B848&lt;=$R$742,B848*$S$742/$O$739,MAX(IF(B848&lt;=$R$743,B848*$S$743/$O$739,MAX(IF(B848&lt;=$R$744,B848*$S$744/$O$739,MAX(IF(B848&lt;=$R$745,B848*$S$745/$O$739,MAX(IF(B848&gt;$R$746,B848*$S$746/$O$739,0),$R$745*$S$745/$O$739)),$R$744*$S$744/$O$739)),$R$743*$S$743/$O$739)),$R$742*$S$742/$O$739)),$R$741*$S$741/$O$739)),$R$740*$S$740/$O$739)),4)</f>
        <v>5901.6392999999998</v>
      </c>
      <c r="K849" s="78">
        <f t="shared" si="203"/>
        <v>1062.2951</v>
      </c>
      <c r="L849" s="144">
        <f t="shared" si="210"/>
        <v>2722.1138000000001</v>
      </c>
      <c r="M849" s="87">
        <f t="shared" si="204"/>
        <v>489.98050000000001</v>
      </c>
      <c r="N849" s="119" t="s">
        <v>53</v>
      </c>
      <c r="O849" s="76">
        <f>SUM(K825:K854)</f>
        <v>31868.852999999988</v>
      </c>
      <c r="P849" s="76">
        <f>SUM(M825:M854)</f>
        <v>14698.919999999995</v>
      </c>
      <c r="V849" s="36">
        <f t="shared" si="205"/>
        <v>998.16</v>
      </c>
      <c r="W849" s="36">
        <f t="shared" si="206"/>
        <v>992.18</v>
      </c>
    </row>
    <row r="850" spans="1:27" x14ac:dyDescent="0.2">
      <c r="A850" s="29">
        <v>42121</v>
      </c>
      <c r="B850" s="2">
        <v>996293640.28999996</v>
      </c>
      <c r="C850" s="2">
        <v>995.17</v>
      </c>
      <c r="D850" s="2">
        <f t="shared" si="207"/>
        <v>0</v>
      </c>
      <c r="E850" s="30">
        <f t="shared" si="207"/>
        <v>0</v>
      </c>
      <c r="F850" s="73">
        <f t="shared" si="208"/>
        <v>0</v>
      </c>
      <c r="G850" s="43">
        <f t="shared" si="208"/>
        <v>0</v>
      </c>
      <c r="I850" s="19">
        <f t="shared" si="209"/>
        <v>78941.3</v>
      </c>
      <c r="J850" s="138">
        <f t="shared" si="211"/>
        <v>5901.6392999999998</v>
      </c>
      <c r="K850" s="78">
        <f t="shared" si="203"/>
        <v>1062.2951</v>
      </c>
      <c r="L850" s="144">
        <f t="shared" si="210"/>
        <v>2722.1138000000001</v>
      </c>
      <c r="M850" s="87">
        <f t="shared" si="204"/>
        <v>489.98050000000001</v>
      </c>
      <c r="N850" s="186" t="s">
        <v>8</v>
      </c>
      <c r="O850" s="186"/>
      <c r="P850" s="186"/>
      <c r="V850" s="36">
        <f t="shared" si="205"/>
        <v>998.16</v>
      </c>
      <c r="W850" s="36">
        <f t="shared" si="206"/>
        <v>992.18</v>
      </c>
    </row>
    <row r="851" spans="1:27" x14ac:dyDescent="0.2">
      <c r="A851" s="29">
        <v>42122</v>
      </c>
      <c r="B851" s="2">
        <v>996293640.28999996</v>
      </c>
      <c r="C851" s="2">
        <v>995.17</v>
      </c>
      <c r="D851" s="2">
        <f t="shared" si="207"/>
        <v>0</v>
      </c>
      <c r="E851" s="30">
        <f t="shared" si="207"/>
        <v>0</v>
      </c>
      <c r="F851" s="73">
        <f t="shared" si="208"/>
        <v>0</v>
      </c>
      <c r="G851" s="43">
        <f t="shared" si="208"/>
        <v>0</v>
      </c>
      <c r="I851" s="19">
        <f t="shared" si="209"/>
        <v>78941.3</v>
      </c>
      <c r="J851" s="138">
        <f t="shared" si="211"/>
        <v>5901.6392999999998</v>
      </c>
      <c r="K851" s="78">
        <f t="shared" si="203"/>
        <v>1062.2951</v>
      </c>
      <c r="L851" s="144">
        <f t="shared" si="210"/>
        <v>2722.1138000000001</v>
      </c>
      <c r="M851" s="87">
        <f t="shared" si="204"/>
        <v>489.98050000000001</v>
      </c>
      <c r="N851" s="92" t="s">
        <v>43</v>
      </c>
      <c r="O851" s="133" t="s">
        <v>39</v>
      </c>
      <c r="P851" s="93" t="s">
        <v>40</v>
      </c>
      <c r="V851" s="36">
        <f t="shared" si="205"/>
        <v>998.16</v>
      </c>
      <c r="W851" s="36">
        <f t="shared" si="206"/>
        <v>992.18</v>
      </c>
      <c r="X851" s="3" t="s">
        <v>64</v>
      </c>
      <c r="Z851" s="3" t="s">
        <v>27</v>
      </c>
      <c r="AA851" s="3" t="s">
        <v>28</v>
      </c>
    </row>
    <row r="852" spans="1:27" x14ac:dyDescent="0.2">
      <c r="A852" s="29">
        <v>42123</v>
      </c>
      <c r="B852" s="2">
        <v>996293640.28999996</v>
      </c>
      <c r="C852" s="2">
        <v>995.17</v>
      </c>
      <c r="D852" s="2">
        <f t="shared" si="207"/>
        <v>0</v>
      </c>
      <c r="E852" s="30">
        <f t="shared" si="207"/>
        <v>0</v>
      </c>
      <c r="F852" s="73">
        <f t="shared" si="208"/>
        <v>0</v>
      </c>
      <c r="G852" s="43">
        <f t="shared" si="208"/>
        <v>0</v>
      </c>
      <c r="I852" s="32">
        <f t="shared" si="209"/>
        <v>78941.3</v>
      </c>
      <c r="J852" s="138">
        <f t="shared" si="211"/>
        <v>5901.6392999999998</v>
      </c>
      <c r="K852" s="78">
        <f t="shared" si="203"/>
        <v>1062.2951</v>
      </c>
      <c r="L852" s="144">
        <f t="shared" si="210"/>
        <v>2722.1138000000001</v>
      </c>
      <c r="M852" s="87">
        <f t="shared" si="204"/>
        <v>489.98050000000001</v>
      </c>
      <c r="N852" s="94">
        <f>SUM(I824:I852)</f>
        <v>2289297.7000000002</v>
      </c>
      <c r="O852" s="89">
        <f>IF(SUM(J825:J854)&lt;20000,20000,SUM(J825:J854))</f>
        <v>177049.17900000003</v>
      </c>
      <c r="P852" s="91">
        <f>IF(SUM(L825:L854)&lt;6000,6000,SUM(L825:L854))</f>
        <v>81660.664000000019</v>
      </c>
      <c r="V852" s="36">
        <f t="shared" si="205"/>
        <v>998.16</v>
      </c>
      <c r="W852" s="36">
        <f t="shared" si="206"/>
        <v>992.18</v>
      </c>
      <c r="X852" s="36">
        <f>B852*X853/12</f>
        <v>8302.4470024166676</v>
      </c>
      <c r="Z852" s="36">
        <f>B852*Z853/12</f>
        <v>166048.94004833334</v>
      </c>
      <c r="AA852" s="36">
        <f>B852*AA853/12</f>
        <v>830244.70024166664</v>
      </c>
    </row>
    <row r="853" spans="1:27" x14ac:dyDescent="0.2">
      <c r="A853" s="29">
        <v>42124</v>
      </c>
      <c r="B853" s="31">
        <v>995287138.00999999</v>
      </c>
      <c r="C853" s="31">
        <v>994.16</v>
      </c>
      <c r="D853" s="2">
        <f t="shared" si="207"/>
        <v>-1006502.2799999714</v>
      </c>
      <c r="E853" s="30">
        <f t="shared" si="207"/>
        <v>-1.0099999999999909</v>
      </c>
      <c r="F853" s="73">
        <f t="shared" si="208"/>
        <v>-1.0102466173597172E-3</v>
      </c>
      <c r="G853" s="43">
        <f t="shared" si="208"/>
        <v>-1.0149019765467115E-3</v>
      </c>
      <c r="I853" s="31">
        <f>ROUND(B853*$N$2/$O$739,2)</f>
        <v>78861.55</v>
      </c>
      <c r="J853" s="137">
        <f t="shared" si="211"/>
        <v>5901.6392999999998</v>
      </c>
      <c r="K853" s="77">
        <f t="shared" si="203"/>
        <v>1062.2951</v>
      </c>
      <c r="L853" s="137">
        <f t="shared" si="210"/>
        <v>2722.1138000000001</v>
      </c>
      <c r="M853" s="77">
        <f t="shared" si="204"/>
        <v>489.98050000000001</v>
      </c>
      <c r="N853" s="94">
        <f>ROUND(N852*18/118,2)</f>
        <v>349214.9</v>
      </c>
      <c r="O853" s="95">
        <f>IF(O852=TRUE,SUM(K825:K854),O852*18%)</f>
        <v>31868.852220000004</v>
      </c>
      <c r="P853" s="96">
        <f>IF(P852=TRUE,SUM(M825:M854),P852*18%)</f>
        <v>14698.919520000003</v>
      </c>
      <c r="V853" s="36">
        <f t="shared" si="205"/>
        <v>997.14</v>
      </c>
      <c r="W853" s="36">
        <f t="shared" si="206"/>
        <v>991.18</v>
      </c>
      <c r="X853" s="57">
        <v>1E-4</v>
      </c>
      <c r="Z853" s="57">
        <v>2E-3</v>
      </c>
      <c r="AA853" s="57">
        <v>0.01</v>
      </c>
    </row>
    <row r="854" spans="1:27" x14ac:dyDescent="0.2">
      <c r="A854" s="29">
        <v>42125</v>
      </c>
      <c r="B854" s="30">
        <v>995287138.00999999</v>
      </c>
      <c r="C854" s="30">
        <v>994.16</v>
      </c>
      <c r="D854" s="2">
        <f t="shared" si="207"/>
        <v>0</v>
      </c>
      <c r="E854" s="30">
        <f t="shared" si="207"/>
        <v>0</v>
      </c>
      <c r="F854" s="73">
        <f t="shared" si="208"/>
        <v>0</v>
      </c>
      <c r="G854" s="43">
        <f t="shared" si="208"/>
        <v>0</v>
      </c>
      <c r="I854" s="31">
        <f>ROUND(B854*$N$2/$O$739,2)</f>
        <v>78861.55</v>
      </c>
      <c r="J854" s="139">
        <f t="shared" si="211"/>
        <v>5901.6392999999998</v>
      </c>
      <c r="K854" s="79">
        <f t="shared" si="203"/>
        <v>1062.2951</v>
      </c>
      <c r="L854" s="139">
        <f t="shared" si="210"/>
        <v>2719.3638000000001</v>
      </c>
      <c r="M854" s="79">
        <f t="shared" si="204"/>
        <v>489.4855</v>
      </c>
      <c r="N854" s="190" t="s">
        <v>47</v>
      </c>
      <c r="O854" s="190"/>
      <c r="P854" s="190"/>
      <c r="V854" s="36">
        <f t="shared" si="205"/>
        <v>997.14</v>
      </c>
      <c r="W854" s="36">
        <f t="shared" si="206"/>
        <v>991.18</v>
      </c>
    </row>
    <row r="855" spans="1:27" x14ac:dyDescent="0.2">
      <c r="A855" s="29">
        <v>42126</v>
      </c>
      <c r="B855" s="30">
        <v>995287138.00999999</v>
      </c>
      <c r="C855" s="30">
        <v>994.16</v>
      </c>
      <c r="D855" s="2">
        <f t="shared" si="207"/>
        <v>0</v>
      </c>
      <c r="E855" s="30">
        <f t="shared" si="207"/>
        <v>0</v>
      </c>
      <c r="F855" s="73">
        <f t="shared" si="208"/>
        <v>0</v>
      </c>
      <c r="G855" s="43">
        <f t="shared" si="208"/>
        <v>0</v>
      </c>
      <c r="I855" s="31">
        <f>ROUND(B855*$N$2/$O$739,2)</f>
        <v>78861.55</v>
      </c>
      <c r="J855" s="137">
        <f t="shared" si="211"/>
        <v>5901.6392999999998</v>
      </c>
      <c r="K855" s="77">
        <f t="shared" si="203"/>
        <v>1062.2951</v>
      </c>
      <c r="L855" s="137">
        <f t="shared" si="210"/>
        <v>2719.3638000000001</v>
      </c>
      <c r="M855" s="77">
        <f t="shared" si="204"/>
        <v>489.4855</v>
      </c>
      <c r="N855" s="14"/>
      <c r="O855" s="14"/>
      <c r="P855" s="14"/>
      <c r="Q855" s="34"/>
      <c r="V855" s="36">
        <f t="shared" si="205"/>
        <v>997.14</v>
      </c>
      <c r="W855" s="36">
        <f t="shared" si="206"/>
        <v>991.18</v>
      </c>
    </row>
    <row r="856" spans="1:27" x14ac:dyDescent="0.2">
      <c r="A856" s="29">
        <v>42127</v>
      </c>
      <c r="B856" s="30">
        <v>995287138.00999999</v>
      </c>
      <c r="C856" s="30">
        <v>994.16</v>
      </c>
      <c r="D856" s="2">
        <f t="shared" si="207"/>
        <v>0</v>
      </c>
      <c r="E856" s="30">
        <f t="shared" si="207"/>
        <v>0</v>
      </c>
      <c r="F856" s="73">
        <f t="shared" si="208"/>
        <v>0</v>
      </c>
      <c r="G856" s="43">
        <f t="shared" si="208"/>
        <v>0</v>
      </c>
      <c r="I856" s="19">
        <f t="shared" ref="I856:I894" si="212">ROUND(B855*$N$2/$O$739,2)</f>
        <v>78861.55</v>
      </c>
      <c r="J856" s="138">
        <f t="shared" si="211"/>
        <v>5901.6392999999998</v>
      </c>
      <c r="K856" s="78">
        <f t="shared" si="203"/>
        <v>1062.2951</v>
      </c>
      <c r="L856" s="144">
        <f t="shared" si="210"/>
        <v>2719.3638000000001</v>
      </c>
      <c r="M856" s="87">
        <f t="shared" si="204"/>
        <v>489.4855</v>
      </c>
      <c r="N856" s="14"/>
      <c r="O856" s="14"/>
      <c r="P856" s="14"/>
      <c r="Q856" s="34"/>
      <c r="V856" s="36">
        <f t="shared" si="205"/>
        <v>997.14</v>
      </c>
      <c r="W856" s="36">
        <f t="shared" si="206"/>
        <v>991.18</v>
      </c>
    </row>
    <row r="857" spans="1:27" x14ac:dyDescent="0.2">
      <c r="A857" s="29">
        <v>42128</v>
      </c>
      <c r="B857" s="30">
        <v>995287138.00999999</v>
      </c>
      <c r="C857" s="30">
        <v>994.16</v>
      </c>
      <c r="D857" s="2">
        <f t="shared" si="207"/>
        <v>0</v>
      </c>
      <c r="E857" s="30">
        <f t="shared" si="207"/>
        <v>0</v>
      </c>
      <c r="F857" s="73">
        <f t="shared" si="208"/>
        <v>0</v>
      </c>
      <c r="G857" s="43">
        <f t="shared" si="208"/>
        <v>0</v>
      </c>
      <c r="I857" s="19">
        <f t="shared" si="212"/>
        <v>78861.55</v>
      </c>
      <c r="J857" s="138">
        <f t="shared" si="211"/>
        <v>5901.6392999999998</v>
      </c>
      <c r="K857" s="78">
        <f t="shared" si="203"/>
        <v>1062.2951</v>
      </c>
      <c r="L857" s="144">
        <f t="shared" si="210"/>
        <v>2719.3638000000001</v>
      </c>
      <c r="M857" s="87">
        <f t="shared" si="204"/>
        <v>489.4855</v>
      </c>
      <c r="N857" s="74"/>
      <c r="O857" s="75"/>
      <c r="P857" s="75"/>
      <c r="Q857" s="34"/>
      <c r="V857" s="36">
        <f t="shared" si="205"/>
        <v>997.14</v>
      </c>
      <c r="W857" s="36">
        <f t="shared" si="206"/>
        <v>991.18</v>
      </c>
    </row>
    <row r="858" spans="1:27" x14ac:dyDescent="0.2">
      <c r="A858" s="29">
        <v>42129</v>
      </c>
      <c r="B858" s="30">
        <v>995287138.00999999</v>
      </c>
      <c r="C858" s="30">
        <v>994.16</v>
      </c>
      <c r="D858" s="2">
        <f t="shared" si="207"/>
        <v>0</v>
      </c>
      <c r="E858" s="30">
        <f t="shared" si="207"/>
        <v>0</v>
      </c>
      <c r="F858" s="73">
        <f t="shared" si="208"/>
        <v>0</v>
      </c>
      <c r="G858" s="43">
        <f t="shared" si="208"/>
        <v>0</v>
      </c>
      <c r="I858" s="19">
        <f t="shared" si="212"/>
        <v>78861.55</v>
      </c>
      <c r="J858" s="138">
        <f t="shared" si="211"/>
        <v>5901.6392999999998</v>
      </c>
      <c r="K858" s="78">
        <f t="shared" si="203"/>
        <v>1062.2951</v>
      </c>
      <c r="L858" s="144">
        <f t="shared" si="210"/>
        <v>2719.3638000000001</v>
      </c>
      <c r="M858" s="87">
        <f t="shared" si="204"/>
        <v>489.4855</v>
      </c>
      <c r="N858" s="74"/>
      <c r="O858" s="75"/>
      <c r="P858" s="75"/>
      <c r="Q858" s="34"/>
      <c r="V858" s="36">
        <f t="shared" si="205"/>
        <v>997.14</v>
      </c>
      <c r="W858" s="36">
        <f t="shared" si="206"/>
        <v>991.18</v>
      </c>
    </row>
    <row r="859" spans="1:27" x14ac:dyDescent="0.2">
      <c r="A859" s="29">
        <v>42130</v>
      </c>
      <c r="B859" s="30">
        <v>995287138.00999999</v>
      </c>
      <c r="C859" s="30">
        <v>994.16</v>
      </c>
      <c r="D859" s="2">
        <f t="shared" si="207"/>
        <v>0</v>
      </c>
      <c r="E859" s="30">
        <f t="shared" si="207"/>
        <v>0</v>
      </c>
      <c r="F859" s="73">
        <f t="shared" si="208"/>
        <v>0</v>
      </c>
      <c r="G859" s="43">
        <f t="shared" si="208"/>
        <v>0</v>
      </c>
      <c r="I859" s="31">
        <f t="shared" si="212"/>
        <v>78861.55</v>
      </c>
      <c r="J859" s="137">
        <f t="shared" si="211"/>
        <v>5901.6392999999998</v>
      </c>
      <c r="K859" s="77">
        <f t="shared" si="203"/>
        <v>1062.2951</v>
      </c>
      <c r="L859" s="137">
        <f t="shared" si="210"/>
        <v>2719.3638000000001</v>
      </c>
      <c r="M859" s="77">
        <f t="shared" si="204"/>
        <v>489.4855</v>
      </c>
      <c r="N859" s="14"/>
      <c r="O859" s="14"/>
      <c r="P859" s="14"/>
      <c r="V859" s="36">
        <f t="shared" si="205"/>
        <v>997.14</v>
      </c>
      <c r="W859" s="36">
        <f t="shared" si="206"/>
        <v>991.18</v>
      </c>
    </row>
    <row r="860" spans="1:27" x14ac:dyDescent="0.2">
      <c r="A860" s="29">
        <v>42131</v>
      </c>
      <c r="B860" s="30">
        <v>995287138.00999999</v>
      </c>
      <c r="C860" s="30">
        <v>994.16</v>
      </c>
      <c r="D860" s="2">
        <f t="shared" si="207"/>
        <v>0</v>
      </c>
      <c r="E860" s="30">
        <f t="shared" si="207"/>
        <v>0</v>
      </c>
      <c r="F860" s="73">
        <f t="shared" si="208"/>
        <v>0</v>
      </c>
      <c r="G860" s="43">
        <f t="shared" si="208"/>
        <v>0</v>
      </c>
      <c r="I860" s="31">
        <f t="shared" si="212"/>
        <v>78861.55</v>
      </c>
      <c r="J860" s="137">
        <f t="shared" si="211"/>
        <v>5901.6392999999998</v>
      </c>
      <c r="K860" s="77">
        <f t="shared" si="203"/>
        <v>1062.2951</v>
      </c>
      <c r="L860" s="137">
        <f t="shared" si="210"/>
        <v>2719.3638000000001</v>
      </c>
      <c r="M860" s="77">
        <f t="shared" si="204"/>
        <v>489.4855</v>
      </c>
      <c r="N860" s="14"/>
      <c r="O860" s="14"/>
      <c r="P860" s="14"/>
      <c r="V860" s="36">
        <f t="shared" si="205"/>
        <v>997.14</v>
      </c>
      <c r="W860" s="36">
        <f t="shared" si="206"/>
        <v>991.18</v>
      </c>
    </row>
    <row r="861" spans="1:27" x14ac:dyDescent="0.2">
      <c r="A861" s="29">
        <v>42132</v>
      </c>
      <c r="B861" s="30">
        <v>995287138.00999999</v>
      </c>
      <c r="C861" s="30">
        <v>994.16</v>
      </c>
      <c r="D861" s="2">
        <f t="shared" si="207"/>
        <v>0</v>
      </c>
      <c r="E861" s="30">
        <f t="shared" si="207"/>
        <v>0</v>
      </c>
      <c r="F861" s="73">
        <f t="shared" si="208"/>
        <v>0</v>
      </c>
      <c r="G861" s="43">
        <f t="shared" si="208"/>
        <v>0</v>
      </c>
      <c r="I861" s="19">
        <f t="shared" si="212"/>
        <v>78861.55</v>
      </c>
      <c r="J861" s="138">
        <f t="shared" si="211"/>
        <v>5901.6392999999998</v>
      </c>
      <c r="K861" s="78">
        <f t="shared" si="203"/>
        <v>1062.2951</v>
      </c>
      <c r="L861" s="144">
        <f t="shared" si="210"/>
        <v>2719.3638000000001</v>
      </c>
      <c r="M861" s="87">
        <f t="shared" si="204"/>
        <v>489.4855</v>
      </c>
      <c r="N861" s="14"/>
      <c r="O861" s="14"/>
      <c r="P861" s="14"/>
      <c r="V861" s="36">
        <f t="shared" si="205"/>
        <v>997.14</v>
      </c>
      <c r="W861" s="36">
        <f t="shared" si="206"/>
        <v>991.18</v>
      </c>
    </row>
    <row r="862" spans="1:27" x14ac:dyDescent="0.2">
      <c r="A862" s="29">
        <v>42133</v>
      </c>
      <c r="B862" s="30">
        <v>995287138.00999999</v>
      </c>
      <c r="C862" s="30">
        <v>994.16</v>
      </c>
      <c r="D862" s="2">
        <f t="shared" si="207"/>
        <v>0</v>
      </c>
      <c r="E862" s="30">
        <f t="shared" si="207"/>
        <v>0</v>
      </c>
      <c r="F862" s="73">
        <f t="shared" si="208"/>
        <v>0</v>
      </c>
      <c r="G862" s="43">
        <f t="shared" si="208"/>
        <v>0</v>
      </c>
      <c r="I862" s="19">
        <f t="shared" si="212"/>
        <v>78861.55</v>
      </c>
      <c r="J862" s="138">
        <f t="shared" si="211"/>
        <v>5901.6392999999998</v>
      </c>
      <c r="K862" s="78">
        <f t="shared" si="203"/>
        <v>1062.2951</v>
      </c>
      <c r="L862" s="144">
        <f t="shared" si="210"/>
        <v>2719.3638000000001</v>
      </c>
      <c r="M862" s="87">
        <f t="shared" si="204"/>
        <v>489.4855</v>
      </c>
      <c r="N862" s="14"/>
      <c r="O862" s="14"/>
      <c r="P862" s="14"/>
      <c r="V862" s="36">
        <f t="shared" si="205"/>
        <v>997.14</v>
      </c>
      <c r="W862" s="36">
        <f t="shared" si="206"/>
        <v>991.18</v>
      </c>
    </row>
    <row r="863" spans="1:27" x14ac:dyDescent="0.2">
      <c r="A863" s="29">
        <v>42134</v>
      </c>
      <c r="B863" s="30">
        <v>995287138.00999999</v>
      </c>
      <c r="C863" s="30">
        <v>994.16</v>
      </c>
      <c r="D863" s="2">
        <f t="shared" si="207"/>
        <v>0</v>
      </c>
      <c r="E863" s="30">
        <f t="shared" si="207"/>
        <v>0</v>
      </c>
      <c r="F863" s="73">
        <f t="shared" si="208"/>
        <v>0</v>
      </c>
      <c r="G863" s="43">
        <f t="shared" si="208"/>
        <v>0</v>
      </c>
      <c r="I863" s="31">
        <f t="shared" si="212"/>
        <v>78861.55</v>
      </c>
      <c r="J863" s="137">
        <f t="shared" si="211"/>
        <v>5901.6392999999998</v>
      </c>
      <c r="K863" s="77">
        <f t="shared" si="203"/>
        <v>1062.2951</v>
      </c>
      <c r="L863" s="137">
        <f t="shared" si="210"/>
        <v>2719.3638000000001</v>
      </c>
      <c r="M863" s="77">
        <f t="shared" si="204"/>
        <v>489.4855</v>
      </c>
      <c r="N863" s="14"/>
      <c r="O863" s="14"/>
      <c r="P863" s="14"/>
      <c r="V863" s="36">
        <f t="shared" si="205"/>
        <v>997.14</v>
      </c>
      <c r="W863" s="36">
        <f t="shared" si="206"/>
        <v>991.18</v>
      </c>
    </row>
    <row r="864" spans="1:27" x14ac:dyDescent="0.2">
      <c r="A864" s="29">
        <v>42135</v>
      </c>
      <c r="B864" s="30">
        <v>995287138.00999999</v>
      </c>
      <c r="C864" s="30">
        <v>994.16</v>
      </c>
      <c r="D864" s="2">
        <f t="shared" si="207"/>
        <v>0</v>
      </c>
      <c r="E864" s="30">
        <f t="shared" si="207"/>
        <v>0</v>
      </c>
      <c r="F864" s="73">
        <f t="shared" si="208"/>
        <v>0</v>
      </c>
      <c r="G864" s="43">
        <f t="shared" si="208"/>
        <v>0</v>
      </c>
      <c r="I864" s="19">
        <f t="shared" si="212"/>
        <v>78861.55</v>
      </c>
      <c r="J864" s="138">
        <f t="shared" si="211"/>
        <v>5901.6392999999998</v>
      </c>
      <c r="K864" s="78">
        <f t="shared" si="203"/>
        <v>1062.2951</v>
      </c>
      <c r="L864" s="144">
        <f t="shared" si="210"/>
        <v>2719.3638000000001</v>
      </c>
      <c r="M864" s="87">
        <f t="shared" si="204"/>
        <v>489.4855</v>
      </c>
      <c r="N864" s="14"/>
      <c r="O864" s="14"/>
      <c r="P864" s="14"/>
      <c r="V864" s="36">
        <f t="shared" si="205"/>
        <v>997.14</v>
      </c>
      <c r="W864" s="36">
        <f t="shared" si="206"/>
        <v>991.18</v>
      </c>
    </row>
    <row r="865" spans="1:23" x14ac:dyDescent="0.2">
      <c r="A865" s="29">
        <v>42136</v>
      </c>
      <c r="B865" s="30">
        <v>995287138.00999999</v>
      </c>
      <c r="C865" s="30">
        <v>994.16</v>
      </c>
      <c r="D865" s="2">
        <f t="shared" si="207"/>
        <v>0</v>
      </c>
      <c r="E865" s="30">
        <f t="shared" si="207"/>
        <v>0</v>
      </c>
      <c r="F865" s="73">
        <f t="shared" si="208"/>
        <v>0</v>
      </c>
      <c r="G865" s="43">
        <f t="shared" si="208"/>
        <v>0</v>
      </c>
      <c r="I865" s="19">
        <f t="shared" si="212"/>
        <v>78861.55</v>
      </c>
      <c r="J865" s="138">
        <f t="shared" si="211"/>
        <v>5901.6392999999998</v>
      </c>
      <c r="K865" s="78">
        <f t="shared" si="203"/>
        <v>1062.2951</v>
      </c>
      <c r="L865" s="144">
        <f t="shared" si="210"/>
        <v>2719.3638000000001</v>
      </c>
      <c r="M865" s="87">
        <f t="shared" si="204"/>
        <v>489.4855</v>
      </c>
      <c r="N865" s="14"/>
      <c r="O865" s="14"/>
      <c r="P865" s="14"/>
      <c r="V865" s="36">
        <f t="shared" si="205"/>
        <v>997.14</v>
      </c>
      <c r="W865" s="36">
        <f t="shared" si="206"/>
        <v>991.18</v>
      </c>
    </row>
    <row r="866" spans="1:23" x14ac:dyDescent="0.2">
      <c r="A866" s="29">
        <v>42137</v>
      </c>
      <c r="B866" s="30">
        <v>995287138.00999999</v>
      </c>
      <c r="C866" s="30">
        <v>994.16</v>
      </c>
      <c r="D866" s="2">
        <f t="shared" si="207"/>
        <v>0</v>
      </c>
      <c r="E866" s="30">
        <f t="shared" si="207"/>
        <v>0</v>
      </c>
      <c r="F866" s="73">
        <f t="shared" si="208"/>
        <v>0</v>
      </c>
      <c r="G866" s="43">
        <f t="shared" si="208"/>
        <v>0</v>
      </c>
      <c r="I866" s="31">
        <f t="shared" si="212"/>
        <v>78861.55</v>
      </c>
      <c r="J866" s="137">
        <f t="shared" si="211"/>
        <v>5901.6392999999998</v>
      </c>
      <c r="K866" s="77">
        <f t="shared" si="203"/>
        <v>1062.2951</v>
      </c>
      <c r="L866" s="137">
        <f t="shared" si="210"/>
        <v>2719.3638000000001</v>
      </c>
      <c r="M866" s="77">
        <f t="shared" si="204"/>
        <v>489.4855</v>
      </c>
      <c r="N866" s="14"/>
      <c r="O866" s="14"/>
      <c r="P866" s="14"/>
      <c r="V866" s="36">
        <f t="shared" si="205"/>
        <v>997.14</v>
      </c>
      <c r="W866" s="36">
        <f t="shared" si="206"/>
        <v>991.18</v>
      </c>
    </row>
    <row r="867" spans="1:23" x14ac:dyDescent="0.2">
      <c r="A867" s="29">
        <v>42138</v>
      </c>
      <c r="B867" s="30">
        <v>995287138.00999999</v>
      </c>
      <c r="C867" s="30">
        <v>994.16</v>
      </c>
      <c r="D867" s="2">
        <f t="shared" si="207"/>
        <v>0</v>
      </c>
      <c r="E867" s="30">
        <f t="shared" si="207"/>
        <v>0</v>
      </c>
      <c r="F867" s="73">
        <f t="shared" si="208"/>
        <v>0</v>
      </c>
      <c r="G867" s="43">
        <f t="shared" si="208"/>
        <v>0</v>
      </c>
      <c r="I867" s="31">
        <f t="shared" si="212"/>
        <v>78861.55</v>
      </c>
      <c r="J867" s="137">
        <f t="shared" si="211"/>
        <v>5901.6392999999998</v>
      </c>
      <c r="K867" s="77">
        <f t="shared" si="203"/>
        <v>1062.2951</v>
      </c>
      <c r="L867" s="137">
        <f t="shared" si="210"/>
        <v>2719.3638000000001</v>
      </c>
      <c r="M867" s="77">
        <f t="shared" si="204"/>
        <v>489.4855</v>
      </c>
      <c r="N867" s="14"/>
      <c r="O867" s="14"/>
      <c r="P867" s="14"/>
      <c r="V867" s="36">
        <f t="shared" si="205"/>
        <v>997.14</v>
      </c>
      <c r="W867" s="36">
        <f t="shared" si="206"/>
        <v>991.18</v>
      </c>
    </row>
    <row r="868" spans="1:23" x14ac:dyDescent="0.2">
      <c r="A868" s="29">
        <v>42139</v>
      </c>
      <c r="B868" s="30">
        <v>995287138.00999999</v>
      </c>
      <c r="C868" s="30">
        <v>994.16</v>
      </c>
      <c r="D868" s="2">
        <f t="shared" si="207"/>
        <v>0</v>
      </c>
      <c r="E868" s="30">
        <f t="shared" si="207"/>
        <v>0</v>
      </c>
      <c r="F868" s="73">
        <f t="shared" si="208"/>
        <v>0</v>
      </c>
      <c r="G868" s="43">
        <f t="shared" si="208"/>
        <v>0</v>
      </c>
      <c r="I868" s="19">
        <f t="shared" si="212"/>
        <v>78861.55</v>
      </c>
      <c r="J868" s="138">
        <f t="shared" si="211"/>
        <v>5901.6392999999998</v>
      </c>
      <c r="K868" s="78">
        <f t="shared" si="203"/>
        <v>1062.2951</v>
      </c>
      <c r="L868" s="144">
        <f t="shared" si="210"/>
        <v>2719.3638000000001</v>
      </c>
      <c r="M868" s="87">
        <f t="shared" si="204"/>
        <v>489.4855</v>
      </c>
      <c r="N868" s="14"/>
      <c r="O868" s="14"/>
      <c r="P868" s="14"/>
      <c r="V868" s="36">
        <f t="shared" si="205"/>
        <v>997.14</v>
      </c>
      <c r="W868" s="36">
        <f t="shared" si="206"/>
        <v>991.18</v>
      </c>
    </row>
    <row r="869" spans="1:23" x14ac:dyDescent="0.2">
      <c r="A869" s="29">
        <v>42140</v>
      </c>
      <c r="B869" s="30">
        <v>995287138.00999999</v>
      </c>
      <c r="C869" s="30">
        <v>994.16</v>
      </c>
      <c r="D869" s="2">
        <f t="shared" si="207"/>
        <v>0</v>
      </c>
      <c r="E869" s="30">
        <f t="shared" si="207"/>
        <v>0</v>
      </c>
      <c r="F869" s="73">
        <f t="shared" si="208"/>
        <v>0</v>
      </c>
      <c r="G869" s="43">
        <f t="shared" si="208"/>
        <v>0</v>
      </c>
      <c r="I869" s="19">
        <f t="shared" si="212"/>
        <v>78861.55</v>
      </c>
      <c r="J869" s="138">
        <f t="shared" si="211"/>
        <v>5901.6392999999998</v>
      </c>
      <c r="K869" s="78">
        <f t="shared" si="203"/>
        <v>1062.2951</v>
      </c>
      <c r="L869" s="144">
        <f t="shared" si="210"/>
        <v>2719.3638000000001</v>
      </c>
      <c r="M869" s="87">
        <f t="shared" si="204"/>
        <v>489.4855</v>
      </c>
      <c r="N869" s="14"/>
      <c r="O869" s="14"/>
      <c r="P869" s="14"/>
      <c r="V869" s="36">
        <f t="shared" si="205"/>
        <v>997.14</v>
      </c>
      <c r="W869" s="36">
        <f t="shared" si="206"/>
        <v>991.18</v>
      </c>
    </row>
    <row r="870" spans="1:23" x14ac:dyDescent="0.2">
      <c r="A870" s="29">
        <v>42141</v>
      </c>
      <c r="B870" s="30">
        <v>995287138.00999999</v>
      </c>
      <c r="C870" s="30">
        <v>994.16</v>
      </c>
      <c r="D870" s="2">
        <f t="shared" si="207"/>
        <v>0</v>
      </c>
      <c r="E870" s="30">
        <f t="shared" si="207"/>
        <v>0</v>
      </c>
      <c r="F870" s="73">
        <f t="shared" si="208"/>
        <v>0</v>
      </c>
      <c r="G870" s="43">
        <f t="shared" si="208"/>
        <v>0</v>
      </c>
      <c r="I870" s="19">
        <f t="shared" si="212"/>
        <v>78861.55</v>
      </c>
      <c r="J870" s="138">
        <f t="shared" si="211"/>
        <v>5901.6392999999998</v>
      </c>
      <c r="K870" s="78">
        <f t="shared" si="203"/>
        <v>1062.2951</v>
      </c>
      <c r="L870" s="144">
        <f t="shared" si="210"/>
        <v>2719.3638000000001</v>
      </c>
      <c r="M870" s="87">
        <f t="shared" si="204"/>
        <v>489.4855</v>
      </c>
      <c r="N870" s="14"/>
      <c r="O870" s="14"/>
      <c r="P870" s="14"/>
      <c r="V870" s="36">
        <f t="shared" si="205"/>
        <v>997.14</v>
      </c>
      <c r="W870" s="36">
        <f t="shared" si="206"/>
        <v>991.18</v>
      </c>
    </row>
    <row r="871" spans="1:23" x14ac:dyDescent="0.2">
      <c r="A871" s="29">
        <v>42142</v>
      </c>
      <c r="B871" s="30">
        <v>995287138.00999999</v>
      </c>
      <c r="C871" s="30">
        <v>994.16</v>
      </c>
      <c r="D871" s="2">
        <f t="shared" si="207"/>
        <v>0</v>
      </c>
      <c r="E871" s="30">
        <f t="shared" si="207"/>
        <v>0</v>
      </c>
      <c r="F871" s="73">
        <f t="shared" si="208"/>
        <v>0</v>
      </c>
      <c r="G871" s="43">
        <f t="shared" si="208"/>
        <v>0</v>
      </c>
      <c r="I871" s="19">
        <f t="shared" si="212"/>
        <v>78861.55</v>
      </c>
      <c r="J871" s="138">
        <f t="shared" si="211"/>
        <v>5901.6392999999998</v>
      </c>
      <c r="K871" s="78">
        <f t="shared" si="203"/>
        <v>1062.2951</v>
      </c>
      <c r="L871" s="144">
        <f t="shared" si="210"/>
        <v>2719.3638000000001</v>
      </c>
      <c r="M871" s="87">
        <f t="shared" si="204"/>
        <v>489.4855</v>
      </c>
      <c r="N871" s="14"/>
      <c r="O871" s="14"/>
      <c r="P871" s="14"/>
      <c r="V871" s="36">
        <f t="shared" si="205"/>
        <v>997.14</v>
      </c>
      <c r="W871" s="36">
        <f t="shared" si="206"/>
        <v>991.18</v>
      </c>
    </row>
    <row r="872" spans="1:23" x14ac:dyDescent="0.2">
      <c r="A872" s="29">
        <v>42143</v>
      </c>
      <c r="B872" s="30">
        <v>995287138.00999999</v>
      </c>
      <c r="C872" s="30">
        <v>994.16</v>
      </c>
      <c r="D872" s="2">
        <f t="shared" si="207"/>
        <v>0</v>
      </c>
      <c r="E872" s="30">
        <f t="shared" si="207"/>
        <v>0</v>
      </c>
      <c r="F872" s="73">
        <f t="shared" si="208"/>
        <v>0</v>
      </c>
      <c r="G872" s="43">
        <f t="shared" si="208"/>
        <v>0</v>
      </c>
      <c r="I872" s="19">
        <f t="shared" si="212"/>
        <v>78861.55</v>
      </c>
      <c r="J872" s="138">
        <f t="shared" si="211"/>
        <v>5901.6392999999998</v>
      </c>
      <c r="K872" s="78">
        <f t="shared" ref="K872:K935" si="213">ROUND(J872*18%,4)</f>
        <v>1062.2951</v>
      </c>
      <c r="L872" s="144">
        <f t="shared" si="210"/>
        <v>2719.3638000000001</v>
      </c>
      <c r="M872" s="87">
        <f t="shared" ref="M872:M935" si="214">ROUND(L872*18%,4)</f>
        <v>489.4855</v>
      </c>
      <c r="N872" s="14"/>
      <c r="O872" s="14"/>
      <c r="P872" s="14"/>
      <c r="V872" s="36">
        <f t="shared" ref="V872:V935" si="215">C872+(ROUND(C872*$V$2,2))</f>
        <v>997.14</v>
      </c>
      <c r="W872" s="36">
        <f t="shared" ref="W872:W935" si="216">C872-(ROUND(C872*$V$2,2))</f>
        <v>991.18</v>
      </c>
    </row>
    <row r="873" spans="1:23" x14ac:dyDescent="0.2">
      <c r="A873" s="29">
        <v>42144</v>
      </c>
      <c r="B873" s="30">
        <v>995287138.00999999</v>
      </c>
      <c r="C873" s="30">
        <v>994.16</v>
      </c>
      <c r="D873" s="2">
        <f t="shared" si="207"/>
        <v>0</v>
      </c>
      <c r="E873" s="30">
        <f t="shared" si="207"/>
        <v>0</v>
      </c>
      <c r="F873" s="73">
        <f t="shared" si="208"/>
        <v>0</v>
      </c>
      <c r="G873" s="43">
        <f t="shared" si="208"/>
        <v>0</v>
      </c>
      <c r="I873" s="31">
        <f t="shared" si="212"/>
        <v>78861.55</v>
      </c>
      <c r="J873" s="137">
        <f t="shared" si="211"/>
        <v>5901.6392999999998</v>
      </c>
      <c r="K873" s="77">
        <f t="shared" si="213"/>
        <v>1062.2951</v>
      </c>
      <c r="L873" s="137">
        <f t="shared" si="210"/>
        <v>2719.3638000000001</v>
      </c>
      <c r="M873" s="77">
        <f t="shared" si="214"/>
        <v>489.4855</v>
      </c>
      <c r="N873" s="14"/>
      <c r="O873" s="14"/>
      <c r="P873" s="14"/>
      <c r="V873" s="36">
        <f t="shared" si="215"/>
        <v>997.14</v>
      </c>
      <c r="W873" s="36">
        <f t="shared" si="216"/>
        <v>991.18</v>
      </c>
    </row>
    <row r="874" spans="1:23" x14ac:dyDescent="0.2">
      <c r="A874" s="29">
        <v>42145</v>
      </c>
      <c r="B874" s="30">
        <v>995287138.00999999</v>
      </c>
      <c r="C874" s="30">
        <v>994.16</v>
      </c>
      <c r="D874" s="2">
        <f t="shared" si="207"/>
        <v>0</v>
      </c>
      <c r="E874" s="30">
        <f t="shared" si="207"/>
        <v>0</v>
      </c>
      <c r="F874" s="73">
        <f t="shared" si="208"/>
        <v>0</v>
      </c>
      <c r="G874" s="43">
        <f t="shared" si="208"/>
        <v>0</v>
      </c>
      <c r="I874" s="31">
        <f t="shared" si="212"/>
        <v>78861.55</v>
      </c>
      <c r="J874" s="137">
        <f t="shared" si="211"/>
        <v>5901.6392999999998</v>
      </c>
      <c r="K874" s="77">
        <f t="shared" si="213"/>
        <v>1062.2951</v>
      </c>
      <c r="L874" s="137">
        <f t="shared" si="210"/>
        <v>2719.3638000000001</v>
      </c>
      <c r="M874" s="77">
        <f t="shared" si="214"/>
        <v>489.4855</v>
      </c>
      <c r="N874" s="14"/>
      <c r="O874" s="14"/>
      <c r="P874" s="14"/>
      <c r="V874" s="36">
        <f t="shared" si="215"/>
        <v>997.14</v>
      </c>
      <c r="W874" s="36">
        <f t="shared" si="216"/>
        <v>991.18</v>
      </c>
    </row>
    <row r="875" spans="1:23" x14ac:dyDescent="0.2">
      <c r="A875" s="29">
        <v>42146</v>
      </c>
      <c r="B875" s="30">
        <v>995287138.00999999</v>
      </c>
      <c r="C875" s="30">
        <v>994.16</v>
      </c>
      <c r="D875" s="2">
        <f t="shared" si="207"/>
        <v>0</v>
      </c>
      <c r="E875" s="30">
        <f t="shared" si="207"/>
        <v>0</v>
      </c>
      <c r="F875" s="73">
        <f t="shared" si="208"/>
        <v>0</v>
      </c>
      <c r="G875" s="43">
        <f t="shared" si="208"/>
        <v>0</v>
      </c>
      <c r="I875" s="19">
        <f t="shared" si="212"/>
        <v>78861.55</v>
      </c>
      <c r="J875" s="138">
        <f t="shared" si="211"/>
        <v>5901.6392999999998</v>
      </c>
      <c r="K875" s="78">
        <f t="shared" si="213"/>
        <v>1062.2951</v>
      </c>
      <c r="L875" s="144">
        <f t="shared" si="210"/>
        <v>2719.3638000000001</v>
      </c>
      <c r="M875" s="87">
        <f t="shared" si="214"/>
        <v>489.4855</v>
      </c>
      <c r="N875" s="14"/>
      <c r="O875" s="14"/>
      <c r="P875" s="14"/>
      <c r="V875" s="36">
        <f t="shared" si="215"/>
        <v>997.14</v>
      </c>
      <c r="W875" s="36">
        <f t="shared" si="216"/>
        <v>991.18</v>
      </c>
    </row>
    <row r="876" spans="1:23" x14ac:dyDescent="0.2">
      <c r="A876" s="29">
        <v>42147</v>
      </c>
      <c r="B876" s="30">
        <v>995287138.00999999</v>
      </c>
      <c r="C876" s="30">
        <v>994.16</v>
      </c>
      <c r="D876" s="2">
        <f t="shared" si="207"/>
        <v>0</v>
      </c>
      <c r="E876" s="30">
        <f t="shared" si="207"/>
        <v>0</v>
      </c>
      <c r="F876" s="73">
        <f t="shared" si="208"/>
        <v>0</v>
      </c>
      <c r="G876" s="43">
        <f t="shared" si="208"/>
        <v>0</v>
      </c>
      <c r="I876" s="19">
        <f t="shared" si="212"/>
        <v>78861.55</v>
      </c>
      <c r="J876" s="138">
        <f t="shared" si="211"/>
        <v>5901.6392999999998</v>
      </c>
      <c r="K876" s="78">
        <f t="shared" si="213"/>
        <v>1062.2951</v>
      </c>
      <c r="L876" s="144">
        <f t="shared" si="210"/>
        <v>2719.3638000000001</v>
      </c>
      <c r="M876" s="87">
        <f t="shared" si="214"/>
        <v>489.4855</v>
      </c>
      <c r="N876" s="14"/>
      <c r="O876" s="14"/>
      <c r="P876" s="14"/>
      <c r="V876" s="36">
        <f t="shared" si="215"/>
        <v>997.14</v>
      </c>
      <c r="W876" s="36">
        <f t="shared" si="216"/>
        <v>991.18</v>
      </c>
    </row>
    <row r="877" spans="1:23" x14ac:dyDescent="0.2">
      <c r="A877" s="29">
        <v>42148</v>
      </c>
      <c r="B877" s="30">
        <v>995287138.00999999</v>
      </c>
      <c r="C877" s="30">
        <v>994.16</v>
      </c>
      <c r="D877" s="2">
        <f t="shared" si="207"/>
        <v>0</v>
      </c>
      <c r="E877" s="30">
        <f t="shared" si="207"/>
        <v>0</v>
      </c>
      <c r="F877" s="73">
        <f t="shared" si="208"/>
        <v>0</v>
      </c>
      <c r="G877" s="43">
        <f t="shared" si="208"/>
        <v>0</v>
      </c>
      <c r="I877" s="19">
        <f t="shared" si="212"/>
        <v>78861.55</v>
      </c>
      <c r="J877" s="138">
        <f t="shared" si="211"/>
        <v>5901.6392999999998</v>
      </c>
      <c r="K877" s="78">
        <f t="shared" si="213"/>
        <v>1062.2951</v>
      </c>
      <c r="L877" s="144">
        <f t="shared" si="210"/>
        <v>2719.3638000000001</v>
      </c>
      <c r="M877" s="87">
        <f t="shared" si="214"/>
        <v>489.4855</v>
      </c>
      <c r="N877" s="14"/>
      <c r="O877" s="14"/>
      <c r="P877" s="14"/>
      <c r="V877" s="36">
        <f t="shared" si="215"/>
        <v>997.14</v>
      </c>
      <c r="W877" s="36">
        <f t="shared" si="216"/>
        <v>991.18</v>
      </c>
    </row>
    <row r="878" spans="1:23" x14ac:dyDescent="0.2">
      <c r="A878" s="29">
        <v>42149</v>
      </c>
      <c r="B878" s="30">
        <v>995287138.00999999</v>
      </c>
      <c r="C878" s="30">
        <v>994.16</v>
      </c>
      <c r="D878" s="2">
        <f t="shared" si="207"/>
        <v>0</v>
      </c>
      <c r="E878" s="30">
        <f t="shared" si="207"/>
        <v>0</v>
      </c>
      <c r="F878" s="73">
        <f t="shared" si="208"/>
        <v>0</v>
      </c>
      <c r="G878" s="43">
        <f t="shared" si="208"/>
        <v>0</v>
      </c>
      <c r="I878" s="19">
        <f t="shared" si="212"/>
        <v>78861.55</v>
      </c>
      <c r="J878" s="138">
        <f t="shared" si="211"/>
        <v>5901.6392999999998</v>
      </c>
      <c r="K878" s="78">
        <f t="shared" si="213"/>
        <v>1062.2951</v>
      </c>
      <c r="L878" s="144">
        <f t="shared" si="210"/>
        <v>2719.3638000000001</v>
      </c>
      <c r="M878" s="87">
        <f t="shared" si="214"/>
        <v>489.4855</v>
      </c>
      <c r="N878" s="14"/>
      <c r="O878" s="14"/>
      <c r="P878" s="14"/>
      <c r="V878" s="36">
        <f t="shared" si="215"/>
        <v>997.14</v>
      </c>
      <c r="W878" s="36">
        <f t="shared" si="216"/>
        <v>991.18</v>
      </c>
    </row>
    <row r="879" spans="1:23" x14ac:dyDescent="0.2">
      <c r="A879" s="29">
        <v>42150</v>
      </c>
      <c r="B879" s="30">
        <v>995287138.00999999</v>
      </c>
      <c r="C879" s="30">
        <v>994.16</v>
      </c>
      <c r="D879" s="2">
        <f t="shared" ref="D879:E942" si="217">IF(B879-B878=-B879-B878,0,B879-B878)</f>
        <v>0</v>
      </c>
      <c r="E879" s="30">
        <f t="shared" si="217"/>
        <v>0</v>
      </c>
      <c r="F879" s="73">
        <f t="shared" ref="F879:G942" si="218">IFERROR(D879/B878,0)</f>
        <v>0</v>
      </c>
      <c r="G879" s="43">
        <f t="shared" si="218"/>
        <v>0</v>
      </c>
      <c r="I879" s="19">
        <f t="shared" si="212"/>
        <v>78861.55</v>
      </c>
      <c r="J879" s="138">
        <f t="shared" si="211"/>
        <v>5901.6392999999998</v>
      </c>
      <c r="K879" s="78">
        <f t="shared" si="213"/>
        <v>1062.2951</v>
      </c>
      <c r="L879" s="144">
        <f t="shared" si="210"/>
        <v>2719.3638000000001</v>
      </c>
      <c r="M879" s="87">
        <f t="shared" si="214"/>
        <v>489.4855</v>
      </c>
      <c r="N879" s="14"/>
      <c r="O879" s="14"/>
      <c r="P879" s="14"/>
      <c r="V879" s="36">
        <f t="shared" si="215"/>
        <v>997.14</v>
      </c>
      <c r="W879" s="36">
        <f t="shared" si="216"/>
        <v>991.18</v>
      </c>
    </row>
    <row r="880" spans="1:23" x14ac:dyDescent="0.2">
      <c r="A880" s="29">
        <v>42151</v>
      </c>
      <c r="B880" s="30">
        <v>995287138.00999999</v>
      </c>
      <c r="C880" s="30">
        <v>994.16</v>
      </c>
      <c r="D880" s="2">
        <f t="shared" si="217"/>
        <v>0</v>
      </c>
      <c r="E880" s="30">
        <f t="shared" si="217"/>
        <v>0</v>
      </c>
      <c r="F880" s="73">
        <f t="shared" si="218"/>
        <v>0</v>
      </c>
      <c r="G880" s="43">
        <f t="shared" si="218"/>
        <v>0</v>
      </c>
      <c r="I880" s="31">
        <f t="shared" si="212"/>
        <v>78861.55</v>
      </c>
      <c r="J880" s="137">
        <f t="shared" si="211"/>
        <v>5901.6392999999998</v>
      </c>
      <c r="K880" s="77">
        <f t="shared" si="213"/>
        <v>1062.2951</v>
      </c>
      <c r="L880" s="137">
        <f t="shared" si="210"/>
        <v>2719.3638000000001</v>
      </c>
      <c r="M880" s="77">
        <f t="shared" si="214"/>
        <v>489.4855</v>
      </c>
      <c r="N880" s="191" t="s">
        <v>54</v>
      </c>
      <c r="O880" s="191"/>
      <c r="P880" s="191"/>
      <c r="V880" s="36">
        <f t="shared" si="215"/>
        <v>997.14</v>
      </c>
      <c r="W880" s="36">
        <f t="shared" si="216"/>
        <v>991.18</v>
      </c>
    </row>
    <row r="881" spans="1:23" x14ac:dyDescent="0.2">
      <c r="A881" s="29">
        <v>42152</v>
      </c>
      <c r="B881" s="30">
        <v>995287138.00999999</v>
      </c>
      <c r="C881" s="30">
        <v>994.16</v>
      </c>
      <c r="D881" s="2">
        <f t="shared" si="217"/>
        <v>0</v>
      </c>
      <c r="E881" s="30">
        <f t="shared" si="217"/>
        <v>0</v>
      </c>
      <c r="F881" s="73">
        <f t="shared" si="218"/>
        <v>0</v>
      </c>
      <c r="G881" s="43">
        <f t="shared" si="218"/>
        <v>0</v>
      </c>
      <c r="I881" s="31">
        <f t="shared" si="212"/>
        <v>78861.55</v>
      </c>
      <c r="J881" s="137">
        <f t="shared" si="211"/>
        <v>5901.6392999999998</v>
      </c>
      <c r="K881" s="77">
        <f t="shared" si="213"/>
        <v>1062.2951</v>
      </c>
      <c r="L881" s="137">
        <f t="shared" si="210"/>
        <v>2719.3638000000001</v>
      </c>
      <c r="M881" s="77">
        <f t="shared" si="214"/>
        <v>489.4855</v>
      </c>
      <c r="N881" s="119" t="s">
        <v>52</v>
      </c>
      <c r="O881" s="120">
        <f>SUM(J855:J885)</f>
        <v>165245.90040000001</v>
      </c>
      <c r="P881" s="76">
        <f>SUM(L855:L885)</f>
        <v>76142.186400000006</v>
      </c>
      <c r="V881" s="36">
        <f t="shared" si="215"/>
        <v>997.14</v>
      </c>
      <c r="W881" s="36">
        <f t="shared" si="216"/>
        <v>991.18</v>
      </c>
    </row>
    <row r="882" spans="1:23" x14ac:dyDescent="0.2">
      <c r="A882" s="29">
        <v>42153</v>
      </c>
      <c r="B882" s="31"/>
      <c r="C882" s="31"/>
      <c r="D882" s="2">
        <f t="shared" si="217"/>
        <v>0</v>
      </c>
      <c r="E882" s="30">
        <f t="shared" si="217"/>
        <v>0</v>
      </c>
      <c r="F882" s="73">
        <f t="shared" si="218"/>
        <v>0</v>
      </c>
      <c r="G882" s="43">
        <f t="shared" si="218"/>
        <v>0</v>
      </c>
      <c r="I882" s="19">
        <f t="shared" si="212"/>
        <v>78861.55</v>
      </c>
      <c r="J882" s="138">
        <f t="shared" si="211"/>
        <v>5901.6392999999998</v>
      </c>
      <c r="K882" s="78">
        <f t="shared" si="213"/>
        <v>1062.2951</v>
      </c>
      <c r="L882" s="144">
        <f t="shared" si="210"/>
        <v>2719.3638000000001</v>
      </c>
      <c r="M882" s="87">
        <f t="shared" si="214"/>
        <v>489.4855</v>
      </c>
      <c r="N882" s="119" t="s">
        <v>53</v>
      </c>
      <c r="O882" s="76">
        <f>SUM(K855:K885)</f>
        <v>29744.26279999999</v>
      </c>
      <c r="P882" s="76">
        <f>SUM(M855:M885)</f>
        <v>13705.594000000005</v>
      </c>
      <c r="V882" s="36">
        <f t="shared" si="215"/>
        <v>0</v>
      </c>
      <c r="W882" s="36">
        <f t="shared" si="216"/>
        <v>0</v>
      </c>
    </row>
    <row r="883" spans="1:23" x14ac:dyDescent="0.2">
      <c r="A883" s="29">
        <v>42154</v>
      </c>
      <c r="B883" s="30"/>
      <c r="C883" s="30"/>
      <c r="D883" s="2">
        <f t="shared" si="217"/>
        <v>0</v>
      </c>
      <c r="E883" s="30">
        <f t="shared" si="217"/>
        <v>0</v>
      </c>
      <c r="F883" s="73">
        <f t="shared" si="218"/>
        <v>0</v>
      </c>
      <c r="G883" s="43">
        <f t="shared" si="218"/>
        <v>0</v>
      </c>
      <c r="I883" s="19">
        <f t="shared" si="212"/>
        <v>0</v>
      </c>
      <c r="J883" s="138">
        <f t="shared" si="211"/>
        <v>0</v>
      </c>
      <c r="K883" s="78">
        <f t="shared" si="213"/>
        <v>0</v>
      </c>
      <c r="L883" s="144">
        <f t="shared" si="210"/>
        <v>0</v>
      </c>
      <c r="M883" s="87">
        <f t="shared" si="214"/>
        <v>0</v>
      </c>
      <c r="N883" s="193" t="s">
        <v>9</v>
      </c>
      <c r="O883" s="194"/>
      <c r="P883" s="194"/>
      <c r="V883" s="36">
        <f t="shared" si="215"/>
        <v>0</v>
      </c>
      <c r="W883" s="36">
        <f t="shared" si="216"/>
        <v>0</v>
      </c>
    </row>
    <row r="884" spans="1:23" x14ac:dyDescent="0.2">
      <c r="A884" s="29">
        <v>42155</v>
      </c>
      <c r="B884" s="30"/>
      <c r="C884" s="30"/>
      <c r="D884" s="2">
        <f t="shared" si="217"/>
        <v>0</v>
      </c>
      <c r="E884" s="30">
        <f t="shared" si="217"/>
        <v>0</v>
      </c>
      <c r="F884" s="73">
        <f t="shared" si="218"/>
        <v>0</v>
      </c>
      <c r="G884" s="43">
        <f t="shared" si="218"/>
        <v>0</v>
      </c>
      <c r="I884" s="19">
        <f t="shared" si="212"/>
        <v>0</v>
      </c>
      <c r="J884" s="138">
        <f t="shared" si="211"/>
        <v>0</v>
      </c>
      <c r="K884" s="78">
        <f t="shared" si="213"/>
        <v>0</v>
      </c>
      <c r="L884" s="144">
        <f t="shared" si="210"/>
        <v>0</v>
      </c>
      <c r="M884" s="87">
        <f t="shared" si="214"/>
        <v>0</v>
      </c>
      <c r="N884" s="92" t="s">
        <v>43</v>
      </c>
      <c r="O884" s="133" t="s">
        <v>39</v>
      </c>
      <c r="P884" s="93" t="s">
        <v>40</v>
      </c>
      <c r="V884" s="36">
        <f t="shared" si="215"/>
        <v>0</v>
      </c>
      <c r="W884" s="36">
        <f t="shared" si="216"/>
        <v>0</v>
      </c>
    </row>
    <row r="885" spans="1:23" x14ac:dyDescent="0.2">
      <c r="A885" s="29">
        <v>42156</v>
      </c>
      <c r="B885" s="30"/>
      <c r="C885" s="30"/>
      <c r="D885" s="2">
        <f t="shared" si="217"/>
        <v>0</v>
      </c>
      <c r="E885" s="30">
        <f t="shared" si="217"/>
        <v>0</v>
      </c>
      <c r="F885" s="73">
        <f t="shared" si="218"/>
        <v>0</v>
      </c>
      <c r="G885" s="43">
        <f t="shared" si="218"/>
        <v>0</v>
      </c>
      <c r="I885" s="32">
        <f t="shared" si="212"/>
        <v>0</v>
      </c>
      <c r="J885" s="139">
        <f t="shared" si="211"/>
        <v>0</v>
      </c>
      <c r="K885" s="79">
        <f t="shared" si="213"/>
        <v>0</v>
      </c>
      <c r="L885" s="139">
        <f t="shared" si="210"/>
        <v>0</v>
      </c>
      <c r="M885" s="79">
        <f t="shared" si="214"/>
        <v>0</v>
      </c>
      <c r="N885" s="94">
        <f>SUM(I853:I885)</f>
        <v>2365846.5</v>
      </c>
      <c r="O885" s="89">
        <f>IF(SUM(J855:J885)&lt;20000,20000,SUM(J855:J885))</f>
        <v>165245.90040000001</v>
      </c>
      <c r="P885" s="91">
        <f>IF(SUM(L855:L885)&lt;6000,6000,SUM(L855:L885))</f>
        <v>76142.186400000006</v>
      </c>
      <c r="V885" s="36">
        <f t="shared" si="215"/>
        <v>0</v>
      </c>
      <c r="W885" s="36">
        <f t="shared" si="216"/>
        <v>0</v>
      </c>
    </row>
    <row r="886" spans="1:23" x14ac:dyDescent="0.2">
      <c r="A886" s="29">
        <v>42157</v>
      </c>
      <c r="B886" s="30"/>
      <c r="C886" s="30"/>
      <c r="D886" s="2">
        <f t="shared" si="217"/>
        <v>0</v>
      </c>
      <c r="E886" s="30">
        <f t="shared" si="217"/>
        <v>0</v>
      </c>
      <c r="F886" s="73">
        <f t="shared" si="218"/>
        <v>0</v>
      </c>
      <c r="G886" s="43">
        <f t="shared" si="218"/>
        <v>0</v>
      </c>
      <c r="I886" s="19">
        <f t="shared" si="212"/>
        <v>0</v>
      </c>
      <c r="J886" s="138">
        <f t="shared" si="211"/>
        <v>0</v>
      </c>
      <c r="K886" s="78">
        <f t="shared" si="213"/>
        <v>0</v>
      </c>
      <c r="L886" s="144">
        <f t="shared" si="210"/>
        <v>0</v>
      </c>
      <c r="M886" s="87">
        <f t="shared" si="214"/>
        <v>0</v>
      </c>
      <c r="N886" s="94">
        <f>ROUND(N885*18/118,2)</f>
        <v>360891.84</v>
      </c>
      <c r="O886" s="95">
        <f>IF(O885=TRUE,SUM(K855:K885),O885*18%)</f>
        <v>29744.262072000001</v>
      </c>
      <c r="P886" s="96">
        <f>IF(P885=TRUE,SUM(M855:M885),P885*18%)</f>
        <v>13705.593552</v>
      </c>
      <c r="Q886" s="34"/>
      <c r="V886" s="36">
        <f t="shared" si="215"/>
        <v>0</v>
      </c>
      <c r="W886" s="36">
        <f t="shared" si="216"/>
        <v>0</v>
      </c>
    </row>
    <row r="887" spans="1:23" x14ac:dyDescent="0.2">
      <c r="A887" s="29">
        <v>42158</v>
      </c>
      <c r="B887" s="30"/>
      <c r="C887" s="30"/>
      <c r="D887" s="2">
        <f t="shared" si="217"/>
        <v>0</v>
      </c>
      <c r="E887" s="30">
        <f t="shared" si="217"/>
        <v>0</v>
      </c>
      <c r="F887" s="73">
        <f t="shared" si="218"/>
        <v>0</v>
      </c>
      <c r="G887" s="43">
        <f t="shared" si="218"/>
        <v>0</v>
      </c>
      <c r="I887" s="31">
        <f t="shared" si="212"/>
        <v>0</v>
      </c>
      <c r="J887" s="137">
        <f t="shared" si="211"/>
        <v>0</v>
      </c>
      <c r="K887" s="77">
        <f t="shared" si="213"/>
        <v>0</v>
      </c>
      <c r="L887" s="137">
        <f t="shared" si="210"/>
        <v>0</v>
      </c>
      <c r="M887" s="77">
        <f t="shared" si="214"/>
        <v>0</v>
      </c>
      <c r="N887" s="190" t="s">
        <v>47</v>
      </c>
      <c r="O887" s="190"/>
      <c r="P887" s="190"/>
      <c r="Q887" s="34"/>
      <c r="V887" s="36">
        <f t="shared" si="215"/>
        <v>0</v>
      </c>
      <c r="W887" s="36">
        <f t="shared" si="216"/>
        <v>0</v>
      </c>
    </row>
    <row r="888" spans="1:23" x14ac:dyDescent="0.2">
      <c r="A888" s="29">
        <v>42159</v>
      </c>
      <c r="B888" s="30"/>
      <c r="C888" s="30"/>
      <c r="D888" s="2">
        <f t="shared" si="217"/>
        <v>0</v>
      </c>
      <c r="E888" s="30">
        <f t="shared" si="217"/>
        <v>0</v>
      </c>
      <c r="F888" s="73">
        <f t="shared" si="218"/>
        <v>0</v>
      </c>
      <c r="G888" s="43">
        <f t="shared" si="218"/>
        <v>0</v>
      </c>
      <c r="I888" s="31">
        <f t="shared" si="212"/>
        <v>0</v>
      </c>
      <c r="J888" s="137">
        <f t="shared" si="211"/>
        <v>0</v>
      </c>
      <c r="K888" s="77">
        <f t="shared" si="213"/>
        <v>0</v>
      </c>
      <c r="L888" s="137">
        <f t="shared" si="210"/>
        <v>0</v>
      </c>
      <c r="M888" s="77">
        <f t="shared" si="214"/>
        <v>0</v>
      </c>
      <c r="N888" s="75"/>
      <c r="O888" s="75"/>
      <c r="P888" s="75"/>
      <c r="Q888" s="34"/>
      <c r="V888" s="36">
        <f t="shared" si="215"/>
        <v>0</v>
      </c>
      <c r="W888" s="36">
        <f t="shared" si="216"/>
        <v>0</v>
      </c>
    </row>
    <row r="889" spans="1:23" x14ac:dyDescent="0.2">
      <c r="A889" s="29">
        <v>42160</v>
      </c>
      <c r="B889" s="30"/>
      <c r="C889" s="30"/>
      <c r="D889" s="2">
        <f t="shared" si="217"/>
        <v>0</v>
      </c>
      <c r="E889" s="30">
        <f t="shared" si="217"/>
        <v>0</v>
      </c>
      <c r="F889" s="73">
        <f t="shared" si="218"/>
        <v>0</v>
      </c>
      <c r="G889" s="43">
        <f t="shared" si="218"/>
        <v>0</v>
      </c>
      <c r="I889" s="19">
        <f t="shared" si="212"/>
        <v>0</v>
      </c>
      <c r="J889" s="138">
        <f t="shared" si="211"/>
        <v>0</v>
      </c>
      <c r="K889" s="78">
        <f t="shared" si="213"/>
        <v>0</v>
      </c>
      <c r="L889" s="144">
        <f t="shared" si="210"/>
        <v>0</v>
      </c>
      <c r="M889" s="87">
        <f t="shared" si="214"/>
        <v>0</v>
      </c>
      <c r="N889" s="75"/>
      <c r="O889" s="75"/>
      <c r="P889" s="75"/>
      <c r="Q889" s="34"/>
      <c r="V889" s="36">
        <f t="shared" si="215"/>
        <v>0</v>
      </c>
      <c r="W889" s="36">
        <f t="shared" si="216"/>
        <v>0</v>
      </c>
    </row>
    <row r="890" spans="1:23" x14ac:dyDescent="0.2">
      <c r="A890" s="29">
        <v>42161</v>
      </c>
      <c r="B890" s="30"/>
      <c r="C890" s="30"/>
      <c r="D890" s="2">
        <f t="shared" si="217"/>
        <v>0</v>
      </c>
      <c r="E890" s="30">
        <f t="shared" si="217"/>
        <v>0</v>
      </c>
      <c r="F890" s="73">
        <f t="shared" si="218"/>
        <v>0</v>
      </c>
      <c r="G890" s="43">
        <f t="shared" si="218"/>
        <v>0</v>
      </c>
      <c r="I890" s="19">
        <f t="shared" si="212"/>
        <v>0</v>
      </c>
      <c r="J890" s="138">
        <f t="shared" si="211"/>
        <v>0</v>
      </c>
      <c r="K890" s="78">
        <f t="shared" si="213"/>
        <v>0</v>
      </c>
      <c r="L890" s="144">
        <f t="shared" si="210"/>
        <v>0</v>
      </c>
      <c r="M890" s="87">
        <f t="shared" si="214"/>
        <v>0</v>
      </c>
      <c r="N890" s="14"/>
      <c r="O890" s="14"/>
      <c r="P890" s="14"/>
      <c r="Q890" s="34"/>
      <c r="V890" s="36">
        <f t="shared" si="215"/>
        <v>0</v>
      </c>
      <c r="W890" s="36">
        <f t="shared" si="216"/>
        <v>0</v>
      </c>
    </row>
    <row r="891" spans="1:23" x14ac:dyDescent="0.2">
      <c r="A891" s="29">
        <v>42162</v>
      </c>
      <c r="B891" s="30"/>
      <c r="C891" s="30"/>
      <c r="D891" s="2">
        <f t="shared" si="217"/>
        <v>0</v>
      </c>
      <c r="E891" s="30">
        <f t="shared" si="217"/>
        <v>0</v>
      </c>
      <c r="F891" s="73">
        <f t="shared" si="218"/>
        <v>0</v>
      </c>
      <c r="G891" s="43">
        <f t="shared" si="218"/>
        <v>0</v>
      </c>
      <c r="I891" s="19">
        <f t="shared" si="212"/>
        <v>0</v>
      </c>
      <c r="J891" s="138">
        <f t="shared" si="211"/>
        <v>0</v>
      </c>
      <c r="K891" s="78">
        <f t="shared" si="213"/>
        <v>0</v>
      </c>
      <c r="L891" s="144">
        <f t="shared" si="210"/>
        <v>0</v>
      </c>
      <c r="M891" s="87">
        <f t="shared" si="214"/>
        <v>0</v>
      </c>
      <c r="N891" s="14"/>
      <c r="O891" s="14"/>
      <c r="P891" s="14"/>
      <c r="Q891" s="34"/>
      <c r="V891" s="36">
        <f t="shared" si="215"/>
        <v>0</v>
      </c>
      <c r="W891" s="36">
        <f t="shared" si="216"/>
        <v>0</v>
      </c>
    </row>
    <row r="892" spans="1:23" x14ac:dyDescent="0.2">
      <c r="A892" s="29">
        <v>42163</v>
      </c>
      <c r="B892" s="30"/>
      <c r="C892" s="30"/>
      <c r="D892" s="2">
        <f t="shared" si="217"/>
        <v>0</v>
      </c>
      <c r="E892" s="30">
        <f t="shared" si="217"/>
        <v>0</v>
      </c>
      <c r="F892" s="73">
        <f t="shared" si="218"/>
        <v>0</v>
      </c>
      <c r="G892" s="43">
        <f t="shared" si="218"/>
        <v>0</v>
      </c>
      <c r="I892" s="19">
        <f t="shared" si="212"/>
        <v>0</v>
      </c>
      <c r="J892" s="138">
        <f t="shared" si="211"/>
        <v>0</v>
      </c>
      <c r="K892" s="78">
        <f t="shared" si="213"/>
        <v>0</v>
      </c>
      <c r="L892" s="144">
        <f t="shared" si="210"/>
        <v>0</v>
      </c>
      <c r="M892" s="87">
        <f t="shared" si="214"/>
        <v>0</v>
      </c>
      <c r="N892" s="14"/>
      <c r="O892" s="14"/>
      <c r="P892" s="14"/>
      <c r="Q892" s="34"/>
      <c r="V892" s="36">
        <f t="shared" si="215"/>
        <v>0</v>
      </c>
      <c r="W892" s="36">
        <f t="shared" si="216"/>
        <v>0</v>
      </c>
    </row>
    <row r="893" spans="1:23" x14ac:dyDescent="0.2">
      <c r="A893" s="29">
        <v>42164</v>
      </c>
      <c r="B893" s="30"/>
      <c r="C893" s="30"/>
      <c r="D893" s="2">
        <f t="shared" si="217"/>
        <v>0</v>
      </c>
      <c r="E893" s="30">
        <f t="shared" si="217"/>
        <v>0</v>
      </c>
      <c r="F893" s="73">
        <f t="shared" si="218"/>
        <v>0</v>
      </c>
      <c r="G893" s="43">
        <f t="shared" si="218"/>
        <v>0</v>
      </c>
      <c r="I893" s="19">
        <f t="shared" si="212"/>
        <v>0</v>
      </c>
      <c r="J893" s="138">
        <f t="shared" si="211"/>
        <v>0</v>
      </c>
      <c r="K893" s="78">
        <f t="shared" si="213"/>
        <v>0</v>
      </c>
      <c r="L893" s="144">
        <f t="shared" si="210"/>
        <v>0</v>
      </c>
      <c r="M893" s="87">
        <f t="shared" si="214"/>
        <v>0</v>
      </c>
      <c r="N893" s="14"/>
      <c r="O893" s="14"/>
      <c r="P893" s="14"/>
      <c r="V893" s="36">
        <f t="shared" si="215"/>
        <v>0</v>
      </c>
      <c r="W893" s="36">
        <f t="shared" si="216"/>
        <v>0</v>
      </c>
    </row>
    <row r="894" spans="1:23" x14ac:dyDescent="0.2">
      <c r="A894" s="29">
        <v>42165</v>
      </c>
      <c r="B894" s="30"/>
      <c r="C894" s="30"/>
      <c r="D894" s="2">
        <f t="shared" si="217"/>
        <v>0</v>
      </c>
      <c r="E894" s="30">
        <f t="shared" si="217"/>
        <v>0</v>
      </c>
      <c r="F894" s="73">
        <f t="shared" si="218"/>
        <v>0</v>
      </c>
      <c r="G894" s="43">
        <f t="shared" si="218"/>
        <v>0</v>
      </c>
      <c r="I894" s="19">
        <f t="shared" si="212"/>
        <v>0</v>
      </c>
      <c r="J894" s="138">
        <f t="shared" si="211"/>
        <v>0</v>
      </c>
      <c r="K894" s="78">
        <f t="shared" si="213"/>
        <v>0</v>
      </c>
      <c r="L894" s="144">
        <f t="shared" ref="L894:L957" si="219">ROUND(IF(B893&lt;=$R$750,B893*$S$750/$O$739,IF(B893&gt;$R$751,B893*$S$751/$O$739,0)),4)</f>
        <v>0</v>
      </c>
      <c r="M894" s="87">
        <f t="shared" si="214"/>
        <v>0</v>
      </c>
      <c r="N894" s="14"/>
      <c r="O894" s="14"/>
      <c r="P894" s="14"/>
      <c r="V894" s="36">
        <f t="shared" si="215"/>
        <v>0</v>
      </c>
      <c r="W894" s="36">
        <f t="shared" si="216"/>
        <v>0</v>
      </c>
    </row>
    <row r="895" spans="1:23" x14ac:dyDescent="0.2">
      <c r="A895" s="29">
        <v>42166</v>
      </c>
      <c r="B895" s="30"/>
      <c r="C895" s="30"/>
      <c r="D895" s="2">
        <f t="shared" si="217"/>
        <v>0</v>
      </c>
      <c r="E895" s="30">
        <f t="shared" si="217"/>
        <v>0</v>
      </c>
      <c r="F895" s="73">
        <f t="shared" si="218"/>
        <v>0</v>
      </c>
      <c r="G895" s="43">
        <f t="shared" si="218"/>
        <v>0</v>
      </c>
      <c r="I895" s="31">
        <f>ROUND(B895*$N$2/$O$739,2)</f>
        <v>0</v>
      </c>
      <c r="J895" s="137">
        <f t="shared" si="211"/>
        <v>0</v>
      </c>
      <c r="K895" s="77">
        <f t="shared" si="213"/>
        <v>0</v>
      </c>
      <c r="L895" s="137">
        <f t="shared" si="219"/>
        <v>0</v>
      </c>
      <c r="M895" s="77">
        <f t="shared" si="214"/>
        <v>0</v>
      </c>
      <c r="N895" s="14"/>
      <c r="O895" s="14"/>
      <c r="P895" s="14"/>
      <c r="V895" s="36">
        <f t="shared" si="215"/>
        <v>0</v>
      </c>
      <c r="W895" s="36">
        <f t="shared" si="216"/>
        <v>0</v>
      </c>
    </row>
    <row r="896" spans="1:23" x14ac:dyDescent="0.2">
      <c r="A896" s="29">
        <v>42167</v>
      </c>
      <c r="B896" s="30"/>
      <c r="C896" s="30"/>
      <c r="D896" s="2">
        <f t="shared" si="217"/>
        <v>0</v>
      </c>
      <c r="E896" s="30">
        <f t="shared" si="217"/>
        <v>0</v>
      </c>
      <c r="F896" s="73">
        <f t="shared" si="218"/>
        <v>0</v>
      </c>
      <c r="G896" s="43">
        <f t="shared" si="218"/>
        <v>0</v>
      </c>
      <c r="I896" s="31">
        <f>ROUND(B896*$N$2/$O$739,2)</f>
        <v>0</v>
      </c>
      <c r="J896" s="137">
        <f t="shared" si="211"/>
        <v>0</v>
      </c>
      <c r="K896" s="77">
        <f t="shared" si="213"/>
        <v>0</v>
      </c>
      <c r="L896" s="137">
        <f t="shared" si="219"/>
        <v>0</v>
      </c>
      <c r="M896" s="77">
        <f t="shared" si="214"/>
        <v>0</v>
      </c>
      <c r="N896" s="14"/>
      <c r="O896" s="14"/>
      <c r="P896" s="14"/>
      <c r="V896" s="36">
        <f t="shared" si="215"/>
        <v>0</v>
      </c>
      <c r="W896" s="36">
        <f t="shared" si="216"/>
        <v>0</v>
      </c>
    </row>
    <row r="897" spans="1:23" x14ac:dyDescent="0.2">
      <c r="A897" s="29">
        <v>42168</v>
      </c>
      <c r="B897" s="30"/>
      <c r="C897" s="30"/>
      <c r="D897" s="2">
        <f t="shared" si="217"/>
        <v>0</v>
      </c>
      <c r="E897" s="30">
        <f t="shared" si="217"/>
        <v>0</v>
      </c>
      <c r="F897" s="73">
        <f t="shared" si="218"/>
        <v>0</v>
      </c>
      <c r="G897" s="43">
        <f t="shared" si="218"/>
        <v>0</v>
      </c>
      <c r="I897" s="31">
        <f>ROUND(B897*$N$2/$O$739,2)</f>
        <v>0</v>
      </c>
      <c r="J897" s="137">
        <f t="shared" si="211"/>
        <v>0</v>
      </c>
      <c r="K897" s="77">
        <f t="shared" si="213"/>
        <v>0</v>
      </c>
      <c r="L897" s="137">
        <f t="shared" si="219"/>
        <v>0</v>
      </c>
      <c r="M897" s="77">
        <f t="shared" si="214"/>
        <v>0</v>
      </c>
      <c r="N897" s="14"/>
      <c r="O897" s="14"/>
      <c r="P897" s="14"/>
      <c r="V897" s="36">
        <f t="shared" si="215"/>
        <v>0</v>
      </c>
      <c r="W897" s="36">
        <f t="shared" si="216"/>
        <v>0</v>
      </c>
    </row>
    <row r="898" spans="1:23" x14ac:dyDescent="0.2">
      <c r="A898" s="29">
        <v>42169</v>
      </c>
      <c r="B898" s="30"/>
      <c r="C898" s="30"/>
      <c r="D898" s="2">
        <f t="shared" si="217"/>
        <v>0</v>
      </c>
      <c r="E898" s="30">
        <f t="shared" si="217"/>
        <v>0</v>
      </c>
      <c r="F898" s="73">
        <f t="shared" si="218"/>
        <v>0</v>
      </c>
      <c r="G898" s="43">
        <f t="shared" si="218"/>
        <v>0</v>
      </c>
      <c r="I898" s="19">
        <f t="shared" ref="I898:I961" si="220">ROUND(B897*$N$2/$O$739,2)</f>
        <v>0</v>
      </c>
      <c r="J898" s="138">
        <f t="shared" si="211"/>
        <v>0</v>
      </c>
      <c r="K898" s="78">
        <f t="shared" si="213"/>
        <v>0</v>
      </c>
      <c r="L898" s="144">
        <f t="shared" si="219"/>
        <v>0</v>
      </c>
      <c r="M898" s="87">
        <f t="shared" si="214"/>
        <v>0</v>
      </c>
      <c r="N898" s="14"/>
      <c r="O898" s="14"/>
      <c r="P898" s="14"/>
      <c r="V898" s="36">
        <f t="shared" si="215"/>
        <v>0</v>
      </c>
      <c r="W898" s="36">
        <f t="shared" si="216"/>
        <v>0</v>
      </c>
    </row>
    <row r="899" spans="1:23" x14ac:dyDescent="0.2">
      <c r="A899" s="29">
        <v>42170</v>
      </c>
      <c r="B899" s="30"/>
      <c r="C899" s="30"/>
      <c r="D899" s="2">
        <f t="shared" si="217"/>
        <v>0</v>
      </c>
      <c r="E899" s="30">
        <f t="shared" si="217"/>
        <v>0</v>
      </c>
      <c r="F899" s="73">
        <f t="shared" si="218"/>
        <v>0</v>
      </c>
      <c r="G899" s="43">
        <f t="shared" si="218"/>
        <v>0</v>
      </c>
      <c r="I899" s="19">
        <f t="shared" si="220"/>
        <v>0</v>
      </c>
      <c r="J899" s="138">
        <f t="shared" si="211"/>
        <v>0</v>
      </c>
      <c r="K899" s="78">
        <f t="shared" si="213"/>
        <v>0</v>
      </c>
      <c r="L899" s="144">
        <f t="shared" si="219"/>
        <v>0</v>
      </c>
      <c r="M899" s="87">
        <f t="shared" si="214"/>
        <v>0</v>
      </c>
      <c r="N899" s="14"/>
      <c r="O899" s="14"/>
      <c r="P899" s="14"/>
      <c r="V899" s="36">
        <f t="shared" si="215"/>
        <v>0</v>
      </c>
      <c r="W899" s="36">
        <f t="shared" si="216"/>
        <v>0</v>
      </c>
    </row>
    <row r="900" spans="1:23" x14ac:dyDescent="0.2">
      <c r="A900" s="29">
        <v>42171</v>
      </c>
      <c r="B900" s="30"/>
      <c r="C900" s="30"/>
      <c r="D900" s="2">
        <f t="shared" si="217"/>
        <v>0</v>
      </c>
      <c r="E900" s="30">
        <f t="shared" si="217"/>
        <v>0</v>
      </c>
      <c r="F900" s="73">
        <f t="shared" si="218"/>
        <v>0</v>
      </c>
      <c r="G900" s="43">
        <f t="shared" si="218"/>
        <v>0</v>
      </c>
      <c r="I900" s="19">
        <f t="shared" si="220"/>
        <v>0</v>
      </c>
      <c r="J900" s="138">
        <f t="shared" si="211"/>
        <v>0</v>
      </c>
      <c r="K900" s="78">
        <f t="shared" si="213"/>
        <v>0</v>
      </c>
      <c r="L900" s="144">
        <f t="shared" si="219"/>
        <v>0</v>
      </c>
      <c r="M900" s="87">
        <f t="shared" si="214"/>
        <v>0</v>
      </c>
      <c r="N900" s="14"/>
      <c r="O900" s="14"/>
      <c r="P900" s="14"/>
      <c r="V900" s="36">
        <f t="shared" si="215"/>
        <v>0</v>
      </c>
      <c r="W900" s="36">
        <f t="shared" si="216"/>
        <v>0</v>
      </c>
    </row>
    <row r="901" spans="1:23" x14ac:dyDescent="0.2">
      <c r="A901" s="29">
        <v>42172</v>
      </c>
      <c r="B901" s="30"/>
      <c r="C901" s="30"/>
      <c r="D901" s="2">
        <f t="shared" si="217"/>
        <v>0</v>
      </c>
      <c r="E901" s="30">
        <f t="shared" si="217"/>
        <v>0</v>
      </c>
      <c r="F901" s="73">
        <f t="shared" si="218"/>
        <v>0</v>
      </c>
      <c r="G901" s="43">
        <f t="shared" si="218"/>
        <v>0</v>
      </c>
      <c r="I901" s="31">
        <f t="shared" si="220"/>
        <v>0</v>
      </c>
      <c r="J901" s="137">
        <f t="shared" si="211"/>
        <v>0</v>
      </c>
      <c r="K901" s="77">
        <f t="shared" si="213"/>
        <v>0</v>
      </c>
      <c r="L901" s="137">
        <f t="shared" si="219"/>
        <v>0</v>
      </c>
      <c r="M901" s="77">
        <f t="shared" si="214"/>
        <v>0</v>
      </c>
      <c r="N901" s="14"/>
      <c r="O901" s="14"/>
      <c r="P901" s="14"/>
      <c r="V901" s="36">
        <f t="shared" si="215"/>
        <v>0</v>
      </c>
      <c r="W901" s="36">
        <f t="shared" si="216"/>
        <v>0</v>
      </c>
    </row>
    <row r="902" spans="1:23" x14ac:dyDescent="0.2">
      <c r="A902" s="29">
        <v>42173</v>
      </c>
      <c r="B902" s="30"/>
      <c r="C902" s="30"/>
      <c r="D902" s="2">
        <f t="shared" si="217"/>
        <v>0</v>
      </c>
      <c r="E902" s="30">
        <f t="shared" si="217"/>
        <v>0</v>
      </c>
      <c r="F902" s="73">
        <f t="shared" si="218"/>
        <v>0</v>
      </c>
      <c r="G902" s="43">
        <f t="shared" si="218"/>
        <v>0</v>
      </c>
      <c r="I902" s="31">
        <f t="shared" si="220"/>
        <v>0</v>
      </c>
      <c r="J902" s="137">
        <f t="shared" si="211"/>
        <v>0</v>
      </c>
      <c r="K902" s="77">
        <f t="shared" si="213"/>
        <v>0</v>
      </c>
      <c r="L902" s="137">
        <f t="shared" si="219"/>
        <v>0</v>
      </c>
      <c r="M902" s="77">
        <f t="shared" si="214"/>
        <v>0</v>
      </c>
      <c r="N902" s="14"/>
      <c r="O902" s="14"/>
      <c r="P902" s="14"/>
      <c r="V902" s="36">
        <f t="shared" si="215"/>
        <v>0</v>
      </c>
      <c r="W902" s="36">
        <f t="shared" si="216"/>
        <v>0</v>
      </c>
    </row>
    <row r="903" spans="1:23" x14ac:dyDescent="0.2">
      <c r="A903" s="29">
        <v>42174</v>
      </c>
      <c r="B903" s="30"/>
      <c r="C903" s="30"/>
      <c r="D903" s="2">
        <f t="shared" si="217"/>
        <v>0</v>
      </c>
      <c r="E903" s="30">
        <f t="shared" si="217"/>
        <v>0</v>
      </c>
      <c r="F903" s="73">
        <f t="shared" si="218"/>
        <v>0</v>
      </c>
      <c r="G903" s="43">
        <f t="shared" si="218"/>
        <v>0</v>
      </c>
      <c r="I903" s="19">
        <f t="shared" si="220"/>
        <v>0</v>
      </c>
      <c r="J903" s="138">
        <f t="shared" si="211"/>
        <v>0</v>
      </c>
      <c r="K903" s="78">
        <f t="shared" si="213"/>
        <v>0</v>
      </c>
      <c r="L903" s="144">
        <f t="shared" si="219"/>
        <v>0</v>
      </c>
      <c r="M903" s="87">
        <f t="shared" si="214"/>
        <v>0</v>
      </c>
      <c r="N903" s="14"/>
      <c r="O903" s="14"/>
      <c r="P903" s="14"/>
      <c r="V903" s="36">
        <f t="shared" si="215"/>
        <v>0</v>
      </c>
      <c r="W903" s="36">
        <f t="shared" si="216"/>
        <v>0</v>
      </c>
    </row>
    <row r="904" spans="1:23" x14ac:dyDescent="0.2">
      <c r="A904" s="29">
        <v>42175</v>
      </c>
      <c r="B904" s="30"/>
      <c r="C904" s="30"/>
      <c r="D904" s="2">
        <f t="shared" si="217"/>
        <v>0</v>
      </c>
      <c r="E904" s="30">
        <f t="shared" si="217"/>
        <v>0</v>
      </c>
      <c r="F904" s="73">
        <f t="shared" si="218"/>
        <v>0</v>
      </c>
      <c r="G904" s="43">
        <f t="shared" si="218"/>
        <v>0</v>
      </c>
      <c r="I904" s="19">
        <f t="shared" si="220"/>
        <v>0</v>
      </c>
      <c r="J904" s="138">
        <f t="shared" si="211"/>
        <v>0</v>
      </c>
      <c r="K904" s="78">
        <f t="shared" si="213"/>
        <v>0</v>
      </c>
      <c r="L904" s="144">
        <f t="shared" si="219"/>
        <v>0</v>
      </c>
      <c r="M904" s="87">
        <f t="shared" si="214"/>
        <v>0</v>
      </c>
      <c r="N904" s="14"/>
      <c r="O904" s="14"/>
      <c r="P904" s="14"/>
      <c r="V904" s="36">
        <f t="shared" si="215"/>
        <v>0</v>
      </c>
      <c r="W904" s="36">
        <f t="shared" si="216"/>
        <v>0</v>
      </c>
    </row>
    <row r="905" spans="1:23" x14ac:dyDescent="0.2">
      <c r="A905" s="29">
        <v>42176</v>
      </c>
      <c r="B905" s="30"/>
      <c r="C905" s="30"/>
      <c r="D905" s="2">
        <f t="shared" si="217"/>
        <v>0</v>
      </c>
      <c r="E905" s="30">
        <f t="shared" si="217"/>
        <v>0</v>
      </c>
      <c r="F905" s="73">
        <f t="shared" si="218"/>
        <v>0</v>
      </c>
      <c r="G905" s="43">
        <f t="shared" si="218"/>
        <v>0</v>
      </c>
      <c r="I905" s="19">
        <f t="shared" si="220"/>
        <v>0</v>
      </c>
      <c r="J905" s="138">
        <f t="shared" si="211"/>
        <v>0</v>
      </c>
      <c r="K905" s="78">
        <f t="shared" si="213"/>
        <v>0</v>
      </c>
      <c r="L905" s="144">
        <f t="shared" si="219"/>
        <v>0</v>
      </c>
      <c r="M905" s="87">
        <f t="shared" si="214"/>
        <v>0</v>
      </c>
      <c r="N905" s="14"/>
      <c r="O905" s="14"/>
      <c r="P905" s="14"/>
      <c r="V905" s="36">
        <f t="shared" si="215"/>
        <v>0</v>
      </c>
      <c r="W905" s="36">
        <f t="shared" si="216"/>
        <v>0</v>
      </c>
    </row>
    <row r="906" spans="1:23" x14ac:dyDescent="0.2">
      <c r="A906" s="29">
        <v>42177</v>
      </c>
      <c r="B906" s="30"/>
      <c r="C906" s="30"/>
      <c r="D906" s="2">
        <f t="shared" si="217"/>
        <v>0</v>
      </c>
      <c r="E906" s="30">
        <f t="shared" si="217"/>
        <v>0</v>
      </c>
      <c r="F906" s="73">
        <f t="shared" si="218"/>
        <v>0</v>
      </c>
      <c r="G906" s="43">
        <f t="shared" si="218"/>
        <v>0</v>
      </c>
      <c r="I906" s="19">
        <f t="shared" si="220"/>
        <v>0</v>
      </c>
      <c r="J906" s="138">
        <f t="shared" si="211"/>
        <v>0</v>
      </c>
      <c r="K906" s="78">
        <f t="shared" si="213"/>
        <v>0</v>
      </c>
      <c r="L906" s="144">
        <f t="shared" si="219"/>
        <v>0</v>
      </c>
      <c r="M906" s="87">
        <f t="shared" si="214"/>
        <v>0</v>
      </c>
      <c r="N906" s="14"/>
      <c r="O906" s="14"/>
      <c r="P906" s="14"/>
      <c r="V906" s="36">
        <f t="shared" si="215"/>
        <v>0</v>
      </c>
      <c r="W906" s="36">
        <f t="shared" si="216"/>
        <v>0</v>
      </c>
    </row>
    <row r="907" spans="1:23" x14ac:dyDescent="0.2">
      <c r="A907" s="29">
        <v>42178</v>
      </c>
      <c r="B907" s="30"/>
      <c r="C907" s="30"/>
      <c r="D907" s="2">
        <f t="shared" si="217"/>
        <v>0</v>
      </c>
      <c r="E907" s="30">
        <f t="shared" si="217"/>
        <v>0</v>
      </c>
      <c r="F907" s="73">
        <f t="shared" si="218"/>
        <v>0</v>
      </c>
      <c r="G907" s="43">
        <f t="shared" si="218"/>
        <v>0</v>
      </c>
      <c r="I907" s="19">
        <f t="shared" si="220"/>
        <v>0</v>
      </c>
      <c r="J907" s="138">
        <f t="shared" si="211"/>
        <v>0</v>
      </c>
      <c r="K907" s="78">
        <f t="shared" si="213"/>
        <v>0</v>
      </c>
      <c r="L907" s="144">
        <f t="shared" si="219"/>
        <v>0</v>
      </c>
      <c r="M907" s="87">
        <f t="shared" si="214"/>
        <v>0</v>
      </c>
      <c r="N907" s="14"/>
      <c r="O907" s="14"/>
      <c r="P907" s="14"/>
      <c r="V907" s="36">
        <f t="shared" si="215"/>
        <v>0</v>
      </c>
      <c r="W907" s="36">
        <f t="shared" si="216"/>
        <v>0</v>
      </c>
    </row>
    <row r="908" spans="1:23" x14ac:dyDescent="0.2">
      <c r="A908" s="29">
        <v>42179</v>
      </c>
      <c r="B908" s="30"/>
      <c r="C908" s="30"/>
      <c r="D908" s="2">
        <f t="shared" si="217"/>
        <v>0</v>
      </c>
      <c r="E908" s="30">
        <f t="shared" si="217"/>
        <v>0</v>
      </c>
      <c r="F908" s="73">
        <f t="shared" si="218"/>
        <v>0</v>
      </c>
      <c r="G908" s="43">
        <f t="shared" si="218"/>
        <v>0</v>
      </c>
      <c r="I908" s="31">
        <f t="shared" si="220"/>
        <v>0</v>
      </c>
      <c r="J908" s="137">
        <f t="shared" si="211"/>
        <v>0</v>
      </c>
      <c r="K908" s="77">
        <f t="shared" si="213"/>
        <v>0</v>
      </c>
      <c r="L908" s="137">
        <f t="shared" si="219"/>
        <v>0</v>
      </c>
      <c r="M908" s="77">
        <f t="shared" si="214"/>
        <v>0</v>
      </c>
      <c r="N908" s="14"/>
      <c r="O908" s="14"/>
      <c r="P908" s="14"/>
      <c r="V908" s="36">
        <f t="shared" si="215"/>
        <v>0</v>
      </c>
      <c r="W908" s="36">
        <f t="shared" si="216"/>
        <v>0</v>
      </c>
    </row>
    <row r="909" spans="1:23" x14ac:dyDescent="0.2">
      <c r="A909" s="29">
        <v>42180</v>
      </c>
      <c r="B909" s="30"/>
      <c r="C909" s="30"/>
      <c r="D909" s="2">
        <f t="shared" si="217"/>
        <v>0</v>
      </c>
      <c r="E909" s="30">
        <f t="shared" si="217"/>
        <v>0</v>
      </c>
      <c r="F909" s="73">
        <f t="shared" si="218"/>
        <v>0</v>
      </c>
      <c r="G909" s="43">
        <f t="shared" si="218"/>
        <v>0</v>
      </c>
      <c r="I909" s="31">
        <f t="shared" si="220"/>
        <v>0</v>
      </c>
      <c r="J909" s="137">
        <f t="shared" si="211"/>
        <v>0</v>
      </c>
      <c r="K909" s="77">
        <f t="shared" si="213"/>
        <v>0</v>
      </c>
      <c r="L909" s="137">
        <f t="shared" si="219"/>
        <v>0</v>
      </c>
      <c r="M909" s="77">
        <f t="shared" si="214"/>
        <v>0</v>
      </c>
      <c r="N909" s="191" t="s">
        <v>54</v>
      </c>
      <c r="O909" s="191"/>
      <c r="P909" s="191"/>
      <c r="V909" s="36">
        <f t="shared" si="215"/>
        <v>0</v>
      </c>
      <c r="W909" s="36">
        <f t="shared" si="216"/>
        <v>0</v>
      </c>
    </row>
    <row r="910" spans="1:23" x14ac:dyDescent="0.2">
      <c r="A910" s="29">
        <v>42181</v>
      </c>
      <c r="B910" s="30"/>
      <c r="C910" s="30"/>
      <c r="D910" s="2">
        <f t="shared" si="217"/>
        <v>0</v>
      </c>
      <c r="E910" s="30">
        <f t="shared" si="217"/>
        <v>0</v>
      </c>
      <c r="F910" s="73">
        <f t="shared" si="218"/>
        <v>0</v>
      </c>
      <c r="G910" s="43">
        <f t="shared" si="218"/>
        <v>0</v>
      </c>
      <c r="I910" s="19">
        <f t="shared" si="220"/>
        <v>0</v>
      </c>
      <c r="J910" s="138">
        <f t="shared" si="211"/>
        <v>0</v>
      </c>
      <c r="K910" s="78">
        <f t="shared" si="213"/>
        <v>0</v>
      </c>
      <c r="L910" s="144">
        <f t="shared" si="219"/>
        <v>0</v>
      </c>
      <c r="M910" s="87">
        <f t="shared" si="214"/>
        <v>0</v>
      </c>
      <c r="N910" s="119" t="s">
        <v>52</v>
      </c>
      <c r="O910" s="120">
        <f>SUM(J886:J915)</f>
        <v>0</v>
      </c>
      <c r="P910" s="76">
        <f>SUM(L886:L915)</f>
        <v>0</v>
      </c>
      <c r="V910" s="36">
        <f t="shared" si="215"/>
        <v>0</v>
      </c>
      <c r="W910" s="36">
        <f t="shared" si="216"/>
        <v>0</v>
      </c>
    </row>
    <row r="911" spans="1:23" x14ac:dyDescent="0.2">
      <c r="A911" s="29">
        <v>42182</v>
      </c>
      <c r="B911" s="30"/>
      <c r="C911" s="30"/>
      <c r="D911" s="2">
        <f t="shared" si="217"/>
        <v>0</v>
      </c>
      <c r="E911" s="30">
        <f t="shared" si="217"/>
        <v>0</v>
      </c>
      <c r="F911" s="73">
        <f t="shared" si="218"/>
        <v>0</v>
      </c>
      <c r="G911" s="43">
        <f t="shared" si="218"/>
        <v>0</v>
      </c>
      <c r="I911" s="19">
        <f t="shared" si="220"/>
        <v>0</v>
      </c>
      <c r="J911" s="138">
        <f t="shared" si="211"/>
        <v>0</v>
      </c>
      <c r="K911" s="78">
        <f t="shared" si="213"/>
        <v>0</v>
      </c>
      <c r="L911" s="144">
        <f t="shared" si="219"/>
        <v>0</v>
      </c>
      <c r="M911" s="87">
        <f t="shared" si="214"/>
        <v>0</v>
      </c>
      <c r="N911" s="119" t="s">
        <v>53</v>
      </c>
      <c r="O911" s="76">
        <f>SUM(K886:K915)</f>
        <v>0</v>
      </c>
      <c r="P911" s="76">
        <f>SUM(M886:M915)</f>
        <v>0</v>
      </c>
      <c r="V911" s="36">
        <f t="shared" si="215"/>
        <v>0</v>
      </c>
      <c r="W911" s="36">
        <f t="shared" si="216"/>
        <v>0</v>
      </c>
    </row>
    <row r="912" spans="1:23" x14ac:dyDescent="0.2">
      <c r="A912" s="29">
        <v>42183</v>
      </c>
      <c r="B912" s="30"/>
      <c r="C912" s="30"/>
      <c r="D912" s="2">
        <f t="shared" si="217"/>
        <v>0</v>
      </c>
      <c r="E912" s="30">
        <f t="shared" si="217"/>
        <v>0</v>
      </c>
      <c r="F912" s="73">
        <f t="shared" si="218"/>
        <v>0</v>
      </c>
      <c r="G912" s="43">
        <f t="shared" si="218"/>
        <v>0</v>
      </c>
      <c r="I912" s="19">
        <f t="shared" si="220"/>
        <v>0</v>
      </c>
      <c r="J912" s="138">
        <f t="shared" si="211"/>
        <v>0</v>
      </c>
      <c r="K912" s="78">
        <f t="shared" si="213"/>
        <v>0</v>
      </c>
      <c r="L912" s="144">
        <f t="shared" si="219"/>
        <v>0</v>
      </c>
      <c r="M912" s="87">
        <f t="shared" si="214"/>
        <v>0</v>
      </c>
      <c r="N912" s="193" t="s">
        <v>10</v>
      </c>
      <c r="O912" s="193"/>
      <c r="P912" s="193"/>
      <c r="V912" s="36">
        <f t="shared" si="215"/>
        <v>0</v>
      </c>
      <c r="W912" s="36">
        <f t="shared" si="216"/>
        <v>0</v>
      </c>
    </row>
    <row r="913" spans="1:23" x14ac:dyDescent="0.2">
      <c r="A913" s="29">
        <v>42184</v>
      </c>
      <c r="B913" s="30"/>
      <c r="C913" s="30"/>
      <c r="D913" s="2">
        <f t="shared" si="217"/>
        <v>0</v>
      </c>
      <c r="E913" s="30">
        <f t="shared" si="217"/>
        <v>0</v>
      </c>
      <c r="F913" s="73">
        <f t="shared" si="218"/>
        <v>0</v>
      </c>
      <c r="G913" s="43">
        <f t="shared" si="218"/>
        <v>0</v>
      </c>
      <c r="I913" s="19">
        <f t="shared" si="220"/>
        <v>0</v>
      </c>
      <c r="J913" s="138">
        <f t="shared" ref="J913:J976" si="221">ROUND(IF(B912&lt;=$R$740,B912*$S$740/$O$739,MAX(IF(B912&lt;=$R$741,B912*$S$741/$O$739,MAX(IF(B912&lt;=$R$742,B912*$S$742/$O$739,MAX(IF(B912&lt;=$R$743,B912*$S$743/$O$739,MAX(IF(B912&lt;=$R$744,B912*$S$744/$O$739,MAX(IF(B912&lt;=$R$745,B912*$S$745/$O$739,MAX(IF(B912&gt;$R$746,B912*$S$746/$O$739,0),$R$745*$S$745/$O$739)),$R$744*$S$744/$O$739)),$R$743*$S$743/$O$739)),$R$742*$S$742/$O$739)),$R$741*$S$741/$O$739)),$R$740*$S$740/$O$739)),4)</f>
        <v>0</v>
      </c>
      <c r="K913" s="78">
        <f t="shared" si="213"/>
        <v>0</v>
      </c>
      <c r="L913" s="144">
        <f t="shared" si="219"/>
        <v>0</v>
      </c>
      <c r="M913" s="87">
        <f t="shared" si="214"/>
        <v>0</v>
      </c>
      <c r="N913" s="92" t="s">
        <v>43</v>
      </c>
      <c r="O913" s="133" t="s">
        <v>39</v>
      </c>
      <c r="P913" s="93" t="s">
        <v>40</v>
      </c>
      <c r="V913" s="36">
        <f t="shared" si="215"/>
        <v>0</v>
      </c>
      <c r="W913" s="36">
        <f t="shared" si="216"/>
        <v>0</v>
      </c>
    </row>
    <row r="914" spans="1:23" x14ac:dyDescent="0.2">
      <c r="A914" s="29">
        <v>42185</v>
      </c>
      <c r="B914" s="30"/>
      <c r="C914" s="30"/>
      <c r="D914" s="2">
        <f t="shared" si="217"/>
        <v>0</v>
      </c>
      <c r="E914" s="30">
        <f t="shared" si="217"/>
        <v>0</v>
      </c>
      <c r="F914" s="73">
        <f t="shared" si="218"/>
        <v>0</v>
      </c>
      <c r="G914" s="43">
        <f t="shared" si="218"/>
        <v>0</v>
      </c>
      <c r="I914" s="32">
        <f t="shared" si="220"/>
        <v>0</v>
      </c>
      <c r="J914" s="138">
        <f t="shared" si="221"/>
        <v>0</v>
      </c>
      <c r="K914" s="78">
        <f t="shared" si="213"/>
        <v>0</v>
      </c>
      <c r="L914" s="144">
        <f t="shared" si="219"/>
        <v>0</v>
      </c>
      <c r="M914" s="87">
        <f t="shared" si="214"/>
        <v>0</v>
      </c>
      <c r="N914" s="94">
        <f>SUM(I886:I914)</f>
        <v>0</v>
      </c>
      <c r="O914" s="89">
        <f>IF(SUM(J886:J915)&lt;20000,20000,SUM(J886:J915))</f>
        <v>20000</v>
      </c>
      <c r="P914" s="91">
        <f>IF(SUM(L886:L915)&lt;6000,6000,SUM(L886:L915))</f>
        <v>6000</v>
      </c>
      <c r="V914" s="36">
        <f t="shared" si="215"/>
        <v>0</v>
      </c>
      <c r="W914" s="36">
        <f t="shared" si="216"/>
        <v>0</v>
      </c>
    </row>
    <row r="915" spans="1:23" x14ac:dyDescent="0.2">
      <c r="A915" s="29">
        <v>42186</v>
      </c>
      <c r="B915" s="30"/>
      <c r="C915" s="30"/>
      <c r="D915" s="2">
        <f t="shared" si="217"/>
        <v>0</v>
      </c>
      <c r="E915" s="30">
        <f t="shared" si="217"/>
        <v>0</v>
      </c>
      <c r="F915" s="73">
        <f t="shared" si="218"/>
        <v>0</v>
      </c>
      <c r="G915" s="43">
        <f t="shared" si="218"/>
        <v>0</v>
      </c>
      <c r="I915" s="31">
        <f t="shared" si="220"/>
        <v>0</v>
      </c>
      <c r="J915" s="139">
        <f t="shared" si="221"/>
        <v>0</v>
      </c>
      <c r="K915" s="79">
        <f t="shared" si="213"/>
        <v>0</v>
      </c>
      <c r="L915" s="139">
        <f t="shared" si="219"/>
        <v>0</v>
      </c>
      <c r="M915" s="79">
        <f t="shared" si="214"/>
        <v>0</v>
      </c>
      <c r="N915" s="94">
        <f>ROUND(N914*18/118,2)</f>
        <v>0</v>
      </c>
      <c r="O915" s="95">
        <f>IF(O914=TRUE,SUM(K886:K915),O914*18%)</f>
        <v>3600</v>
      </c>
      <c r="P915" s="96">
        <f>IF(P914=TRUE,SUM(M886:M915),P914*18%)</f>
        <v>1080</v>
      </c>
      <c r="V915" s="36">
        <f t="shared" si="215"/>
        <v>0</v>
      </c>
      <c r="W915" s="36">
        <f t="shared" si="216"/>
        <v>0</v>
      </c>
    </row>
    <row r="916" spans="1:23" x14ac:dyDescent="0.2">
      <c r="A916" s="29">
        <v>42187</v>
      </c>
      <c r="B916" s="30"/>
      <c r="C916" s="30"/>
      <c r="D916" s="2">
        <f t="shared" si="217"/>
        <v>0</v>
      </c>
      <c r="E916" s="30">
        <f t="shared" si="217"/>
        <v>0</v>
      </c>
      <c r="F916" s="73">
        <f t="shared" si="218"/>
        <v>0</v>
      </c>
      <c r="G916" s="43">
        <f t="shared" si="218"/>
        <v>0</v>
      </c>
      <c r="I916" s="31">
        <f t="shared" si="220"/>
        <v>0</v>
      </c>
      <c r="J916" s="137">
        <f t="shared" si="221"/>
        <v>0</v>
      </c>
      <c r="K916" s="77">
        <f t="shared" si="213"/>
        <v>0</v>
      </c>
      <c r="L916" s="137">
        <f t="shared" si="219"/>
        <v>0</v>
      </c>
      <c r="M916" s="77">
        <f t="shared" si="214"/>
        <v>0</v>
      </c>
      <c r="N916" s="190" t="s">
        <v>47</v>
      </c>
      <c r="O916" s="190"/>
      <c r="P916" s="190"/>
      <c r="Q916" s="34"/>
      <c r="V916" s="36">
        <f t="shared" si="215"/>
        <v>0</v>
      </c>
      <c r="W916" s="36">
        <f t="shared" si="216"/>
        <v>0</v>
      </c>
    </row>
    <row r="917" spans="1:23" x14ac:dyDescent="0.2">
      <c r="A917" s="29">
        <v>42188</v>
      </c>
      <c r="B917" s="30"/>
      <c r="C917" s="30"/>
      <c r="D917" s="2">
        <f t="shared" si="217"/>
        <v>0</v>
      </c>
      <c r="E917" s="30">
        <f t="shared" si="217"/>
        <v>0</v>
      </c>
      <c r="F917" s="73">
        <f t="shared" si="218"/>
        <v>0</v>
      </c>
      <c r="G917" s="43">
        <f t="shared" si="218"/>
        <v>0</v>
      </c>
      <c r="I917" s="19">
        <f t="shared" si="220"/>
        <v>0</v>
      </c>
      <c r="J917" s="138">
        <f t="shared" si="221"/>
        <v>0</v>
      </c>
      <c r="K917" s="78">
        <f t="shared" si="213"/>
        <v>0</v>
      </c>
      <c r="L917" s="144">
        <f t="shared" si="219"/>
        <v>0</v>
      </c>
      <c r="M917" s="87">
        <f t="shared" si="214"/>
        <v>0</v>
      </c>
      <c r="N917" s="14"/>
      <c r="O917" s="14"/>
      <c r="P917" s="14"/>
      <c r="Q917" s="34"/>
      <c r="V917" s="36">
        <f t="shared" si="215"/>
        <v>0</v>
      </c>
      <c r="W917" s="36">
        <f t="shared" si="216"/>
        <v>0</v>
      </c>
    </row>
    <row r="918" spans="1:23" x14ac:dyDescent="0.2">
      <c r="A918" s="29">
        <v>42189</v>
      </c>
      <c r="B918" s="30"/>
      <c r="C918" s="30"/>
      <c r="D918" s="2">
        <f t="shared" si="217"/>
        <v>0</v>
      </c>
      <c r="E918" s="30">
        <f t="shared" si="217"/>
        <v>0</v>
      </c>
      <c r="F918" s="73">
        <f t="shared" si="218"/>
        <v>0</v>
      </c>
      <c r="G918" s="43">
        <f t="shared" si="218"/>
        <v>0</v>
      </c>
      <c r="I918" s="19">
        <f t="shared" si="220"/>
        <v>0</v>
      </c>
      <c r="J918" s="138">
        <f t="shared" si="221"/>
        <v>0</v>
      </c>
      <c r="K918" s="78">
        <f t="shared" si="213"/>
        <v>0</v>
      </c>
      <c r="L918" s="144">
        <f t="shared" si="219"/>
        <v>0</v>
      </c>
      <c r="M918" s="87">
        <f t="shared" si="214"/>
        <v>0</v>
      </c>
      <c r="N918" s="75"/>
      <c r="O918" s="75"/>
      <c r="P918" s="75"/>
      <c r="Q918" s="34"/>
      <c r="V918" s="36">
        <f t="shared" si="215"/>
        <v>0</v>
      </c>
      <c r="W918" s="36">
        <f t="shared" si="216"/>
        <v>0</v>
      </c>
    </row>
    <row r="919" spans="1:23" x14ac:dyDescent="0.2">
      <c r="A919" s="29">
        <v>42190</v>
      </c>
      <c r="B919" s="30"/>
      <c r="C919" s="30"/>
      <c r="D919" s="2">
        <f t="shared" si="217"/>
        <v>0</v>
      </c>
      <c r="E919" s="30">
        <f t="shared" si="217"/>
        <v>0</v>
      </c>
      <c r="F919" s="73">
        <f t="shared" si="218"/>
        <v>0</v>
      </c>
      <c r="G919" s="43">
        <f t="shared" si="218"/>
        <v>0</v>
      </c>
      <c r="I919" s="19">
        <f t="shared" si="220"/>
        <v>0</v>
      </c>
      <c r="J919" s="138">
        <f t="shared" si="221"/>
        <v>0</v>
      </c>
      <c r="K919" s="78">
        <f t="shared" si="213"/>
        <v>0</v>
      </c>
      <c r="L919" s="144">
        <f t="shared" si="219"/>
        <v>0</v>
      </c>
      <c r="M919" s="87">
        <f t="shared" si="214"/>
        <v>0</v>
      </c>
      <c r="N919" s="75"/>
      <c r="O919" s="75"/>
      <c r="P919" s="75"/>
      <c r="Q919" s="34"/>
      <c r="V919" s="36">
        <f t="shared" si="215"/>
        <v>0</v>
      </c>
      <c r="W919" s="36">
        <f t="shared" si="216"/>
        <v>0</v>
      </c>
    </row>
    <row r="920" spans="1:23" x14ac:dyDescent="0.2">
      <c r="A920" s="29">
        <v>42191</v>
      </c>
      <c r="B920" s="30"/>
      <c r="C920" s="30"/>
      <c r="D920" s="2">
        <f t="shared" si="217"/>
        <v>0</v>
      </c>
      <c r="E920" s="30">
        <f t="shared" si="217"/>
        <v>0</v>
      </c>
      <c r="F920" s="73">
        <f t="shared" si="218"/>
        <v>0</v>
      </c>
      <c r="G920" s="43">
        <f t="shared" si="218"/>
        <v>0</v>
      </c>
      <c r="I920" s="19">
        <f t="shared" si="220"/>
        <v>0</v>
      </c>
      <c r="J920" s="138">
        <f t="shared" si="221"/>
        <v>0</v>
      </c>
      <c r="K920" s="78">
        <f t="shared" si="213"/>
        <v>0</v>
      </c>
      <c r="L920" s="144">
        <f t="shared" si="219"/>
        <v>0</v>
      </c>
      <c r="M920" s="87">
        <f t="shared" si="214"/>
        <v>0</v>
      </c>
      <c r="N920" s="14"/>
      <c r="O920" s="14"/>
      <c r="P920" s="14"/>
      <c r="Q920" s="34"/>
      <c r="V920" s="36">
        <f t="shared" si="215"/>
        <v>0</v>
      </c>
      <c r="W920" s="36">
        <f t="shared" si="216"/>
        <v>0</v>
      </c>
    </row>
    <row r="921" spans="1:23" x14ac:dyDescent="0.2">
      <c r="A921" s="29">
        <v>42192</v>
      </c>
      <c r="B921" s="30"/>
      <c r="C921" s="30"/>
      <c r="D921" s="2">
        <f t="shared" si="217"/>
        <v>0</v>
      </c>
      <c r="E921" s="30">
        <f t="shared" si="217"/>
        <v>0</v>
      </c>
      <c r="F921" s="73">
        <f t="shared" si="218"/>
        <v>0</v>
      </c>
      <c r="G921" s="43">
        <f t="shared" si="218"/>
        <v>0</v>
      </c>
      <c r="I921" s="19">
        <f t="shared" si="220"/>
        <v>0</v>
      </c>
      <c r="J921" s="138">
        <f t="shared" si="221"/>
        <v>0</v>
      </c>
      <c r="K921" s="78">
        <f t="shared" si="213"/>
        <v>0</v>
      </c>
      <c r="L921" s="144">
        <f t="shared" si="219"/>
        <v>0</v>
      </c>
      <c r="M921" s="87">
        <f t="shared" si="214"/>
        <v>0</v>
      </c>
      <c r="N921" s="14"/>
      <c r="O921" s="14"/>
      <c r="P921" s="14"/>
      <c r="Q921" s="34"/>
      <c r="V921" s="36">
        <f t="shared" si="215"/>
        <v>0</v>
      </c>
      <c r="W921" s="36">
        <f t="shared" si="216"/>
        <v>0</v>
      </c>
    </row>
    <row r="922" spans="1:23" x14ac:dyDescent="0.2">
      <c r="A922" s="29">
        <v>42193</v>
      </c>
      <c r="B922" s="30"/>
      <c r="C922" s="30"/>
      <c r="D922" s="2">
        <f t="shared" si="217"/>
        <v>0</v>
      </c>
      <c r="E922" s="30">
        <f t="shared" si="217"/>
        <v>0</v>
      </c>
      <c r="F922" s="73">
        <f t="shared" si="218"/>
        <v>0</v>
      </c>
      <c r="G922" s="43">
        <f t="shared" si="218"/>
        <v>0</v>
      </c>
      <c r="I922" s="31">
        <f t="shared" si="220"/>
        <v>0</v>
      </c>
      <c r="J922" s="137">
        <f t="shared" si="221"/>
        <v>0</v>
      </c>
      <c r="K922" s="77">
        <f t="shared" si="213"/>
        <v>0</v>
      </c>
      <c r="L922" s="137">
        <f t="shared" si="219"/>
        <v>0</v>
      </c>
      <c r="M922" s="77">
        <f t="shared" si="214"/>
        <v>0</v>
      </c>
      <c r="N922" s="14"/>
      <c r="O922" s="14"/>
      <c r="P922" s="14"/>
      <c r="Q922" s="34"/>
      <c r="V922" s="36">
        <f t="shared" si="215"/>
        <v>0</v>
      </c>
      <c r="W922" s="36">
        <f t="shared" si="216"/>
        <v>0</v>
      </c>
    </row>
    <row r="923" spans="1:23" x14ac:dyDescent="0.2">
      <c r="A923" s="29">
        <v>42194</v>
      </c>
      <c r="B923" s="30"/>
      <c r="C923" s="30"/>
      <c r="D923" s="2">
        <f t="shared" si="217"/>
        <v>0</v>
      </c>
      <c r="E923" s="30">
        <f t="shared" si="217"/>
        <v>0</v>
      </c>
      <c r="F923" s="73">
        <f t="shared" si="218"/>
        <v>0</v>
      </c>
      <c r="G923" s="43">
        <f t="shared" si="218"/>
        <v>0</v>
      </c>
      <c r="I923" s="31">
        <f t="shared" si="220"/>
        <v>0</v>
      </c>
      <c r="J923" s="137">
        <f t="shared" si="221"/>
        <v>0</v>
      </c>
      <c r="K923" s="77">
        <f t="shared" si="213"/>
        <v>0</v>
      </c>
      <c r="L923" s="137">
        <f t="shared" si="219"/>
        <v>0</v>
      </c>
      <c r="M923" s="77">
        <f t="shared" si="214"/>
        <v>0</v>
      </c>
      <c r="N923" s="14"/>
      <c r="O923" s="14"/>
      <c r="P923" s="14"/>
      <c r="V923" s="36">
        <f t="shared" si="215"/>
        <v>0</v>
      </c>
      <c r="W923" s="36">
        <f t="shared" si="216"/>
        <v>0</v>
      </c>
    </row>
    <row r="924" spans="1:23" x14ac:dyDescent="0.2">
      <c r="A924" s="29">
        <v>42195</v>
      </c>
      <c r="B924" s="30"/>
      <c r="C924" s="30"/>
      <c r="D924" s="2">
        <f t="shared" si="217"/>
        <v>0</v>
      </c>
      <c r="E924" s="30">
        <f t="shared" si="217"/>
        <v>0</v>
      </c>
      <c r="F924" s="73">
        <f t="shared" si="218"/>
        <v>0</v>
      </c>
      <c r="G924" s="43">
        <f t="shared" si="218"/>
        <v>0</v>
      </c>
      <c r="I924" s="19">
        <f t="shared" si="220"/>
        <v>0</v>
      </c>
      <c r="J924" s="138">
        <f t="shared" si="221"/>
        <v>0</v>
      </c>
      <c r="K924" s="78">
        <f t="shared" si="213"/>
        <v>0</v>
      </c>
      <c r="L924" s="144">
        <f t="shared" si="219"/>
        <v>0</v>
      </c>
      <c r="M924" s="87">
        <f t="shared" si="214"/>
        <v>0</v>
      </c>
      <c r="N924" s="14"/>
      <c r="O924" s="14"/>
      <c r="P924" s="14"/>
      <c r="V924" s="36">
        <f t="shared" si="215"/>
        <v>0</v>
      </c>
      <c r="W924" s="36">
        <f t="shared" si="216"/>
        <v>0</v>
      </c>
    </row>
    <row r="925" spans="1:23" x14ac:dyDescent="0.2">
      <c r="A925" s="29">
        <v>42196</v>
      </c>
      <c r="B925" s="30"/>
      <c r="C925" s="30"/>
      <c r="D925" s="2">
        <f t="shared" si="217"/>
        <v>0</v>
      </c>
      <c r="E925" s="30">
        <f t="shared" si="217"/>
        <v>0</v>
      </c>
      <c r="F925" s="73">
        <f t="shared" si="218"/>
        <v>0</v>
      </c>
      <c r="G925" s="43">
        <f t="shared" si="218"/>
        <v>0</v>
      </c>
      <c r="I925" s="19">
        <f t="shared" si="220"/>
        <v>0</v>
      </c>
      <c r="J925" s="138">
        <f t="shared" si="221"/>
        <v>0</v>
      </c>
      <c r="K925" s="78">
        <f t="shared" si="213"/>
        <v>0</v>
      </c>
      <c r="L925" s="144">
        <f t="shared" si="219"/>
        <v>0</v>
      </c>
      <c r="M925" s="87">
        <f t="shared" si="214"/>
        <v>0</v>
      </c>
      <c r="N925" s="14"/>
      <c r="O925" s="14"/>
      <c r="P925" s="14"/>
      <c r="V925" s="36">
        <f t="shared" si="215"/>
        <v>0</v>
      </c>
      <c r="W925" s="36">
        <f t="shared" si="216"/>
        <v>0</v>
      </c>
    </row>
    <row r="926" spans="1:23" x14ac:dyDescent="0.2">
      <c r="A926" s="29">
        <v>42197</v>
      </c>
      <c r="B926" s="30"/>
      <c r="C926" s="30"/>
      <c r="D926" s="2">
        <f t="shared" si="217"/>
        <v>0</v>
      </c>
      <c r="E926" s="30">
        <f t="shared" si="217"/>
        <v>0</v>
      </c>
      <c r="F926" s="73">
        <f t="shared" si="218"/>
        <v>0</v>
      </c>
      <c r="G926" s="43">
        <f t="shared" si="218"/>
        <v>0</v>
      </c>
      <c r="I926" s="19">
        <f t="shared" si="220"/>
        <v>0</v>
      </c>
      <c r="J926" s="138">
        <f t="shared" si="221"/>
        <v>0</v>
      </c>
      <c r="K926" s="78">
        <f t="shared" si="213"/>
        <v>0</v>
      </c>
      <c r="L926" s="144">
        <f t="shared" si="219"/>
        <v>0</v>
      </c>
      <c r="M926" s="87">
        <f t="shared" si="214"/>
        <v>0</v>
      </c>
      <c r="N926" s="14"/>
      <c r="O926" s="14"/>
      <c r="P926" s="14"/>
      <c r="V926" s="36">
        <f t="shared" si="215"/>
        <v>0</v>
      </c>
      <c r="W926" s="36">
        <f t="shared" si="216"/>
        <v>0</v>
      </c>
    </row>
    <row r="927" spans="1:23" x14ac:dyDescent="0.2">
      <c r="A927" s="29">
        <v>42198</v>
      </c>
      <c r="B927" s="30"/>
      <c r="C927" s="30"/>
      <c r="D927" s="2">
        <f t="shared" si="217"/>
        <v>0</v>
      </c>
      <c r="E927" s="30">
        <f t="shared" si="217"/>
        <v>0</v>
      </c>
      <c r="F927" s="73">
        <f t="shared" si="218"/>
        <v>0</v>
      </c>
      <c r="G927" s="43">
        <f t="shared" si="218"/>
        <v>0</v>
      </c>
      <c r="I927" s="19">
        <f t="shared" si="220"/>
        <v>0</v>
      </c>
      <c r="J927" s="138">
        <f t="shared" si="221"/>
        <v>0</v>
      </c>
      <c r="K927" s="78">
        <f t="shared" si="213"/>
        <v>0</v>
      </c>
      <c r="L927" s="144">
        <f t="shared" si="219"/>
        <v>0</v>
      </c>
      <c r="M927" s="87">
        <f t="shared" si="214"/>
        <v>0</v>
      </c>
      <c r="N927" s="14"/>
      <c r="O927" s="14"/>
      <c r="P927" s="14"/>
      <c r="V927" s="36">
        <f t="shared" si="215"/>
        <v>0</v>
      </c>
      <c r="W927" s="36">
        <f t="shared" si="216"/>
        <v>0</v>
      </c>
    </row>
    <row r="928" spans="1:23" x14ac:dyDescent="0.2">
      <c r="A928" s="29">
        <v>42199</v>
      </c>
      <c r="B928" s="30"/>
      <c r="C928" s="30"/>
      <c r="D928" s="2">
        <f t="shared" si="217"/>
        <v>0</v>
      </c>
      <c r="E928" s="30">
        <f t="shared" si="217"/>
        <v>0</v>
      </c>
      <c r="F928" s="73">
        <f t="shared" si="218"/>
        <v>0</v>
      </c>
      <c r="G928" s="43">
        <f t="shared" si="218"/>
        <v>0</v>
      </c>
      <c r="I928" s="19">
        <f t="shared" si="220"/>
        <v>0</v>
      </c>
      <c r="J928" s="138">
        <f t="shared" si="221"/>
        <v>0</v>
      </c>
      <c r="K928" s="78">
        <f t="shared" si="213"/>
        <v>0</v>
      </c>
      <c r="L928" s="144">
        <f t="shared" si="219"/>
        <v>0</v>
      </c>
      <c r="M928" s="87">
        <f t="shared" si="214"/>
        <v>0</v>
      </c>
      <c r="N928" s="14"/>
      <c r="O928" s="14"/>
      <c r="P928" s="14"/>
      <c r="V928" s="36">
        <f t="shared" si="215"/>
        <v>0</v>
      </c>
      <c r="W928" s="36">
        <f t="shared" si="216"/>
        <v>0</v>
      </c>
    </row>
    <row r="929" spans="1:23" x14ac:dyDescent="0.2">
      <c r="A929" s="29">
        <v>42200</v>
      </c>
      <c r="B929" s="30"/>
      <c r="C929" s="30"/>
      <c r="D929" s="2">
        <f t="shared" si="217"/>
        <v>0</v>
      </c>
      <c r="E929" s="30">
        <f t="shared" si="217"/>
        <v>0</v>
      </c>
      <c r="F929" s="73">
        <f t="shared" si="218"/>
        <v>0</v>
      </c>
      <c r="G929" s="43">
        <f t="shared" si="218"/>
        <v>0</v>
      </c>
      <c r="I929" s="31">
        <f t="shared" si="220"/>
        <v>0</v>
      </c>
      <c r="J929" s="137">
        <f t="shared" si="221"/>
        <v>0</v>
      </c>
      <c r="K929" s="77">
        <f t="shared" si="213"/>
        <v>0</v>
      </c>
      <c r="L929" s="137">
        <f t="shared" si="219"/>
        <v>0</v>
      </c>
      <c r="M929" s="77">
        <f t="shared" si="214"/>
        <v>0</v>
      </c>
      <c r="N929" s="14"/>
      <c r="O929" s="14"/>
      <c r="P929" s="14"/>
      <c r="V929" s="36">
        <f t="shared" si="215"/>
        <v>0</v>
      </c>
      <c r="W929" s="36">
        <f t="shared" si="216"/>
        <v>0</v>
      </c>
    </row>
    <row r="930" spans="1:23" x14ac:dyDescent="0.2">
      <c r="A930" s="29">
        <v>42201</v>
      </c>
      <c r="B930" s="30"/>
      <c r="C930" s="30"/>
      <c r="D930" s="2">
        <f t="shared" si="217"/>
        <v>0</v>
      </c>
      <c r="E930" s="30">
        <f t="shared" si="217"/>
        <v>0</v>
      </c>
      <c r="F930" s="73">
        <f t="shared" si="218"/>
        <v>0</v>
      </c>
      <c r="G930" s="43">
        <f t="shared" si="218"/>
        <v>0</v>
      </c>
      <c r="I930" s="31">
        <f t="shared" si="220"/>
        <v>0</v>
      </c>
      <c r="J930" s="137">
        <f t="shared" si="221"/>
        <v>0</v>
      </c>
      <c r="K930" s="77">
        <f t="shared" si="213"/>
        <v>0</v>
      </c>
      <c r="L930" s="137">
        <f t="shared" si="219"/>
        <v>0</v>
      </c>
      <c r="M930" s="77">
        <f t="shared" si="214"/>
        <v>0</v>
      </c>
      <c r="N930" s="14"/>
      <c r="O930" s="14"/>
      <c r="P930" s="14"/>
      <c r="V930" s="36">
        <f t="shared" si="215"/>
        <v>0</v>
      </c>
      <c r="W930" s="36">
        <f t="shared" si="216"/>
        <v>0</v>
      </c>
    </row>
    <row r="931" spans="1:23" x14ac:dyDescent="0.2">
      <c r="A931" s="29">
        <v>42202</v>
      </c>
      <c r="B931" s="30"/>
      <c r="C931" s="30"/>
      <c r="D931" s="2">
        <f t="shared" si="217"/>
        <v>0</v>
      </c>
      <c r="E931" s="30">
        <f t="shared" si="217"/>
        <v>0</v>
      </c>
      <c r="F931" s="73">
        <f t="shared" si="218"/>
        <v>0</v>
      </c>
      <c r="G931" s="43">
        <f t="shared" si="218"/>
        <v>0</v>
      </c>
      <c r="I931" s="19">
        <f t="shared" si="220"/>
        <v>0</v>
      </c>
      <c r="J931" s="138">
        <f t="shared" si="221"/>
        <v>0</v>
      </c>
      <c r="K931" s="78">
        <f t="shared" si="213"/>
        <v>0</v>
      </c>
      <c r="L931" s="144">
        <f t="shared" si="219"/>
        <v>0</v>
      </c>
      <c r="M931" s="87">
        <f t="shared" si="214"/>
        <v>0</v>
      </c>
      <c r="N931" s="14"/>
      <c r="O931" s="14"/>
      <c r="P931" s="14"/>
      <c r="V931" s="36">
        <f t="shared" si="215"/>
        <v>0</v>
      </c>
      <c r="W931" s="36">
        <f t="shared" si="216"/>
        <v>0</v>
      </c>
    </row>
    <row r="932" spans="1:23" x14ac:dyDescent="0.2">
      <c r="A932" s="29">
        <v>42203</v>
      </c>
      <c r="B932" s="30"/>
      <c r="C932" s="30"/>
      <c r="D932" s="2">
        <f t="shared" si="217"/>
        <v>0</v>
      </c>
      <c r="E932" s="30">
        <f t="shared" si="217"/>
        <v>0</v>
      </c>
      <c r="F932" s="73">
        <f t="shared" si="218"/>
        <v>0</v>
      </c>
      <c r="G932" s="43">
        <f t="shared" si="218"/>
        <v>0</v>
      </c>
      <c r="I932" s="19">
        <f t="shared" si="220"/>
        <v>0</v>
      </c>
      <c r="J932" s="138">
        <f t="shared" si="221"/>
        <v>0</v>
      </c>
      <c r="K932" s="78">
        <f t="shared" si="213"/>
        <v>0</v>
      </c>
      <c r="L932" s="144">
        <f t="shared" si="219"/>
        <v>0</v>
      </c>
      <c r="M932" s="87">
        <f t="shared" si="214"/>
        <v>0</v>
      </c>
      <c r="N932" s="14"/>
      <c r="O932" s="14"/>
      <c r="P932" s="14"/>
      <c r="V932" s="36">
        <f t="shared" si="215"/>
        <v>0</v>
      </c>
      <c r="W932" s="36">
        <f t="shared" si="216"/>
        <v>0</v>
      </c>
    </row>
    <row r="933" spans="1:23" x14ac:dyDescent="0.2">
      <c r="A933" s="29">
        <v>42204</v>
      </c>
      <c r="B933" s="30"/>
      <c r="C933" s="30"/>
      <c r="D933" s="2">
        <f t="shared" si="217"/>
        <v>0</v>
      </c>
      <c r="E933" s="30">
        <f t="shared" si="217"/>
        <v>0</v>
      </c>
      <c r="F933" s="73">
        <f t="shared" si="218"/>
        <v>0</v>
      </c>
      <c r="G933" s="43">
        <f t="shared" si="218"/>
        <v>0</v>
      </c>
      <c r="I933" s="19">
        <f t="shared" si="220"/>
        <v>0</v>
      </c>
      <c r="J933" s="138">
        <f t="shared" si="221"/>
        <v>0</v>
      </c>
      <c r="K933" s="78">
        <f t="shared" si="213"/>
        <v>0</v>
      </c>
      <c r="L933" s="144">
        <f t="shared" si="219"/>
        <v>0</v>
      </c>
      <c r="M933" s="87">
        <f t="shared" si="214"/>
        <v>0</v>
      </c>
      <c r="N933" s="14"/>
      <c r="O933" s="14"/>
      <c r="P933" s="14"/>
      <c r="V933" s="36">
        <f t="shared" si="215"/>
        <v>0</v>
      </c>
      <c r="W933" s="36">
        <f t="shared" si="216"/>
        <v>0</v>
      </c>
    </row>
    <row r="934" spans="1:23" x14ac:dyDescent="0.2">
      <c r="A934" s="29">
        <v>42205</v>
      </c>
      <c r="B934" s="30"/>
      <c r="C934" s="30"/>
      <c r="D934" s="2">
        <f t="shared" si="217"/>
        <v>0</v>
      </c>
      <c r="E934" s="30">
        <f t="shared" si="217"/>
        <v>0</v>
      </c>
      <c r="F934" s="73">
        <f t="shared" si="218"/>
        <v>0</v>
      </c>
      <c r="G934" s="43">
        <f t="shared" si="218"/>
        <v>0</v>
      </c>
      <c r="I934" s="19">
        <f t="shared" si="220"/>
        <v>0</v>
      </c>
      <c r="J934" s="138">
        <f t="shared" si="221"/>
        <v>0</v>
      </c>
      <c r="K934" s="78">
        <f t="shared" si="213"/>
        <v>0</v>
      </c>
      <c r="L934" s="144">
        <f t="shared" si="219"/>
        <v>0</v>
      </c>
      <c r="M934" s="87">
        <f t="shared" si="214"/>
        <v>0</v>
      </c>
      <c r="N934" s="14"/>
      <c r="O934" s="14"/>
      <c r="P934" s="14"/>
      <c r="V934" s="36">
        <f t="shared" si="215"/>
        <v>0</v>
      </c>
      <c r="W934" s="36">
        <f t="shared" si="216"/>
        <v>0</v>
      </c>
    </row>
    <row r="935" spans="1:23" x14ac:dyDescent="0.2">
      <c r="A935" s="29">
        <v>42206</v>
      </c>
      <c r="B935" s="30"/>
      <c r="C935" s="30"/>
      <c r="D935" s="2">
        <f t="shared" si="217"/>
        <v>0</v>
      </c>
      <c r="E935" s="30">
        <f t="shared" si="217"/>
        <v>0</v>
      </c>
      <c r="F935" s="73">
        <f t="shared" si="218"/>
        <v>0</v>
      </c>
      <c r="G935" s="43">
        <f t="shared" si="218"/>
        <v>0</v>
      </c>
      <c r="I935" s="19">
        <f t="shared" si="220"/>
        <v>0</v>
      </c>
      <c r="J935" s="138">
        <f t="shared" si="221"/>
        <v>0</v>
      </c>
      <c r="K935" s="78">
        <f t="shared" si="213"/>
        <v>0</v>
      </c>
      <c r="L935" s="144">
        <f t="shared" si="219"/>
        <v>0</v>
      </c>
      <c r="M935" s="87">
        <f t="shared" si="214"/>
        <v>0</v>
      </c>
      <c r="N935" s="14"/>
      <c r="O935" s="14"/>
      <c r="P935" s="14"/>
      <c r="V935" s="36">
        <f t="shared" si="215"/>
        <v>0</v>
      </c>
      <c r="W935" s="36">
        <f t="shared" si="216"/>
        <v>0</v>
      </c>
    </row>
    <row r="936" spans="1:23" x14ac:dyDescent="0.2">
      <c r="A936" s="29">
        <v>42207</v>
      </c>
      <c r="B936" s="30"/>
      <c r="C936" s="30"/>
      <c r="D936" s="2">
        <f t="shared" si="217"/>
        <v>0</v>
      </c>
      <c r="E936" s="30">
        <f t="shared" si="217"/>
        <v>0</v>
      </c>
      <c r="F936" s="73">
        <f t="shared" si="218"/>
        <v>0</v>
      </c>
      <c r="G936" s="43">
        <f t="shared" si="218"/>
        <v>0</v>
      </c>
      <c r="I936" s="31">
        <f t="shared" si="220"/>
        <v>0</v>
      </c>
      <c r="J936" s="137">
        <f t="shared" si="221"/>
        <v>0</v>
      </c>
      <c r="K936" s="77">
        <f t="shared" ref="K936:K999" si="222">ROUND(J936*18%,4)</f>
        <v>0</v>
      </c>
      <c r="L936" s="137">
        <f t="shared" si="219"/>
        <v>0</v>
      </c>
      <c r="M936" s="77">
        <f t="shared" ref="M936:M999" si="223">ROUND(L936*18%,4)</f>
        <v>0</v>
      </c>
      <c r="N936" s="14"/>
      <c r="O936" s="14"/>
      <c r="P936" s="14"/>
      <c r="V936" s="36">
        <f t="shared" ref="V936:V999" si="224">C936+(ROUND(C936*$V$2,2))</f>
        <v>0</v>
      </c>
      <c r="W936" s="36">
        <f t="shared" ref="W936:W999" si="225">C936-(ROUND(C936*$V$2,2))</f>
        <v>0</v>
      </c>
    </row>
    <row r="937" spans="1:23" x14ac:dyDescent="0.2">
      <c r="A937" s="29">
        <v>42208</v>
      </c>
      <c r="B937" s="30"/>
      <c r="C937" s="30"/>
      <c r="D937" s="2">
        <f t="shared" si="217"/>
        <v>0</v>
      </c>
      <c r="E937" s="30">
        <f t="shared" si="217"/>
        <v>0</v>
      </c>
      <c r="F937" s="73">
        <f t="shared" si="218"/>
        <v>0</v>
      </c>
      <c r="G937" s="43">
        <f t="shared" si="218"/>
        <v>0</v>
      </c>
      <c r="I937" s="31">
        <f t="shared" si="220"/>
        <v>0</v>
      </c>
      <c r="J937" s="137">
        <f t="shared" si="221"/>
        <v>0</v>
      </c>
      <c r="K937" s="77">
        <f t="shared" si="222"/>
        <v>0</v>
      </c>
      <c r="L937" s="137">
        <f t="shared" si="219"/>
        <v>0</v>
      </c>
      <c r="M937" s="77">
        <f t="shared" si="223"/>
        <v>0</v>
      </c>
      <c r="N937" s="14"/>
      <c r="O937" s="14"/>
      <c r="P937" s="14"/>
      <c r="V937" s="36">
        <f t="shared" si="224"/>
        <v>0</v>
      </c>
      <c r="W937" s="36">
        <f t="shared" si="225"/>
        <v>0</v>
      </c>
    </row>
    <row r="938" spans="1:23" x14ac:dyDescent="0.2">
      <c r="A938" s="29">
        <v>42209</v>
      </c>
      <c r="B938" s="30"/>
      <c r="C938" s="30"/>
      <c r="D938" s="2">
        <f t="shared" si="217"/>
        <v>0</v>
      </c>
      <c r="E938" s="30">
        <f t="shared" si="217"/>
        <v>0</v>
      </c>
      <c r="F938" s="73">
        <f t="shared" si="218"/>
        <v>0</v>
      </c>
      <c r="G938" s="43">
        <f t="shared" si="218"/>
        <v>0</v>
      </c>
      <c r="I938" s="19">
        <f t="shared" si="220"/>
        <v>0</v>
      </c>
      <c r="J938" s="138">
        <f t="shared" si="221"/>
        <v>0</v>
      </c>
      <c r="K938" s="78">
        <f t="shared" si="222"/>
        <v>0</v>
      </c>
      <c r="L938" s="144">
        <f t="shared" si="219"/>
        <v>0</v>
      </c>
      <c r="M938" s="87">
        <f t="shared" si="223"/>
        <v>0</v>
      </c>
      <c r="N938" s="14"/>
      <c r="O938" s="14"/>
      <c r="P938" s="14"/>
      <c r="V938" s="36">
        <f t="shared" si="224"/>
        <v>0</v>
      </c>
      <c r="W938" s="36">
        <f t="shared" si="225"/>
        <v>0</v>
      </c>
    </row>
    <row r="939" spans="1:23" x14ac:dyDescent="0.2">
      <c r="A939" s="29">
        <v>42210</v>
      </c>
      <c r="B939" s="30"/>
      <c r="C939" s="30"/>
      <c r="D939" s="2">
        <f t="shared" si="217"/>
        <v>0</v>
      </c>
      <c r="E939" s="30">
        <f t="shared" si="217"/>
        <v>0</v>
      </c>
      <c r="F939" s="73">
        <f t="shared" si="218"/>
        <v>0</v>
      </c>
      <c r="G939" s="43">
        <f t="shared" si="218"/>
        <v>0</v>
      </c>
      <c r="I939" s="19">
        <f t="shared" si="220"/>
        <v>0</v>
      </c>
      <c r="J939" s="138">
        <f t="shared" si="221"/>
        <v>0</v>
      </c>
      <c r="K939" s="78">
        <f t="shared" si="222"/>
        <v>0</v>
      </c>
      <c r="L939" s="144">
        <f t="shared" si="219"/>
        <v>0</v>
      </c>
      <c r="M939" s="87">
        <f t="shared" si="223"/>
        <v>0</v>
      </c>
      <c r="V939" s="36">
        <f t="shared" si="224"/>
        <v>0</v>
      </c>
      <c r="W939" s="36">
        <f t="shared" si="225"/>
        <v>0</v>
      </c>
    </row>
    <row r="940" spans="1:23" x14ac:dyDescent="0.2">
      <c r="A940" s="29">
        <v>42211</v>
      </c>
      <c r="B940" s="30"/>
      <c r="C940" s="30"/>
      <c r="D940" s="2">
        <f t="shared" si="217"/>
        <v>0</v>
      </c>
      <c r="E940" s="30">
        <f t="shared" si="217"/>
        <v>0</v>
      </c>
      <c r="F940" s="73">
        <f t="shared" si="218"/>
        <v>0</v>
      </c>
      <c r="G940" s="43">
        <f t="shared" si="218"/>
        <v>0</v>
      </c>
      <c r="I940" s="19">
        <f t="shared" si="220"/>
        <v>0</v>
      </c>
      <c r="J940" s="138">
        <f t="shared" si="221"/>
        <v>0</v>
      </c>
      <c r="K940" s="78">
        <f t="shared" si="222"/>
        <v>0</v>
      </c>
      <c r="L940" s="144">
        <f t="shared" si="219"/>
        <v>0</v>
      </c>
      <c r="M940" s="87">
        <f t="shared" si="223"/>
        <v>0</v>
      </c>
      <c r="V940" s="36">
        <f t="shared" si="224"/>
        <v>0</v>
      </c>
      <c r="W940" s="36">
        <f t="shared" si="225"/>
        <v>0</v>
      </c>
    </row>
    <row r="941" spans="1:23" x14ac:dyDescent="0.2">
      <c r="A941" s="29">
        <v>42212</v>
      </c>
      <c r="B941" s="30"/>
      <c r="C941" s="30"/>
      <c r="D941" s="2">
        <f t="shared" si="217"/>
        <v>0</v>
      </c>
      <c r="E941" s="30">
        <f t="shared" si="217"/>
        <v>0</v>
      </c>
      <c r="F941" s="73">
        <f t="shared" si="218"/>
        <v>0</v>
      </c>
      <c r="G941" s="43">
        <f t="shared" si="218"/>
        <v>0</v>
      </c>
      <c r="I941" s="19">
        <f t="shared" si="220"/>
        <v>0</v>
      </c>
      <c r="J941" s="138">
        <f t="shared" si="221"/>
        <v>0</v>
      </c>
      <c r="K941" s="78">
        <f t="shared" si="222"/>
        <v>0</v>
      </c>
      <c r="L941" s="144">
        <f t="shared" si="219"/>
        <v>0</v>
      </c>
      <c r="M941" s="87">
        <f t="shared" si="223"/>
        <v>0</v>
      </c>
      <c r="N941" s="191" t="s">
        <v>54</v>
      </c>
      <c r="O941" s="191"/>
      <c r="P941" s="191"/>
      <c r="V941" s="36">
        <f t="shared" si="224"/>
        <v>0</v>
      </c>
      <c r="W941" s="36">
        <f t="shared" si="225"/>
        <v>0</v>
      </c>
    </row>
    <row r="942" spans="1:23" x14ac:dyDescent="0.2">
      <c r="A942" s="29">
        <v>42213</v>
      </c>
      <c r="B942" s="30"/>
      <c r="C942" s="30"/>
      <c r="D942" s="2">
        <f t="shared" si="217"/>
        <v>0</v>
      </c>
      <c r="E942" s="30">
        <f t="shared" si="217"/>
        <v>0</v>
      </c>
      <c r="F942" s="73">
        <f t="shared" si="218"/>
        <v>0</v>
      </c>
      <c r="G942" s="43">
        <f t="shared" si="218"/>
        <v>0</v>
      </c>
      <c r="I942" s="19">
        <f t="shared" si="220"/>
        <v>0</v>
      </c>
      <c r="J942" s="138">
        <f t="shared" si="221"/>
        <v>0</v>
      </c>
      <c r="K942" s="78">
        <f t="shared" si="222"/>
        <v>0</v>
      </c>
      <c r="L942" s="144">
        <f t="shared" si="219"/>
        <v>0</v>
      </c>
      <c r="M942" s="87">
        <f t="shared" si="223"/>
        <v>0</v>
      </c>
      <c r="N942" s="119" t="s">
        <v>52</v>
      </c>
      <c r="O942" s="120">
        <f>SUM(J916:J946)</f>
        <v>0</v>
      </c>
      <c r="P942" s="76">
        <f>SUM(L916:L946)</f>
        <v>0</v>
      </c>
      <c r="V942" s="36">
        <f t="shared" si="224"/>
        <v>0</v>
      </c>
      <c r="W942" s="36">
        <f t="shared" si="225"/>
        <v>0</v>
      </c>
    </row>
    <row r="943" spans="1:23" x14ac:dyDescent="0.2">
      <c r="A943" s="29">
        <v>42214</v>
      </c>
      <c r="B943" s="30"/>
      <c r="C943" s="30"/>
      <c r="D943" s="2">
        <f t="shared" ref="D943:E1006" si="226">IF(B943-B942=-B943-B942,0,B943-B942)</f>
        <v>0</v>
      </c>
      <c r="E943" s="30">
        <f t="shared" si="226"/>
        <v>0</v>
      </c>
      <c r="F943" s="73">
        <f t="shared" ref="F943:G1006" si="227">IFERROR(D943/B942,0)</f>
        <v>0</v>
      </c>
      <c r="G943" s="43">
        <f t="shared" si="227"/>
        <v>0</v>
      </c>
      <c r="I943" s="31">
        <f t="shared" si="220"/>
        <v>0</v>
      </c>
      <c r="J943" s="137">
        <f t="shared" si="221"/>
        <v>0</v>
      </c>
      <c r="K943" s="77">
        <f t="shared" si="222"/>
        <v>0</v>
      </c>
      <c r="L943" s="137">
        <f t="shared" si="219"/>
        <v>0</v>
      </c>
      <c r="M943" s="77">
        <f t="shared" si="223"/>
        <v>0</v>
      </c>
      <c r="N943" s="119" t="s">
        <v>53</v>
      </c>
      <c r="O943" s="76">
        <f>SUM(K916:K946)</f>
        <v>0</v>
      </c>
      <c r="P943" s="76">
        <f>SUM(M916:M946)</f>
        <v>0</v>
      </c>
      <c r="V943" s="36">
        <f t="shared" si="224"/>
        <v>0</v>
      </c>
      <c r="W943" s="36">
        <f t="shared" si="225"/>
        <v>0</v>
      </c>
    </row>
    <row r="944" spans="1:23" x14ac:dyDescent="0.2">
      <c r="A944" s="29">
        <v>42215</v>
      </c>
      <c r="B944" s="30"/>
      <c r="C944" s="30"/>
      <c r="D944" s="2">
        <f t="shared" si="226"/>
        <v>0</v>
      </c>
      <c r="E944" s="30">
        <f t="shared" si="226"/>
        <v>0</v>
      </c>
      <c r="F944" s="73">
        <f t="shared" si="227"/>
        <v>0</v>
      </c>
      <c r="G944" s="43">
        <f t="shared" si="227"/>
        <v>0</v>
      </c>
      <c r="I944" s="31">
        <f t="shared" si="220"/>
        <v>0</v>
      </c>
      <c r="J944" s="137">
        <f t="shared" si="221"/>
        <v>0</v>
      </c>
      <c r="K944" s="77">
        <f t="shared" si="222"/>
        <v>0</v>
      </c>
      <c r="L944" s="137">
        <f t="shared" si="219"/>
        <v>0</v>
      </c>
      <c r="M944" s="77">
        <f t="shared" si="223"/>
        <v>0</v>
      </c>
      <c r="N944" s="186" t="s">
        <v>11</v>
      </c>
      <c r="O944" s="186"/>
      <c r="P944" s="186"/>
      <c r="V944" s="36">
        <f t="shared" si="224"/>
        <v>0</v>
      </c>
      <c r="W944" s="36">
        <f t="shared" si="225"/>
        <v>0</v>
      </c>
    </row>
    <row r="945" spans="1:23" x14ac:dyDescent="0.2">
      <c r="A945" s="29">
        <v>42216</v>
      </c>
      <c r="B945" s="30"/>
      <c r="C945" s="30"/>
      <c r="D945" s="2">
        <f t="shared" si="226"/>
        <v>0</v>
      </c>
      <c r="E945" s="30">
        <f t="shared" si="226"/>
        <v>0</v>
      </c>
      <c r="F945" s="73">
        <f t="shared" si="227"/>
        <v>0</v>
      </c>
      <c r="G945" s="43">
        <f t="shared" si="227"/>
        <v>0</v>
      </c>
      <c r="I945" s="19">
        <f t="shared" si="220"/>
        <v>0</v>
      </c>
      <c r="J945" s="138">
        <f t="shared" si="221"/>
        <v>0</v>
      </c>
      <c r="K945" s="78">
        <f t="shared" si="222"/>
        <v>0</v>
      </c>
      <c r="L945" s="144">
        <f t="shared" si="219"/>
        <v>0</v>
      </c>
      <c r="M945" s="87">
        <f t="shared" si="223"/>
        <v>0</v>
      </c>
      <c r="N945" s="92" t="s">
        <v>43</v>
      </c>
      <c r="O945" s="133" t="s">
        <v>39</v>
      </c>
      <c r="P945" s="93" t="s">
        <v>40</v>
      </c>
      <c r="V945" s="36">
        <f t="shared" si="224"/>
        <v>0</v>
      </c>
      <c r="W945" s="36">
        <f t="shared" si="225"/>
        <v>0</v>
      </c>
    </row>
    <row r="946" spans="1:23" x14ac:dyDescent="0.2">
      <c r="A946" s="29">
        <v>42217</v>
      </c>
      <c r="B946" s="30"/>
      <c r="C946" s="30"/>
      <c r="D946" s="2">
        <f t="shared" si="226"/>
        <v>0</v>
      </c>
      <c r="E946" s="30">
        <f t="shared" si="226"/>
        <v>0</v>
      </c>
      <c r="F946" s="73">
        <f t="shared" si="227"/>
        <v>0</v>
      </c>
      <c r="G946" s="43">
        <f t="shared" si="227"/>
        <v>0</v>
      </c>
      <c r="I946" s="32">
        <f t="shared" si="220"/>
        <v>0</v>
      </c>
      <c r="J946" s="139">
        <f t="shared" si="221"/>
        <v>0</v>
      </c>
      <c r="K946" s="79">
        <f t="shared" si="222"/>
        <v>0</v>
      </c>
      <c r="L946" s="139">
        <f t="shared" si="219"/>
        <v>0</v>
      </c>
      <c r="M946" s="79">
        <f t="shared" si="223"/>
        <v>0</v>
      </c>
      <c r="N946" s="94">
        <f>SUM(I915:I946)</f>
        <v>0</v>
      </c>
      <c r="O946" s="89">
        <f>IF(SUM(J916:J946)&lt;20000,20000,SUM(J916:J946))</f>
        <v>20000</v>
      </c>
      <c r="P946" s="91">
        <f>IF(SUM(L916:L946)&lt;6000,6000,SUM(L916:L946))</f>
        <v>6000</v>
      </c>
      <c r="Q946" s="34"/>
      <c r="R946" s="34"/>
      <c r="V946" s="36">
        <f t="shared" si="224"/>
        <v>0</v>
      </c>
      <c r="W946" s="36">
        <f t="shared" si="225"/>
        <v>0</v>
      </c>
    </row>
    <row r="947" spans="1:23" x14ac:dyDescent="0.2">
      <c r="A947" s="29">
        <v>42218</v>
      </c>
      <c r="B947" s="30"/>
      <c r="C947" s="30"/>
      <c r="D947" s="2">
        <f t="shared" si="226"/>
        <v>0</v>
      </c>
      <c r="E947" s="30">
        <f t="shared" si="226"/>
        <v>0</v>
      </c>
      <c r="F947" s="73">
        <f t="shared" si="227"/>
        <v>0</v>
      </c>
      <c r="G947" s="43">
        <f t="shared" si="227"/>
        <v>0</v>
      </c>
      <c r="I947" s="19">
        <f t="shared" si="220"/>
        <v>0</v>
      </c>
      <c r="J947" s="138">
        <f t="shared" si="221"/>
        <v>0</v>
      </c>
      <c r="K947" s="78">
        <f t="shared" si="222"/>
        <v>0</v>
      </c>
      <c r="L947" s="144">
        <f t="shared" si="219"/>
        <v>0</v>
      </c>
      <c r="M947" s="87">
        <f t="shared" si="223"/>
        <v>0</v>
      </c>
      <c r="N947" s="94">
        <f>ROUND(N946*18/118,2)</f>
        <v>0</v>
      </c>
      <c r="O947" s="95">
        <f>IF(O946=TRUE,SUM(K916:K946),O946*18%)</f>
        <v>3600</v>
      </c>
      <c r="P947" s="96">
        <f>IF(P946=TRUE,SUM(M916:M946),P946*18%)</f>
        <v>1080</v>
      </c>
      <c r="Q947" s="34"/>
      <c r="R947" s="34"/>
      <c r="V947" s="36">
        <f t="shared" si="224"/>
        <v>0</v>
      </c>
      <c r="W947" s="36">
        <f t="shared" si="225"/>
        <v>0</v>
      </c>
    </row>
    <row r="948" spans="1:23" x14ac:dyDescent="0.2">
      <c r="A948" s="29">
        <v>42219</v>
      </c>
      <c r="B948" s="30"/>
      <c r="C948" s="30"/>
      <c r="D948" s="2">
        <f t="shared" si="226"/>
        <v>0</v>
      </c>
      <c r="E948" s="30">
        <f t="shared" si="226"/>
        <v>0</v>
      </c>
      <c r="F948" s="73">
        <f t="shared" si="227"/>
        <v>0</v>
      </c>
      <c r="G948" s="43">
        <f t="shared" si="227"/>
        <v>0</v>
      </c>
      <c r="I948" s="19">
        <f t="shared" si="220"/>
        <v>0</v>
      </c>
      <c r="J948" s="138">
        <f t="shared" si="221"/>
        <v>0</v>
      </c>
      <c r="K948" s="78">
        <f t="shared" si="222"/>
        <v>0</v>
      </c>
      <c r="L948" s="144">
        <f t="shared" si="219"/>
        <v>0</v>
      </c>
      <c r="M948" s="87">
        <f t="shared" si="223"/>
        <v>0</v>
      </c>
      <c r="N948" s="190" t="s">
        <v>47</v>
      </c>
      <c r="O948" s="190"/>
      <c r="P948" s="190"/>
      <c r="Q948" s="34"/>
      <c r="R948" s="34"/>
      <c r="V948" s="36">
        <f t="shared" si="224"/>
        <v>0</v>
      </c>
      <c r="W948" s="36">
        <f t="shared" si="225"/>
        <v>0</v>
      </c>
    </row>
    <row r="949" spans="1:23" x14ac:dyDescent="0.2">
      <c r="A949" s="29">
        <v>42220</v>
      </c>
      <c r="B949" s="30"/>
      <c r="C949" s="30"/>
      <c r="D949" s="2">
        <f t="shared" si="226"/>
        <v>0</v>
      </c>
      <c r="E949" s="30">
        <f t="shared" si="226"/>
        <v>0</v>
      </c>
      <c r="F949" s="73">
        <f t="shared" si="227"/>
        <v>0</v>
      </c>
      <c r="G949" s="43">
        <f t="shared" si="227"/>
        <v>0</v>
      </c>
      <c r="I949" s="19">
        <f t="shared" si="220"/>
        <v>0</v>
      </c>
      <c r="J949" s="138">
        <f t="shared" si="221"/>
        <v>0</v>
      </c>
      <c r="K949" s="78">
        <f t="shared" si="222"/>
        <v>0</v>
      </c>
      <c r="L949" s="144">
        <f t="shared" si="219"/>
        <v>0</v>
      </c>
      <c r="M949" s="87">
        <f t="shared" si="223"/>
        <v>0</v>
      </c>
      <c r="N949" s="75"/>
      <c r="O949" s="75"/>
      <c r="P949" s="75"/>
      <c r="Q949" s="34"/>
      <c r="R949" s="34"/>
      <c r="V949" s="36">
        <f t="shared" si="224"/>
        <v>0</v>
      </c>
      <c r="W949" s="36">
        <f t="shared" si="225"/>
        <v>0</v>
      </c>
    </row>
    <row r="950" spans="1:23" x14ac:dyDescent="0.2">
      <c r="A950" s="29">
        <v>42221</v>
      </c>
      <c r="B950" s="30"/>
      <c r="C950" s="30"/>
      <c r="D950" s="2">
        <f t="shared" si="226"/>
        <v>0</v>
      </c>
      <c r="E950" s="30">
        <f t="shared" si="226"/>
        <v>0</v>
      </c>
      <c r="F950" s="73">
        <f t="shared" si="227"/>
        <v>0</v>
      </c>
      <c r="G950" s="43">
        <f t="shared" si="227"/>
        <v>0</v>
      </c>
      <c r="I950" s="31">
        <f t="shared" si="220"/>
        <v>0</v>
      </c>
      <c r="J950" s="137">
        <f t="shared" si="221"/>
        <v>0</v>
      </c>
      <c r="K950" s="77">
        <f t="shared" si="222"/>
        <v>0</v>
      </c>
      <c r="L950" s="137">
        <f t="shared" si="219"/>
        <v>0</v>
      </c>
      <c r="M950" s="77">
        <f t="shared" si="223"/>
        <v>0</v>
      </c>
      <c r="N950" s="14"/>
      <c r="O950" s="14"/>
      <c r="P950" s="14"/>
      <c r="Q950" s="34"/>
      <c r="R950" s="34"/>
      <c r="V950" s="36">
        <f t="shared" si="224"/>
        <v>0</v>
      </c>
      <c r="W950" s="36">
        <f t="shared" si="225"/>
        <v>0</v>
      </c>
    </row>
    <row r="951" spans="1:23" x14ac:dyDescent="0.2">
      <c r="A951" s="29">
        <v>42222</v>
      </c>
      <c r="B951" s="30"/>
      <c r="C951" s="30"/>
      <c r="D951" s="2">
        <f t="shared" si="226"/>
        <v>0</v>
      </c>
      <c r="E951" s="30">
        <f t="shared" si="226"/>
        <v>0</v>
      </c>
      <c r="F951" s="73">
        <f t="shared" si="227"/>
        <v>0</v>
      </c>
      <c r="G951" s="43">
        <f t="shared" si="227"/>
        <v>0</v>
      </c>
      <c r="I951" s="31">
        <f t="shared" si="220"/>
        <v>0</v>
      </c>
      <c r="J951" s="137">
        <f t="shared" si="221"/>
        <v>0</v>
      </c>
      <c r="K951" s="77">
        <f t="shared" si="222"/>
        <v>0</v>
      </c>
      <c r="L951" s="137">
        <f t="shared" si="219"/>
        <v>0</v>
      </c>
      <c r="M951" s="77">
        <f t="shared" si="223"/>
        <v>0</v>
      </c>
      <c r="N951" s="14"/>
      <c r="O951" s="14"/>
      <c r="P951" s="14"/>
      <c r="Q951" s="34"/>
      <c r="R951" s="34"/>
      <c r="V951" s="36">
        <f t="shared" si="224"/>
        <v>0</v>
      </c>
      <c r="W951" s="36">
        <f t="shared" si="225"/>
        <v>0</v>
      </c>
    </row>
    <row r="952" spans="1:23" x14ac:dyDescent="0.2">
      <c r="A952" s="29">
        <v>42223</v>
      </c>
      <c r="B952" s="30"/>
      <c r="C952" s="30"/>
      <c r="D952" s="2">
        <f t="shared" si="226"/>
        <v>0</v>
      </c>
      <c r="E952" s="30">
        <f t="shared" si="226"/>
        <v>0</v>
      </c>
      <c r="F952" s="73">
        <f t="shared" si="227"/>
        <v>0</v>
      </c>
      <c r="G952" s="43">
        <f t="shared" si="227"/>
        <v>0</v>
      </c>
      <c r="I952" s="19">
        <f t="shared" si="220"/>
        <v>0</v>
      </c>
      <c r="J952" s="138">
        <f t="shared" si="221"/>
        <v>0</v>
      </c>
      <c r="K952" s="78">
        <f t="shared" si="222"/>
        <v>0</v>
      </c>
      <c r="L952" s="144">
        <f t="shared" si="219"/>
        <v>0</v>
      </c>
      <c r="M952" s="87">
        <f t="shared" si="223"/>
        <v>0</v>
      </c>
      <c r="N952" s="14"/>
      <c r="O952" s="14"/>
      <c r="P952" s="14"/>
      <c r="V952" s="36">
        <f t="shared" si="224"/>
        <v>0</v>
      </c>
      <c r="W952" s="36">
        <f t="shared" si="225"/>
        <v>0</v>
      </c>
    </row>
    <row r="953" spans="1:23" x14ac:dyDescent="0.2">
      <c r="A953" s="29">
        <v>42224</v>
      </c>
      <c r="B953" s="30"/>
      <c r="C953" s="30"/>
      <c r="D953" s="2">
        <f t="shared" si="226"/>
        <v>0</v>
      </c>
      <c r="E953" s="30">
        <f t="shared" si="226"/>
        <v>0</v>
      </c>
      <c r="F953" s="73">
        <f t="shared" si="227"/>
        <v>0</v>
      </c>
      <c r="G953" s="43">
        <f t="shared" si="227"/>
        <v>0</v>
      </c>
      <c r="I953" s="19">
        <f t="shared" si="220"/>
        <v>0</v>
      </c>
      <c r="J953" s="138">
        <f t="shared" si="221"/>
        <v>0</v>
      </c>
      <c r="K953" s="78">
        <f t="shared" si="222"/>
        <v>0</v>
      </c>
      <c r="L953" s="144">
        <f t="shared" si="219"/>
        <v>0</v>
      </c>
      <c r="M953" s="87">
        <f t="shared" si="223"/>
        <v>0</v>
      </c>
      <c r="N953" s="14"/>
      <c r="O953" s="14"/>
      <c r="P953" s="14"/>
      <c r="V953" s="36">
        <f t="shared" si="224"/>
        <v>0</v>
      </c>
      <c r="W953" s="36">
        <f t="shared" si="225"/>
        <v>0</v>
      </c>
    </row>
    <row r="954" spans="1:23" x14ac:dyDescent="0.2">
      <c r="A954" s="29">
        <v>42225</v>
      </c>
      <c r="B954" s="30"/>
      <c r="C954" s="30"/>
      <c r="D954" s="2">
        <f t="shared" si="226"/>
        <v>0</v>
      </c>
      <c r="E954" s="30">
        <f t="shared" si="226"/>
        <v>0</v>
      </c>
      <c r="F954" s="73">
        <f t="shared" si="227"/>
        <v>0</v>
      </c>
      <c r="G954" s="43">
        <f t="shared" si="227"/>
        <v>0</v>
      </c>
      <c r="I954" s="19">
        <f t="shared" si="220"/>
        <v>0</v>
      </c>
      <c r="J954" s="138">
        <f t="shared" si="221"/>
        <v>0</v>
      </c>
      <c r="K954" s="78">
        <f t="shared" si="222"/>
        <v>0</v>
      </c>
      <c r="L954" s="144">
        <f t="shared" si="219"/>
        <v>0</v>
      </c>
      <c r="M954" s="87">
        <f t="shared" si="223"/>
        <v>0</v>
      </c>
      <c r="N954" s="14"/>
      <c r="O954" s="14"/>
      <c r="P954" s="14"/>
      <c r="V954" s="36">
        <f t="shared" si="224"/>
        <v>0</v>
      </c>
      <c r="W954" s="36">
        <f t="shared" si="225"/>
        <v>0</v>
      </c>
    </row>
    <row r="955" spans="1:23" x14ac:dyDescent="0.2">
      <c r="A955" s="29">
        <v>42226</v>
      </c>
      <c r="B955" s="30"/>
      <c r="C955" s="30"/>
      <c r="D955" s="2">
        <f t="shared" si="226"/>
        <v>0</v>
      </c>
      <c r="E955" s="30">
        <f t="shared" si="226"/>
        <v>0</v>
      </c>
      <c r="F955" s="73">
        <f t="shared" si="227"/>
        <v>0</v>
      </c>
      <c r="G955" s="43">
        <f t="shared" si="227"/>
        <v>0</v>
      </c>
      <c r="I955" s="19">
        <f t="shared" si="220"/>
        <v>0</v>
      </c>
      <c r="J955" s="138">
        <f t="shared" si="221"/>
        <v>0</v>
      </c>
      <c r="K955" s="78">
        <f t="shared" si="222"/>
        <v>0</v>
      </c>
      <c r="L955" s="144">
        <f t="shared" si="219"/>
        <v>0</v>
      </c>
      <c r="M955" s="87">
        <f t="shared" si="223"/>
        <v>0</v>
      </c>
      <c r="N955" s="192"/>
      <c r="O955" s="192"/>
      <c r="P955" s="192"/>
      <c r="V955" s="36">
        <f t="shared" si="224"/>
        <v>0</v>
      </c>
      <c r="W955" s="36">
        <f t="shared" si="225"/>
        <v>0</v>
      </c>
    </row>
    <row r="956" spans="1:23" x14ac:dyDescent="0.2">
      <c r="A956" s="29">
        <v>42227</v>
      </c>
      <c r="B956" s="30"/>
      <c r="C956" s="30"/>
      <c r="D956" s="2">
        <f t="shared" si="226"/>
        <v>0</v>
      </c>
      <c r="E956" s="30">
        <f t="shared" si="226"/>
        <v>0</v>
      </c>
      <c r="F956" s="73">
        <f t="shared" si="227"/>
        <v>0</v>
      </c>
      <c r="G956" s="43">
        <f t="shared" si="227"/>
        <v>0</v>
      </c>
      <c r="I956" s="19">
        <f t="shared" si="220"/>
        <v>0</v>
      </c>
      <c r="J956" s="138">
        <f t="shared" si="221"/>
        <v>0</v>
      </c>
      <c r="K956" s="78">
        <f t="shared" si="222"/>
        <v>0</v>
      </c>
      <c r="L956" s="144">
        <f t="shared" si="219"/>
        <v>0</v>
      </c>
      <c r="M956" s="87">
        <f t="shared" si="223"/>
        <v>0</v>
      </c>
      <c r="N956" s="134"/>
      <c r="O956" s="134"/>
      <c r="P956" s="134"/>
      <c r="V956" s="36">
        <f t="shared" si="224"/>
        <v>0</v>
      </c>
      <c r="W956" s="36">
        <f t="shared" si="225"/>
        <v>0</v>
      </c>
    </row>
    <row r="957" spans="1:23" x14ac:dyDescent="0.2">
      <c r="A957" s="29">
        <v>42228</v>
      </c>
      <c r="B957" s="30"/>
      <c r="C957" s="30"/>
      <c r="D957" s="2">
        <f t="shared" si="226"/>
        <v>0</v>
      </c>
      <c r="E957" s="30">
        <f t="shared" si="226"/>
        <v>0</v>
      </c>
      <c r="F957" s="73">
        <f t="shared" si="227"/>
        <v>0</v>
      </c>
      <c r="G957" s="43">
        <f t="shared" si="227"/>
        <v>0</v>
      </c>
      <c r="I957" s="31">
        <f t="shared" si="220"/>
        <v>0</v>
      </c>
      <c r="J957" s="137">
        <f t="shared" si="221"/>
        <v>0</v>
      </c>
      <c r="K957" s="77">
        <f t="shared" si="222"/>
        <v>0</v>
      </c>
      <c r="L957" s="137">
        <f t="shared" si="219"/>
        <v>0</v>
      </c>
      <c r="M957" s="77">
        <f t="shared" si="223"/>
        <v>0</v>
      </c>
      <c r="N957" s="20"/>
      <c r="O957" s="21"/>
      <c r="P957" s="21"/>
      <c r="V957" s="36">
        <f t="shared" si="224"/>
        <v>0</v>
      </c>
      <c r="W957" s="36">
        <f t="shared" si="225"/>
        <v>0</v>
      </c>
    </row>
    <row r="958" spans="1:23" x14ac:dyDescent="0.2">
      <c r="A958" s="29">
        <v>42229</v>
      </c>
      <c r="B958" s="30"/>
      <c r="C958" s="30"/>
      <c r="D958" s="2">
        <f t="shared" si="226"/>
        <v>0</v>
      </c>
      <c r="E958" s="30">
        <f t="shared" si="226"/>
        <v>0</v>
      </c>
      <c r="F958" s="73">
        <f t="shared" si="227"/>
        <v>0</v>
      </c>
      <c r="G958" s="43">
        <f t="shared" si="227"/>
        <v>0</v>
      </c>
      <c r="I958" s="31">
        <f t="shared" si="220"/>
        <v>0</v>
      </c>
      <c r="J958" s="137">
        <f t="shared" si="221"/>
        <v>0</v>
      </c>
      <c r="K958" s="77">
        <f t="shared" si="222"/>
        <v>0</v>
      </c>
      <c r="L958" s="137">
        <f t="shared" ref="L958:L1021" si="228">ROUND(IF(B957&lt;=$R$750,B957*$S$750/$O$739,IF(B957&gt;$R$751,B957*$S$751/$O$739,0)),4)</f>
        <v>0</v>
      </c>
      <c r="M958" s="77">
        <f t="shared" si="223"/>
        <v>0</v>
      </c>
      <c r="N958" s="14"/>
      <c r="O958" s="14"/>
      <c r="P958" s="14"/>
      <c r="V958" s="36">
        <f t="shared" si="224"/>
        <v>0</v>
      </c>
      <c r="W958" s="36">
        <f t="shared" si="225"/>
        <v>0</v>
      </c>
    </row>
    <row r="959" spans="1:23" x14ac:dyDescent="0.2">
      <c r="A959" s="29">
        <v>42230</v>
      </c>
      <c r="B959" s="30"/>
      <c r="C959" s="30"/>
      <c r="D959" s="2">
        <f t="shared" si="226"/>
        <v>0</v>
      </c>
      <c r="E959" s="30">
        <f t="shared" si="226"/>
        <v>0</v>
      </c>
      <c r="F959" s="73">
        <f t="shared" si="227"/>
        <v>0</v>
      </c>
      <c r="G959" s="43">
        <f t="shared" si="227"/>
        <v>0</v>
      </c>
      <c r="I959" s="19">
        <f t="shared" si="220"/>
        <v>0</v>
      </c>
      <c r="J959" s="138">
        <f t="shared" si="221"/>
        <v>0</v>
      </c>
      <c r="K959" s="78">
        <f t="shared" si="222"/>
        <v>0</v>
      </c>
      <c r="L959" s="144">
        <f t="shared" si="228"/>
        <v>0</v>
      </c>
      <c r="M959" s="87">
        <f t="shared" si="223"/>
        <v>0</v>
      </c>
      <c r="N959" s="14"/>
      <c r="O959" s="14"/>
      <c r="P959" s="14"/>
      <c r="V959" s="36">
        <f t="shared" si="224"/>
        <v>0</v>
      </c>
      <c r="W959" s="36">
        <f t="shared" si="225"/>
        <v>0</v>
      </c>
    </row>
    <row r="960" spans="1:23" x14ac:dyDescent="0.2">
      <c r="A960" s="29">
        <v>42231</v>
      </c>
      <c r="B960" s="30"/>
      <c r="C960" s="30"/>
      <c r="D960" s="2">
        <f t="shared" si="226"/>
        <v>0</v>
      </c>
      <c r="E960" s="30">
        <f t="shared" si="226"/>
        <v>0</v>
      </c>
      <c r="F960" s="73">
        <f t="shared" si="227"/>
        <v>0</v>
      </c>
      <c r="G960" s="43">
        <f t="shared" si="227"/>
        <v>0</v>
      </c>
      <c r="I960" s="19">
        <f t="shared" si="220"/>
        <v>0</v>
      </c>
      <c r="J960" s="138">
        <f t="shared" si="221"/>
        <v>0</v>
      </c>
      <c r="K960" s="78">
        <f t="shared" si="222"/>
        <v>0</v>
      </c>
      <c r="L960" s="144">
        <f t="shared" si="228"/>
        <v>0</v>
      </c>
      <c r="M960" s="87">
        <f t="shared" si="223"/>
        <v>0</v>
      </c>
      <c r="N960" s="14"/>
      <c r="O960" s="14"/>
      <c r="P960" s="14"/>
      <c r="V960" s="36">
        <f t="shared" si="224"/>
        <v>0</v>
      </c>
      <c r="W960" s="36">
        <f t="shared" si="225"/>
        <v>0</v>
      </c>
    </row>
    <row r="961" spans="1:23" x14ac:dyDescent="0.2">
      <c r="A961" s="29">
        <v>42232</v>
      </c>
      <c r="B961" s="30"/>
      <c r="C961" s="30"/>
      <c r="D961" s="2">
        <f t="shared" si="226"/>
        <v>0</v>
      </c>
      <c r="E961" s="30">
        <f t="shared" si="226"/>
        <v>0</v>
      </c>
      <c r="F961" s="73">
        <f t="shared" si="227"/>
        <v>0</v>
      </c>
      <c r="G961" s="43">
        <f t="shared" si="227"/>
        <v>0</v>
      </c>
      <c r="I961" s="19">
        <f t="shared" si="220"/>
        <v>0</v>
      </c>
      <c r="J961" s="138">
        <f t="shared" si="221"/>
        <v>0</v>
      </c>
      <c r="K961" s="78">
        <f t="shared" si="222"/>
        <v>0</v>
      </c>
      <c r="L961" s="144">
        <f t="shared" si="228"/>
        <v>0</v>
      </c>
      <c r="M961" s="87">
        <f t="shared" si="223"/>
        <v>0</v>
      </c>
      <c r="N961" s="14"/>
      <c r="O961" s="14"/>
      <c r="P961" s="14"/>
      <c r="V961" s="36">
        <f t="shared" si="224"/>
        <v>0</v>
      </c>
      <c r="W961" s="36">
        <f t="shared" si="225"/>
        <v>0</v>
      </c>
    </row>
    <row r="962" spans="1:23" x14ac:dyDescent="0.2">
      <c r="A962" s="29">
        <v>42233</v>
      </c>
      <c r="B962" s="30"/>
      <c r="C962" s="30"/>
      <c r="D962" s="2">
        <f t="shared" si="226"/>
        <v>0</v>
      </c>
      <c r="E962" s="30">
        <f t="shared" si="226"/>
        <v>0</v>
      </c>
      <c r="F962" s="73">
        <f t="shared" si="227"/>
        <v>0</v>
      </c>
      <c r="G962" s="43">
        <f t="shared" si="227"/>
        <v>0</v>
      </c>
      <c r="I962" s="19">
        <f t="shared" ref="I962:I1025" si="229">ROUND(B961*$N$2/$O$739,2)</f>
        <v>0</v>
      </c>
      <c r="J962" s="138">
        <f t="shared" si="221"/>
        <v>0</v>
      </c>
      <c r="K962" s="78">
        <f t="shared" si="222"/>
        <v>0</v>
      </c>
      <c r="L962" s="144">
        <f t="shared" si="228"/>
        <v>0</v>
      </c>
      <c r="M962" s="87">
        <f t="shared" si="223"/>
        <v>0</v>
      </c>
      <c r="N962" s="14"/>
      <c r="O962" s="14"/>
      <c r="P962" s="14"/>
      <c r="V962" s="36">
        <f t="shared" si="224"/>
        <v>0</v>
      </c>
      <c r="W962" s="36">
        <f t="shared" si="225"/>
        <v>0</v>
      </c>
    </row>
    <row r="963" spans="1:23" x14ac:dyDescent="0.2">
      <c r="A963" s="29">
        <v>42234</v>
      </c>
      <c r="B963" s="30"/>
      <c r="C963" s="30"/>
      <c r="D963" s="2">
        <f t="shared" si="226"/>
        <v>0</v>
      </c>
      <c r="E963" s="30">
        <f t="shared" si="226"/>
        <v>0</v>
      </c>
      <c r="F963" s="73">
        <f t="shared" si="227"/>
        <v>0</v>
      </c>
      <c r="G963" s="43">
        <f t="shared" si="227"/>
        <v>0</v>
      </c>
      <c r="I963" s="19">
        <f t="shared" si="229"/>
        <v>0</v>
      </c>
      <c r="J963" s="138">
        <f t="shared" si="221"/>
        <v>0</v>
      </c>
      <c r="K963" s="78">
        <f t="shared" si="222"/>
        <v>0</v>
      </c>
      <c r="L963" s="144">
        <f t="shared" si="228"/>
        <v>0</v>
      </c>
      <c r="M963" s="87">
        <f t="shared" si="223"/>
        <v>0</v>
      </c>
      <c r="N963" s="14"/>
      <c r="O963" s="14"/>
      <c r="P963" s="14"/>
      <c r="V963" s="36">
        <f t="shared" si="224"/>
        <v>0</v>
      </c>
      <c r="W963" s="36">
        <f t="shared" si="225"/>
        <v>0</v>
      </c>
    </row>
    <row r="964" spans="1:23" x14ac:dyDescent="0.2">
      <c r="A964" s="29">
        <v>42235</v>
      </c>
      <c r="B964" s="30"/>
      <c r="C964" s="30"/>
      <c r="D964" s="2">
        <f t="shared" si="226"/>
        <v>0</v>
      </c>
      <c r="E964" s="30">
        <f t="shared" si="226"/>
        <v>0</v>
      </c>
      <c r="F964" s="73">
        <f t="shared" si="227"/>
        <v>0</v>
      </c>
      <c r="G964" s="43">
        <f t="shared" si="227"/>
        <v>0</v>
      </c>
      <c r="I964" s="31">
        <f t="shared" si="229"/>
        <v>0</v>
      </c>
      <c r="J964" s="137">
        <f t="shared" si="221"/>
        <v>0</v>
      </c>
      <c r="K964" s="77">
        <f t="shared" si="222"/>
        <v>0</v>
      </c>
      <c r="L964" s="137">
        <f t="shared" si="228"/>
        <v>0</v>
      </c>
      <c r="M964" s="77">
        <f t="shared" si="223"/>
        <v>0</v>
      </c>
      <c r="N964" s="14"/>
      <c r="O964" s="14"/>
      <c r="P964" s="14"/>
      <c r="V964" s="36">
        <f t="shared" si="224"/>
        <v>0</v>
      </c>
      <c r="W964" s="36">
        <f t="shared" si="225"/>
        <v>0</v>
      </c>
    </row>
    <row r="965" spans="1:23" x14ac:dyDescent="0.2">
      <c r="A965" s="29">
        <v>42236</v>
      </c>
      <c r="B965" s="30"/>
      <c r="C965" s="30"/>
      <c r="D965" s="2">
        <f t="shared" si="226"/>
        <v>0</v>
      </c>
      <c r="E965" s="30">
        <f t="shared" si="226"/>
        <v>0</v>
      </c>
      <c r="F965" s="73">
        <f t="shared" si="227"/>
        <v>0</v>
      </c>
      <c r="G965" s="43">
        <f t="shared" si="227"/>
        <v>0</v>
      </c>
      <c r="I965" s="31">
        <f t="shared" si="229"/>
        <v>0</v>
      </c>
      <c r="J965" s="137">
        <f t="shared" si="221"/>
        <v>0</v>
      </c>
      <c r="K965" s="77">
        <f t="shared" si="222"/>
        <v>0</v>
      </c>
      <c r="L965" s="137">
        <f t="shared" si="228"/>
        <v>0</v>
      </c>
      <c r="M965" s="77">
        <f t="shared" si="223"/>
        <v>0</v>
      </c>
      <c r="N965" s="14"/>
      <c r="O965" s="14"/>
      <c r="P965" s="14"/>
      <c r="V965" s="36">
        <f t="shared" si="224"/>
        <v>0</v>
      </c>
      <c r="W965" s="36">
        <f t="shared" si="225"/>
        <v>0</v>
      </c>
    </row>
    <row r="966" spans="1:23" x14ac:dyDescent="0.2">
      <c r="A966" s="29">
        <v>42237</v>
      </c>
      <c r="B966" s="30"/>
      <c r="C966" s="30"/>
      <c r="D966" s="2">
        <f t="shared" si="226"/>
        <v>0</v>
      </c>
      <c r="E966" s="30">
        <f t="shared" si="226"/>
        <v>0</v>
      </c>
      <c r="F966" s="73">
        <f t="shared" si="227"/>
        <v>0</v>
      </c>
      <c r="G966" s="43">
        <f t="shared" si="227"/>
        <v>0</v>
      </c>
      <c r="I966" s="19">
        <f t="shared" si="229"/>
        <v>0</v>
      </c>
      <c r="J966" s="138">
        <f t="shared" si="221"/>
        <v>0</v>
      </c>
      <c r="K966" s="78">
        <f t="shared" si="222"/>
        <v>0</v>
      </c>
      <c r="L966" s="144">
        <f t="shared" si="228"/>
        <v>0</v>
      </c>
      <c r="M966" s="87">
        <f t="shared" si="223"/>
        <v>0</v>
      </c>
      <c r="N966" s="14"/>
      <c r="O966" s="14"/>
      <c r="P966" s="14"/>
      <c r="V966" s="36">
        <f t="shared" si="224"/>
        <v>0</v>
      </c>
      <c r="W966" s="36">
        <f t="shared" si="225"/>
        <v>0</v>
      </c>
    </row>
    <row r="967" spans="1:23" x14ac:dyDescent="0.2">
      <c r="A967" s="29">
        <v>42238</v>
      </c>
      <c r="B967" s="30"/>
      <c r="C967" s="30"/>
      <c r="D967" s="2">
        <f t="shared" si="226"/>
        <v>0</v>
      </c>
      <c r="E967" s="30">
        <f t="shared" si="226"/>
        <v>0</v>
      </c>
      <c r="F967" s="73">
        <f t="shared" si="227"/>
        <v>0</v>
      </c>
      <c r="G967" s="43">
        <f t="shared" si="227"/>
        <v>0</v>
      </c>
      <c r="I967" s="19">
        <f t="shared" si="229"/>
        <v>0</v>
      </c>
      <c r="J967" s="138">
        <f t="shared" si="221"/>
        <v>0</v>
      </c>
      <c r="K967" s="78">
        <f t="shared" si="222"/>
        <v>0</v>
      </c>
      <c r="L967" s="144">
        <f t="shared" si="228"/>
        <v>0</v>
      </c>
      <c r="M967" s="87">
        <f t="shared" si="223"/>
        <v>0</v>
      </c>
      <c r="N967" s="14"/>
      <c r="O967" s="14"/>
      <c r="P967" s="14"/>
      <c r="V967" s="36">
        <f t="shared" si="224"/>
        <v>0</v>
      </c>
      <c r="W967" s="36">
        <f t="shared" si="225"/>
        <v>0</v>
      </c>
    </row>
    <row r="968" spans="1:23" x14ac:dyDescent="0.2">
      <c r="A968" s="29">
        <v>42239</v>
      </c>
      <c r="B968" s="30"/>
      <c r="C968" s="30"/>
      <c r="D968" s="2">
        <f t="shared" si="226"/>
        <v>0</v>
      </c>
      <c r="E968" s="30">
        <f t="shared" si="226"/>
        <v>0</v>
      </c>
      <c r="F968" s="73">
        <f t="shared" si="227"/>
        <v>0</v>
      </c>
      <c r="G968" s="43">
        <f t="shared" si="227"/>
        <v>0</v>
      </c>
      <c r="I968" s="19">
        <f t="shared" si="229"/>
        <v>0</v>
      </c>
      <c r="J968" s="138">
        <f t="shared" si="221"/>
        <v>0</v>
      </c>
      <c r="K968" s="78">
        <f t="shared" si="222"/>
        <v>0</v>
      </c>
      <c r="L968" s="144">
        <f t="shared" si="228"/>
        <v>0</v>
      </c>
      <c r="M968" s="87">
        <f t="shared" si="223"/>
        <v>0</v>
      </c>
      <c r="N968" s="14"/>
      <c r="O968" s="14"/>
      <c r="P968" s="14"/>
      <c r="V968" s="36">
        <f t="shared" si="224"/>
        <v>0</v>
      </c>
      <c r="W968" s="36">
        <f t="shared" si="225"/>
        <v>0</v>
      </c>
    </row>
    <row r="969" spans="1:23" x14ac:dyDescent="0.2">
      <c r="A969" s="29">
        <v>42240</v>
      </c>
      <c r="B969" s="30"/>
      <c r="C969" s="30"/>
      <c r="D969" s="2">
        <f t="shared" si="226"/>
        <v>0</v>
      </c>
      <c r="E969" s="30">
        <f t="shared" si="226"/>
        <v>0</v>
      </c>
      <c r="F969" s="73">
        <f t="shared" si="227"/>
        <v>0</v>
      </c>
      <c r="G969" s="43">
        <f t="shared" si="227"/>
        <v>0</v>
      </c>
      <c r="I969" s="19">
        <f t="shared" si="229"/>
        <v>0</v>
      </c>
      <c r="J969" s="138">
        <f t="shared" si="221"/>
        <v>0</v>
      </c>
      <c r="K969" s="78">
        <f t="shared" si="222"/>
        <v>0</v>
      </c>
      <c r="L969" s="144">
        <f t="shared" si="228"/>
        <v>0</v>
      </c>
      <c r="M969" s="87">
        <f t="shared" si="223"/>
        <v>0</v>
      </c>
      <c r="N969" s="14"/>
      <c r="O969" s="14"/>
      <c r="P969" s="14"/>
      <c r="V969" s="36">
        <f t="shared" si="224"/>
        <v>0</v>
      </c>
      <c r="W969" s="36">
        <f t="shared" si="225"/>
        <v>0</v>
      </c>
    </row>
    <row r="970" spans="1:23" x14ac:dyDescent="0.2">
      <c r="A970" s="29">
        <v>42241</v>
      </c>
      <c r="B970" s="30"/>
      <c r="C970" s="30"/>
      <c r="D970" s="2">
        <f t="shared" si="226"/>
        <v>0</v>
      </c>
      <c r="E970" s="30">
        <f t="shared" si="226"/>
        <v>0</v>
      </c>
      <c r="F970" s="73">
        <f t="shared" si="227"/>
        <v>0</v>
      </c>
      <c r="G970" s="43">
        <f t="shared" si="227"/>
        <v>0</v>
      </c>
      <c r="I970" s="19">
        <f t="shared" si="229"/>
        <v>0</v>
      </c>
      <c r="J970" s="138">
        <f t="shared" si="221"/>
        <v>0</v>
      </c>
      <c r="K970" s="78">
        <f t="shared" si="222"/>
        <v>0</v>
      </c>
      <c r="L970" s="144">
        <f t="shared" si="228"/>
        <v>0</v>
      </c>
      <c r="M970" s="87">
        <f t="shared" si="223"/>
        <v>0</v>
      </c>
      <c r="N970" s="14"/>
      <c r="O970" s="14"/>
      <c r="P970" s="14"/>
      <c r="V970" s="36">
        <f t="shared" si="224"/>
        <v>0</v>
      </c>
      <c r="W970" s="36">
        <f t="shared" si="225"/>
        <v>0</v>
      </c>
    </row>
    <row r="971" spans="1:23" x14ac:dyDescent="0.2">
      <c r="A971" s="29">
        <v>42242</v>
      </c>
      <c r="B971" s="30"/>
      <c r="C971" s="30"/>
      <c r="D971" s="2">
        <f t="shared" si="226"/>
        <v>0</v>
      </c>
      <c r="E971" s="30">
        <f t="shared" si="226"/>
        <v>0</v>
      </c>
      <c r="F971" s="73">
        <f t="shared" si="227"/>
        <v>0</v>
      </c>
      <c r="G971" s="43">
        <f t="shared" si="227"/>
        <v>0</v>
      </c>
      <c r="I971" s="31">
        <f t="shared" si="229"/>
        <v>0</v>
      </c>
      <c r="J971" s="137">
        <f t="shared" si="221"/>
        <v>0</v>
      </c>
      <c r="K971" s="77">
        <f t="shared" si="222"/>
        <v>0</v>
      </c>
      <c r="L971" s="137">
        <f t="shared" si="228"/>
        <v>0</v>
      </c>
      <c r="M971" s="77">
        <f t="shared" si="223"/>
        <v>0</v>
      </c>
      <c r="N971" s="14"/>
      <c r="O971" s="14"/>
      <c r="P971" s="14"/>
      <c r="V971" s="36">
        <f t="shared" si="224"/>
        <v>0</v>
      </c>
      <c r="W971" s="36">
        <f t="shared" si="225"/>
        <v>0</v>
      </c>
    </row>
    <row r="972" spans="1:23" x14ac:dyDescent="0.2">
      <c r="A972" s="29">
        <v>42243</v>
      </c>
      <c r="B972" s="30"/>
      <c r="C972" s="30"/>
      <c r="D972" s="2">
        <f t="shared" si="226"/>
        <v>0</v>
      </c>
      <c r="E972" s="30">
        <f t="shared" si="226"/>
        <v>0</v>
      </c>
      <c r="F972" s="73">
        <f t="shared" si="227"/>
        <v>0</v>
      </c>
      <c r="G972" s="43">
        <f t="shared" si="227"/>
        <v>0</v>
      </c>
      <c r="I972" s="31">
        <f t="shared" si="229"/>
        <v>0</v>
      </c>
      <c r="J972" s="137">
        <f t="shared" si="221"/>
        <v>0</v>
      </c>
      <c r="K972" s="77">
        <f t="shared" si="222"/>
        <v>0</v>
      </c>
      <c r="L972" s="137">
        <f t="shared" si="228"/>
        <v>0</v>
      </c>
      <c r="M972" s="77">
        <f t="shared" si="223"/>
        <v>0</v>
      </c>
      <c r="N972" s="191" t="s">
        <v>54</v>
      </c>
      <c r="O972" s="191"/>
      <c r="P972" s="191"/>
      <c r="V972" s="36">
        <f t="shared" si="224"/>
        <v>0</v>
      </c>
      <c r="W972" s="36">
        <f t="shared" si="225"/>
        <v>0</v>
      </c>
    </row>
    <row r="973" spans="1:23" x14ac:dyDescent="0.2">
      <c r="A973" s="29">
        <v>42244</v>
      </c>
      <c r="B973" s="30"/>
      <c r="C973" s="30"/>
      <c r="D973" s="2">
        <f t="shared" si="226"/>
        <v>0</v>
      </c>
      <c r="E973" s="30">
        <f t="shared" si="226"/>
        <v>0</v>
      </c>
      <c r="F973" s="73">
        <f t="shared" si="227"/>
        <v>0</v>
      </c>
      <c r="G973" s="43">
        <f t="shared" si="227"/>
        <v>0</v>
      </c>
      <c r="I973" s="19">
        <f t="shared" si="229"/>
        <v>0</v>
      </c>
      <c r="J973" s="138">
        <f t="shared" si="221"/>
        <v>0</v>
      </c>
      <c r="K973" s="78">
        <f t="shared" si="222"/>
        <v>0</v>
      </c>
      <c r="L973" s="144">
        <f t="shared" si="228"/>
        <v>0</v>
      </c>
      <c r="M973" s="87">
        <f t="shared" si="223"/>
        <v>0</v>
      </c>
      <c r="N973" s="119" t="s">
        <v>52</v>
      </c>
      <c r="O973" s="120">
        <f>SUM(J947:J977)</f>
        <v>0</v>
      </c>
      <c r="P973" s="76">
        <f>SUM(L947:L977)</f>
        <v>0</v>
      </c>
      <c r="V973" s="36">
        <f t="shared" si="224"/>
        <v>0</v>
      </c>
      <c r="W973" s="36">
        <f t="shared" si="225"/>
        <v>0</v>
      </c>
    </row>
    <row r="974" spans="1:23" x14ac:dyDescent="0.2">
      <c r="A974" s="29">
        <v>42245</v>
      </c>
      <c r="B974" s="30"/>
      <c r="C974" s="30"/>
      <c r="D974" s="2">
        <f t="shared" si="226"/>
        <v>0</v>
      </c>
      <c r="E974" s="30">
        <f t="shared" si="226"/>
        <v>0</v>
      </c>
      <c r="F974" s="73">
        <f t="shared" si="227"/>
        <v>0</v>
      </c>
      <c r="G974" s="43">
        <f t="shared" si="227"/>
        <v>0</v>
      </c>
      <c r="I974" s="19">
        <f t="shared" si="229"/>
        <v>0</v>
      </c>
      <c r="J974" s="138">
        <f t="shared" si="221"/>
        <v>0</v>
      </c>
      <c r="K974" s="78">
        <f t="shared" si="222"/>
        <v>0</v>
      </c>
      <c r="L974" s="144">
        <f t="shared" si="228"/>
        <v>0</v>
      </c>
      <c r="M974" s="87">
        <f t="shared" si="223"/>
        <v>0</v>
      </c>
      <c r="N974" s="119" t="s">
        <v>53</v>
      </c>
      <c r="O974" s="76">
        <f>SUM(K947:K977)</f>
        <v>0</v>
      </c>
      <c r="P974" s="76">
        <f>SUM(M947:M977)</f>
        <v>0</v>
      </c>
      <c r="V974" s="36">
        <f t="shared" si="224"/>
        <v>0</v>
      </c>
      <c r="W974" s="36">
        <f t="shared" si="225"/>
        <v>0</v>
      </c>
    </row>
    <row r="975" spans="1:23" x14ac:dyDescent="0.2">
      <c r="A975" s="29">
        <v>42246</v>
      </c>
      <c r="B975" s="30"/>
      <c r="C975" s="30"/>
      <c r="D975" s="2">
        <f t="shared" si="226"/>
        <v>0</v>
      </c>
      <c r="E975" s="30">
        <f t="shared" si="226"/>
        <v>0</v>
      </c>
      <c r="F975" s="73">
        <f t="shared" si="227"/>
        <v>0</v>
      </c>
      <c r="G975" s="43">
        <f t="shared" si="227"/>
        <v>0</v>
      </c>
      <c r="I975" s="19">
        <f t="shared" si="229"/>
        <v>0</v>
      </c>
      <c r="J975" s="138">
        <f t="shared" si="221"/>
        <v>0</v>
      </c>
      <c r="K975" s="78">
        <f t="shared" si="222"/>
        <v>0</v>
      </c>
      <c r="L975" s="144">
        <f t="shared" si="228"/>
        <v>0</v>
      </c>
      <c r="M975" s="87">
        <f t="shared" si="223"/>
        <v>0</v>
      </c>
      <c r="N975" s="186" t="s">
        <v>12</v>
      </c>
      <c r="O975" s="186"/>
      <c r="P975" s="186"/>
      <c r="V975" s="36">
        <f t="shared" si="224"/>
        <v>0</v>
      </c>
      <c r="W975" s="36">
        <f t="shared" si="225"/>
        <v>0</v>
      </c>
    </row>
    <row r="976" spans="1:23" x14ac:dyDescent="0.2">
      <c r="A976" s="29">
        <v>42247</v>
      </c>
      <c r="B976" s="30"/>
      <c r="C976" s="30"/>
      <c r="D976" s="2">
        <f t="shared" si="226"/>
        <v>0</v>
      </c>
      <c r="E976" s="30">
        <f t="shared" si="226"/>
        <v>0</v>
      </c>
      <c r="F976" s="73">
        <f t="shared" si="227"/>
        <v>0</v>
      </c>
      <c r="G976" s="43">
        <f t="shared" si="227"/>
        <v>0</v>
      </c>
      <c r="I976" s="19">
        <f t="shared" si="229"/>
        <v>0</v>
      </c>
      <c r="J976" s="138">
        <f t="shared" si="221"/>
        <v>0</v>
      </c>
      <c r="K976" s="78">
        <f t="shared" si="222"/>
        <v>0</v>
      </c>
      <c r="L976" s="144">
        <f t="shared" si="228"/>
        <v>0</v>
      </c>
      <c r="M976" s="87">
        <f t="shared" si="223"/>
        <v>0</v>
      </c>
      <c r="N976" s="92" t="s">
        <v>43</v>
      </c>
      <c r="O976" s="133" t="s">
        <v>39</v>
      </c>
      <c r="P976" s="93" t="s">
        <v>40</v>
      </c>
      <c r="V976" s="36">
        <f t="shared" si="224"/>
        <v>0</v>
      </c>
      <c r="W976" s="36">
        <f t="shared" si="225"/>
        <v>0</v>
      </c>
    </row>
    <row r="977" spans="1:23" x14ac:dyDescent="0.2">
      <c r="A977" s="29">
        <v>42248</v>
      </c>
      <c r="B977" s="30"/>
      <c r="C977" s="30"/>
      <c r="D977" s="2">
        <f t="shared" si="226"/>
        <v>0</v>
      </c>
      <c r="E977" s="30">
        <f t="shared" si="226"/>
        <v>0</v>
      </c>
      <c r="F977" s="73">
        <f t="shared" si="227"/>
        <v>0</v>
      </c>
      <c r="G977" s="43">
        <f t="shared" si="227"/>
        <v>0</v>
      </c>
      <c r="I977" s="32">
        <f t="shared" si="229"/>
        <v>0</v>
      </c>
      <c r="J977" s="139">
        <f t="shared" ref="J977:J1040" si="230">ROUND(IF(B976&lt;=$R$740,B976*$S$740/$O$739,MAX(IF(B976&lt;=$R$741,B976*$S$741/$O$739,MAX(IF(B976&lt;=$R$742,B976*$S$742/$O$739,MAX(IF(B976&lt;=$R$743,B976*$S$743/$O$739,MAX(IF(B976&lt;=$R$744,B976*$S$744/$O$739,MAX(IF(B976&lt;=$R$745,B976*$S$745/$O$739,MAX(IF(B976&gt;$R$746,B976*$S$746/$O$739,0),$R$745*$S$745/$O$739)),$R$744*$S$744/$O$739)),$R$743*$S$743/$O$739)),$R$742*$S$742/$O$739)),$R$741*$S$741/$O$739)),$R$740*$S$740/$O$739)),4)</f>
        <v>0</v>
      </c>
      <c r="K977" s="79">
        <f t="shared" si="222"/>
        <v>0</v>
      </c>
      <c r="L977" s="139">
        <f t="shared" si="228"/>
        <v>0</v>
      </c>
      <c r="M977" s="79">
        <f t="shared" si="223"/>
        <v>0</v>
      </c>
      <c r="N977" s="94">
        <f>SUM(I947:I977)</f>
        <v>0</v>
      </c>
      <c r="O977" s="89">
        <f>IF(SUM(J947:J977)&lt;20000,20000,SUM(J947:J977))</f>
        <v>20000</v>
      </c>
      <c r="P977" s="91">
        <f>IF(SUM(L947:L977)&lt;6000,6000,SUM(L947:L977))</f>
        <v>6000</v>
      </c>
      <c r="V977" s="36">
        <f t="shared" si="224"/>
        <v>0</v>
      </c>
      <c r="W977" s="36">
        <f t="shared" si="225"/>
        <v>0</v>
      </c>
    </row>
    <row r="978" spans="1:23" x14ac:dyDescent="0.2">
      <c r="A978" s="29">
        <v>42249</v>
      </c>
      <c r="B978" s="30"/>
      <c r="C978" s="30"/>
      <c r="D978" s="2">
        <f t="shared" si="226"/>
        <v>0</v>
      </c>
      <c r="E978" s="30">
        <f t="shared" si="226"/>
        <v>0</v>
      </c>
      <c r="F978" s="73">
        <f t="shared" si="227"/>
        <v>0</v>
      </c>
      <c r="G978" s="43">
        <f t="shared" si="227"/>
        <v>0</v>
      </c>
      <c r="I978" s="31">
        <f t="shared" si="229"/>
        <v>0</v>
      </c>
      <c r="J978" s="137">
        <f t="shared" si="230"/>
        <v>0</v>
      </c>
      <c r="K978" s="77">
        <f t="shared" si="222"/>
        <v>0</v>
      </c>
      <c r="L978" s="137">
        <f t="shared" si="228"/>
        <v>0</v>
      </c>
      <c r="M978" s="77">
        <f t="shared" si="223"/>
        <v>0</v>
      </c>
      <c r="N978" s="94">
        <f>ROUND(N977*18/118,2)</f>
        <v>0</v>
      </c>
      <c r="O978" s="95">
        <f>IF(O977=TRUE,SUM(K947:K977),O977*18%)</f>
        <v>3600</v>
      </c>
      <c r="P978" s="96">
        <f>IF(P977=TRUE,SUM(M947:M977),P977*18%)</f>
        <v>1080</v>
      </c>
      <c r="V978" s="36">
        <f t="shared" si="224"/>
        <v>0</v>
      </c>
      <c r="W978" s="36">
        <f t="shared" si="225"/>
        <v>0</v>
      </c>
    </row>
    <row r="979" spans="1:23" x14ac:dyDescent="0.2">
      <c r="A979" s="29">
        <v>42250</v>
      </c>
      <c r="B979" s="30"/>
      <c r="C979" s="30"/>
      <c r="D979" s="2">
        <f t="shared" si="226"/>
        <v>0</v>
      </c>
      <c r="E979" s="30">
        <f t="shared" si="226"/>
        <v>0</v>
      </c>
      <c r="F979" s="73">
        <f t="shared" si="227"/>
        <v>0</v>
      </c>
      <c r="G979" s="43">
        <f t="shared" si="227"/>
        <v>0</v>
      </c>
      <c r="I979" s="31">
        <f t="shared" si="229"/>
        <v>0</v>
      </c>
      <c r="J979" s="137">
        <f t="shared" si="230"/>
        <v>0</v>
      </c>
      <c r="K979" s="77">
        <f t="shared" si="222"/>
        <v>0</v>
      </c>
      <c r="L979" s="137">
        <f t="shared" si="228"/>
        <v>0</v>
      </c>
      <c r="M979" s="77">
        <f t="shared" si="223"/>
        <v>0</v>
      </c>
      <c r="N979" s="190" t="s">
        <v>47</v>
      </c>
      <c r="O979" s="190"/>
      <c r="P979" s="190"/>
      <c r="V979" s="36">
        <f t="shared" si="224"/>
        <v>0</v>
      </c>
      <c r="W979" s="36">
        <f t="shared" si="225"/>
        <v>0</v>
      </c>
    </row>
    <row r="980" spans="1:23" x14ac:dyDescent="0.2">
      <c r="A980" s="29">
        <v>42251</v>
      </c>
      <c r="B980" s="30"/>
      <c r="C980" s="30"/>
      <c r="D980" s="2">
        <f t="shared" si="226"/>
        <v>0</v>
      </c>
      <c r="E980" s="30">
        <f t="shared" si="226"/>
        <v>0</v>
      </c>
      <c r="F980" s="73">
        <f t="shared" si="227"/>
        <v>0</v>
      </c>
      <c r="G980" s="43">
        <f t="shared" si="227"/>
        <v>0</v>
      </c>
      <c r="I980" s="19">
        <f t="shared" si="229"/>
        <v>0</v>
      </c>
      <c r="J980" s="138">
        <f t="shared" si="230"/>
        <v>0</v>
      </c>
      <c r="K980" s="78">
        <f t="shared" si="222"/>
        <v>0</v>
      </c>
      <c r="L980" s="144">
        <f t="shared" si="228"/>
        <v>0</v>
      </c>
      <c r="M980" s="87">
        <f t="shared" si="223"/>
        <v>0</v>
      </c>
      <c r="N980" s="75"/>
      <c r="O980" s="75"/>
      <c r="P980" s="75"/>
      <c r="V980" s="36">
        <f t="shared" si="224"/>
        <v>0</v>
      </c>
      <c r="W980" s="36">
        <f t="shared" si="225"/>
        <v>0</v>
      </c>
    </row>
    <row r="981" spans="1:23" x14ac:dyDescent="0.2">
      <c r="A981" s="29">
        <v>42252</v>
      </c>
      <c r="B981" s="30"/>
      <c r="C981" s="30"/>
      <c r="D981" s="2">
        <f t="shared" si="226"/>
        <v>0</v>
      </c>
      <c r="E981" s="30">
        <f t="shared" si="226"/>
        <v>0</v>
      </c>
      <c r="F981" s="73">
        <f t="shared" si="227"/>
        <v>0</v>
      </c>
      <c r="G981" s="43">
        <f t="shared" si="227"/>
        <v>0</v>
      </c>
      <c r="I981" s="19">
        <f t="shared" si="229"/>
        <v>0</v>
      </c>
      <c r="J981" s="138">
        <f t="shared" si="230"/>
        <v>0</v>
      </c>
      <c r="K981" s="78">
        <f t="shared" si="222"/>
        <v>0</v>
      </c>
      <c r="L981" s="144">
        <f t="shared" si="228"/>
        <v>0</v>
      </c>
      <c r="M981" s="87">
        <f t="shared" si="223"/>
        <v>0</v>
      </c>
      <c r="N981" s="75"/>
      <c r="O981" s="75"/>
      <c r="P981" s="75"/>
      <c r="V981" s="36">
        <f t="shared" si="224"/>
        <v>0</v>
      </c>
      <c r="W981" s="36">
        <f t="shared" si="225"/>
        <v>0</v>
      </c>
    </row>
    <row r="982" spans="1:23" x14ac:dyDescent="0.2">
      <c r="A982" s="29">
        <v>42253</v>
      </c>
      <c r="B982" s="30"/>
      <c r="C982" s="30"/>
      <c r="D982" s="2">
        <f t="shared" si="226"/>
        <v>0</v>
      </c>
      <c r="E982" s="30">
        <f t="shared" si="226"/>
        <v>0</v>
      </c>
      <c r="F982" s="73">
        <f t="shared" si="227"/>
        <v>0</v>
      </c>
      <c r="G982" s="43">
        <f t="shared" si="227"/>
        <v>0</v>
      </c>
      <c r="I982" s="19">
        <f t="shared" si="229"/>
        <v>0</v>
      </c>
      <c r="J982" s="138">
        <f t="shared" si="230"/>
        <v>0</v>
      </c>
      <c r="K982" s="78">
        <f t="shared" si="222"/>
        <v>0</v>
      </c>
      <c r="L982" s="144">
        <f t="shared" si="228"/>
        <v>0</v>
      </c>
      <c r="M982" s="87">
        <f t="shared" si="223"/>
        <v>0</v>
      </c>
      <c r="N982" s="14"/>
      <c r="O982" s="14"/>
      <c r="P982" s="14"/>
      <c r="V982" s="36">
        <f t="shared" si="224"/>
        <v>0</v>
      </c>
      <c r="W982" s="36">
        <f t="shared" si="225"/>
        <v>0</v>
      </c>
    </row>
    <row r="983" spans="1:23" x14ac:dyDescent="0.2">
      <c r="A983" s="29">
        <v>42254</v>
      </c>
      <c r="B983" s="30"/>
      <c r="C983" s="30"/>
      <c r="D983" s="2">
        <f t="shared" si="226"/>
        <v>0</v>
      </c>
      <c r="E983" s="30">
        <f t="shared" si="226"/>
        <v>0</v>
      </c>
      <c r="F983" s="73">
        <f t="shared" si="227"/>
        <v>0</v>
      </c>
      <c r="G983" s="43">
        <f t="shared" si="227"/>
        <v>0</v>
      </c>
      <c r="I983" s="19">
        <f t="shared" si="229"/>
        <v>0</v>
      </c>
      <c r="J983" s="138">
        <f t="shared" si="230"/>
        <v>0</v>
      </c>
      <c r="K983" s="78">
        <f t="shared" si="222"/>
        <v>0</v>
      </c>
      <c r="L983" s="144">
        <f t="shared" si="228"/>
        <v>0</v>
      </c>
      <c r="M983" s="87">
        <f t="shared" si="223"/>
        <v>0</v>
      </c>
      <c r="N983" s="14"/>
      <c r="O983" s="14"/>
      <c r="P983" s="14"/>
      <c r="V983" s="36">
        <f t="shared" si="224"/>
        <v>0</v>
      </c>
      <c r="W983" s="36">
        <f t="shared" si="225"/>
        <v>0</v>
      </c>
    </row>
    <row r="984" spans="1:23" x14ac:dyDescent="0.2">
      <c r="A984" s="29">
        <v>42255</v>
      </c>
      <c r="B984" s="30"/>
      <c r="C984" s="30"/>
      <c r="D984" s="2">
        <f t="shared" si="226"/>
        <v>0</v>
      </c>
      <c r="E984" s="30">
        <f t="shared" si="226"/>
        <v>0</v>
      </c>
      <c r="F984" s="73">
        <f t="shared" si="227"/>
        <v>0</v>
      </c>
      <c r="G984" s="43">
        <f t="shared" si="227"/>
        <v>0</v>
      </c>
      <c r="I984" s="19">
        <f t="shared" si="229"/>
        <v>0</v>
      </c>
      <c r="J984" s="138">
        <f t="shared" si="230"/>
        <v>0</v>
      </c>
      <c r="K984" s="78">
        <f t="shared" si="222"/>
        <v>0</v>
      </c>
      <c r="L984" s="144">
        <f t="shared" si="228"/>
        <v>0</v>
      </c>
      <c r="M984" s="87">
        <f t="shared" si="223"/>
        <v>0</v>
      </c>
      <c r="N984" s="14"/>
      <c r="O984" s="14"/>
      <c r="P984" s="14"/>
      <c r="V984" s="36">
        <f t="shared" si="224"/>
        <v>0</v>
      </c>
      <c r="W984" s="36">
        <f t="shared" si="225"/>
        <v>0</v>
      </c>
    </row>
    <row r="985" spans="1:23" x14ac:dyDescent="0.2">
      <c r="A985" s="29">
        <v>42256</v>
      </c>
      <c r="B985" s="30"/>
      <c r="C985" s="30"/>
      <c r="D985" s="2">
        <f t="shared" si="226"/>
        <v>0</v>
      </c>
      <c r="E985" s="30">
        <f t="shared" si="226"/>
        <v>0</v>
      </c>
      <c r="F985" s="73">
        <f t="shared" si="227"/>
        <v>0</v>
      </c>
      <c r="G985" s="43">
        <f t="shared" si="227"/>
        <v>0</v>
      </c>
      <c r="I985" s="31">
        <f t="shared" si="229"/>
        <v>0</v>
      </c>
      <c r="J985" s="137">
        <f t="shared" si="230"/>
        <v>0</v>
      </c>
      <c r="K985" s="77">
        <f t="shared" si="222"/>
        <v>0</v>
      </c>
      <c r="L985" s="137">
        <f t="shared" si="228"/>
        <v>0</v>
      </c>
      <c r="M985" s="77">
        <f t="shared" si="223"/>
        <v>0</v>
      </c>
      <c r="N985" s="14"/>
      <c r="O985" s="14"/>
      <c r="P985" s="14"/>
      <c r="V985" s="36">
        <f t="shared" si="224"/>
        <v>0</v>
      </c>
      <c r="W985" s="36">
        <f t="shared" si="225"/>
        <v>0</v>
      </c>
    </row>
    <row r="986" spans="1:23" x14ac:dyDescent="0.2">
      <c r="A986" s="29">
        <v>42257</v>
      </c>
      <c r="B986" s="30"/>
      <c r="C986" s="30"/>
      <c r="D986" s="2">
        <f t="shared" si="226"/>
        <v>0</v>
      </c>
      <c r="E986" s="30">
        <f t="shared" si="226"/>
        <v>0</v>
      </c>
      <c r="F986" s="73">
        <f t="shared" si="227"/>
        <v>0</v>
      </c>
      <c r="G986" s="43">
        <f t="shared" si="227"/>
        <v>0</v>
      </c>
      <c r="I986" s="31">
        <f t="shared" si="229"/>
        <v>0</v>
      </c>
      <c r="J986" s="137">
        <f t="shared" si="230"/>
        <v>0</v>
      </c>
      <c r="K986" s="77">
        <f t="shared" si="222"/>
        <v>0</v>
      </c>
      <c r="L986" s="137">
        <f t="shared" si="228"/>
        <v>0</v>
      </c>
      <c r="M986" s="77">
        <f t="shared" si="223"/>
        <v>0</v>
      </c>
      <c r="N986" s="14"/>
      <c r="O986" s="14"/>
      <c r="P986" s="14"/>
      <c r="V986" s="36">
        <f t="shared" si="224"/>
        <v>0</v>
      </c>
      <c r="W986" s="36">
        <f t="shared" si="225"/>
        <v>0</v>
      </c>
    </row>
    <row r="987" spans="1:23" x14ac:dyDescent="0.2">
      <c r="A987" s="29">
        <v>42258</v>
      </c>
      <c r="B987" s="30"/>
      <c r="C987" s="30"/>
      <c r="D987" s="2">
        <f t="shared" si="226"/>
        <v>0</v>
      </c>
      <c r="E987" s="30">
        <f t="shared" si="226"/>
        <v>0</v>
      </c>
      <c r="F987" s="73">
        <f t="shared" si="227"/>
        <v>0</v>
      </c>
      <c r="G987" s="43">
        <f t="shared" si="227"/>
        <v>0</v>
      </c>
      <c r="I987" s="19">
        <f t="shared" si="229"/>
        <v>0</v>
      </c>
      <c r="J987" s="138">
        <f t="shared" si="230"/>
        <v>0</v>
      </c>
      <c r="K987" s="78">
        <f t="shared" si="222"/>
        <v>0</v>
      </c>
      <c r="L987" s="144">
        <f t="shared" si="228"/>
        <v>0</v>
      </c>
      <c r="M987" s="87">
        <f t="shared" si="223"/>
        <v>0</v>
      </c>
      <c r="N987" s="14"/>
      <c r="O987" s="14"/>
      <c r="P987" s="14"/>
      <c r="V987" s="36">
        <f t="shared" si="224"/>
        <v>0</v>
      </c>
      <c r="W987" s="36">
        <f t="shared" si="225"/>
        <v>0</v>
      </c>
    </row>
    <row r="988" spans="1:23" x14ac:dyDescent="0.2">
      <c r="A988" s="29">
        <v>42259</v>
      </c>
      <c r="B988" s="30"/>
      <c r="C988" s="30"/>
      <c r="D988" s="2">
        <f t="shared" si="226"/>
        <v>0</v>
      </c>
      <c r="E988" s="30">
        <f t="shared" si="226"/>
        <v>0</v>
      </c>
      <c r="F988" s="73">
        <f t="shared" si="227"/>
        <v>0</v>
      </c>
      <c r="G988" s="43">
        <f t="shared" si="227"/>
        <v>0</v>
      </c>
      <c r="I988" s="19">
        <f t="shared" si="229"/>
        <v>0</v>
      </c>
      <c r="J988" s="138">
        <f t="shared" si="230"/>
        <v>0</v>
      </c>
      <c r="K988" s="78">
        <f t="shared" si="222"/>
        <v>0</v>
      </c>
      <c r="L988" s="144">
        <f t="shared" si="228"/>
        <v>0</v>
      </c>
      <c r="M988" s="87">
        <f t="shared" si="223"/>
        <v>0</v>
      </c>
      <c r="N988" s="14"/>
      <c r="O988" s="14"/>
      <c r="P988" s="14"/>
      <c r="V988" s="36">
        <f t="shared" si="224"/>
        <v>0</v>
      </c>
      <c r="W988" s="36">
        <f t="shared" si="225"/>
        <v>0</v>
      </c>
    </row>
    <row r="989" spans="1:23" x14ac:dyDescent="0.2">
      <c r="A989" s="29">
        <v>42260</v>
      </c>
      <c r="B989" s="30"/>
      <c r="C989" s="30"/>
      <c r="D989" s="2">
        <f t="shared" si="226"/>
        <v>0</v>
      </c>
      <c r="E989" s="30">
        <f t="shared" si="226"/>
        <v>0</v>
      </c>
      <c r="F989" s="73">
        <f t="shared" si="227"/>
        <v>0</v>
      </c>
      <c r="G989" s="43">
        <f t="shared" si="227"/>
        <v>0</v>
      </c>
      <c r="I989" s="19">
        <f t="shared" si="229"/>
        <v>0</v>
      </c>
      <c r="J989" s="138">
        <f t="shared" si="230"/>
        <v>0</v>
      </c>
      <c r="K989" s="78">
        <f t="shared" si="222"/>
        <v>0</v>
      </c>
      <c r="L989" s="144">
        <f t="shared" si="228"/>
        <v>0</v>
      </c>
      <c r="M989" s="87">
        <f t="shared" si="223"/>
        <v>0</v>
      </c>
      <c r="N989" s="14"/>
      <c r="O989" s="14"/>
      <c r="P989" s="14"/>
      <c r="V989" s="36">
        <f t="shared" si="224"/>
        <v>0</v>
      </c>
      <c r="W989" s="36">
        <f t="shared" si="225"/>
        <v>0</v>
      </c>
    </row>
    <row r="990" spans="1:23" x14ac:dyDescent="0.2">
      <c r="A990" s="29">
        <v>42261</v>
      </c>
      <c r="B990" s="30"/>
      <c r="C990" s="30"/>
      <c r="D990" s="2">
        <f t="shared" si="226"/>
        <v>0</v>
      </c>
      <c r="E990" s="30">
        <f t="shared" si="226"/>
        <v>0</v>
      </c>
      <c r="F990" s="73">
        <f t="shared" si="227"/>
        <v>0</v>
      </c>
      <c r="G990" s="43">
        <f t="shared" si="227"/>
        <v>0</v>
      </c>
      <c r="I990" s="19">
        <f t="shared" si="229"/>
        <v>0</v>
      </c>
      <c r="J990" s="138">
        <f t="shared" si="230"/>
        <v>0</v>
      </c>
      <c r="K990" s="78">
        <f t="shared" si="222"/>
        <v>0</v>
      </c>
      <c r="L990" s="144">
        <f t="shared" si="228"/>
        <v>0</v>
      </c>
      <c r="M990" s="87">
        <f t="shared" si="223"/>
        <v>0</v>
      </c>
      <c r="N990" s="14"/>
      <c r="O990" s="14"/>
      <c r="P990" s="14"/>
      <c r="V990" s="36">
        <f t="shared" si="224"/>
        <v>0</v>
      </c>
      <c r="W990" s="36">
        <f t="shared" si="225"/>
        <v>0</v>
      </c>
    </row>
    <row r="991" spans="1:23" x14ac:dyDescent="0.2">
      <c r="A991" s="29">
        <v>42262</v>
      </c>
      <c r="B991" s="30"/>
      <c r="C991" s="30"/>
      <c r="D991" s="2">
        <f t="shared" si="226"/>
        <v>0</v>
      </c>
      <c r="E991" s="30">
        <f t="shared" si="226"/>
        <v>0</v>
      </c>
      <c r="F991" s="73">
        <f t="shared" si="227"/>
        <v>0</v>
      </c>
      <c r="G991" s="43">
        <f t="shared" si="227"/>
        <v>0</v>
      </c>
      <c r="I991" s="19">
        <f t="shared" si="229"/>
        <v>0</v>
      </c>
      <c r="J991" s="138">
        <f t="shared" si="230"/>
        <v>0</v>
      </c>
      <c r="K991" s="78">
        <f t="shared" si="222"/>
        <v>0</v>
      </c>
      <c r="L991" s="144">
        <f t="shared" si="228"/>
        <v>0</v>
      </c>
      <c r="M991" s="87">
        <f t="shared" si="223"/>
        <v>0</v>
      </c>
      <c r="N991" s="14"/>
      <c r="O991" s="14"/>
      <c r="P991" s="14"/>
      <c r="V991" s="36">
        <f t="shared" si="224"/>
        <v>0</v>
      </c>
      <c r="W991" s="36">
        <f t="shared" si="225"/>
        <v>0</v>
      </c>
    </row>
    <row r="992" spans="1:23" x14ac:dyDescent="0.2">
      <c r="A992" s="29">
        <v>42263</v>
      </c>
      <c r="B992" s="30"/>
      <c r="C992" s="30"/>
      <c r="D992" s="2">
        <f t="shared" si="226"/>
        <v>0</v>
      </c>
      <c r="E992" s="30">
        <f t="shared" si="226"/>
        <v>0</v>
      </c>
      <c r="F992" s="73">
        <f t="shared" si="227"/>
        <v>0</v>
      </c>
      <c r="G992" s="43">
        <f t="shared" si="227"/>
        <v>0</v>
      </c>
      <c r="I992" s="31">
        <f t="shared" si="229"/>
        <v>0</v>
      </c>
      <c r="J992" s="137">
        <f t="shared" si="230"/>
        <v>0</v>
      </c>
      <c r="K992" s="77">
        <f t="shared" si="222"/>
        <v>0</v>
      </c>
      <c r="L992" s="137">
        <f t="shared" si="228"/>
        <v>0</v>
      </c>
      <c r="M992" s="77">
        <f t="shared" si="223"/>
        <v>0</v>
      </c>
      <c r="N992" s="14"/>
      <c r="O992" s="14"/>
      <c r="P992" s="14"/>
      <c r="V992" s="36">
        <f t="shared" si="224"/>
        <v>0</v>
      </c>
      <c r="W992" s="36">
        <f t="shared" si="225"/>
        <v>0</v>
      </c>
    </row>
    <row r="993" spans="1:23" x14ac:dyDescent="0.2">
      <c r="A993" s="29">
        <v>42264</v>
      </c>
      <c r="B993" s="30"/>
      <c r="C993" s="30"/>
      <c r="D993" s="2">
        <f t="shared" si="226"/>
        <v>0</v>
      </c>
      <c r="E993" s="30">
        <f t="shared" si="226"/>
        <v>0</v>
      </c>
      <c r="F993" s="73">
        <f t="shared" si="227"/>
        <v>0</v>
      </c>
      <c r="G993" s="43">
        <f t="shared" si="227"/>
        <v>0</v>
      </c>
      <c r="I993" s="31">
        <f t="shared" si="229"/>
        <v>0</v>
      </c>
      <c r="J993" s="137">
        <f t="shared" si="230"/>
        <v>0</v>
      </c>
      <c r="K993" s="77">
        <f t="shared" si="222"/>
        <v>0</v>
      </c>
      <c r="L993" s="137">
        <f t="shared" si="228"/>
        <v>0</v>
      </c>
      <c r="M993" s="77">
        <f t="shared" si="223"/>
        <v>0</v>
      </c>
      <c r="N993" s="14"/>
      <c r="O993" s="14"/>
      <c r="P993" s="14"/>
      <c r="V993" s="36">
        <f t="shared" si="224"/>
        <v>0</v>
      </c>
      <c r="W993" s="36">
        <f t="shared" si="225"/>
        <v>0</v>
      </c>
    </row>
    <row r="994" spans="1:23" x14ac:dyDescent="0.2">
      <c r="A994" s="29">
        <v>42265</v>
      </c>
      <c r="B994" s="30"/>
      <c r="C994" s="30"/>
      <c r="D994" s="2">
        <f t="shared" si="226"/>
        <v>0</v>
      </c>
      <c r="E994" s="30">
        <f t="shared" si="226"/>
        <v>0</v>
      </c>
      <c r="F994" s="73">
        <f t="shared" si="227"/>
        <v>0</v>
      </c>
      <c r="G994" s="43">
        <f t="shared" si="227"/>
        <v>0</v>
      </c>
      <c r="I994" s="19">
        <f t="shared" si="229"/>
        <v>0</v>
      </c>
      <c r="J994" s="138">
        <f t="shared" si="230"/>
        <v>0</v>
      </c>
      <c r="K994" s="78">
        <f t="shared" si="222"/>
        <v>0</v>
      </c>
      <c r="L994" s="144">
        <f t="shared" si="228"/>
        <v>0</v>
      </c>
      <c r="M994" s="87">
        <f t="shared" si="223"/>
        <v>0</v>
      </c>
      <c r="N994" s="14"/>
      <c r="O994" s="14"/>
      <c r="P994" s="14"/>
      <c r="V994" s="36">
        <f t="shared" si="224"/>
        <v>0</v>
      </c>
      <c r="W994" s="36">
        <f t="shared" si="225"/>
        <v>0</v>
      </c>
    </row>
    <row r="995" spans="1:23" x14ac:dyDescent="0.2">
      <c r="A995" s="29">
        <v>42266</v>
      </c>
      <c r="B995" s="30"/>
      <c r="C995" s="30"/>
      <c r="D995" s="2">
        <f t="shared" si="226"/>
        <v>0</v>
      </c>
      <c r="E995" s="30">
        <f t="shared" si="226"/>
        <v>0</v>
      </c>
      <c r="F995" s="73">
        <f t="shared" si="227"/>
        <v>0</v>
      </c>
      <c r="G995" s="43">
        <f t="shared" si="227"/>
        <v>0</v>
      </c>
      <c r="I995" s="19">
        <f t="shared" si="229"/>
        <v>0</v>
      </c>
      <c r="J995" s="138">
        <f t="shared" si="230"/>
        <v>0</v>
      </c>
      <c r="K995" s="78">
        <f t="shared" si="222"/>
        <v>0</v>
      </c>
      <c r="L995" s="144">
        <f t="shared" si="228"/>
        <v>0</v>
      </c>
      <c r="M995" s="87">
        <f t="shared" si="223"/>
        <v>0</v>
      </c>
      <c r="N995" s="14"/>
      <c r="O995" s="14"/>
      <c r="P995" s="14"/>
      <c r="V995" s="36">
        <f t="shared" si="224"/>
        <v>0</v>
      </c>
      <c r="W995" s="36">
        <f t="shared" si="225"/>
        <v>0</v>
      </c>
    </row>
    <row r="996" spans="1:23" x14ac:dyDescent="0.2">
      <c r="A996" s="29">
        <v>42267</v>
      </c>
      <c r="B996" s="30"/>
      <c r="C996" s="30"/>
      <c r="D996" s="2">
        <f t="shared" si="226"/>
        <v>0</v>
      </c>
      <c r="E996" s="30">
        <f t="shared" si="226"/>
        <v>0</v>
      </c>
      <c r="F996" s="73">
        <f t="shared" si="227"/>
        <v>0</v>
      </c>
      <c r="G996" s="43">
        <f t="shared" si="227"/>
        <v>0</v>
      </c>
      <c r="I996" s="19">
        <f t="shared" si="229"/>
        <v>0</v>
      </c>
      <c r="J996" s="138">
        <f t="shared" si="230"/>
        <v>0</v>
      </c>
      <c r="K996" s="78">
        <f t="shared" si="222"/>
        <v>0</v>
      </c>
      <c r="L996" s="144">
        <f t="shared" si="228"/>
        <v>0</v>
      </c>
      <c r="M996" s="87">
        <f t="shared" si="223"/>
        <v>0</v>
      </c>
      <c r="N996" s="14"/>
      <c r="O996" s="14"/>
      <c r="P996" s="14"/>
      <c r="V996" s="36">
        <f t="shared" si="224"/>
        <v>0</v>
      </c>
      <c r="W996" s="36">
        <f t="shared" si="225"/>
        <v>0</v>
      </c>
    </row>
    <row r="997" spans="1:23" x14ac:dyDescent="0.2">
      <c r="A997" s="29">
        <v>42268</v>
      </c>
      <c r="B997" s="30"/>
      <c r="C997" s="30"/>
      <c r="D997" s="2">
        <f t="shared" si="226"/>
        <v>0</v>
      </c>
      <c r="E997" s="30">
        <f t="shared" si="226"/>
        <v>0</v>
      </c>
      <c r="F997" s="73">
        <f t="shared" si="227"/>
        <v>0</v>
      </c>
      <c r="G997" s="43">
        <f t="shared" si="227"/>
        <v>0</v>
      </c>
      <c r="I997" s="19">
        <f t="shared" si="229"/>
        <v>0</v>
      </c>
      <c r="J997" s="138">
        <f t="shared" si="230"/>
        <v>0</v>
      </c>
      <c r="K997" s="78">
        <f t="shared" si="222"/>
        <v>0</v>
      </c>
      <c r="L997" s="144">
        <f t="shared" si="228"/>
        <v>0</v>
      </c>
      <c r="M997" s="87">
        <f t="shared" si="223"/>
        <v>0</v>
      </c>
      <c r="N997" s="14"/>
      <c r="O997" s="14"/>
      <c r="P997" s="14"/>
      <c r="V997" s="36">
        <f t="shared" si="224"/>
        <v>0</v>
      </c>
      <c r="W997" s="36">
        <f t="shared" si="225"/>
        <v>0</v>
      </c>
    </row>
    <row r="998" spans="1:23" x14ac:dyDescent="0.2">
      <c r="A998" s="29">
        <v>42269</v>
      </c>
      <c r="B998" s="30"/>
      <c r="C998" s="30"/>
      <c r="D998" s="2">
        <f t="shared" si="226"/>
        <v>0</v>
      </c>
      <c r="E998" s="30">
        <f t="shared" si="226"/>
        <v>0</v>
      </c>
      <c r="F998" s="73">
        <f t="shared" si="227"/>
        <v>0</v>
      </c>
      <c r="G998" s="43">
        <f t="shared" si="227"/>
        <v>0</v>
      </c>
      <c r="I998" s="19">
        <f t="shared" si="229"/>
        <v>0</v>
      </c>
      <c r="J998" s="138">
        <f t="shared" si="230"/>
        <v>0</v>
      </c>
      <c r="K998" s="78">
        <f t="shared" si="222"/>
        <v>0</v>
      </c>
      <c r="L998" s="144">
        <f t="shared" si="228"/>
        <v>0</v>
      </c>
      <c r="M998" s="87">
        <f t="shared" si="223"/>
        <v>0</v>
      </c>
      <c r="N998" s="14"/>
      <c r="O998" s="14"/>
      <c r="P998" s="14"/>
      <c r="V998" s="36">
        <f t="shared" si="224"/>
        <v>0</v>
      </c>
      <c r="W998" s="36">
        <f t="shared" si="225"/>
        <v>0</v>
      </c>
    </row>
    <row r="999" spans="1:23" x14ac:dyDescent="0.2">
      <c r="A999" s="29">
        <v>42270</v>
      </c>
      <c r="B999" s="30"/>
      <c r="C999" s="30"/>
      <c r="D999" s="2">
        <f t="shared" si="226"/>
        <v>0</v>
      </c>
      <c r="E999" s="30">
        <f t="shared" si="226"/>
        <v>0</v>
      </c>
      <c r="F999" s="73">
        <f t="shared" si="227"/>
        <v>0</v>
      </c>
      <c r="G999" s="43">
        <f t="shared" si="227"/>
        <v>0</v>
      </c>
      <c r="I999" s="31">
        <f t="shared" si="229"/>
        <v>0</v>
      </c>
      <c r="J999" s="137">
        <f t="shared" si="230"/>
        <v>0</v>
      </c>
      <c r="K999" s="77">
        <f t="shared" si="222"/>
        <v>0</v>
      </c>
      <c r="L999" s="137">
        <f t="shared" si="228"/>
        <v>0</v>
      </c>
      <c r="M999" s="77">
        <f t="shared" si="223"/>
        <v>0</v>
      </c>
      <c r="V999" s="36">
        <f t="shared" si="224"/>
        <v>0</v>
      </c>
      <c r="W999" s="36">
        <f t="shared" si="225"/>
        <v>0</v>
      </c>
    </row>
    <row r="1000" spans="1:23" x14ac:dyDescent="0.2">
      <c r="A1000" s="29">
        <v>42271</v>
      </c>
      <c r="B1000" s="30"/>
      <c r="C1000" s="30"/>
      <c r="D1000" s="2">
        <f t="shared" si="226"/>
        <v>0</v>
      </c>
      <c r="E1000" s="30">
        <f t="shared" si="226"/>
        <v>0</v>
      </c>
      <c r="F1000" s="73">
        <f t="shared" si="227"/>
        <v>0</v>
      </c>
      <c r="G1000" s="43">
        <f t="shared" si="227"/>
        <v>0</v>
      </c>
      <c r="I1000" s="31">
        <f t="shared" si="229"/>
        <v>0</v>
      </c>
      <c r="J1000" s="137">
        <f t="shared" si="230"/>
        <v>0</v>
      </c>
      <c r="K1000" s="77">
        <f t="shared" ref="K1000:K1063" si="231">ROUND(J1000*18%,4)</f>
        <v>0</v>
      </c>
      <c r="L1000" s="137">
        <f t="shared" si="228"/>
        <v>0</v>
      </c>
      <c r="M1000" s="77">
        <f t="shared" ref="M1000:M1063" si="232">ROUND(L1000*18%,4)</f>
        <v>0</v>
      </c>
      <c r="N1000" s="191" t="s">
        <v>54</v>
      </c>
      <c r="O1000" s="191"/>
      <c r="P1000" s="191"/>
      <c r="V1000" s="36">
        <f t="shared" ref="V1000:V1063" si="233">C1000+(ROUND(C1000*$V$2,2))</f>
        <v>0</v>
      </c>
      <c r="W1000" s="36">
        <f t="shared" ref="W1000:W1063" si="234">C1000-(ROUND(C1000*$V$2,2))</f>
        <v>0</v>
      </c>
    </row>
    <row r="1001" spans="1:23" x14ac:dyDescent="0.2">
      <c r="A1001" s="29">
        <v>42272</v>
      </c>
      <c r="B1001" s="30"/>
      <c r="C1001" s="30"/>
      <c r="D1001" s="2">
        <f t="shared" si="226"/>
        <v>0</v>
      </c>
      <c r="E1001" s="30">
        <f t="shared" si="226"/>
        <v>0</v>
      </c>
      <c r="F1001" s="73">
        <f t="shared" si="227"/>
        <v>0</v>
      </c>
      <c r="G1001" s="43">
        <f t="shared" si="227"/>
        <v>0</v>
      </c>
      <c r="I1001" s="19">
        <f t="shared" si="229"/>
        <v>0</v>
      </c>
      <c r="J1001" s="138">
        <f t="shared" si="230"/>
        <v>0</v>
      </c>
      <c r="K1001" s="78">
        <f t="shared" si="231"/>
        <v>0</v>
      </c>
      <c r="L1001" s="144">
        <f t="shared" si="228"/>
        <v>0</v>
      </c>
      <c r="M1001" s="87">
        <f t="shared" si="232"/>
        <v>0</v>
      </c>
      <c r="N1001" s="119" t="s">
        <v>52</v>
      </c>
      <c r="O1001" s="120">
        <f>SUM(J978:J1007)</f>
        <v>0</v>
      </c>
      <c r="P1001" s="76">
        <f>SUM(L978:L1007)</f>
        <v>0</v>
      </c>
      <c r="V1001" s="36">
        <f t="shared" si="233"/>
        <v>0</v>
      </c>
      <c r="W1001" s="36">
        <f t="shared" si="234"/>
        <v>0</v>
      </c>
    </row>
    <row r="1002" spans="1:23" x14ac:dyDescent="0.2">
      <c r="A1002" s="29">
        <v>42273</v>
      </c>
      <c r="B1002" s="30"/>
      <c r="C1002" s="30"/>
      <c r="D1002" s="2">
        <f t="shared" si="226"/>
        <v>0</v>
      </c>
      <c r="E1002" s="30">
        <f t="shared" si="226"/>
        <v>0</v>
      </c>
      <c r="F1002" s="73">
        <f t="shared" si="227"/>
        <v>0</v>
      </c>
      <c r="G1002" s="43">
        <f t="shared" si="227"/>
        <v>0</v>
      </c>
      <c r="I1002" s="19">
        <f t="shared" si="229"/>
        <v>0</v>
      </c>
      <c r="J1002" s="138">
        <f t="shared" si="230"/>
        <v>0</v>
      </c>
      <c r="K1002" s="78">
        <f t="shared" si="231"/>
        <v>0</v>
      </c>
      <c r="L1002" s="144">
        <f t="shared" si="228"/>
        <v>0</v>
      </c>
      <c r="M1002" s="87">
        <f t="shared" si="232"/>
        <v>0</v>
      </c>
      <c r="N1002" s="119" t="s">
        <v>53</v>
      </c>
      <c r="O1002" s="76">
        <f>SUM(K978:K1007)</f>
        <v>0</v>
      </c>
      <c r="P1002" s="76">
        <f>SUM(M978:M1007)</f>
        <v>0</v>
      </c>
      <c r="V1002" s="36">
        <f t="shared" si="233"/>
        <v>0</v>
      </c>
      <c r="W1002" s="36">
        <f t="shared" si="234"/>
        <v>0</v>
      </c>
    </row>
    <row r="1003" spans="1:23" x14ac:dyDescent="0.2">
      <c r="A1003" s="29">
        <v>42274</v>
      </c>
      <c r="B1003" s="30"/>
      <c r="C1003" s="30"/>
      <c r="D1003" s="2">
        <f t="shared" si="226"/>
        <v>0</v>
      </c>
      <c r="E1003" s="30">
        <f t="shared" si="226"/>
        <v>0</v>
      </c>
      <c r="F1003" s="73">
        <f t="shared" si="227"/>
        <v>0</v>
      </c>
      <c r="G1003" s="43">
        <f t="shared" si="227"/>
        <v>0</v>
      </c>
      <c r="I1003" s="19">
        <f t="shared" si="229"/>
        <v>0</v>
      </c>
      <c r="J1003" s="138">
        <f t="shared" si="230"/>
        <v>0</v>
      </c>
      <c r="K1003" s="78">
        <f t="shared" si="231"/>
        <v>0</v>
      </c>
      <c r="L1003" s="144">
        <f t="shared" si="228"/>
        <v>0</v>
      </c>
      <c r="M1003" s="87">
        <f t="shared" si="232"/>
        <v>0</v>
      </c>
      <c r="N1003" s="186" t="s">
        <v>13</v>
      </c>
      <c r="O1003" s="186"/>
      <c r="P1003" s="186"/>
      <c r="V1003" s="36">
        <f t="shared" si="233"/>
        <v>0</v>
      </c>
      <c r="W1003" s="36">
        <f t="shared" si="234"/>
        <v>0</v>
      </c>
    </row>
    <row r="1004" spans="1:23" x14ac:dyDescent="0.2">
      <c r="A1004" s="29">
        <v>42275</v>
      </c>
      <c r="B1004" s="30"/>
      <c r="C1004" s="30"/>
      <c r="D1004" s="2">
        <f t="shared" si="226"/>
        <v>0</v>
      </c>
      <c r="E1004" s="30">
        <f t="shared" si="226"/>
        <v>0</v>
      </c>
      <c r="F1004" s="73">
        <f t="shared" si="227"/>
        <v>0</v>
      </c>
      <c r="G1004" s="43">
        <f t="shared" si="227"/>
        <v>0</v>
      </c>
      <c r="I1004" s="19">
        <f t="shared" si="229"/>
        <v>0</v>
      </c>
      <c r="J1004" s="138">
        <f t="shared" si="230"/>
        <v>0</v>
      </c>
      <c r="K1004" s="78">
        <f t="shared" si="231"/>
        <v>0</v>
      </c>
      <c r="L1004" s="144">
        <f t="shared" si="228"/>
        <v>0</v>
      </c>
      <c r="M1004" s="87">
        <f t="shared" si="232"/>
        <v>0</v>
      </c>
      <c r="N1004" s="92" t="s">
        <v>43</v>
      </c>
      <c r="O1004" s="133" t="s">
        <v>39</v>
      </c>
      <c r="P1004" s="93" t="s">
        <v>40</v>
      </c>
      <c r="V1004" s="36">
        <f t="shared" si="233"/>
        <v>0</v>
      </c>
      <c r="W1004" s="36">
        <f t="shared" si="234"/>
        <v>0</v>
      </c>
    </row>
    <row r="1005" spans="1:23" x14ac:dyDescent="0.2">
      <c r="A1005" s="29">
        <v>42276</v>
      </c>
      <c r="B1005" s="30"/>
      <c r="C1005" s="30"/>
      <c r="D1005" s="2">
        <f t="shared" si="226"/>
        <v>0</v>
      </c>
      <c r="E1005" s="30">
        <f t="shared" si="226"/>
        <v>0</v>
      </c>
      <c r="F1005" s="73">
        <f t="shared" si="227"/>
        <v>0</v>
      </c>
      <c r="G1005" s="43">
        <f t="shared" si="227"/>
        <v>0</v>
      </c>
      <c r="I1005" s="32">
        <f t="shared" si="229"/>
        <v>0</v>
      </c>
      <c r="J1005" s="138">
        <f t="shared" si="230"/>
        <v>0</v>
      </c>
      <c r="K1005" s="78">
        <f t="shared" si="231"/>
        <v>0</v>
      </c>
      <c r="L1005" s="144">
        <f t="shared" si="228"/>
        <v>0</v>
      </c>
      <c r="M1005" s="87">
        <f t="shared" si="232"/>
        <v>0</v>
      </c>
      <c r="N1005" s="94">
        <f>SUM(I978:I1005)</f>
        <v>0</v>
      </c>
      <c r="O1005" s="89">
        <f>IF(SUM(J978:J1007)&lt;20000,20000,SUM(J978:J1007))</f>
        <v>20000</v>
      </c>
      <c r="P1005" s="91">
        <f>IF(SUM(L978:L1007)&lt;6000,6000,SUM(L978:L1007))</f>
        <v>6000</v>
      </c>
      <c r="V1005" s="36">
        <f t="shared" si="233"/>
        <v>0</v>
      </c>
      <c r="W1005" s="36">
        <f t="shared" si="234"/>
        <v>0</v>
      </c>
    </row>
    <row r="1006" spans="1:23" x14ac:dyDescent="0.2">
      <c r="A1006" s="29">
        <v>42277</v>
      </c>
      <c r="B1006" s="30"/>
      <c r="C1006" s="30"/>
      <c r="D1006" s="2">
        <f t="shared" si="226"/>
        <v>0</v>
      </c>
      <c r="E1006" s="30">
        <f t="shared" si="226"/>
        <v>0</v>
      </c>
      <c r="F1006" s="73">
        <f t="shared" si="227"/>
        <v>0</v>
      </c>
      <c r="G1006" s="43">
        <f t="shared" si="227"/>
        <v>0</v>
      </c>
      <c r="I1006" s="31">
        <f t="shared" si="229"/>
        <v>0</v>
      </c>
      <c r="J1006" s="137">
        <f t="shared" si="230"/>
        <v>0</v>
      </c>
      <c r="K1006" s="77">
        <f t="shared" si="231"/>
        <v>0</v>
      </c>
      <c r="L1006" s="137">
        <f t="shared" si="228"/>
        <v>0</v>
      </c>
      <c r="M1006" s="77">
        <f t="shared" si="232"/>
        <v>0</v>
      </c>
      <c r="N1006" s="94">
        <f>ROUND(N1005*18/118,2)</f>
        <v>0</v>
      </c>
      <c r="O1006" s="95">
        <f>IF(O1005=TRUE,SUM(K978:K1007),O1005*18%)</f>
        <v>3600</v>
      </c>
      <c r="P1006" s="96">
        <f>IF(P1005=TRUE,SUM(M978:M1007),P1005*18%)</f>
        <v>1080</v>
      </c>
      <c r="V1006" s="36">
        <f t="shared" si="233"/>
        <v>0</v>
      </c>
      <c r="W1006" s="36">
        <f t="shared" si="234"/>
        <v>0</v>
      </c>
    </row>
    <row r="1007" spans="1:23" x14ac:dyDescent="0.2">
      <c r="A1007" s="29">
        <v>42278</v>
      </c>
      <c r="B1007" s="30"/>
      <c r="C1007" s="30"/>
      <c r="D1007" s="2">
        <f t="shared" ref="D1007:E1070" si="235">IF(B1007-B1006=-B1007-B1006,0,B1007-B1006)</f>
        <v>0</v>
      </c>
      <c r="E1007" s="30">
        <f t="shared" si="235"/>
        <v>0</v>
      </c>
      <c r="F1007" s="73">
        <f t="shared" ref="F1007:G1070" si="236">IFERROR(D1007/B1006,0)</f>
        <v>0</v>
      </c>
      <c r="G1007" s="43">
        <f t="shared" si="236"/>
        <v>0</v>
      </c>
      <c r="I1007" s="31">
        <f t="shared" si="229"/>
        <v>0</v>
      </c>
      <c r="J1007" s="139">
        <f t="shared" si="230"/>
        <v>0</v>
      </c>
      <c r="K1007" s="79">
        <f t="shared" si="231"/>
        <v>0</v>
      </c>
      <c r="L1007" s="139">
        <f t="shared" si="228"/>
        <v>0</v>
      </c>
      <c r="M1007" s="79">
        <f t="shared" si="232"/>
        <v>0</v>
      </c>
      <c r="N1007" s="190" t="s">
        <v>47</v>
      </c>
      <c r="O1007" s="190"/>
      <c r="P1007" s="190"/>
      <c r="Q1007" s="34"/>
      <c r="V1007" s="36">
        <f t="shared" si="233"/>
        <v>0</v>
      </c>
      <c r="W1007" s="36">
        <f t="shared" si="234"/>
        <v>0</v>
      </c>
    </row>
    <row r="1008" spans="1:23" x14ac:dyDescent="0.2">
      <c r="A1008" s="29">
        <v>42279</v>
      </c>
      <c r="B1008" s="30"/>
      <c r="C1008" s="30"/>
      <c r="D1008" s="2">
        <f t="shared" si="235"/>
        <v>0</v>
      </c>
      <c r="E1008" s="30">
        <f t="shared" si="235"/>
        <v>0</v>
      </c>
      <c r="F1008" s="73">
        <f t="shared" si="236"/>
        <v>0</v>
      </c>
      <c r="G1008" s="43">
        <f t="shared" si="236"/>
        <v>0</v>
      </c>
      <c r="I1008" s="19">
        <f t="shared" si="229"/>
        <v>0</v>
      </c>
      <c r="J1008" s="138">
        <f t="shared" si="230"/>
        <v>0</v>
      </c>
      <c r="K1008" s="78">
        <f t="shared" si="231"/>
        <v>0</v>
      </c>
      <c r="L1008" s="144">
        <f t="shared" si="228"/>
        <v>0</v>
      </c>
      <c r="M1008" s="87">
        <f t="shared" si="232"/>
        <v>0</v>
      </c>
      <c r="N1008" s="14"/>
      <c r="O1008" s="14"/>
      <c r="P1008" s="14"/>
      <c r="Q1008" s="34"/>
      <c r="V1008" s="36">
        <f t="shared" si="233"/>
        <v>0</v>
      </c>
      <c r="W1008" s="36">
        <f t="shared" si="234"/>
        <v>0</v>
      </c>
    </row>
    <row r="1009" spans="1:23" x14ac:dyDescent="0.2">
      <c r="A1009" s="29">
        <v>42280</v>
      </c>
      <c r="B1009" s="30"/>
      <c r="C1009" s="30"/>
      <c r="D1009" s="2">
        <f t="shared" si="235"/>
        <v>0</v>
      </c>
      <c r="E1009" s="30">
        <f t="shared" si="235"/>
        <v>0</v>
      </c>
      <c r="F1009" s="73">
        <f t="shared" si="236"/>
        <v>0</v>
      </c>
      <c r="G1009" s="43">
        <f t="shared" si="236"/>
        <v>0</v>
      </c>
      <c r="I1009" s="19">
        <f t="shared" si="229"/>
        <v>0</v>
      </c>
      <c r="J1009" s="138">
        <f t="shared" si="230"/>
        <v>0</v>
      </c>
      <c r="K1009" s="78">
        <f t="shared" si="231"/>
        <v>0</v>
      </c>
      <c r="L1009" s="144">
        <f t="shared" si="228"/>
        <v>0</v>
      </c>
      <c r="M1009" s="87">
        <f t="shared" si="232"/>
        <v>0</v>
      </c>
      <c r="N1009" s="75"/>
      <c r="O1009" s="75"/>
      <c r="P1009" s="75"/>
      <c r="Q1009" s="34"/>
      <c r="V1009" s="36">
        <f t="shared" si="233"/>
        <v>0</v>
      </c>
      <c r="W1009" s="36">
        <f t="shared" si="234"/>
        <v>0</v>
      </c>
    </row>
    <row r="1010" spans="1:23" x14ac:dyDescent="0.2">
      <c r="A1010" s="29">
        <v>42281</v>
      </c>
      <c r="B1010" s="30"/>
      <c r="C1010" s="30"/>
      <c r="D1010" s="2">
        <f t="shared" si="235"/>
        <v>0</v>
      </c>
      <c r="E1010" s="30">
        <f t="shared" si="235"/>
        <v>0</v>
      </c>
      <c r="F1010" s="73">
        <f t="shared" si="236"/>
        <v>0</v>
      </c>
      <c r="G1010" s="43">
        <f t="shared" si="236"/>
        <v>0</v>
      </c>
      <c r="I1010" s="19">
        <f t="shared" si="229"/>
        <v>0</v>
      </c>
      <c r="J1010" s="138">
        <f t="shared" si="230"/>
        <v>0</v>
      </c>
      <c r="K1010" s="78">
        <f t="shared" si="231"/>
        <v>0</v>
      </c>
      <c r="L1010" s="144">
        <f t="shared" si="228"/>
        <v>0</v>
      </c>
      <c r="M1010" s="87">
        <f t="shared" si="232"/>
        <v>0</v>
      </c>
      <c r="N1010" s="75"/>
      <c r="O1010" s="75"/>
      <c r="P1010" s="75"/>
      <c r="Q1010" s="34"/>
      <c r="V1010" s="36">
        <f t="shared" si="233"/>
        <v>0</v>
      </c>
      <c r="W1010" s="36">
        <f t="shared" si="234"/>
        <v>0</v>
      </c>
    </row>
    <row r="1011" spans="1:23" x14ac:dyDescent="0.2">
      <c r="A1011" s="29">
        <v>42282</v>
      </c>
      <c r="B1011" s="30"/>
      <c r="C1011" s="30"/>
      <c r="D1011" s="2">
        <f t="shared" si="235"/>
        <v>0</v>
      </c>
      <c r="E1011" s="30">
        <f t="shared" si="235"/>
        <v>0</v>
      </c>
      <c r="F1011" s="73">
        <f t="shared" si="236"/>
        <v>0</v>
      </c>
      <c r="G1011" s="43">
        <f t="shared" si="236"/>
        <v>0</v>
      </c>
      <c r="I1011" s="19">
        <f t="shared" si="229"/>
        <v>0</v>
      </c>
      <c r="J1011" s="138">
        <f t="shared" si="230"/>
        <v>0</v>
      </c>
      <c r="K1011" s="78">
        <f t="shared" si="231"/>
        <v>0</v>
      </c>
      <c r="L1011" s="144">
        <f t="shared" si="228"/>
        <v>0</v>
      </c>
      <c r="M1011" s="87">
        <f t="shared" si="232"/>
        <v>0</v>
      </c>
      <c r="N1011" s="14"/>
      <c r="O1011" s="14"/>
      <c r="P1011" s="14"/>
      <c r="Q1011" s="34"/>
      <c r="V1011" s="36">
        <f t="shared" si="233"/>
        <v>0</v>
      </c>
      <c r="W1011" s="36">
        <f t="shared" si="234"/>
        <v>0</v>
      </c>
    </row>
    <row r="1012" spans="1:23" x14ac:dyDescent="0.2">
      <c r="A1012" s="29">
        <v>42283</v>
      </c>
      <c r="B1012" s="30"/>
      <c r="C1012" s="30"/>
      <c r="D1012" s="2">
        <f t="shared" si="235"/>
        <v>0</v>
      </c>
      <c r="E1012" s="30">
        <f t="shared" si="235"/>
        <v>0</v>
      </c>
      <c r="F1012" s="73">
        <f t="shared" si="236"/>
        <v>0</v>
      </c>
      <c r="G1012" s="43">
        <f t="shared" si="236"/>
        <v>0</v>
      </c>
      <c r="I1012" s="19">
        <f t="shared" si="229"/>
        <v>0</v>
      </c>
      <c r="J1012" s="138">
        <f t="shared" si="230"/>
        <v>0</v>
      </c>
      <c r="K1012" s="78">
        <f t="shared" si="231"/>
        <v>0</v>
      </c>
      <c r="L1012" s="144">
        <f t="shared" si="228"/>
        <v>0</v>
      </c>
      <c r="M1012" s="87">
        <f t="shared" si="232"/>
        <v>0</v>
      </c>
      <c r="N1012" s="14"/>
      <c r="O1012" s="14"/>
      <c r="P1012" s="14"/>
      <c r="Q1012" s="34"/>
      <c r="V1012" s="36">
        <f t="shared" si="233"/>
        <v>0</v>
      </c>
      <c r="W1012" s="36">
        <f t="shared" si="234"/>
        <v>0</v>
      </c>
    </row>
    <row r="1013" spans="1:23" x14ac:dyDescent="0.2">
      <c r="A1013" s="29">
        <v>42284</v>
      </c>
      <c r="B1013" s="30"/>
      <c r="C1013" s="30"/>
      <c r="D1013" s="2">
        <f t="shared" si="235"/>
        <v>0</v>
      </c>
      <c r="E1013" s="30">
        <f t="shared" si="235"/>
        <v>0</v>
      </c>
      <c r="F1013" s="73">
        <f t="shared" si="236"/>
        <v>0</v>
      </c>
      <c r="G1013" s="43">
        <f t="shared" si="236"/>
        <v>0</v>
      </c>
      <c r="I1013" s="31">
        <f t="shared" si="229"/>
        <v>0</v>
      </c>
      <c r="J1013" s="137">
        <f t="shared" si="230"/>
        <v>0</v>
      </c>
      <c r="K1013" s="77">
        <f t="shared" si="231"/>
        <v>0</v>
      </c>
      <c r="L1013" s="137">
        <f t="shared" si="228"/>
        <v>0</v>
      </c>
      <c r="M1013" s="77">
        <f t="shared" si="232"/>
        <v>0</v>
      </c>
      <c r="N1013" s="14"/>
      <c r="O1013" s="14"/>
      <c r="P1013" s="14"/>
      <c r="V1013" s="36">
        <f t="shared" si="233"/>
        <v>0</v>
      </c>
      <c r="W1013" s="36">
        <f t="shared" si="234"/>
        <v>0</v>
      </c>
    </row>
    <row r="1014" spans="1:23" x14ac:dyDescent="0.2">
      <c r="A1014" s="29">
        <v>42285</v>
      </c>
      <c r="B1014" s="30"/>
      <c r="C1014" s="30"/>
      <c r="D1014" s="2">
        <f t="shared" si="235"/>
        <v>0</v>
      </c>
      <c r="E1014" s="30">
        <f t="shared" si="235"/>
        <v>0</v>
      </c>
      <c r="F1014" s="73">
        <f t="shared" si="236"/>
        <v>0</v>
      </c>
      <c r="G1014" s="43">
        <f t="shared" si="236"/>
        <v>0</v>
      </c>
      <c r="I1014" s="31">
        <f t="shared" si="229"/>
        <v>0</v>
      </c>
      <c r="J1014" s="137">
        <f t="shared" si="230"/>
        <v>0</v>
      </c>
      <c r="K1014" s="77">
        <f t="shared" si="231"/>
        <v>0</v>
      </c>
      <c r="L1014" s="137">
        <f t="shared" si="228"/>
        <v>0</v>
      </c>
      <c r="M1014" s="77">
        <f t="shared" si="232"/>
        <v>0</v>
      </c>
      <c r="N1014" s="14"/>
      <c r="O1014" s="14"/>
      <c r="P1014" s="14"/>
      <c r="V1014" s="36">
        <f t="shared" si="233"/>
        <v>0</v>
      </c>
      <c r="W1014" s="36">
        <f t="shared" si="234"/>
        <v>0</v>
      </c>
    </row>
    <row r="1015" spans="1:23" x14ac:dyDescent="0.2">
      <c r="A1015" s="29">
        <v>42286</v>
      </c>
      <c r="B1015" s="30"/>
      <c r="C1015" s="30"/>
      <c r="D1015" s="2">
        <f t="shared" si="235"/>
        <v>0</v>
      </c>
      <c r="E1015" s="30">
        <f t="shared" si="235"/>
        <v>0</v>
      </c>
      <c r="F1015" s="73">
        <f t="shared" si="236"/>
        <v>0</v>
      </c>
      <c r="G1015" s="43">
        <f t="shared" si="236"/>
        <v>0</v>
      </c>
      <c r="I1015" s="19">
        <f t="shared" si="229"/>
        <v>0</v>
      </c>
      <c r="J1015" s="138">
        <f t="shared" si="230"/>
        <v>0</v>
      </c>
      <c r="K1015" s="78">
        <f t="shared" si="231"/>
        <v>0</v>
      </c>
      <c r="L1015" s="144">
        <f t="shared" si="228"/>
        <v>0</v>
      </c>
      <c r="M1015" s="87">
        <f t="shared" si="232"/>
        <v>0</v>
      </c>
      <c r="N1015" s="14"/>
      <c r="O1015" s="14"/>
      <c r="P1015" s="14"/>
      <c r="V1015" s="36">
        <f t="shared" si="233"/>
        <v>0</v>
      </c>
      <c r="W1015" s="36">
        <f t="shared" si="234"/>
        <v>0</v>
      </c>
    </row>
    <row r="1016" spans="1:23" x14ac:dyDescent="0.2">
      <c r="A1016" s="29">
        <v>42287</v>
      </c>
      <c r="B1016" s="30"/>
      <c r="C1016" s="30"/>
      <c r="D1016" s="2">
        <f t="shared" si="235"/>
        <v>0</v>
      </c>
      <c r="E1016" s="30">
        <f t="shared" si="235"/>
        <v>0</v>
      </c>
      <c r="F1016" s="73">
        <f t="shared" si="236"/>
        <v>0</v>
      </c>
      <c r="G1016" s="43">
        <f t="shared" si="236"/>
        <v>0</v>
      </c>
      <c r="I1016" s="19">
        <f t="shared" si="229"/>
        <v>0</v>
      </c>
      <c r="J1016" s="138">
        <f t="shared" si="230"/>
        <v>0</v>
      </c>
      <c r="K1016" s="78">
        <f t="shared" si="231"/>
        <v>0</v>
      </c>
      <c r="L1016" s="144">
        <f t="shared" si="228"/>
        <v>0</v>
      </c>
      <c r="M1016" s="87">
        <f t="shared" si="232"/>
        <v>0</v>
      </c>
      <c r="N1016" s="14"/>
      <c r="O1016" s="14"/>
      <c r="P1016" s="14"/>
      <c r="V1016" s="36">
        <f t="shared" si="233"/>
        <v>0</v>
      </c>
      <c r="W1016" s="36">
        <f t="shared" si="234"/>
        <v>0</v>
      </c>
    </row>
    <row r="1017" spans="1:23" x14ac:dyDescent="0.2">
      <c r="A1017" s="29">
        <v>42288</v>
      </c>
      <c r="B1017" s="30"/>
      <c r="C1017" s="30"/>
      <c r="D1017" s="2">
        <f t="shared" si="235"/>
        <v>0</v>
      </c>
      <c r="E1017" s="30">
        <f t="shared" si="235"/>
        <v>0</v>
      </c>
      <c r="F1017" s="73">
        <f t="shared" si="236"/>
        <v>0</v>
      </c>
      <c r="G1017" s="43">
        <f t="shared" si="236"/>
        <v>0</v>
      </c>
      <c r="I1017" s="19">
        <f t="shared" si="229"/>
        <v>0</v>
      </c>
      <c r="J1017" s="138">
        <f t="shared" si="230"/>
        <v>0</v>
      </c>
      <c r="K1017" s="78">
        <f t="shared" si="231"/>
        <v>0</v>
      </c>
      <c r="L1017" s="144">
        <f t="shared" si="228"/>
        <v>0</v>
      </c>
      <c r="M1017" s="87">
        <f t="shared" si="232"/>
        <v>0</v>
      </c>
      <c r="N1017" s="14"/>
      <c r="O1017" s="14"/>
      <c r="P1017" s="14"/>
      <c r="V1017" s="36">
        <f t="shared" si="233"/>
        <v>0</v>
      </c>
      <c r="W1017" s="36">
        <f t="shared" si="234"/>
        <v>0</v>
      </c>
    </row>
    <row r="1018" spans="1:23" x14ac:dyDescent="0.2">
      <c r="A1018" s="29">
        <v>42289</v>
      </c>
      <c r="B1018" s="30"/>
      <c r="C1018" s="30"/>
      <c r="D1018" s="2">
        <f t="shared" si="235"/>
        <v>0</v>
      </c>
      <c r="E1018" s="30">
        <f t="shared" si="235"/>
        <v>0</v>
      </c>
      <c r="F1018" s="73">
        <f t="shared" si="236"/>
        <v>0</v>
      </c>
      <c r="G1018" s="43">
        <f t="shared" si="236"/>
        <v>0</v>
      </c>
      <c r="I1018" s="19">
        <f t="shared" si="229"/>
        <v>0</v>
      </c>
      <c r="J1018" s="138">
        <f t="shared" si="230"/>
        <v>0</v>
      </c>
      <c r="K1018" s="78">
        <f t="shared" si="231"/>
        <v>0</v>
      </c>
      <c r="L1018" s="144">
        <f t="shared" si="228"/>
        <v>0</v>
      </c>
      <c r="M1018" s="87">
        <f t="shared" si="232"/>
        <v>0</v>
      </c>
      <c r="N1018" s="14"/>
      <c r="O1018" s="14"/>
      <c r="P1018" s="14"/>
      <c r="V1018" s="36">
        <f t="shared" si="233"/>
        <v>0</v>
      </c>
      <c r="W1018" s="36">
        <f t="shared" si="234"/>
        <v>0</v>
      </c>
    </row>
    <row r="1019" spans="1:23" x14ac:dyDescent="0.2">
      <c r="A1019" s="29">
        <v>42290</v>
      </c>
      <c r="B1019" s="30"/>
      <c r="C1019" s="30"/>
      <c r="D1019" s="2">
        <f t="shared" si="235"/>
        <v>0</v>
      </c>
      <c r="E1019" s="30">
        <f t="shared" si="235"/>
        <v>0</v>
      </c>
      <c r="F1019" s="73">
        <f t="shared" si="236"/>
        <v>0</v>
      </c>
      <c r="G1019" s="43">
        <f t="shared" si="236"/>
        <v>0</v>
      </c>
      <c r="I1019" s="19">
        <f t="shared" si="229"/>
        <v>0</v>
      </c>
      <c r="J1019" s="138">
        <f t="shared" si="230"/>
        <v>0</v>
      </c>
      <c r="K1019" s="78">
        <f t="shared" si="231"/>
        <v>0</v>
      </c>
      <c r="L1019" s="144">
        <f t="shared" si="228"/>
        <v>0</v>
      </c>
      <c r="M1019" s="87">
        <f t="shared" si="232"/>
        <v>0</v>
      </c>
      <c r="N1019" s="14"/>
      <c r="O1019" s="14"/>
      <c r="P1019" s="14"/>
      <c r="V1019" s="36">
        <f t="shared" si="233"/>
        <v>0</v>
      </c>
      <c r="W1019" s="36">
        <f t="shared" si="234"/>
        <v>0</v>
      </c>
    </row>
    <row r="1020" spans="1:23" x14ac:dyDescent="0.2">
      <c r="A1020" s="29">
        <v>42291</v>
      </c>
      <c r="B1020" s="30"/>
      <c r="C1020" s="30"/>
      <c r="D1020" s="2">
        <f t="shared" si="235"/>
        <v>0</v>
      </c>
      <c r="E1020" s="30">
        <f t="shared" si="235"/>
        <v>0</v>
      </c>
      <c r="F1020" s="73">
        <f t="shared" si="236"/>
        <v>0</v>
      </c>
      <c r="G1020" s="43">
        <f t="shared" si="236"/>
        <v>0</v>
      </c>
      <c r="I1020" s="31">
        <f t="shared" si="229"/>
        <v>0</v>
      </c>
      <c r="J1020" s="137">
        <f t="shared" si="230"/>
        <v>0</v>
      </c>
      <c r="K1020" s="77">
        <f t="shared" si="231"/>
        <v>0</v>
      </c>
      <c r="L1020" s="137">
        <f t="shared" si="228"/>
        <v>0</v>
      </c>
      <c r="M1020" s="77">
        <f t="shared" si="232"/>
        <v>0</v>
      </c>
      <c r="N1020" s="14"/>
      <c r="O1020" s="14"/>
      <c r="P1020" s="14"/>
      <c r="V1020" s="36">
        <f t="shared" si="233"/>
        <v>0</v>
      </c>
      <c r="W1020" s="36">
        <f t="shared" si="234"/>
        <v>0</v>
      </c>
    </row>
    <row r="1021" spans="1:23" x14ac:dyDescent="0.2">
      <c r="A1021" s="29">
        <v>42292</v>
      </c>
      <c r="B1021" s="30"/>
      <c r="C1021" s="30"/>
      <c r="D1021" s="2">
        <f t="shared" si="235"/>
        <v>0</v>
      </c>
      <c r="E1021" s="30">
        <f t="shared" si="235"/>
        <v>0</v>
      </c>
      <c r="F1021" s="73">
        <f t="shared" si="236"/>
        <v>0</v>
      </c>
      <c r="G1021" s="43">
        <f t="shared" si="236"/>
        <v>0</v>
      </c>
      <c r="I1021" s="31">
        <f t="shared" si="229"/>
        <v>0</v>
      </c>
      <c r="J1021" s="137">
        <f t="shared" si="230"/>
        <v>0</v>
      </c>
      <c r="K1021" s="77">
        <f t="shared" si="231"/>
        <v>0</v>
      </c>
      <c r="L1021" s="137">
        <f t="shared" si="228"/>
        <v>0</v>
      </c>
      <c r="M1021" s="77">
        <f t="shared" si="232"/>
        <v>0</v>
      </c>
      <c r="N1021" s="14"/>
      <c r="O1021" s="14"/>
      <c r="P1021" s="14"/>
      <c r="V1021" s="36">
        <f t="shared" si="233"/>
        <v>0</v>
      </c>
      <c r="W1021" s="36">
        <f t="shared" si="234"/>
        <v>0</v>
      </c>
    </row>
    <row r="1022" spans="1:23" x14ac:dyDescent="0.2">
      <c r="A1022" s="29">
        <v>42293</v>
      </c>
      <c r="B1022" s="30"/>
      <c r="C1022" s="30"/>
      <c r="D1022" s="2">
        <f t="shared" si="235"/>
        <v>0</v>
      </c>
      <c r="E1022" s="30">
        <f t="shared" si="235"/>
        <v>0</v>
      </c>
      <c r="F1022" s="73">
        <f t="shared" si="236"/>
        <v>0</v>
      </c>
      <c r="G1022" s="43">
        <f t="shared" si="236"/>
        <v>0</v>
      </c>
      <c r="I1022" s="19">
        <f t="shared" si="229"/>
        <v>0</v>
      </c>
      <c r="J1022" s="138">
        <f t="shared" si="230"/>
        <v>0</v>
      </c>
      <c r="K1022" s="78">
        <f t="shared" si="231"/>
        <v>0</v>
      </c>
      <c r="L1022" s="144">
        <f t="shared" ref="L1022:L1085" si="237">ROUND(IF(B1021&lt;=$R$750,B1021*$S$750/$O$739,IF(B1021&gt;$R$751,B1021*$S$751/$O$739,0)),4)</f>
        <v>0</v>
      </c>
      <c r="M1022" s="87">
        <f t="shared" si="232"/>
        <v>0</v>
      </c>
      <c r="N1022" s="14"/>
      <c r="O1022" s="14"/>
      <c r="P1022" s="14"/>
      <c r="V1022" s="36">
        <f t="shared" si="233"/>
        <v>0</v>
      </c>
      <c r="W1022" s="36">
        <f t="shared" si="234"/>
        <v>0</v>
      </c>
    </row>
    <row r="1023" spans="1:23" x14ac:dyDescent="0.2">
      <c r="A1023" s="29">
        <v>42294</v>
      </c>
      <c r="B1023" s="30"/>
      <c r="C1023" s="30"/>
      <c r="D1023" s="2">
        <f t="shared" si="235"/>
        <v>0</v>
      </c>
      <c r="E1023" s="30">
        <f t="shared" si="235"/>
        <v>0</v>
      </c>
      <c r="F1023" s="73">
        <f t="shared" si="236"/>
        <v>0</v>
      </c>
      <c r="G1023" s="43">
        <f t="shared" si="236"/>
        <v>0</v>
      </c>
      <c r="I1023" s="19">
        <f t="shared" si="229"/>
        <v>0</v>
      </c>
      <c r="J1023" s="138">
        <f t="shared" si="230"/>
        <v>0</v>
      </c>
      <c r="K1023" s="78">
        <f t="shared" si="231"/>
        <v>0</v>
      </c>
      <c r="L1023" s="144">
        <f t="shared" si="237"/>
        <v>0</v>
      </c>
      <c r="M1023" s="87">
        <f t="shared" si="232"/>
        <v>0</v>
      </c>
      <c r="N1023" s="14"/>
      <c r="O1023" s="14"/>
      <c r="P1023" s="14"/>
      <c r="V1023" s="36">
        <f t="shared" si="233"/>
        <v>0</v>
      </c>
      <c r="W1023" s="36">
        <f t="shared" si="234"/>
        <v>0</v>
      </c>
    </row>
    <row r="1024" spans="1:23" x14ac:dyDescent="0.2">
      <c r="A1024" s="29">
        <v>42295</v>
      </c>
      <c r="B1024" s="30"/>
      <c r="C1024" s="30"/>
      <c r="D1024" s="2">
        <f t="shared" si="235"/>
        <v>0</v>
      </c>
      <c r="E1024" s="30">
        <f t="shared" si="235"/>
        <v>0</v>
      </c>
      <c r="F1024" s="73">
        <f t="shared" si="236"/>
        <v>0</v>
      </c>
      <c r="G1024" s="43">
        <f t="shared" si="236"/>
        <v>0</v>
      </c>
      <c r="I1024" s="19">
        <f t="shared" si="229"/>
        <v>0</v>
      </c>
      <c r="J1024" s="138">
        <f t="shared" si="230"/>
        <v>0</v>
      </c>
      <c r="K1024" s="78">
        <f t="shared" si="231"/>
        <v>0</v>
      </c>
      <c r="L1024" s="144">
        <f t="shared" si="237"/>
        <v>0</v>
      </c>
      <c r="M1024" s="87">
        <f t="shared" si="232"/>
        <v>0</v>
      </c>
      <c r="N1024" s="14"/>
      <c r="O1024" s="14"/>
      <c r="P1024" s="14"/>
      <c r="V1024" s="36">
        <f t="shared" si="233"/>
        <v>0</v>
      </c>
      <c r="W1024" s="36">
        <f t="shared" si="234"/>
        <v>0</v>
      </c>
    </row>
    <row r="1025" spans="1:23" x14ac:dyDescent="0.2">
      <c r="A1025" s="29">
        <v>42296</v>
      </c>
      <c r="B1025" s="30"/>
      <c r="C1025" s="30"/>
      <c r="D1025" s="2">
        <f t="shared" si="235"/>
        <v>0</v>
      </c>
      <c r="E1025" s="30">
        <f t="shared" si="235"/>
        <v>0</v>
      </c>
      <c r="F1025" s="73">
        <f t="shared" si="236"/>
        <v>0</v>
      </c>
      <c r="G1025" s="43">
        <f t="shared" si="236"/>
        <v>0</v>
      </c>
      <c r="I1025" s="19">
        <f t="shared" si="229"/>
        <v>0</v>
      </c>
      <c r="J1025" s="138">
        <f t="shared" si="230"/>
        <v>0</v>
      </c>
      <c r="K1025" s="78">
        <f t="shared" si="231"/>
        <v>0</v>
      </c>
      <c r="L1025" s="144">
        <f t="shared" si="237"/>
        <v>0</v>
      </c>
      <c r="M1025" s="87">
        <f t="shared" si="232"/>
        <v>0</v>
      </c>
      <c r="N1025" s="14"/>
      <c r="O1025" s="14"/>
      <c r="P1025" s="14"/>
      <c r="V1025" s="36">
        <f t="shared" si="233"/>
        <v>0</v>
      </c>
      <c r="W1025" s="36">
        <f t="shared" si="234"/>
        <v>0</v>
      </c>
    </row>
    <row r="1026" spans="1:23" x14ac:dyDescent="0.2">
      <c r="A1026" s="29">
        <v>42297</v>
      </c>
      <c r="B1026" s="30"/>
      <c r="C1026" s="30"/>
      <c r="D1026" s="2">
        <f t="shared" si="235"/>
        <v>0</v>
      </c>
      <c r="E1026" s="30">
        <f t="shared" si="235"/>
        <v>0</v>
      </c>
      <c r="F1026" s="73">
        <f t="shared" si="236"/>
        <v>0</v>
      </c>
      <c r="G1026" s="43">
        <f t="shared" si="236"/>
        <v>0</v>
      </c>
      <c r="I1026" s="19">
        <f t="shared" ref="I1026:I1089" si="238">ROUND(B1025*$N$2/$O$739,2)</f>
        <v>0</v>
      </c>
      <c r="J1026" s="138">
        <f t="shared" si="230"/>
        <v>0</v>
      </c>
      <c r="K1026" s="78">
        <f t="shared" si="231"/>
        <v>0</v>
      </c>
      <c r="L1026" s="144">
        <f t="shared" si="237"/>
        <v>0</v>
      </c>
      <c r="M1026" s="87">
        <f t="shared" si="232"/>
        <v>0</v>
      </c>
      <c r="N1026" s="14"/>
      <c r="O1026" s="14"/>
      <c r="P1026" s="14"/>
      <c r="V1026" s="36">
        <f t="shared" si="233"/>
        <v>0</v>
      </c>
      <c r="W1026" s="36">
        <f t="shared" si="234"/>
        <v>0</v>
      </c>
    </row>
    <row r="1027" spans="1:23" x14ac:dyDescent="0.2">
      <c r="A1027" s="29">
        <v>42298</v>
      </c>
      <c r="B1027" s="30"/>
      <c r="C1027" s="30"/>
      <c r="D1027" s="2">
        <f t="shared" si="235"/>
        <v>0</v>
      </c>
      <c r="E1027" s="30">
        <f t="shared" si="235"/>
        <v>0</v>
      </c>
      <c r="F1027" s="73">
        <f t="shared" si="236"/>
        <v>0</v>
      </c>
      <c r="G1027" s="43">
        <f t="shared" si="236"/>
        <v>0</v>
      </c>
      <c r="I1027" s="31">
        <f t="shared" si="238"/>
        <v>0</v>
      </c>
      <c r="J1027" s="137">
        <f t="shared" si="230"/>
        <v>0</v>
      </c>
      <c r="K1027" s="77">
        <f t="shared" si="231"/>
        <v>0</v>
      </c>
      <c r="L1027" s="137">
        <f t="shared" si="237"/>
        <v>0</v>
      </c>
      <c r="M1027" s="77">
        <f t="shared" si="232"/>
        <v>0</v>
      </c>
      <c r="N1027" s="14"/>
      <c r="O1027" s="14"/>
      <c r="P1027" s="14"/>
      <c r="V1027" s="36">
        <f t="shared" si="233"/>
        <v>0</v>
      </c>
      <c r="W1027" s="36">
        <f t="shared" si="234"/>
        <v>0</v>
      </c>
    </row>
    <row r="1028" spans="1:23" x14ac:dyDescent="0.2">
      <c r="A1028" s="29">
        <v>42299</v>
      </c>
      <c r="B1028" s="30"/>
      <c r="C1028" s="30"/>
      <c r="D1028" s="2">
        <f t="shared" si="235"/>
        <v>0</v>
      </c>
      <c r="E1028" s="30">
        <f t="shared" si="235"/>
        <v>0</v>
      </c>
      <c r="F1028" s="73">
        <f t="shared" si="236"/>
        <v>0</v>
      </c>
      <c r="G1028" s="43">
        <f t="shared" si="236"/>
        <v>0</v>
      </c>
      <c r="I1028" s="31">
        <f t="shared" si="238"/>
        <v>0</v>
      </c>
      <c r="J1028" s="137">
        <f t="shared" si="230"/>
        <v>0</v>
      </c>
      <c r="K1028" s="77">
        <f t="shared" si="231"/>
        <v>0</v>
      </c>
      <c r="L1028" s="137">
        <f t="shared" si="237"/>
        <v>0</v>
      </c>
      <c r="M1028" s="77">
        <f t="shared" si="232"/>
        <v>0</v>
      </c>
      <c r="N1028" s="14"/>
      <c r="O1028" s="14"/>
      <c r="P1028" s="14"/>
      <c r="V1028" s="36">
        <f t="shared" si="233"/>
        <v>0</v>
      </c>
      <c r="W1028" s="36">
        <f t="shared" si="234"/>
        <v>0</v>
      </c>
    </row>
    <row r="1029" spans="1:23" x14ac:dyDescent="0.2">
      <c r="A1029" s="29">
        <v>42300</v>
      </c>
      <c r="B1029" s="30"/>
      <c r="C1029" s="30"/>
      <c r="D1029" s="2">
        <f t="shared" si="235"/>
        <v>0</v>
      </c>
      <c r="E1029" s="30">
        <f t="shared" si="235"/>
        <v>0</v>
      </c>
      <c r="F1029" s="73">
        <f t="shared" si="236"/>
        <v>0</v>
      </c>
      <c r="G1029" s="43">
        <f t="shared" si="236"/>
        <v>0</v>
      </c>
      <c r="I1029" s="19">
        <f t="shared" si="238"/>
        <v>0</v>
      </c>
      <c r="J1029" s="138">
        <f t="shared" si="230"/>
        <v>0</v>
      </c>
      <c r="K1029" s="78">
        <f t="shared" si="231"/>
        <v>0</v>
      </c>
      <c r="L1029" s="144">
        <f t="shared" si="237"/>
        <v>0</v>
      </c>
      <c r="M1029" s="87">
        <f t="shared" si="232"/>
        <v>0</v>
      </c>
      <c r="V1029" s="36">
        <f t="shared" si="233"/>
        <v>0</v>
      </c>
      <c r="W1029" s="36">
        <f t="shared" si="234"/>
        <v>0</v>
      </c>
    </row>
    <row r="1030" spans="1:23" x14ac:dyDescent="0.2">
      <c r="A1030" s="29">
        <v>42301</v>
      </c>
      <c r="B1030" s="30"/>
      <c r="C1030" s="30"/>
      <c r="D1030" s="2">
        <f t="shared" si="235"/>
        <v>0</v>
      </c>
      <c r="E1030" s="30">
        <f t="shared" si="235"/>
        <v>0</v>
      </c>
      <c r="F1030" s="73">
        <f t="shared" si="236"/>
        <v>0</v>
      </c>
      <c r="G1030" s="43">
        <f t="shared" si="236"/>
        <v>0</v>
      </c>
      <c r="I1030" s="19">
        <f t="shared" si="238"/>
        <v>0</v>
      </c>
      <c r="J1030" s="138">
        <f t="shared" si="230"/>
        <v>0</v>
      </c>
      <c r="K1030" s="78">
        <f t="shared" si="231"/>
        <v>0</v>
      </c>
      <c r="L1030" s="144">
        <f t="shared" si="237"/>
        <v>0</v>
      </c>
      <c r="M1030" s="87">
        <f t="shared" si="232"/>
        <v>0</v>
      </c>
      <c r="V1030" s="36">
        <f t="shared" si="233"/>
        <v>0</v>
      </c>
      <c r="W1030" s="36">
        <f t="shared" si="234"/>
        <v>0</v>
      </c>
    </row>
    <row r="1031" spans="1:23" x14ac:dyDescent="0.2">
      <c r="A1031" s="29">
        <v>42302</v>
      </c>
      <c r="B1031" s="30"/>
      <c r="C1031" s="30"/>
      <c r="D1031" s="2">
        <f t="shared" si="235"/>
        <v>0</v>
      </c>
      <c r="E1031" s="30">
        <f t="shared" si="235"/>
        <v>0</v>
      </c>
      <c r="F1031" s="73">
        <f t="shared" si="236"/>
        <v>0</v>
      </c>
      <c r="G1031" s="43">
        <f t="shared" si="236"/>
        <v>0</v>
      </c>
      <c r="I1031" s="19">
        <f t="shared" si="238"/>
        <v>0</v>
      </c>
      <c r="J1031" s="138">
        <f t="shared" si="230"/>
        <v>0</v>
      </c>
      <c r="K1031" s="78">
        <f t="shared" si="231"/>
        <v>0</v>
      </c>
      <c r="L1031" s="144">
        <f t="shared" si="237"/>
        <v>0</v>
      </c>
      <c r="M1031" s="87">
        <f t="shared" si="232"/>
        <v>0</v>
      </c>
      <c r="V1031" s="36">
        <f t="shared" si="233"/>
        <v>0</v>
      </c>
      <c r="W1031" s="36">
        <f t="shared" si="234"/>
        <v>0</v>
      </c>
    </row>
    <row r="1032" spans="1:23" x14ac:dyDescent="0.2">
      <c r="A1032" s="29">
        <v>42303</v>
      </c>
      <c r="B1032" s="30"/>
      <c r="C1032" s="30"/>
      <c r="D1032" s="2">
        <f t="shared" si="235"/>
        <v>0</v>
      </c>
      <c r="E1032" s="30">
        <f t="shared" si="235"/>
        <v>0</v>
      </c>
      <c r="F1032" s="73">
        <f t="shared" si="236"/>
        <v>0</v>
      </c>
      <c r="G1032" s="43">
        <f t="shared" si="236"/>
        <v>0</v>
      </c>
      <c r="I1032" s="19">
        <f t="shared" si="238"/>
        <v>0</v>
      </c>
      <c r="J1032" s="138">
        <f t="shared" si="230"/>
        <v>0</v>
      </c>
      <c r="K1032" s="78">
        <f t="shared" si="231"/>
        <v>0</v>
      </c>
      <c r="L1032" s="144">
        <f t="shared" si="237"/>
        <v>0</v>
      </c>
      <c r="M1032" s="87">
        <f t="shared" si="232"/>
        <v>0</v>
      </c>
      <c r="V1032" s="36">
        <f t="shared" si="233"/>
        <v>0</v>
      </c>
      <c r="W1032" s="36">
        <f t="shared" si="234"/>
        <v>0</v>
      </c>
    </row>
    <row r="1033" spans="1:23" x14ac:dyDescent="0.2">
      <c r="A1033" s="29">
        <v>42304</v>
      </c>
      <c r="B1033" s="30"/>
      <c r="C1033" s="30"/>
      <c r="D1033" s="2">
        <f t="shared" si="235"/>
        <v>0</v>
      </c>
      <c r="E1033" s="30">
        <f t="shared" si="235"/>
        <v>0</v>
      </c>
      <c r="F1033" s="73">
        <f t="shared" si="236"/>
        <v>0</v>
      </c>
      <c r="G1033" s="43">
        <f t="shared" si="236"/>
        <v>0</v>
      </c>
      <c r="I1033" s="19">
        <f t="shared" si="238"/>
        <v>0</v>
      </c>
      <c r="J1033" s="138">
        <f t="shared" si="230"/>
        <v>0</v>
      </c>
      <c r="K1033" s="78">
        <f t="shared" si="231"/>
        <v>0</v>
      </c>
      <c r="L1033" s="144">
        <f t="shared" si="237"/>
        <v>0</v>
      </c>
      <c r="M1033" s="87">
        <f t="shared" si="232"/>
        <v>0</v>
      </c>
      <c r="N1033" s="191" t="s">
        <v>54</v>
      </c>
      <c r="O1033" s="191"/>
      <c r="P1033" s="191"/>
      <c r="V1033" s="36">
        <f t="shared" si="233"/>
        <v>0</v>
      </c>
      <c r="W1033" s="36">
        <f t="shared" si="234"/>
        <v>0</v>
      </c>
    </row>
    <row r="1034" spans="1:23" x14ac:dyDescent="0.2">
      <c r="A1034" s="29">
        <v>42305</v>
      </c>
      <c r="B1034" s="30"/>
      <c r="C1034" s="30"/>
      <c r="D1034" s="2">
        <f t="shared" si="235"/>
        <v>0</v>
      </c>
      <c r="E1034" s="30">
        <f t="shared" si="235"/>
        <v>0</v>
      </c>
      <c r="F1034" s="73">
        <f t="shared" si="236"/>
        <v>0</v>
      </c>
      <c r="G1034" s="43">
        <f t="shared" si="236"/>
        <v>0</v>
      </c>
      <c r="I1034" s="31">
        <f t="shared" si="238"/>
        <v>0</v>
      </c>
      <c r="J1034" s="137">
        <f t="shared" si="230"/>
        <v>0</v>
      </c>
      <c r="K1034" s="77">
        <f t="shared" si="231"/>
        <v>0</v>
      </c>
      <c r="L1034" s="137">
        <f t="shared" si="237"/>
        <v>0</v>
      </c>
      <c r="M1034" s="77">
        <f t="shared" si="232"/>
        <v>0</v>
      </c>
      <c r="N1034" s="119" t="s">
        <v>52</v>
      </c>
      <c r="O1034" s="120">
        <f>SUM(J1008:J1038)</f>
        <v>0</v>
      </c>
      <c r="P1034" s="76">
        <f>SUM(L1008:L1038)</f>
        <v>0</v>
      </c>
      <c r="V1034" s="36">
        <f t="shared" si="233"/>
        <v>0</v>
      </c>
      <c r="W1034" s="36">
        <f t="shared" si="234"/>
        <v>0</v>
      </c>
    </row>
    <row r="1035" spans="1:23" x14ac:dyDescent="0.2">
      <c r="A1035" s="29">
        <v>42306</v>
      </c>
      <c r="B1035" s="30"/>
      <c r="C1035" s="30"/>
      <c r="D1035" s="2">
        <f t="shared" si="235"/>
        <v>0</v>
      </c>
      <c r="E1035" s="30">
        <f t="shared" si="235"/>
        <v>0</v>
      </c>
      <c r="F1035" s="73">
        <f t="shared" si="236"/>
        <v>0</v>
      </c>
      <c r="G1035" s="43">
        <f t="shared" si="236"/>
        <v>0</v>
      </c>
      <c r="I1035" s="31">
        <f t="shared" si="238"/>
        <v>0</v>
      </c>
      <c r="J1035" s="137">
        <f t="shared" si="230"/>
        <v>0</v>
      </c>
      <c r="K1035" s="77">
        <f t="shared" si="231"/>
        <v>0</v>
      </c>
      <c r="L1035" s="137">
        <f t="shared" si="237"/>
        <v>0</v>
      </c>
      <c r="M1035" s="77">
        <f t="shared" si="232"/>
        <v>0</v>
      </c>
      <c r="N1035" s="119" t="s">
        <v>53</v>
      </c>
      <c r="O1035" s="76">
        <f>SUM(K1008:K1038)</f>
        <v>0</v>
      </c>
      <c r="P1035" s="76">
        <f>SUM(M1008:M1038)</f>
        <v>0</v>
      </c>
      <c r="V1035" s="36">
        <f t="shared" si="233"/>
        <v>0</v>
      </c>
      <c r="W1035" s="36">
        <f t="shared" si="234"/>
        <v>0</v>
      </c>
    </row>
    <row r="1036" spans="1:23" x14ac:dyDescent="0.2">
      <c r="A1036" s="29">
        <v>42307</v>
      </c>
      <c r="B1036" s="30"/>
      <c r="C1036" s="30"/>
      <c r="D1036" s="2">
        <f t="shared" si="235"/>
        <v>0</v>
      </c>
      <c r="E1036" s="30">
        <f t="shared" si="235"/>
        <v>0</v>
      </c>
      <c r="F1036" s="73">
        <f t="shared" si="236"/>
        <v>0</v>
      </c>
      <c r="G1036" s="43">
        <f t="shared" si="236"/>
        <v>0</v>
      </c>
      <c r="I1036" s="19">
        <f t="shared" si="238"/>
        <v>0</v>
      </c>
      <c r="J1036" s="138">
        <f t="shared" si="230"/>
        <v>0</v>
      </c>
      <c r="K1036" s="78">
        <f t="shared" si="231"/>
        <v>0</v>
      </c>
      <c r="L1036" s="144">
        <f t="shared" si="237"/>
        <v>0</v>
      </c>
      <c r="M1036" s="87">
        <f t="shared" si="232"/>
        <v>0</v>
      </c>
      <c r="N1036" s="186" t="s">
        <v>14</v>
      </c>
      <c r="O1036" s="186"/>
      <c r="P1036" s="186"/>
      <c r="V1036" s="36">
        <f t="shared" si="233"/>
        <v>0</v>
      </c>
      <c r="W1036" s="36">
        <f t="shared" si="234"/>
        <v>0</v>
      </c>
    </row>
    <row r="1037" spans="1:23" x14ac:dyDescent="0.2">
      <c r="A1037" s="29">
        <v>42308</v>
      </c>
      <c r="B1037" s="30"/>
      <c r="C1037" s="30"/>
      <c r="D1037" s="2">
        <f t="shared" si="235"/>
        <v>0</v>
      </c>
      <c r="E1037" s="30">
        <f t="shared" si="235"/>
        <v>0</v>
      </c>
      <c r="F1037" s="73">
        <f t="shared" si="236"/>
        <v>0</v>
      </c>
      <c r="G1037" s="43">
        <f t="shared" si="236"/>
        <v>0</v>
      </c>
      <c r="I1037" s="19">
        <f t="shared" si="238"/>
        <v>0</v>
      </c>
      <c r="J1037" s="138">
        <f t="shared" si="230"/>
        <v>0</v>
      </c>
      <c r="K1037" s="78">
        <f t="shared" si="231"/>
        <v>0</v>
      </c>
      <c r="L1037" s="144">
        <f t="shared" si="237"/>
        <v>0</v>
      </c>
      <c r="M1037" s="87">
        <f t="shared" si="232"/>
        <v>0</v>
      </c>
      <c r="N1037" s="92" t="s">
        <v>43</v>
      </c>
      <c r="O1037" s="133" t="s">
        <v>39</v>
      </c>
      <c r="P1037" s="93" t="s">
        <v>40</v>
      </c>
      <c r="V1037" s="36">
        <f t="shared" si="233"/>
        <v>0</v>
      </c>
      <c r="W1037" s="36">
        <f t="shared" si="234"/>
        <v>0</v>
      </c>
    </row>
    <row r="1038" spans="1:23" x14ac:dyDescent="0.2">
      <c r="A1038" s="29">
        <v>42309</v>
      </c>
      <c r="B1038" s="30"/>
      <c r="C1038" s="30"/>
      <c r="D1038" s="2">
        <f t="shared" si="235"/>
        <v>0</v>
      </c>
      <c r="E1038" s="30">
        <f t="shared" si="235"/>
        <v>0</v>
      </c>
      <c r="F1038" s="73">
        <f t="shared" si="236"/>
        <v>0</v>
      </c>
      <c r="G1038" s="43">
        <f t="shared" si="236"/>
        <v>0</v>
      </c>
      <c r="I1038" s="32">
        <f t="shared" si="238"/>
        <v>0</v>
      </c>
      <c r="J1038" s="139">
        <f t="shared" si="230"/>
        <v>0</v>
      </c>
      <c r="K1038" s="79">
        <f t="shared" si="231"/>
        <v>0</v>
      </c>
      <c r="L1038" s="139">
        <f t="shared" si="237"/>
        <v>0</v>
      </c>
      <c r="M1038" s="79">
        <f t="shared" si="232"/>
        <v>0</v>
      </c>
      <c r="N1038" s="94">
        <f>SUM(I1006:I1038)</f>
        <v>0</v>
      </c>
      <c r="O1038" s="89">
        <f>IF(SUM(J1008:J1038)&lt;20000,20000,SUM(J1008:J1038))</f>
        <v>20000</v>
      </c>
      <c r="P1038" s="91">
        <f>IF(SUM(L1008:L1038)&lt;6000,6000,SUM(L1008:L1038))</f>
        <v>6000</v>
      </c>
      <c r="Q1038" s="34"/>
      <c r="V1038" s="36">
        <f t="shared" si="233"/>
        <v>0</v>
      </c>
      <c r="W1038" s="36">
        <f t="shared" si="234"/>
        <v>0</v>
      </c>
    </row>
    <row r="1039" spans="1:23" x14ac:dyDescent="0.2">
      <c r="A1039" s="29">
        <v>42310</v>
      </c>
      <c r="B1039" s="30"/>
      <c r="C1039" s="30"/>
      <c r="D1039" s="2">
        <f t="shared" si="235"/>
        <v>0</v>
      </c>
      <c r="E1039" s="30">
        <f t="shared" si="235"/>
        <v>0</v>
      </c>
      <c r="F1039" s="73">
        <f t="shared" si="236"/>
        <v>0</v>
      </c>
      <c r="G1039" s="43">
        <f t="shared" si="236"/>
        <v>0</v>
      </c>
      <c r="I1039" s="19">
        <f t="shared" si="238"/>
        <v>0</v>
      </c>
      <c r="J1039" s="138">
        <f t="shared" si="230"/>
        <v>0</v>
      </c>
      <c r="K1039" s="78">
        <f t="shared" si="231"/>
        <v>0</v>
      </c>
      <c r="L1039" s="144">
        <f t="shared" si="237"/>
        <v>0</v>
      </c>
      <c r="M1039" s="87">
        <f t="shared" si="232"/>
        <v>0</v>
      </c>
      <c r="N1039" s="94">
        <f>ROUND(N1038*18/118,2)</f>
        <v>0</v>
      </c>
      <c r="O1039" s="95">
        <f>IF(O1038=TRUE,SUM(K1008:K1038),O1038*18%)</f>
        <v>3600</v>
      </c>
      <c r="P1039" s="96">
        <f>IF(P1038=TRUE,SUM(M1008:M1038),P1038*18%)</f>
        <v>1080</v>
      </c>
      <c r="Q1039" s="34"/>
      <c r="V1039" s="36">
        <f t="shared" si="233"/>
        <v>0</v>
      </c>
      <c r="W1039" s="36">
        <f t="shared" si="234"/>
        <v>0</v>
      </c>
    </row>
    <row r="1040" spans="1:23" x14ac:dyDescent="0.2">
      <c r="A1040" s="29">
        <v>42311</v>
      </c>
      <c r="B1040" s="30"/>
      <c r="C1040" s="30"/>
      <c r="D1040" s="2">
        <f t="shared" si="235"/>
        <v>0</v>
      </c>
      <c r="E1040" s="30">
        <f t="shared" si="235"/>
        <v>0</v>
      </c>
      <c r="F1040" s="73">
        <f t="shared" si="236"/>
        <v>0</v>
      </c>
      <c r="G1040" s="43">
        <f t="shared" si="236"/>
        <v>0</v>
      </c>
      <c r="I1040" s="19">
        <f t="shared" si="238"/>
        <v>0</v>
      </c>
      <c r="J1040" s="138">
        <f t="shared" si="230"/>
        <v>0</v>
      </c>
      <c r="K1040" s="78">
        <f t="shared" si="231"/>
        <v>0</v>
      </c>
      <c r="L1040" s="144">
        <f t="shared" si="237"/>
        <v>0</v>
      </c>
      <c r="M1040" s="87">
        <f t="shared" si="232"/>
        <v>0</v>
      </c>
      <c r="N1040" s="190" t="s">
        <v>47</v>
      </c>
      <c r="O1040" s="190"/>
      <c r="P1040" s="190"/>
      <c r="Q1040" s="34"/>
      <c r="V1040" s="36">
        <f t="shared" si="233"/>
        <v>0</v>
      </c>
      <c r="W1040" s="36">
        <f t="shared" si="234"/>
        <v>0</v>
      </c>
    </row>
    <row r="1041" spans="1:23" x14ac:dyDescent="0.2">
      <c r="A1041" s="29">
        <v>42312</v>
      </c>
      <c r="B1041" s="30"/>
      <c r="C1041" s="30"/>
      <c r="D1041" s="2">
        <f t="shared" si="235"/>
        <v>0</v>
      </c>
      <c r="E1041" s="30">
        <f t="shared" si="235"/>
        <v>0</v>
      </c>
      <c r="F1041" s="73">
        <f t="shared" si="236"/>
        <v>0</v>
      </c>
      <c r="G1041" s="43">
        <f t="shared" si="236"/>
        <v>0</v>
      </c>
      <c r="I1041" s="31">
        <f t="shared" si="238"/>
        <v>0</v>
      </c>
      <c r="J1041" s="137">
        <f t="shared" ref="J1041:J1100" si="239">ROUND(IF(B1040&lt;=$R$740,B1040*$S$740/$O$739,MAX(IF(B1040&lt;=$R$741,B1040*$S$741/$O$739,MAX(IF(B1040&lt;=$R$742,B1040*$S$742/$O$739,MAX(IF(B1040&lt;=$R$743,B1040*$S$743/$O$739,MAX(IF(B1040&lt;=$R$744,B1040*$S$744/$O$739,MAX(IF(B1040&lt;=$R$745,B1040*$S$745/$O$739,MAX(IF(B1040&gt;$R$746,B1040*$S$746/$O$739,0),$R$745*$S$745/$O$739)),$R$744*$S$744/$O$739)),$R$743*$S$743/$O$739)),$R$742*$S$742/$O$739)),$R$741*$S$741/$O$739)),$R$740*$S$740/$O$739)),4)</f>
        <v>0</v>
      </c>
      <c r="K1041" s="77">
        <f t="shared" si="231"/>
        <v>0</v>
      </c>
      <c r="L1041" s="137">
        <f t="shared" si="237"/>
        <v>0</v>
      </c>
      <c r="M1041" s="77">
        <f t="shared" si="232"/>
        <v>0</v>
      </c>
      <c r="N1041" s="75"/>
      <c r="O1041" s="75"/>
      <c r="P1041" s="75"/>
      <c r="Q1041" s="34"/>
      <c r="V1041" s="36">
        <f t="shared" si="233"/>
        <v>0</v>
      </c>
      <c r="W1041" s="36">
        <f t="shared" si="234"/>
        <v>0</v>
      </c>
    </row>
    <row r="1042" spans="1:23" x14ac:dyDescent="0.2">
      <c r="A1042" s="29">
        <v>42313</v>
      </c>
      <c r="B1042" s="30"/>
      <c r="C1042" s="30"/>
      <c r="D1042" s="2">
        <f t="shared" si="235"/>
        <v>0</v>
      </c>
      <c r="E1042" s="30">
        <f t="shared" si="235"/>
        <v>0</v>
      </c>
      <c r="F1042" s="73">
        <f t="shared" si="236"/>
        <v>0</v>
      </c>
      <c r="G1042" s="43">
        <f t="shared" si="236"/>
        <v>0</v>
      </c>
      <c r="I1042" s="31">
        <f t="shared" si="238"/>
        <v>0</v>
      </c>
      <c r="J1042" s="137">
        <f t="shared" si="239"/>
        <v>0</v>
      </c>
      <c r="K1042" s="77">
        <f t="shared" si="231"/>
        <v>0</v>
      </c>
      <c r="L1042" s="137">
        <f t="shared" si="237"/>
        <v>0</v>
      </c>
      <c r="M1042" s="77">
        <f t="shared" si="232"/>
        <v>0</v>
      </c>
      <c r="N1042" s="14"/>
      <c r="O1042" s="14"/>
      <c r="P1042" s="14"/>
      <c r="Q1042" s="34"/>
      <c r="V1042" s="36">
        <f t="shared" si="233"/>
        <v>0</v>
      </c>
      <c r="W1042" s="36">
        <f t="shared" si="234"/>
        <v>0</v>
      </c>
    </row>
    <row r="1043" spans="1:23" x14ac:dyDescent="0.2">
      <c r="A1043" s="29">
        <v>42314</v>
      </c>
      <c r="B1043" s="30"/>
      <c r="C1043" s="30"/>
      <c r="D1043" s="2">
        <f t="shared" si="235"/>
        <v>0</v>
      </c>
      <c r="E1043" s="30">
        <f t="shared" si="235"/>
        <v>0</v>
      </c>
      <c r="F1043" s="73">
        <f t="shared" si="236"/>
        <v>0</v>
      </c>
      <c r="G1043" s="43">
        <f t="shared" si="236"/>
        <v>0</v>
      </c>
      <c r="I1043" s="31">
        <f t="shared" si="238"/>
        <v>0</v>
      </c>
      <c r="J1043" s="137">
        <f t="shared" si="239"/>
        <v>0</v>
      </c>
      <c r="K1043" s="77">
        <f t="shared" si="231"/>
        <v>0</v>
      </c>
      <c r="L1043" s="137">
        <f t="shared" si="237"/>
        <v>0</v>
      </c>
      <c r="M1043" s="77">
        <f t="shared" si="232"/>
        <v>0</v>
      </c>
      <c r="N1043" s="14"/>
      <c r="O1043" s="14"/>
      <c r="P1043" s="14"/>
      <c r="Q1043" s="34"/>
      <c r="V1043" s="36">
        <f t="shared" si="233"/>
        <v>0</v>
      </c>
      <c r="W1043" s="36">
        <f t="shared" si="234"/>
        <v>0</v>
      </c>
    </row>
    <row r="1044" spans="1:23" x14ac:dyDescent="0.2">
      <c r="A1044" s="29">
        <v>42315</v>
      </c>
      <c r="B1044" s="30"/>
      <c r="C1044" s="30"/>
      <c r="D1044" s="2">
        <f t="shared" si="235"/>
        <v>0</v>
      </c>
      <c r="E1044" s="30">
        <f t="shared" si="235"/>
        <v>0</v>
      </c>
      <c r="F1044" s="73">
        <f t="shared" si="236"/>
        <v>0</v>
      </c>
      <c r="G1044" s="43">
        <f t="shared" si="236"/>
        <v>0</v>
      </c>
      <c r="I1044" s="19">
        <f t="shared" si="238"/>
        <v>0</v>
      </c>
      <c r="J1044" s="138">
        <f t="shared" si="239"/>
        <v>0</v>
      </c>
      <c r="K1044" s="78">
        <f t="shared" si="231"/>
        <v>0</v>
      </c>
      <c r="L1044" s="144">
        <f t="shared" si="237"/>
        <v>0</v>
      </c>
      <c r="M1044" s="87">
        <f t="shared" si="232"/>
        <v>0</v>
      </c>
      <c r="N1044" s="14"/>
      <c r="O1044" s="14"/>
      <c r="P1044" s="14"/>
      <c r="V1044" s="36">
        <f t="shared" si="233"/>
        <v>0</v>
      </c>
      <c r="W1044" s="36">
        <f t="shared" si="234"/>
        <v>0</v>
      </c>
    </row>
    <row r="1045" spans="1:23" x14ac:dyDescent="0.2">
      <c r="A1045" s="29">
        <v>42316</v>
      </c>
      <c r="B1045" s="30"/>
      <c r="C1045" s="30"/>
      <c r="D1045" s="2">
        <f t="shared" si="235"/>
        <v>0</v>
      </c>
      <c r="E1045" s="30">
        <f t="shared" si="235"/>
        <v>0</v>
      </c>
      <c r="F1045" s="73">
        <f t="shared" si="236"/>
        <v>0</v>
      </c>
      <c r="G1045" s="43">
        <f t="shared" si="236"/>
        <v>0</v>
      </c>
      <c r="I1045" s="19">
        <f t="shared" si="238"/>
        <v>0</v>
      </c>
      <c r="J1045" s="138">
        <f t="shared" si="239"/>
        <v>0</v>
      </c>
      <c r="K1045" s="78">
        <f t="shared" si="231"/>
        <v>0</v>
      </c>
      <c r="L1045" s="144">
        <f t="shared" si="237"/>
        <v>0</v>
      </c>
      <c r="M1045" s="87">
        <f t="shared" si="232"/>
        <v>0</v>
      </c>
      <c r="N1045" s="14"/>
      <c r="O1045" s="14"/>
      <c r="P1045" s="14"/>
      <c r="V1045" s="36">
        <f t="shared" si="233"/>
        <v>0</v>
      </c>
      <c r="W1045" s="36">
        <f t="shared" si="234"/>
        <v>0</v>
      </c>
    </row>
    <row r="1046" spans="1:23" x14ac:dyDescent="0.2">
      <c r="A1046" s="29">
        <v>42317</v>
      </c>
      <c r="B1046" s="30"/>
      <c r="C1046" s="30"/>
      <c r="D1046" s="2">
        <f t="shared" si="235"/>
        <v>0</v>
      </c>
      <c r="E1046" s="30">
        <f t="shared" si="235"/>
        <v>0</v>
      </c>
      <c r="F1046" s="73">
        <f t="shared" si="236"/>
        <v>0</v>
      </c>
      <c r="G1046" s="43">
        <f t="shared" si="236"/>
        <v>0</v>
      </c>
      <c r="I1046" s="19">
        <f t="shared" si="238"/>
        <v>0</v>
      </c>
      <c r="J1046" s="138">
        <f t="shared" si="239"/>
        <v>0</v>
      </c>
      <c r="K1046" s="78">
        <f t="shared" si="231"/>
        <v>0</v>
      </c>
      <c r="L1046" s="144">
        <f t="shared" si="237"/>
        <v>0</v>
      </c>
      <c r="M1046" s="87">
        <f t="shared" si="232"/>
        <v>0</v>
      </c>
      <c r="N1046" s="14"/>
      <c r="O1046" s="14"/>
      <c r="P1046" s="14"/>
      <c r="V1046" s="36">
        <f t="shared" si="233"/>
        <v>0</v>
      </c>
      <c r="W1046" s="36">
        <f t="shared" si="234"/>
        <v>0</v>
      </c>
    </row>
    <row r="1047" spans="1:23" x14ac:dyDescent="0.2">
      <c r="A1047" s="29">
        <v>42318</v>
      </c>
      <c r="B1047" s="30"/>
      <c r="C1047" s="30"/>
      <c r="D1047" s="2">
        <f t="shared" si="235"/>
        <v>0</v>
      </c>
      <c r="E1047" s="30">
        <f t="shared" si="235"/>
        <v>0</v>
      </c>
      <c r="F1047" s="73">
        <f t="shared" si="236"/>
        <v>0</v>
      </c>
      <c r="G1047" s="43">
        <f t="shared" si="236"/>
        <v>0</v>
      </c>
      <c r="I1047" s="19">
        <f t="shared" si="238"/>
        <v>0</v>
      </c>
      <c r="J1047" s="138">
        <f t="shared" si="239"/>
        <v>0</v>
      </c>
      <c r="K1047" s="78">
        <f t="shared" si="231"/>
        <v>0</v>
      </c>
      <c r="L1047" s="144">
        <f t="shared" si="237"/>
        <v>0</v>
      </c>
      <c r="M1047" s="87">
        <f t="shared" si="232"/>
        <v>0</v>
      </c>
      <c r="N1047" s="14"/>
      <c r="O1047" s="14"/>
      <c r="P1047" s="14"/>
      <c r="V1047" s="36">
        <f t="shared" si="233"/>
        <v>0</v>
      </c>
      <c r="W1047" s="36">
        <f t="shared" si="234"/>
        <v>0</v>
      </c>
    </row>
    <row r="1048" spans="1:23" x14ac:dyDescent="0.2">
      <c r="A1048" s="29">
        <v>42319</v>
      </c>
      <c r="B1048" s="30"/>
      <c r="C1048" s="30"/>
      <c r="D1048" s="2">
        <f t="shared" si="235"/>
        <v>0</v>
      </c>
      <c r="E1048" s="30">
        <f t="shared" si="235"/>
        <v>0</v>
      </c>
      <c r="F1048" s="73">
        <f t="shared" si="236"/>
        <v>0</v>
      </c>
      <c r="G1048" s="43">
        <f t="shared" si="236"/>
        <v>0</v>
      </c>
      <c r="I1048" s="31">
        <f t="shared" si="238"/>
        <v>0</v>
      </c>
      <c r="J1048" s="137">
        <f t="shared" si="239"/>
        <v>0</v>
      </c>
      <c r="K1048" s="77">
        <f t="shared" si="231"/>
        <v>0</v>
      </c>
      <c r="L1048" s="137">
        <f t="shared" si="237"/>
        <v>0</v>
      </c>
      <c r="M1048" s="77">
        <f t="shared" si="232"/>
        <v>0</v>
      </c>
      <c r="N1048" s="14"/>
      <c r="O1048" s="14"/>
      <c r="P1048" s="14"/>
      <c r="V1048" s="36">
        <f t="shared" si="233"/>
        <v>0</v>
      </c>
      <c r="W1048" s="36">
        <f t="shared" si="234"/>
        <v>0</v>
      </c>
    </row>
    <row r="1049" spans="1:23" x14ac:dyDescent="0.2">
      <c r="A1049" s="29">
        <v>42320</v>
      </c>
      <c r="B1049" s="30"/>
      <c r="C1049" s="30"/>
      <c r="D1049" s="2">
        <f t="shared" si="235"/>
        <v>0</v>
      </c>
      <c r="E1049" s="30">
        <f t="shared" si="235"/>
        <v>0</v>
      </c>
      <c r="F1049" s="73">
        <f t="shared" si="236"/>
        <v>0</v>
      </c>
      <c r="G1049" s="43">
        <f t="shared" si="236"/>
        <v>0</v>
      </c>
      <c r="I1049" s="31">
        <f t="shared" si="238"/>
        <v>0</v>
      </c>
      <c r="J1049" s="137">
        <f t="shared" si="239"/>
        <v>0</v>
      </c>
      <c r="K1049" s="77">
        <f t="shared" si="231"/>
        <v>0</v>
      </c>
      <c r="L1049" s="137">
        <f t="shared" si="237"/>
        <v>0</v>
      </c>
      <c r="M1049" s="77">
        <f t="shared" si="232"/>
        <v>0</v>
      </c>
      <c r="N1049" s="14"/>
      <c r="O1049" s="14"/>
      <c r="P1049" s="14"/>
      <c r="V1049" s="36">
        <f t="shared" si="233"/>
        <v>0</v>
      </c>
      <c r="W1049" s="36">
        <f t="shared" si="234"/>
        <v>0</v>
      </c>
    </row>
    <row r="1050" spans="1:23" x14ac:dyDescent="0.2">
      <c r="A1050" s="29">
        <v>42321</v>
      </c>
      <c r="B1050" s="30"/>
      <c r="C1050" s="30"/>
      <c r="D1050" s="2">
        <f t="shared" si="235"/>
        <v>0</v>
      </c>
      <c r="E1050" s="30">
        <f t="shared" si="235"/>
        <v>0</v>
      </c>
      <c r="F1050" s="73">
        <f t="shared" si="236"/>
        <v>0</v>
      </c>
      <c r="G1050" s="43">
        <f t="shared" si="236"/>
        <v>0</v>
      </c>
      <c r="I1050" s="19">
        <f t="shared" si="238"/>
        <v>0</v>
      </c>
      <c r="J1050" s="138">
        <f t="shared" si="239"/>
        <v>0</v>
      </c>
      <c r="K1050" s="78">
        <f t="shared" si="231"/>
        <v>0</v>
      </c>
      <c r="L1050" s="144">
        <f t="shared" si="237"/>
        <v>0</v>
      </c>
      <c r="M1050" s="87">
        <f t="shared" si="232"/>
        <v>0</v>
      </c>
      <c r="N1050" s="14"/>
      <c r="O1050" s="14"/>
      <c r="P1050" s="14"/>
      <c r="V1050" s="36">
        <f t="shared" si="233"/>
        <v>0</v>
      </c>
      <c r="W1050" s="36">
        <f t="shared" si="234"/>
        <v>0</v>
      </c>
    </row>
    <row r="1051" spans="1:23" x14ac:dyDescent="0.2">
      <c r="A1051" s="29">
        <v>42322</v>
      </c>
      <c r="B1051" s="30"/>
      <c r="C1051" s="30"/>
      <c r="D1051" s="2">
        <f t="shared" si="235"/>
        <v>0</v>
      </c>
      <c r="E1051" s="30">
        <f t="shared" si="235"/>
        <v>0</v>
      </c>
      <c r="F1051" s="73">
        <f t="shared" si="236"/>
        <v>0</v>
      </c>
      <c r="G1051" s="43">
        <f t="shared" si="236"/>
        <v>0</v>
      </c>
      <c r="I1051" s="19">
        <f t="shared" si="238"/>
        <v>0</v>
      </c>
      <c r="J1051" s="138">
        <f t="shared" si="239"/>
        <v>0</v>
      </c>
      <c r="K1051" s="78">
        <f t="shared" si="231"/>
        <v>0</v>
      </c>
      <c r="L1051" s="144">
        <f t="shared" si="237"/>
        <v>0</v>
      </c>
      <c r="M1051" s="87">
        <f t="shared" si="232"/>
        <v>0</v>
      </c>
      <c r="N1051" s="14"/>
      <c r="O1051" s="14"/>
      <c r="P1051" s="14"/>
      <c r="V1051" s="36">
        <f t="shared" si="233"/>
        <v>0</v>
      </c>
      <c r="W1051" s="36">
        <f t="shared" si="234"/>
        <v>0</v>
      </c>
    </row>
    <row r="1052" spans="1:23" x14ac:dyDescent="0.2">
      <c r="A1052" s="29">
        <v>42323</v>
      </c>
      <c r="B1052" s="30"/>
      <c r="C1052" s="30"/>
      <c r="D1052" s="2">
        <f t="shared" si="235"/>
        <v>0</v>
      </c>
      <c r="E1052" s="30">
        <f t="shared" si="235"/>
        <v>0</v>
      </c>
      <c r="F1052" s="73">
        <f t="shared" si="236"/>
        <v>0</v>
      </c>
      <c r="G1052" s="43">
        <f t="shared" si="236"/>
        <v>0</v>
      </c>
      <c r="I1052" s="19">
        <f t="shared" si="238"/>
        <v>0</v>
      </c>
      <c r="J1052" s="138">
        <f t="shared" si="239"/>
        <v>0</v>
      </c>
      <c r="K1052" s="78">
        <f t="shared" si="231"/>
        <v>0</v>
      </c>
      <c r="L1052" s="144">
        <f t="shared" si="237"/>
        <v>0</v>
      </c>
      <c r="M1052" s="87">
        <f t="shared" si="232"/>
        <v>0</v>
      </c>
      <c r="N1052" s="14"/>
      <c r="O1052" s="14"/>
      <c r="P1052" s="14"/>
      <c r="V1052" s="36">
        <f t="shared" si="233"/>
        <v>0</v>
      </c>
      <c r="W1052" s="36">
        <f t="shared" si="234"/>
        <v>0</v>
      </c>
    </row>
    <row r="1053" spans="1:23" x14ac:dyDescent="0.2">
      <c r="A1053" s="29">
        <v>42324</v>
      </c>
      <c r="B1053" s="30"/>
      <c r="C1053" s="30"/>
      <c r="D1053" s="2">
        <f t="shared" si="235"/>
        <v>0</v>
      </c>
      <c r="E1053" s="30">
        <f t="shared" si="235"/>
        <v>0</v>
      </c>
      <c r="F1053" s="73">
        <f t="shared" si="236"/>
        <v>0</v>
      </c>
      <c r="G1053" s="43">
        <f t="shared" si="236"/>
        <v>0</v>
      </c>
      <c r="I1053" s="19">
        <f t="shared" si="238"/>
        <v>0</v>
      </c>
      <c r="J1053" s="138">
        <f t="shared" si="239"/>
        <v>0</v>
      </c>
      <c r="K1053" s="78">
        <f t="shared" si="231"/>
        <v>0</v>
      </c>
      <c r="L1053" s="144">
        <f t="shared" si="237"/>
        <v>0</v>
      </c>
      <c r="M1053" s="87">
        <f t="shared" si="232"/>
        <v>0</v>
      </c>
      <c r="N1053" s="14"/>
      <c r="O1053" s="14"/>
      <c r="P1053" s="14"/>
      <c r="V1053" s="36">
        <f t="shared" si="233"/>
        <v>0</v>
      </c>
      <c r="W1053" s="36">
        <f t="shared" si="234"/>
        <v>0</v>
      </c>
    </row>
    <row r="1054" spans="1:23" x14ac:dyDescent="0.2">
      <c r="A1054" s="29">
        <v>42325</v>
      </c>
      <c r="B1054" s="30"/>
      <c r="C1054" s="30"/>
      <c r="D1054" s="2">
        <f t="shared" si="235"/>
        <v>0</v>
      </c>
      <c r="E1054" s="30">
        <f t="shared" si="235"/>
        <v>0</v>
      </c>
      <c r="F1054" s="73">
        <f t="shared" si="236"/>
        <v>0</v>
      </c>
      <c r="G1054" s="43">
        <f t="shared" si="236"/>
        <v>0</v>
      </c>
      <c r="I1054" s="19">
        <f t="shared" si="238"/>
        <v>0</v>
      </c>
      <c r="J1054" s="138">
        <f t="shared" si="239"/>
        <v>0</v>
      </c>
      <c r="K1054" s="78">
        <f t="shared" si="231"/>
        <v>0</v>
      </c>
      <c r="L1054" s="144">
        <f t="shared" si="237"/>
        <v>0</v>
      </c>
      <c r="M1054" s="87">
        <f t="shared" si="232"/>
        <v>0</v>
      </c>
      <c r="N1054" s="14"/>
      <c r="O1054" s="14"/>
      <c r="P1054" s="14"/>
      <c r="V1054" s="36">
        <f t="shared" si="233"/>
        <v>0</v>
      </c>
      <c r="W1054" s="36">
        <f t="shared" si="234"/>
        <v>0</v>
      </c>
    </row>
    <row r="1055" spans="1:23" x14ac:dyDescent="0.2">
      <c r="A1055" s="29">
        <v>42326</v>
      </c>
      <c r="B1055" s="30"/>
      <c r="C1055" s="30"/>
      <c r="D1055" s="2">
        <f t="shared" si="235"/>
        <v>0</v>
      </c>
      <c r="E1055" s="30">
        <f t="shared" si="235"/>
        <v>0</v>
      </c>
      <c r="F1055" s="73">
        <f t="shared" si="236"/>
        <v>0</v>
      </c>
      <c r="G1055" s="43">
        <f t="shared" si="236"/>
        <v>0</v>
      </c>
      <c r="I1055" s="31">
        <f t="shared" si="238"/>
        <v>0</v>
      </c>
      <c r="J1055" s="137">
        <f t="shared" si="239"/>
        <v>0</v>
      </c>
      <c r="K1055" s="77">
        <f t="shared" si="231"/>
        <v>0</v>
      </c>
      <c r="L1055" s="137">
        <f t="shared" si="237"/>
        <v>0</v>
      </c>
      <c r="M1055" s="77">
        <f t="shared" si="232"/>
        <v>0</v>
      </c>
      <c r="N1055" s="14"/>
      <c r="O1055" s="14"/>
      <c r="P1055" s="14"/>
      <c r="V1055" s="36">
        <f t="shared" si="233"/>
        <v>0</v>
      </c>
      <c r="W1055" s="36">
        <f t="shared" si="234"/>
        <v>0</v>
      </c>
    </row>
    <row r="1056" spans="1:23" x14ac:dyDescent="0.2">
      <c r="A1056" s="29">
        <v>42327</v>
      </c>
      <c r="B1056" s="30"/>
      <c r="C1056" s="30"/>
      <c r="D1056" s="2">
        <f t="shared" si="235"/>
        <v>0</v>
      </c>
      <c r="E1056" s="30">
        <f t="shared" si="235"/>
        <v>0</v>
      </c>
      <c r="F1056" s="73">
        <f t="shared" si="236"/>
        <v>0</v>
      </c>
      <c r="G1056" s="43">
        <f t="shared" si="236"/>
        <v>0</v>
      </c>
      <c r="I1056" s="31">
        <f t="shared" si="238"/>
        <v>0</v>
      </c>
      <c r="J1056" s="137">
        <f t="shared" si="239"/>
        <v>0</v>
      </c>
      <c r="K1056" s="77">
        <f t="shared" si="231"/>
        <v>0</v>
      </c>
      <c r="L1056" s="137">
        <f t="shared" si="237"/>
        <v>0</v>
      </c>
      <c r="M1056" s="77">
        <f t="shared" si="232"/>
        <v>0</v>
      </c>
      <c r="N1056" s="14"/>
      <c r="O1056" s="14"/>
      <c r="P1056" s="14"/>
      <c r="V1056" s="36">
        <f t="shared" si="233"/>
        <v>0</v>
      </c>
      <c r="W1056" s="36">
        <f t="shared" si="234"/>
        <v>0</v>
      </c>
    </row>
    <row r="1057" spans="1:23" x14ac:dyDescent="0.2">
      <c r="A1057" s="29">
        <v>42328</v>
      </c>
      <c r="B1057" s="30"/>
      <c r="C1057" s="30"/>
      <c r="D1057" s="2">
        <f t="shared" si="235"/>
        <v>0</v>
      </c>
      <c r="E1057" s="30">
        <f t="shared" si="235"/>
        <v>0</v>
      </c>
      <c r="F1057" s="73">
        <f t="shared" si="236"/>
        <v>0</v>
      </c>
      <c r="G1057" s="43">
        <f t="shared" si="236"/>
        <v>0</v>
      </c>
      <c r="I1057" s="19">
        <f t="shared" si="238"/>
        <v>0</v>
      </c>
      <c r="J1057" s="138">
        <f t="shared" si="239"/>
        <v>0</v>
      </c>
      <c r="K1057" s="78">
        <f t="shared" si="231"/>
        <v>0</v>
      </c>
      <c r="L1057" s="144">
        <f t="shared" si="237"/>
        <v>0</v>
      </c>
      <c r="M1057" s="87">
        <f t="shared" si="232"/>
        <v>0</v>
      </c>
      <c r="N1057" s="14"/>
      <c r="O1057" s="14"/>
      <c r="P1057" s="14"/>
      <c r="V1057" s="36">
        <f t="shared" si="233"/>
        <v>0</v>
      </c>
      <c r="W1057" s="36">
        <f t="shared" si="234"/>
        <v>0</v>
      </c>
    </row>
    <row r="1058" spans="1:23" x14ac:dyDescent="0.2">
      <c r="A1058" s="29">
        <v>42329</v>
      </c>
      <c r="B1058" s="30"/>
      <c r="C1058" s="30"/>
      <c r="D1058" s="2">
        <f t="shared" si="235"/>
        <v>0</v>
      </c>
      <c r="E1058" s="30">
        <f t="shared" si="235"/>
        <v>0</v>
      </c>
      <c r="F1058" s="73">
        <f t="shared" si="236"/>
        <v>0</v>
      </c>
      <c r="G1058" s="43">
        <f t="shared" si="236"/>
        <v>0</v>
      </c>
      <c r="I1058" s="19">
        <f t="shared" si="238"/>
        <v>0</v>
      </c>
      <c r="J1058" s="138">
        <f t="shared" si="239"/>
        <v>0</v>
      </c>
      <c r="K1058" s="78">
        <f t="shared" si="231"/>
        <v>0</v>
      </c>
      <c r="L1058" s="144">
        <f t="shared" si="237"/>
        <v>0</v>
      </c>
      <c r="M1058" s="87">
        <f t="shared" si="232"/>
        <v>0</v>
      </c>
      <c r="N1058" s="14"/>
      <c r="O1058" s="14"/>
      <c r="P1058" s="14"/>
      <c r="V1058" s="36">
        <f t="shared" si="233"/>
        <v>0</v>
      </c>
      <c r="W1058" s="36">
        <f t="shared" si="234"/>
        <v>0</v>
      </c>
    </row>
    <row r="1059" spans="1:23" x14ac:dyDescent="0.2">
      <c r="A1059" s="29">
        <v>42330</v>
      </c>
      <c r="B1059" s="30"/>
      <c r="C1059" s="30"/>
      <c r="D1059" s="2">
        <f t="shared" si="235"/>
        <v>0</v>
      </c>
      <c r="E1059" s="30">
        <f t="shared" si="235"/>
        <v>0</v>
      </c>
      <c r="F1059" s="73">
        <f t="shared" si="236"/>
        <v>0</v>
      </c>
      <c r="G1059" s="43">
        <f t="shared" si="236"/>
        <v>0</v>
      </c>
      <c r="I1059" s="19">
        <f t="shared" si="238"/>
        <v>0</v>
      </c>
      <c r="J1059" s="138">
        <f t="shared" si="239"/>
        <v>0</v>
      </c>
      <c r="K1059" s="78">
        <f t="shared" si="231"/>
        <v>0</v>
      </c>
      <c r="L1059" s="144">
        <f t="shared" si="237"/>
        <v>0</v>
      </c>
      <c r="M1059" s="87">
        <f t="shared" si="232"/>
        <v>0</v>
      </c>
      <c r="N1059" s="14"/>
      <c r="O1059" s="14"/>
      <c r="P1059" s="14"/>
      <c r="V1059" s="36">
        <f t="shared" si="233"/>
        <v>0</v>
      </c>
      <c r="W1059" s="36">
        <f t="shared" si="234"/>
        <v>0</v>
      </c>
    </row>
    <row r="1060" spans="1:23" x14ac:dyDescent="0.2">
      <c r="A1060" s="29">
        <v>42331</v>
      </c>
      <c r="B1060" s="30"/>
      <c r="C1060" s="30"/>
      <c r="D1060" s="2">
        <f t="shared" si="235"/>
        <v>0</v>
      </c>
      <c r="E1060" s="30">
        <f t="shared" si="235"/>
        <v>0</v>
      </c>
      <c r="F1060" s="73">
        <f t="shared" si="236"/>
        <v>0</v>
      </c>
      <c r="G1060" s="43">
        <f t="shared" si="236"/>
        <v>0</v>
      </c>
      <c r="I1060" s="19">
        <f t="shared" si="238"/>
        <v>0</v>
      </c>
      <c r="J1060" s="138">
        <f t="shared" si="239"/>
        <v>0</v>
      </c>
      <c r="K1060" s="78">
        <f t="shared" si="231"/>
        <v>0</v>
      </c>
      <c r="L1060" s="144">
        <f t="shared" si="237"/>
        <v>0</v>
      </c>
      <c r="M1060" s="87">
        <f t="shared" si="232"/>
        <v>0</v>
      </c>
      <c r="N1060" s="14"/>
      <c r="O1060" s="14"/>
      <c r="P1060" s="14"/>
      <c r="V1060" s="36">
        <f t="shared" si="233"/>
        <v>0</v>
      </c>
      <c r="W1060" s="36">
        <f t="shared" si="234"/>
        <v>0</v>
      </c>
    </row>
    <row r="1061" spans="1:23" x14ac:dyDescent="0.2">
      <c r="A1061" s="29">
        <v>42332</v>
      </c>
      <c r="B1061" s="30"/>
      <c r="C1061" s="30"/>
      <c r="D1061" s="2">
        <f t="shared" si="235"/>
        <v>0</v>
      </c>
      <c r="E1061" s="30">
        <f t="shared" si="235"/>
        <v>0</v>
      </c>
      <c r="F1061" s="73">
        <f t="shared" si="236"/>
        <v>0</v>
      </c>
      <c r="G1061" s="43">
        <f t="shared" si="236"/>
        <v>0</v>
      </c>
      <c r="I1061" s="19">
        <f t="shared" si="238"/>
        <v>0</v>
      </c>
      <c r="J1061" s="138">
        <f t="shared" si="239"/>
        <v>0</v>
      </c>
      <c r="K1061" s="78">
        <f t="shared" si="231"/>
        <v>0</v>
      </c>
      <c r="L1061" s="144">
        <f t="shared" si="237"/>
        <v>0</v>
      </c>
      <c r="M1061" s="87">
        <f t="shared" si="232"/>
        <v>0</v>
      </c>
      <c r="V1061" s="36">
        <f t="shared" si="233"/>
        <v>0</v>
      </c>
      <c r="W1061" s="36">
        <f t="shared" si="234"/>
        <v>0</v>
      </c>
    </row>
    <row r="1062" spans="1:23" x14ac:dyDescent="0.2">
      <c r="A1062" s="29">
        <v>42333</v>
      </c>
      <c r="B1062" s="30"/>
      <c r="C1062" s="30"/>
      <c r="D1062" s="2">
        <f t="shared" si="235"/>
        <v>0</v>
      </c>
      <c r="E1062" s="30">
        <f t="shared" si="235"/>
        <v>0</v>
      </c>
      <c r="F1062" s="73">
        <f t="shared" si="236"/>
        <v>0</v>
      </c>
      <c r="G1062" s="43">
        <f t="shared" si="236"/>
        <v>0</v>
      </c>
      <c r="I1062" s="31">
        <f t="shared" si="238"/>
        <v>0</v>
      </c>
      <c r="J1062" s="137">
        <f t="shared" si="239"/>
        <v>0</v>
      </c>
      <c r="K1062" s="77">
        <f t="shared" si="231"/>
        <v>0</v>
      </c>
      <c r="L1062" s="137">
        <f t="shared" si="237"/>
        <v>0</v>
      </c>
      <c r="M1062" s="77">
        <f t="shared" si="232"/>
        <v>0</v>
      </c>
      <c r="V1062" s="36">
        <f t="shared" si="233"/>
        <v>0</v>
      </c>
      <c r="W1062" s="36">
        <f t="shared" si="234"/>
        <v>0</v>
      </c>
    </row>
    <row r="1063" spans="1:23" x14ac:dyDescent="0.2">
      <c r="A1063" s="29">
        <v>42334</v>
      </c>
      <c r="B1063" s="30"/>
      <c r="C1063" s="30"/>
      <c r="D1063" s="2">
        <f t="shared" si="235"/>
        <v>0</v>
      </c>
      <c r="E1063" s="30">
        <f t="shared" si="235"/>
        <v>0</v>
      </c>
      <c r="F1063" s="73">
        <f t="shared" si="236"/>
        <v>0</v>
      </c>
      <c r="G1063" s="43">
        <f t="shared" si="236"/>
        <v>0</v>
      </c>
      <c r="I1063" s="31">
        <f t="shared" si="238"/>
        <v>0</v>
      </c>
      <c r="J1063" s="137">
        <f t="shared" si="239"/>
        <v>0</v>
      </c>
      <c r="K1063" s="77">
        <f t="shared" si="231"/>
        <v>0</v>
      </c>
      <c r="L1063" s="137">
        <f t="shared" si="237"/>
        <v>0</v>
      </c>
      <c r="M1063" s="77">
        <f t="shared" si="232"/>
        <v>0</v>
      </c>
      <c r="N1063" s="191" t="s">
        <v>54</v>
      </c>
      <c r="O1063" s="191"/>
      <c r="P1063" s="191"/>
      <c r="V1063" s="36">
        <f t="shared" si="233"/>
        <v>0</v>
      </c>
      <c r="W1063" s="36">
        <f t="shared" si="234"/>
        <v>0</v>
      </c>
    </row>
    <row r="1064" spans="1:23" x14ac:dyDescent="0.2">
      <c r="A1064" s="29">
        <v>42335</v>
      </c>
      <c r="B1064" s="30"/>
      <c r="C1064" s="30"/>
      <c r="D1064" s="2">
        <f t="shared" si="235"/>
        <v>0</v>
      </c>
      <c r="E1064" s="30">
        <f t="shared" si="235"/>
        <v>0</v>
      </c>
      <c r="F1064" s="73">
        <f t="shared" si="236"/>
        <v>0</v>
      </c>
      <c r="G1064" s="43">
        <f t="shared" si="236"/>
        <v>0</v>
      </c>
      <c r="I1064" s="19">
        <f t="shared" si="238"/>
        <v>0</v>
      </c>
      <c r="J1064" s="138">
        <f t="shared" si="239"/>
        <v>0</v>
      </c>
      <c r="K1064" s="78">
        <f t="shared" ref="K1064:K1100" si="240">ROUND(J1064*18%,4)</f>
        <v>0</v>
      </c>
      <c r="L1064" s="144">
        <f t="shared" si="237"/>
        <v>0</v>
      </c>
      <c r="M1064" s="87">
        <f t="shared" ref="M1064:M1100" si="241">ROUND(L1064*18%,4)</f>
        <v>0</v>
      </c>
      <c r="N1064" s="119" t="s">
        <v>52</v>
      </c>
      <c r="O1064" s="120">
        <f>SUM(J1039:J1068)</f>
        <v>0</v>
      </c>
      <c r="P1064" s="76">
        <f>SUM(L1039:L1068)</f>
        <v>0</v>
      </c>
      <c r="V1064" s="36">
        <f t="shared" ref="V1064:V1099" si="242">C1064+(ROUND(C1064*$V$2,2))</f>
        <v>0</v>
      </c>
      <c r="W1064" s="36">
        <f t="shared" ref="W1064:W1099" si="243">C1064-(ROUND(C1064*$V$2,2))</f>
        <v>0</v>
      </c>
    </row>
    <row r="1065" spans="1:23" x14ac:dyDescent="0.2">
      <c r="A1065" s="29">
        <v>42336</v>
      </c>
      <c r="B1065" s="30"/>
      <c r="C1065" s="30"/>
      <c r="D1065" s="2">
        <f t="shared" si="235"/>
        <v>0</v>
      </c>
      <c r="E1065" s="30">
        <f t="shared" si="235"/>
        <v>0</v>
      </c>
      <c r="F1065" s="73">
        <f t="shared" si="236"/>
        <v>0</v>
      </c>
      <c r="G1065" s="43">
        <f t="shared" si="236"/>
        <v>0</v>
      </c>
      <c r="I1065" s="19">
        <f t="shared" si="238"/>
        <v>0</v>
      </c>
      <c r="J1065" s="138">
        <f t="shared" si="239"/>
        <v>0</v>
      </c>
      <c r="K1065" s="78">
        <f t="shared" si="240"/>
        <v>0</v>
      </c>
      <c r="L1065" s="144">
        <f t="shared" si="237"/>
        <v>0</v>
      </c>
      <c r="M1065" s="87">
        <f t="shared" si="241"/>
        <v>0</v>
      </c>
      <c r="N1065" s="119" t="s">
        <v>53</v>
      </c>
      <c r="O1065" s="76">
        <f>SUM(K1039:K1068)</f>
        <v>0</v>
      </c>
      <c r="P1065" s="76">
        <f>SUM(M1039:M1068)</f>
        <v>0</v>
      </c>
      <c r="V1065" s="36">
        <f t="shared" si="242"/>
        <v>0</v>
      </c>
      <c r="W1065" s="36">
        <f t="shared" si="243"/>
        <v>0</v>
      </c>
    </row>
    <row r="1066" spans="1:23" x14ac:dyDescent="0.2">
      <c r="A1066" s="29">
        <v>42337</v>
      </c>
      <c r="B1066" s="30"/>
      <c r="C1066" s="30"/>
      <c r="D1066" s="2">
        <f t="shared" si="235"/>
        <v>0</v>
      </c>
      <c r="E1066" s="30">
        <f t="shared" si="235"/>
        <v>0</v>
      </c>
      <c r="F1066" s="73">
        <f t="shared" si="236"/>
        <v>0</v>
      </c>
      <c r="G1066" s="43">
        <f t="shared" si="236"/>
        <v>0</v>
      </c>
      <c r="I1066" s="19">
        <f t="shared" si="238"/>
        <v>0</v>
      </c>
      <c r="J1066" s="138">
        <f t="shared" si="239"/>
        <v>0</v>
      </c>
      <c r="K1066" s="78">
        <f t="shared" si="240"/>
        <v>0</v>
      </c>
      <c r="L1066" s="144">
        <f t="shared" si="237"/>
        <v>0</v>
      </c>
      <c r="M1066" s="87">
        <f t="shared" si="241"/>
        <v>0</v>
      </c>
      <c r="N1066" s="186" t="s">
        <v>15</v>
      </c>
      <c r="O1066" s="186"/>
      <c r="P1066" s="186"/>
      <c r="V1066" s="36">
        <f t="shared" si="242"/>
        <v>0</v>
      </c>
      <c r="W1066" s="36">
        <f t="shared" si="243"/>
        <v>0</v>
      </c>
    </row>
    <row r="1067" spans="1:23" x14ac:dyDescent="0.2">
      <c r="A1067" s="29">
        <v>42338</v>
      </c>
      <c r="B1067" s="30"/>
      <c r="C1067" s="30"/>
      <c r="D1067" s="2">
        <f t="shared" si="235"/>
        <v>0</v>
      </c>
      <c r="E1067" s="30">
        <f t="shared" si="235"/>
        <v>0</v>
      </c>
      <c r="F1067" s="73">
        <f t="shared" si="236"/>
        <v>0</v>
      </c>
      <c r="G1067" s="43">
        <f t="shared" si="236"/>
        <v>0</v>
      </c>
      <c r="I1067" s="19">
        <f t="shared" si="238"/>
        <v>0</v>
      </c>
      <c r="J1067" s="138">
        <f t="shared" si="239"/>
        <v>0</v>
      </c>
      <c r="K1067" s="78">
        <f t="shared" si="240"/>
        <v>0</v>
      </c>
      <c r="L1067" s="144">
        <f t="shared" si="237"/>
        <v>0</v>
      </c>
      <c r="M1067" s="87">
        <f t="shared" si="241"/>
        <v>0</v>
      </c>
      <c r="N1067" s="92" t="s">
        <v>43</v>
      </c>
      <c r="O1067" s="133" t="s">
        <v>39</v>
      </c>
      <c r="P1067" s="93" t="s">
        <v>40</v>
      </c>
      <c r="V1067" s="36">
        <f t="shared" si="242"/>
        <v>0</v>
      </c>
      <c r="W1067" s="36">
        <f t="shared" si="243"/>
        <v>0</v>
      </c>
    </row>
    <row r="1068" spans="1:23" x14ac:dyDescent="0.2">
      <c r="A1068" s="29">
        <v>42339</v>
      </c>
      <c r="B1068" s="30"/>
      <c r="C1068" s="30"/>
      <c r="D1068" s="2">
        <f t="shared" si="235"/>
        <v>0</v>
      </c>
      <c r="E1068" s="30">
        <f t="shared" si="235"/>
        <v>0</v>
      </c>
      <c r="F1068" s="73">
        <f t="shared" si="236"/>
        <v>0</v>
      </c>
      <c r="G1068" s="43">
        <f t="shared" si="236"/>
        <v>0</v>
      </c>
      <c r="I1068" s="32">
        <f t="shared" si="238"/>
        <v>0</v>
      </c>
      <c r="J1068" s="139">
        <f t="shared" si="239"/>
        <v>0</v>
      </c>
      <c r="K1068" s="79">
        <f t="shared" si="240"/>
        <v>0</v>
      </c>
      <c r="L1068" s="139">
        <f t="shared" si="237"/>
        <v>0</v>
      </c>
      <c r="M1068" s="79">
        <f t="shared" si="241"/>
        <v>0</v>
      </c>
      <c r="N1068" s="94">
        <f>SUM(I1039:I1068)</f>
        <v>0</v>
      </c>
      <c r="O1068" s="89">
        <f>IF(SUM(J1039:J1068)&lt;20000,20000,SUM(J1039:J1068))</f>
        <v>20000</v>
      </c>
      <c r="P1068" s="91">
        <f>IF(SUM(L1039:L1068)&lt;6000,6000,SUM(L1039:L1068))</f>
        <v>6000</v>
      </c>
      <c r="V1068" s="36">
        <f t="shared" si="242"/>
        <v>0</v>
      </c>
      <c r="W1068" s="36">
        <f t="shared" si="243"/>
        <v>0</v>
      </c>
    </row>
    <row r="1069" spans="1:23" x14ac:dyDescent="0.2">
      <c r="A1069" s="29">
        <v>42340</v>
      </c>
      <c r="B1069" s="30"/>
      <c r="C1069" s="30"/>
      <c r="D1069" s="2">
        <f t="shared" si="235"/>
        <v>0</v>
      </c>
      <c r="E1069" s="30">
        <f t="shared" si="235"/>
        <v>0</v>
      </c>
      <c r="F1069" s="73">
        <f t="shared" si="236"/>
        <v>0</v>
      </c>
      <c r="G1069" s="43">
        <f t="shared" si="236"/>
        <v>0</v>
      </c>
      <c r="I1069" s="31">
        <f t="shared" si="238"/>
        <v>0</v>
      </c>
      <c r="J1069" s="137">
        <f t="shared" si="239"/>
        <v>0</v>
      </c>
      <c r="K1069" s="77">
        <f t="shared" si="240"/>
        <v>0</v>
      </c>
      <c r="L1069" s="137">
        <f t="shared" si="237"/>
        <v>0</v>
      </c>
      <c r="M1069" s="77">
        <f t="shared" si="241"/>
        <v>0</v>
      </c>
      <c r="N1069" s="94">
        <f>ROUND(N1068*18/118,2)</f>
        <v>0</v>
      </c>
      <c r="O1069" s="95">
        <f>IF(O1068=TRUE,SUM(K1039:K1068),O1068*18%)</f>
        <v>3600</v>
      </c>
      <c r="P1069" s="96">
        <f>IF(P1068=TRUE,SUM(M1039:M1068),P1068*18%)</f>
        <v>1080</v>
      </c>
      <c r="Q1069" s="34"/>
      <c r="V1069" s="36">
        <f t="shared" si="242"/>
        <v>0</v>
      </c>
      <c r="W1069" s="36">
        <f t="shared" si="243"/>
        <v>0</v>
      </c>
    </row>
    <row r="1070" spans="1:23" x14ac:dyDescent="0.2">
      <c r="A1070" s="29">
        <v>42341</v>
      </c>
      <c r="B1070" s="30"/>
      <c r="C1070" s="30"/>
      <c r="D1070" s="2">
        <f t="shared" si="235"/>
        <v>0</v>
      </c>
      <c r="E1070" s="30">
        <f t="shared" si="235"/>
        <v>0</v>
      </c>
      <c r="F1070" s="73">
        <f t="shared" si="236"/>
        <v>0</v>
      </c>
      <c r="G1070" s="43">
        <f t="shared" si="236"/>
        <v>0</v>
      </c>
      <c r="I1070" s="31">
        <f t="shared" si="238"/>
        <v>0</v>
      </c>
      <c r="J1070" s="137">
        <f t="shared" si="239"/>
        <v>0</v>
      </c>
      <c r="K1070" s="77">
        <f t="shared" si="240"/>
        <v>0</v>
      </c>
      <c r="L1070" s="137">
        <f t="shared" si="237"/>
        <v>0</v>
      </c>
      <c r="M1070" s="77">
        <f t="shared" si="241"/>
        <v>0</v>
      </c>
      <c r="N1070" s="190" t="s">
        <v>47</v>
      </c>
      <c r="O1070" s="190"/>
      <c r="P1070" s="190"/>
      <c r="Q1070" s="34"/>
      <c r="V1070" s="36">
        <f t="shared" si="242"/>
        <v>0</v>
      </c>
      <c r="W1070" s="36">
        <f t="shared" si="243"/>
        <v>0</v>
      </c>
    </row>
    <row r="1071" spans="1:23" x14ac:dyDescent="0.2">
      <c r="A1071" s="29">
        <v>42342</v>
      </c>
      <c r="B1071" s="30"/>
      <c r="C1071" s="30"/>
      <c r="D1071" s="2">
        <f t="shared" ref="D1071:E1099" si="244">IF(B1071-B1070=-B1071-B1070,0,B1071-B1070)</f>
        <v>0</v>
      </c>
      <c r="E1071" s="30">
        <f t="shared" si="244"/>
        <v>0</v>
      </c>
      <c r="F1071" s="73">
        <f t="shared" ref="F1071:G1099" si="245">IFERROR(D1071/B1070,0)</f>
        <v>0</v>
      </c>
      <c r="G1071" s="43">
        <f t="shared" si="245"/>
        <v>0</v>
      </c>
      <c r="I1071" s="19">
        <f t="shared" si="238"/>
        <v>0</v>
      </c>
      <c r="J1071" s="138">
        <f t="shared" si="239"/>
        <v>0</v>
      </c>
      <c r="K1071" s="78">
        <f t="shared" si="240"/>
        <v>0</v>
      </c>
      <c r="L1071" s="144">
        <f t="shared" si="237"/>
        <v>0</v>
      </c>
      <c r="M1071" s="87">
        <f t="shared" si="241"/>
        <v>0</v>
      </c>
      <c r="N1071" s="75"/>
      <c r="O1071" s="75"/>
      <c r="P1071" s="75"/>
      <c r="Q1071" s="34"/>
      <c r="V1071" s="36">
        <f t="shared" si="242"/>
        <v>0</v>
      </c>
      <c r="W1071" s="36">
        <f t="shared" si="243"/>
        <v>0</v>
      </c>
    </row>
    <row r="1072" spans="1:23" x14ac:dyDescent="0.2">
      <c r="A1072" s="29">
        <v>42343</v>
      </c>
      <c r="B1072" s="30"/>
      <c r="C1072" s="30"/>
      <c r="D1072" s="2">
        <f t="shared" si="244"/>
        <v>0</v>
      </c>
      <c r="E1072" s="30">
        <f t="shared" si="244"/>
        <v>0</v>
      </c>
      <c r="F1072" s="73">
        <f t="shared" si="245"/>
        <v>0</v>
      </c>
      <c r="G1072" s="43">
        <f t="shared" si="245"/>
        <v>0</v>
      </c>
      <c r="I1072" s="19">
        <f t="shared" si="238"/>
        <v>0</v>
      </c>
      <c r="J1072" s="138">
        <f t="shared" si="239"/>
        <v>0</v>
      </c>
      <c r="K1072" s="78">
        <f t="shared" si="240"/>
        <v>0</v>
      </c>
      <c r="L1072" s="144">
        <f t="shared" si="237"/>
        <v>0</v>
      </c>
      <c r="M1072" s="87">
        <f t="shared" si="241"/>
        <v>0</v>
      </c>
      <c r="N1072" s="14"/>
      <c r="O1072" s="14"/>
      <c r="P1072" s="14"/>
      <c r="Q1072" s="34"/>
      <c r="V1072" s="36">
        <f t="shared" si="242"/>
        <v>0</v>
      </c>
      <c r="W1072" s="36">
        <f t="shared" si="243"/>
        <v>0</v>
      </c>
    </row>
    <row r="1073" spans="1:23" x14ac:dyDescent="0.2">
      <c r="A1073" s="29">
        <v>42344</v>
      </c>
      <c r="B1073" s="30"/>
      <c r="C1073" s="30"/>
      <c r="D1073" s="2">
        <f t="shared" si="244"/>
        <v>0</v>
      </c>
      <c r="E1073" s="30">
        <f t="shared" si="244"/>
        <v>0</v>
      </c>
      <c r="F1073" s="73">
        <f t="shared" si="245"/>
        <v>0</v>
      </c>
      <c r="G1073" s="43">
        <f t="shared" si="245"/>
        <v>0</v>
      </c>
      <c r="I1073" s="19">
        <f t="shared" si="238"/>
        <v>0</v>
      </c>
      <c r="J1073" s="138">
        <f t="shared" si="239"/>
        <v>0</v>
      </c>
      <c r="K1073" s="78">
        <f t="shared" si="240"/>
        <v>0</v>
      </c>
      <c r="L1073" s="144">
        <f t="shared" si="237"/>
        <v>0</v>
      </c>
      <c r="M1073" s="87">
        <f t="shared" si="241"/>
        <v>0</v>
      </c>
      <c r="N1073" s="14"/>
      <c r="O1073" s="14"/>
      <c r="P1073" s="14"/>
      <c r="Q1073" s="34"/>
      <c r="V1073" s="36">
        <f t="shared" si="242"/>
        <v>0</v>
      </c>
      <c r="W1073" s="36">
        <f t="shared" si="243"/>
        <v>0</v>
      </c>
    </row>
    <row r="1074" spans="1:23" x14ac:dyDescent="0.2">
      <c r="A1074" s="29">
        <v>42345</v>
      </c>
      <c r="B1074" s="30"/>
      <c r="C1074" s="30"/>
      <c r="D1074" s="2">
        <f t="shared" si="244"/>
        <v>0</v>
      </c>
      <c r="E1074" s="30">
        <f t="shared" si="244"/>
        <v>0</v>
      </c>
      <c r="F1074" s="73">
        <f t="shared" si="245"/>
        <v>0</v>
      </c>
      <c r="G1074" s="43">
        <f t="shared" si="245"/>
        <v>0</v>
      </c>
      <c r="I1074" s="19">
        <f t="shared" si="238"/>
        <v>0</v>
      </c>
      <c r="J1074" s="138">
        <f t="shared" si="239"/>
        <v>0</v>
      </c>
      <c r="K1074" s="78">
        <f t="shared" si="240"/>
        <v>0</v>
      </c>
      <c r="L1074" s="144">
        <f t="shared" si="237"/>
        <v>0</v>
      </c>
      <c r="M1074" s="87">
        <f t="shared" si="241"/>
        <v>0</v>
      </c>
      <c r="N1074" s="14"/>
      <c r="O1074" s="14"/>
      <c r="P1074" s="14"/>
      <c r="Q1074" s="34"/>
      <c r="V1074" s="36">
        <f t="shared" si="242"/>
        <v>0</v>
      </c>
      <c r="W1074" s="36">
        <f t="shared" si="243"/>
        <v>0</v>
      </c>
    </row>
    <row r="1075" spans="1:23" x14ac:dyDescent="0.2">
      <c r="A1075" s="29">
        <v>42346</v>
      </c>
      <c r="B1075" s="30"/>
      <c r="C1075" s="30"/>
      <c r="D1075" s="2">
        <f t="shared" si="244"/>
        <v>0</v>
      </c>
      <c r="E1075" s="30">
        <f t="shared" si="244"/>
        <v>0</v>
      </c>
      <c r="F1075" s="73">
        <f t="shared" si="245"/>
        <v>0</v>
      </c>
      <c r="G1075" s="43">
        <f t="shared" si="245"/>
        <v>0</v>
      </c>
      <c r="I1075" s="19">
        <f t="shared" si="238"/>
        <v>0</v>
      </c>
      <c r="J1075" s="138">
        <f t="shared" si="239"/>
        <v>0</v>
      </c>
      <c r="K1075" s="78">
        <f t="shared" si="240"/>
        <v>0</v>
      </c>
      <c r="L1075" s="144">
        <f t="shared" si="237"/>
        <v>0</v>
      </c>
      <c r="M1075" s="87">
        <f t="shared" si="241"/>
        <v>0</v>
      </c>
      <c r="N1075" s="14"/>
      <c r="O1075" s="14"/>
      <c r="P1075" s="14"/>
      <c r="Q1075" s="34"/>
      <c r="V1075" s="36">
        <f t="shared" si="242"/>
        <v>0</v>
      </c>
      <c r="W1075" s="36">
        <f t="shared" si="243"/>
        <v>0</v>
      </c>
    </row>
    <row r="1076" spans="1:23" x14ac:dyDescent="0.2">
      <c r="A1076" s="29">
        <v>42347</v>
      </c>
      <c r="B1076" s="30"/>
      <c r="C1076" s="30"/>
      <c r="D1076" s="2">
        <f t="shared" si="244"/>
        <v>0</v>
      </c>
      <c r="E1076" s="30">
        <f t="shared" si="244"/>
        <v>0</v>
      </c>
      <c r="F1076" s="73">
        <f t="shared" si="245"/>
        <v>0</v>
      </c>
      <c r="G1076" s="43">
        <f t="shared" si="245"/>
        <v>0</v>
      </c>
      <c r="I1076" s="31">
        <f t="shared" si="238"/>
        <v>0</v>
      </c>
      <c r="J1076" s="137">
        <f t="shared" si="239"/>
        <v>0</v>
      </c>
      <c r="K1076" s="77">
        <f t="shared" si="240"/>
        <v>0</v>
      </c>
      <c r="L1076" s="137">
        <f t="shared" si="237"/>
        <v>0</v>
      </c>
      <c r="M1076" s="77">
        <f t="shared" si="241"/>
        <v>0</v>
      </c>
      <c r="N1076" s="14"/>
      <c r="O1076" s="14"/>
      <c r="P1076" s="14"/>
      <c r="V1076" s="36">
        <f t="shared" si="242"/>
        <v>0</v>
      </c>
      <c r="W1076" s="36">
        <f t="shared" si="243"/>
        <v>0</v>
      </c>
    </row>
    <row r="1077" spans="1:23" x14ac:dyDescent="0.2">
      <c r="A1077" s="29">
        <v>42348</v>
      </c>
      <c r="B1077" s="30"/>
      <c r="C1077" s="30"/>
      <c r="D1077" s="2">
        <f t="shared" si="244"/>
        <v>0</v>
      </c>
      <c r="E1077" s="30">
        <f t="shared" si="244"/>
        <v>0</v>
      </c>
      <c r="F1077" s="73">
        <f t="shared" si="245"/>
        <v>0</v>
      </c>
      <c r="G1077" s="43">
        <f t="shared" si="245"/>
        <v>0</v>
      </c>
      <c r="I1077" s="31">
        <f t="shared" si="238"/>
        <v>0</v>
      </c>
      <c r="J1077" s="137">
        <f t="shared" si="239"/>
        <v>0</v>
      </c>
      <c r="K1077" s="77">
        <f t="shared" si="240"/>
        <v>0</v>
      </c>
      <c r="L1077" s="137">
        <f t="shared" si="237"/>
        <v>0</v>
      </c>
      <c r="M1077" s="77">
        <f t="shared" si="241"/>
        <v>0</v>
      </c>
      <c r="N1077" s="14"/>
      <c r="O1077" s="14"/>
      <c r="P1077" s="14"/>
      <c r="V1077" s="36">
        <f t="shared" si="242"/>
        <v>0</v>
      </c>
      <c r="W1077" s="36">
        <f t="shared" si="243"/>
        <v>0</v>
      </c>
    </row>
    <row r="1078" spans="1:23" x14ac:dyDescent="0.2">
      <c r="A1078" s="29">
        <v>42349</v>
      </c>
      <c r="B1078" s="30"/>
      <c r="C1078" s="30"/>
      <c r="D1078" s="2">
        <f t="shared" si="244"/>
        <v>0</v>
      </c>
      <c r="E1078" s="30">
        <f t="shared" si="244"/>
        <v>0</v>
      </c>
      <c r="F1078" s="73">
        <f t="shared" si="245"/>
        <v>0</v>
      </c>
      <c r="G1078" s="43">
        <f t="shared" si="245"/>
        <v>0</v>
      </c>
      <c r="I1078" s="19">
        <f t="shared" si="238"/>
        <v>0</v>
      </c>
      <c r="J1078" s="138">
        <f t="shared" si="239"/>
        <v>0</v>
      </c>
      <c r="K1078" s="78">
        <f t="shared" si="240"/>
        <v>0</v>
      </c>
      <c r="L1078" s="144">
        <f t="shared" si="237"/>
        <v>0</v>
      </c>
      <c r="M1078" s="87">
        <f t="shared" si="241"/>
        <v>0</v>
      </c>
      <c r="N1078" s="14"/>
      <c r="O1078" s="14"/>
      <c r="P1078" s="14"/>
      <c r="V1078" s="36">
        <f t="shared" si="242"/>
        <v>0</v>
      </c>
      <c r="W1078" s="36">
        <f t="shared" si="243"/>
        <v>0</v>
      </c>
    </row>
    <row r="1079" spans="1:23" x14ac:dyDescent="0.2">
      <c r="A1079" s="29">
        <v>42350</v>
      </c>
      <c r="B1079" s="30"/>
      <c r="C1079" s="30"/>
      <c r="D1079" s="2">
        <f t="shared" si="244"/>
        <v>0</v>
      </c>
      <c r="E1079" s="30">
        <f t="shared" si="244"/>
        <v>0</v>
      </c>
      <c r="F1079" s="73">
        <f t="shared" si="245"/>
        <v>0</v>
      </c>
      <c r="G1079" s="43">
        <f t="shared" si="245"/>
        <v>0</v>
      </c>
      <c r="I1079" s="19">
        <f t="shared" si="238"/>
        <v>0</v>
      </c>
      <c r="J1079" s="138">
        <f t="shared" si="239"/>
        <v>0</v>
      </c>
      <c r="K1079" s="78">
        <f t="shared" si="240"/>
        <v>0</v>
      </c>
      <c r="L1079" s="144">
        <f t="shared" si="237"/>
        <v>0</v>
      </c>
      <c r="M1079" s="87">
        <f t="shared" si="241"/>
        <v>0</v>
      </c>
      <c r="N1079" s="14"/>
      <c r="O1079" s="14"/>
      <c r="P1079" s="14"/>
      <c r="V1079" s="36">
        <f t="shared" si="242"/>
        <v>0</v>
      </c>
      <c r="W1079" s="36">
        <f t="shared" si="243"/>
        <v>0</v>
      </c>
    </row>
    <row r="1080" spans="1:23" x14ac:dyDescent="0.2">
      <c r="A1080" s="29">
        <v>42351</v>
      </c>
      <c r="B1080" s="30"/>
      <c r="C1080" s="33"/>
      <c r="D1080" s="2">
        <f t="shared" si="244"/>
        <v>0</v>
      </c>
      <c r="E1080" s="30">
        <f t="shared" si="244"/>
        <v>0</v>
      </c>
      <c r="F1080" s="73">
        <f t="shared" si="245"/>
        <v>0</v>
      </c>
      <c r="G1080" s="43">
        <f t="shared" si="245"/>
        <v>0</v>
      </c>
      <c r="I1080" s="19">
        <f t="shared" si="238"/>
        <v>0</v>
      </c>
      <c r="J1080" s="138">
        <f t="shared" si="239"/>
        <v>0</v>
      </c>
      <c r="K1080" s="78">
        <f t="shared" si="240"/>
        <v>0</v>
      </c>
      <c r="L1080" s="144">
        <f t="shared" si="237"/>
        <v>0</v>
      </c>
      <c r="M1080" s="87">
        <f t="shared" si="241"/>
        <v>0</v>
      </c>
      <c r="N1080" s="14"/>
      <c r="O1080" s="14"/>
      <c r="P1080" s="14"/>
      <c r="V1080" s="36">
        <f t="shared" si="242"/>
        <v>0</v>
      </c>
      <c r="W1080" s="36">
        <f t="shared" si="243"/>
        <v>0</v>
      </c>
    </row>
    <row r="1081" spans="1:23" x14ac:dyDescent="0.2">
      <c r="A1081" s="29">
        <v>42352</v>
      </c>
      <c r="B1081" s="30"/>
      <c r="C1081" s="30"/>
      <c r="D1081" s="2">
        <f t="shared" si="244"/>
        <v>0</v>
      </c>
      <c r="E1081" s="30">
        <f t="shared" si="244"/>
        <v>0</v>
      </c>
      <c r="F1081" s="73">
        <f t="shared" si="245"/>
        <v>0</v>
      </c>
      <c r="G1081" s="43">
        <f t="shared" si="245"/>
        <v>0</v>
      </c>
      <c r="I1081" s="19">
        <f t="shared" si="238"/>
        <v>0</v>
      </c>
      <c r="J1081" s="138">
        <f t="shared" si="239"/>
        <v>0</v>
      </c>
      <c r="K1081" s="78">
        <f t="shared" si="240"/>
        <v>0</v>
      </c>
      <c r="L1081" s="144">
        <f t="shared" si="237"/>
        <v>0</v>
      </c>
      <c r="M1081" s="87">
        <f t="shared" si="241"/>
        <v>0</v>
      </c>
      <c r="N1081" s="14"/>
      <c r="O1081" s="14"/>
      <c r="P1081" s="14"/>
      <c r="V1081" s="36">
        <f t="shared" si="242"/>
        <v>0</v>
      </c>
      <c r="W1081" s="36">
        <f t="shared" si="243"/>
        <v>0</v>
      </c>
    </row>
    <row r="1082" spans="1:23" x14ac:dyDescent="0.2">
      <c r="A1082" s="29">
        <v>42353</v>
      </c>
      <c r="B1082" s="30"/>
      <c r="C1082" s="30"/>
      <c r="D1082" s="2">
        <f t="shared" si="244"/>
        <v>0</v>
      </c>
      <c r="E1082" s="30">
        <f t="shared" si="244"/>
        <v>0</v>
      </c>
      <c r="F1082" s="73">
        <f t="shared" si="245"/>
        <v>0</v>
      </c>
      <c r="G1082" s="43">
        <f t="shared" si="245"/>
        <v>0</v>
      </c>
      <c r="I1082" s="19">
        <f t="shared" si="238"/>
        <v>0</v>
      </c>
      <c r="J1082" s="138">
        <f t="shared" si="239"/>
        <v>0</v>
      </c>
      <c r="K1082" s="78">
        <f t="shared" si="240"/>
        <v>0</v>
      </c>
      <c r="L1082" s="144">
        <f t="shared" si="237"/>
        <v>0</v>
      </c>
      <c r="M1082" s="87">
        <f t="shared" si="241"/>
        <v>0</v>
      </c>
      <c r="N1082" s="14"/>
      <c r="O1082" s="14"/>
      <c r="P1082" s="14"/>
      <c r="V1082" s="36">
        <f t="shared" si="242"/>
        <v>0</v>
      </c>
      <c r="W1082" s="36">
        <f t="shared" si="243"/>
        <v>0</v>
      </c>
    </row>
    <row r="1083" spans="1:23" x14ac:dyDescent="0.2">
      <c r="A1083" s="29">
        <v>42354</v>
      </c>
      <c r="B1083" s="30"/>
      <c r="C1083" s="30"/>
      <c r="D1083" s="2">
        <f t="shared" si="244"/>
        <v>0</v>
      </c>
      <c r="E1083" s="30">
        <f t="shared" si="244"/>
        <v>0</v>
      </c>
      <c r="F1083" s="73">
        <f t="shared" si="245"/>
        <v>0</v>
      </c>
      <c r="G1083" s="43">
        <f t="shared" si="245"/>
        <v>0</v>
      </c>
      <c r="I1083" s="31">
        <f t="shared" si="238"/>
        <v>0</v>
      </c>
      <c r="J1083" s="137">
        <f t="shared" si="239"/>
        <v>0</v>
      </c>
      <c r="K1083" s="77">
        <f t="shared" si="240"/>
        <v>0</v>
      </c>
      <c r="L1083" s="137">
        <f t="shared" si="237"/>
        <v>0</v>
      </c>
      <c r="M1083" s="77">
        <f t="shared" si="241"/>
        <v>0</v>
      </c>
      <c r="N1083" s="14"/>
      <c r="O1083" s="14"/>
      <c r="P1083" s="14"/>
      <c r="V1083" s="36">
        <f t="shared" si="242"/>
        <v>0</v>
      </c>
      <c r="W1083" s="36">
        <f t="shared" si="243"/>
        <v>0</v>
      </c>
    </row>
    <row r="1084" spans="1:23" x14ac:dyDescent="0.2">
      <c r="A1084" s="29">
        <v>42355</v>
      </c>
      <c r="B1084" s="30"/>
      <c r="C1084" s="30"/>
      <c r="D1084" s="2">
        <f t="shared" si="244"/>
        <v>0</v>
      </c>
      <c r="E1084" s="30">
        <f t="shared" si="244"/>
        <v>0</v>
      </c>
      <c r="F1084" s="73">
        <f t="shared" si="245"/>
        <v>0</v>
      </c>
      <c r="G1084" s="43">
        <f t="shared" si="245"/>
        <v>0</v>
      </c>
      <c r="I1084" s="31">
        <f t="shared" si="238"/>
        <v>0</v>
      </c>
      <c r="J1084" s="137">
        <f t="shared" si="239"/>
        <v>0</v>
      </c>
      <c r="K1084" s="77">
        <f t="shared" si="240"/>
        <v>0</v>
      </c>
      <c r="L1084" s="137">
        <f t="shared" si="237"/>
        <v>0</v>
      </c>
      <c r="M1084" s="77">
        <f t="shared" si="241"/>
        <v>0</v>
      </c>
      <c r="N1084" s="14"/>
      <c r="O1084" s="14"/>
      <c r="P1084" s="14"/>
      <c r="V1084" s="36">
        <f t="shared" si="242"/>
        <v>0</v>
      </c>
      <c r="W1084" s="36">
        <f t="shared" si="243"/>
        <v>0</v>
      </c>
    </row>
    <row r="1085" spans="1:23" x14ac:dyDescent="0.2">
      <c r="A1085" s="29">
        <v>42356</v>
      </c>
      <c r="B1085" s="30"/>
      <c r="C1085" s="30"/>
      <c r="D1085" s="2">
        <f t="shared" si="244"/>
        <v>0</v>
      </c>
      <c r="E1085" s="30">
        <f t="shared" si="244"/>
        <v>0</v>
      </c>
      <c r="F1085" s="73">
        <f t="shared" si="245"/>
        <v>0</v>
      </c>
      <c r="G1085" s="43">
        <f t="shared" si="245"/>
        <v>0</v>
      </c>
      <c r="I1085" s="19">
        <f t="shared" si="238"/>
        <v>0</v>
      </c>
      <c r="J1085" s="138">
        <f t="shared" si="239"/>
        <v>0</v>
      </c>
      <c r="K1085" s="78">
        <f t="shared" si="240"/>
        <v>0</v>
      </c>
      <c r="L1085" s="144">
        <f t="shared" si="237"/>
        <v>0</v>
      </c>
      <c r="M1085" s="87">
        <f t="shared" si="241"/>
        <v>0</v>
      </c>
      <c r="N1085" s="14"/>
      <c r="O1085" s="14"/>
      <c r="P1085" s="14"/>
      <c r="V1085" s="36">
        <f t="shared" si="242"/>
        <v>0</v>
      </c>
      <c r="W1085" s="36">
        <f t="shared" si="243"/>
        <v>0</v>
      </c>
    </row>
    <row r="1086" spans="1:23" x14ac:dyDescent="0.2">
      <c r="A1086" s="29">
        <v>42357</v>
      </c>
      <c r="B1086" s="30"/>
      <c r="C1086" s="30"/>
      <c r="D1086" s="2">
        <f t="shared" si="244"/>
        <v>0</v>
      </c>
      <c r="E1086" s="30">
        <f t="shared" si="244"/>
        <v>0</v>
      </c>
      <c r="F1086" s="73">
        <f t="shared" si="245"/>
        <v>0</v>
      </c>
      <c r="G1086" s="43">
        <f t="shared" si="245"/>
        <v>0</v>
      </c>
      <c r="I1086" s="19">
        <f t="shared" si="238"/>
        <v>0</v>
      </c>
      <c r="J1086" s="138">
        <f t="shared" si="239"/>
        <v>0</v>
      </c>
      <c r="K1086" s="78">
        <f t="shared" si="240"/>
        <v>0</v>
      </c>
      <c r="L1086" s="144">
        <f t="shared" ref="L1086:L1100" si="246">ROUND(IF(B1085&lt;=$R$750,B1085*$S$750/$O$739,IF(B1085&gt;$R$751,B1085*$S$751/$O$739,0)),4)</f>
        <v>0</v>
      </c>
      <c r="M1086" s="87">
        <f t="shared" si="241"/>
        <v>0</v>
      </c>
      <c r="N1086" s="14"/>
      <c r="O1086" s="14"/>
      <c r="P1086" s="14"/>
      <c r="V1086" s="36">
        <f t="shared" si="242"/>
        <v>0</v>
      </c>
      <c r="W1086" s="36">
        <f t="shared" si="243"/>
        <v>0</v>
      </c>
    </row>
    <row r="1087" spans="1:23" x14ac:dyDescent="0.2">
      <c r="A1087" s="29">
        <v>42358</v>
      </c>
      <c r="B1087" s="30"/>
      <c r="C1087" s="30"/>
      <c r="D1087" s="2">
        <f t="shared" si="244"/>
        <v>0</v>
      </c>
      <c r="E1087" s="30">
        <f t="shared" si="244"/>
        <v>0</v>
      </c>
      <c r="F1087" s="73">
        <f t="shared" si="245"/>
        <v>0</v>
      </c>
      <c r="G1087" s="43">
        <f t="shared" si="245"/>
        <v>0</v>
      </c>
      <c r="I1087" s="19">
        <f t="shared" si="238"/>
        <v>0</v>
      </c>
      <c r="J1087" s="138">
        <f t="shared" si="239"/>
        <v>0</v>
      </c>
      <c r="K1087" s="78">
        <f t="shared" si="240"/>
        <v>0</v>
      </c>
      <c r="L1087" s="144">
        <f t="shared" si="246"/>
        <v>0</v>
      </c>
      <c r="M1087" s="87">
        <f t="shared" si="241"/>
        <v>0</v>
      </c>
      <c r="N1087" s="14"/>
      <c r="O1087" s="14"/>
      <c r="P1087" s="14"/>
      <c r="V1087" s="36">
        <f t="shared" si="242"/>
        <v>0</v>
      </c>
      <c r="W1087" s="36">
        <f t="shared" si="243"/>
        <v>0</v>
      </c>
    </row>
    <row r="1088" spans="1:23" x14ac:dyDescent="0.2">
      <c r="A1088" s="29">
        <v>42359</v>
      </c>
      <c r="B1088" s="30"/>
      <c r="C1088" s="30"/>
      <c r="D1088" s="2">
        <f t="shared" si="244"/>
        <v>0</v>
      </c>
      <c r="E1088" s="30">
        <f t="shared" si="244"/>
        <v>0</v>
      </c>
      <c r="F1088" s="73">
        <f t="shared" si="245"/>
        <v>0</v>
      </c>
      <c r="G1088" s="43">
        <f t="shared" si="245"/>
        <v>0</v>
      </c>
      <c r="I1088" s="19">
        <f t="shared" si="238"/>
        <v>0</v>
      </c>
      <c r="J1088" s="138">
        <f t="shared" si="239"/>
        <v>0</v>
      </c>
      <c r="K1088" s="78">
        <f t="shared" si="240"/>
        <v>0</v>
      </c>
      <c r="L1088" s="144">
        <f t="shared" si="246"/>
        <v>0</v>
      </c>
      <c r="M1088" s="87">
        <f t="shared" si="241"/>
        <v>0</v>
      </c>
      <c r="N1088" s="14"/>
      <c r="O1088" s="14"/>
      <c r="P1088" s="14"/>
      <c r="V1088" s="36">
        <f t="shared" si="242"/>
        <v>0</v>
      </c>
      <c r="W1088" s="36">
        <f t="shared" si="243"/>
        <v>0</v>
      </c>
    </row>
    <row r="1089" spans="1:28" x14ac:dyDescent="0.2">
      <c r="A1089" s="29">
        <v>42360</v>
      </c>
      <c r="B1089" s="30"/>
      <c r="C1089" s="30"/>
      <c r="D1089" s="2">
        <f t="shared" si="244"/>
        <v>0</v>
      </c>
      <c r="E1089" s="30">
        <f t="shared" si="244"/>
        <v>0</v>
      </c>
      <c r="F1089" s="73">
        <f t="shared" si="245"/>
        <v>0</v>
      </c>
      <c r="G1089" s="43">
        <f t="shared" si="245"/>
        <v>0</v>
      </c>
      <c r="I1089" s="19">
        <f t="shared" si="238"/>
        <v>0</v>
      </c>
      <c r="J1089" s="138">
        <f t="shared" si="239"/>
        <v>0</v>
      </c>
      <c r="K1089" s="78">
        <f t="shared" si="240"/>
        <v>0</v>
      </c>
      <c r="L1089" s="144">
        <f t="shared" si="246"/>
        <v>0</v>
      </c>
      <c r="M1089" s="87">
        <f t="shared" si="241"/>
        <v>0</v>
      </c>
      <c r="V1089" s="36">
        <f t="shared" si="242"/>
        <v>0</v>
      </c>
      <c r="W1089" s="36">
        <f t="shared" si="243"/>
        <v>0</v>
      </c>
    </row>
    <row r="1090" spans="1:28" x14ac:dyDescent="0.2">
      <c r="A1090" s="29">
        <v>42361</v>
      </c>
      <c r="B1090" s="30"/>
      <c r="C1090" s="30"/>
      <c r="D1090" s="2">
        <f t="shared" si="244"/>
        <v>0</v>
      </c>
      <c r="E1090" s="30">
        <f t="shared" si="244"/>
        <v>0</v>
      </c>
      <c r="F1090" s="73">
        <f t="shared" si="245"/>
        <v>0</v>
      </c>
      <c r="G1090" s="43">
        <f t="shared" si="245"/>
        <v>0</v>
      </c>
      <c r="I1090" s="31">
        <f t="shared" ref="I1090:I1100" si="247">ROUND(B1089*$N$2/$O$739,2)</f>
        <v>0</v>
      </c>
      <c r="J1090" s="137">
        <f t="shared" si="239"/>
        <v>0</v>
      </c>
      <c r="K1090" s="77">
        <f t="shared" si="240"/>
        <v>0</v>
      </c>
      <c r="L1090" s="137">
        <f t="shared" si="246"/>
        <v>0</v>
      </c>
      <c r="M1090" s="77">
        <f t="shared" si="241"/>
        <v>0</v>
      </c>
      <c r="V1090" s="36">
        <f t="shared" si="242"/>
        <v>0</v>
      </c>
      <c r="W1090" s="36">
        <f t="shared" si="243"/>
        <v>0</v>
      </c>
    </row>
    <row r="1091" spans="1:28" x14ac:dyDescent="0.2">
      <c r="A1091" s="29">
        <v>42362</v>
      </c>
      <c r="B1091" s="30"/>
      <c r="C1091" s="30"/>
      <c r="D1091" s="2">
        <f t="shared" si="244"/>
        <v>0</v>
      </c>
      <c r="E1091" s="30">
        <f t="shared" si="244"/>
        <v>0</v>
      </c>
      <c r="F1091" s="73">
        <f t="shared" si="245"/>
        <v>0</v>
      </c>
      <c r="G1091" s="43">
        <f t="shared" si="245"/>
        <v>0</v>
      </c>
      <c r="I1091" s="31">
        <f t="shared" si="247"/>
        <v>0</v>
      </c>
      <c r="J1091" s="137">
        <f t="shared" si="239"/>
        <v>0</v>
      </c>
      <c r="K1091" s="77">
        <f t="shared" si="240"/>
        <v>0</v>
      </c>
      <c r="L1091" s="137">
        <f t="shared" si="246"/>
        <v>0</v>
      </c>
      <c r="M1091" s="77">
        <f t="shared" si="241"/>
        <v>0</v>
      </c>
      <c r="V1091" s="36">
        <f t="shared" si="242"/>
        <v>0</v>
      </c>
      <c r="W1091" s="36">
        <f t="shared" si="243"/>
        <v>0</v>
      </c>
    </row>
    <row r="1092" spans="1:28" x14ac:dyDescent="0.2">
      <c r="A1092" s="29">
        <v>42363</v>
      </c>
      <c r="B1092" s="30"/>
      <c r="C1092" s="30"/>
      <c r="D1092" s="2">
        <f t="shared" si="244"/>
        <v>0</v>
      </c>
      <c r="E1092" s="30">
        <f t="shared" si="244"/>
        <v>0</v>
      </c>
      <c r="F1092" s="73">
        <f t="shared" si="245"/>
        <v>0</v>
      </c>
      <c r="G1092" s="43">
        <f t="shared" si="245"/>
        <v>0</v>
      </c>
      <c r="I1092" s="19">
        <f t="shared" si="247"/>
        <v>0</v>
      </c>
      <c r="J1092" s="138">
        <f t="shared" si="239"/>
        <v>0</v>
      </c>
      <c r="K1092" s="78">
        <f t="shared" si="240"/>
        <v>0</v>
      </c>
      <c r="L1092" s="144">
        <f t="shared" si="246"/>
        <v>0</v>
      </c>
      <c r="M1092" s="87">
        <f t="shared" si="241"/>
        <v>0</v>
      </c>
      <c r="N1092" s="191" t="s">
        <v>54</v>
      </c>
      <c r="O1092" s="191"/>
      <c r="P1092" s="191"/>
      <c r="V1092" s="36">
        <f t="shared" si="242"/>
        <v>0</v>
      </c>
      <c r="W1092" s="36">
        <f t="shared" si="243"/>
        <v>0</v>
      </c>
    </row>
    <row r="1093" spans="1:28" x14ac:dyDescent="0.2">
      <c r="A1093" s="29">
        <v>42364</v>
      </c>
      <c r="B1093" s="30"/>
      <c r="C1093" s="1"/>
      <c r="D1093" s="2">
        <f t="shared" si="244"/>
        <v>0</v>
      </c>
      <c r="E1093" s="30">
        <f t="shared" si="244"/>
        <v>0</v>
      </c>
      <c r="F1093" s="73">
        <f t="shared" si="245"/>
        <v>0</v>
      </c>
      <c r="G1093" s="43">
        <f t="shared" si="245"/>
        <v>0</v>
      </c>
      <c r="I1093" s="19">
        <f t="shared" si="247"/>
        <v>0</v>
      </c>
      <c r="J1093" s="138">
        <f t="shared" si="239"/>
        <v>0</v>
      </c>
      <c r="K1093" s="78">
        <f t="shared" si="240"/>
        <v>0</v>
      </c>
      <c r="L1093" s="144">
        <f t="shared" si="246"/>
        <v>0</v>
      </c>
      <c r="M1093" s="87">
        <f t="shared" si="241"/>
        <v>0</v>
      </c>
      <c r="N1093" s="119" t="s">
        <v>52</v>
      </c>
      <c r="O1093" s="120">
        <f>SUM(J1069:J1099)</f>
        <v>0</v>
      </c>
      <c r="P1093" s="76">
        <f>SUM(L1069:L1099)</f>
        <v>0</v>
      </c>
      <c r="V1093" s="36">
        <f t="shared" si="242"/>
        <v>0</v>
      </c>
      <c r="W1093" s="36">
        <f t="shared" si="243"/>
        <v>0</v>
      </c>
    </row>
    <row r="1094" spans="1:28" x14ac:dyDescent="0.2">
      <c r="A1094" s="29">
        <v>42365</v>
      </c>
      <c r="B1094" s="30"/>
      <c r="C1094" s="1"/>
      <c r="D1094" s="2">
        <f t="shared" si="244"/>
        <v>0</v>
      </c>
      <c r="E1094" s="30">
        <f t="shared" si="244"/>
        <v>0</v>
      </c>
      <c r="F1094" s="73">
        <f t="shared" si="245"/>
        <v>0</v>
      </c>
      <c r="G1094" s="43">
        <f t="shared" si="245"/>
        <v>0</v>
      </c>
      <c r="I1094" s="19">
        <f t="shared" si="247"/>
        <v>0</v>
      </c>
      <c r="J1094" s="138">
        <f t="shared" si="239"/>
        <v>0</v>
      </c>
      <c r="K1094" s="78">
        <f t="shared" si="240"/>
        <v>0</v>
      </c>
      <c r="L1094" s="144">
        <f t="shared" si="246"/>
        <v>0</v>
      </c>
      <c r="M1094" s="87">
        <f t="shared" si="241"/>
        <v>0</v>
      </c>
      <c r="N1094" s="119" t="s">
        <v>53</v>
      </c>
      <c r="O1094" s="76">
        <f>SUM(K1069:K1099)</f>
        <v>0</v>
      </c>
      <c r="P1094" s="76">
        <f>SUM(M1069:M1099)</f>
        <v>0</v>
      </c>
      <c r="V1094" s="36">
        <f t="shared" si="242"/>
        <v>0</v>
      </c>
      <c r="W1094" s="36">
        <f t="shared" si="243"/>
        <v>0</v>
      </c>
    </row>
    <row r="1095" spans="1:28" x14ac:dyDescent="0.2">
      <c r="A1095" s="29">
        <v>42366</v>
      </c>
      <c r="B1095" s="30"/>
      <c r="C1095" s="1"/>
      <c r="D1095" s="2">
        <f t="shared" si="244"/>
        <v>0</v>
      </c>
      <c r="E1095" s="30">
        <f t="shared" si="244"/>
        <v>0</v>
      </c>
      <c r="F1095" s="73">
        <f t="shared" si="245"/>
        <v>0</v>
      </c>
      <c r="G1095" s="43">
        <f t="shared" si="245"/>
        <v>0</v>
      </c>
      <c r="I1095" s="19">
        <f t="shared" si="247"/>
        <v>0</v>
      </c>
      <c r="J1095" s="138">
        <f t="shared" si="239"/>
        <v>0</v>
      </c>
      <c r="K1095" s="78">
        <f t="shared" si="240"/>
        <v>0</v>
      </c>
      <c r="L1095" s="144">
        <f t="shared" si="246"/>
        <v>0</v>
      </c>
      <c r="M1095" s="87">
        <f t="shared" si="241"/>
        <v>0</v>
      </c>
      <c r="N1095" s="186" t="s">
        <v>16</v>
      </c>
      <c r="O1095" s="186"/>
      <c r="P1095" s="186"/>
      <c r="V1095" s="36">
        <f t="shared" si="242"/>
        <v>0</v>
      </c>
      <c r="W1095" s="36">
        <f t="shared" si="243"/>
        <v>0</v>
      </c>
    </row>
    <row r="1096" spans="1:28" x14ac:dyDescent="0.2">
      <c r="A1096" s="29">
        <v>42367</v>
      </c>
      <c r="B1096" s="30"/>
      <c r="C1096" s="1"/>
      <c r="D1096" s="2">
        <f t="shared" si="244"/>
        <v>0</v>
      </c>
      <c r="E1096" s="30">
        <f t="shared" si="244"/>
        <v>0</v>
      </c>
      <c r="F1096" s="73">
        <f t="shared" si="245"/>
        <v>0</v>
      </c>
      <c r="G1096" s="43">
        <f t="shared" si="245"/>
        <v>0</v>
      </c>
      <c r="I1096" s="19">
        <f t="shared" si="247"/>
        <v>0</v>
      </c>
      <c r="J1096" s="138">
        <f t="shared" si="239"/>
        <v>0</v>
      </c>
      <c r="K1096" s="78">
        <f t="shared" si="240"/>
        <v>0</v>
      </c>
      <c r="L1096" s="144">
        <f t="shared" si="246"/>
        <v>0</v>
      </c>
      <c r="M1096" s="87">
        <f t="shared" si="241"/>
        <v>0</v>
      </c>
      <c r="N1096" s="92" t="s">
        <v>43</v>
      </c>
      <c r="O1096" s="133" t="s">
        <v>39</v>
      </c>
      <c r="P1096" s="93" t="s">
        <v>40</v>
      </c>
      <c r="V1096" s="36">
        <f t="shared" si="242"/>
        <v>0</v>
      </c>
      <c r="W1096" s="36">
        <f t="shared" si="243"/>
        <v>0</v>
      </c>
    </row>
    <row r="1097" spans="1:28" x14ac:dyDescent="0.2">
      <c r="A1097" s="29">
        <v>42368</v>
      </c>
      <c r="B1097" s="30"/>
      <c r="C1097" s="1"/>
      <c r="D1097" s="2">
        <f t="shared" si="244"/>
        <v>0</v>
      </c>
      <c r="E1097" s="30">
        <f t="shared" si="244"/>
        <v>0</v>
      </c>
      <c r="F1097" s="73">
        <f t="shared" si="245"/>
        <v>0</v>
      </c>
      <c r="G1097" s="43">
        <f t="shared" si="245"/>
        <v>0</v>
      </c>
      <c r="I1097" s="32">
        <f t="shared" si="247"/>
        <v>0</v>
      </c>
      <c r="J1097" s="138">
        <f t="shared" si="239"/>
        <v>0</v>
      </c>
      <c r="K1097" s="78">
        <f t="shared" si="240"/>
        <v>0</v>
      </c>
      <c r="L1097" s="144">
        <f t="shared" si="246"/>
        <v>0</v>
      </c>
      <c r="M1097" s="87">
        <f t="shared" si="241"/>
        <v>0</v>
      </c>
      <c r="N1097" s="97">
        <f>SUM(I1069:I1097)</f>
        <v>0</v>
      </c>
      <c r="O1097" s="98">
        <f>IF(SUM(J1069:J1099)&lt;20000,20000,SUM(J1069:J1099))</f>
        <v>20000</v>
      </c>
      <c r="P1097" s="99">
        <f>IF(SUM(L1069:L1099)&lt;6000,6000,SUM(L1069:L1099))</f>
        <v>6000</v>
      </c>
      <c r="V1097" s="36">
        <f t="shared" si="242"/>
        <v>0</v>
      </c>
      <c r="W1097" s="36">
        <f t="shared" si="243"/>
        <v>0</v>
      </c>
    </row>
    <row r="1098" spans="1:28" x14ac:dyDescent="0.2">
      <c r="A1098" s="29">
        <v>42369</v>
      </c>
      <c r="B1098" s="30"/>
      <c r="C1098" s="2"/>
      <c r="D1098" s="2">
        <f t="shared" si="244"/>
        <v>0</v>
      </c>
      <c r="E1098" s="30">
        <f t="shared" si="244"/>
        <v>0</v>
      </c>
      <c r="F1098" s="73">
        <f t="shared" si="245"/>
        <v>0</v>
      </c>
      <c r="G1098" s="43">
        <f t="shared" si="245"/>
        <v>0</v>
      </c>
      <c r="H1098" s="39"/>
      <c r="I1098" s="31">
        <f t="shared" si="247"/>
        <v>0</v>
      </c>
      <c r="J1098" s="137">
        <f t="shared" si="239"/>
        <v>0</v>
      </c>
      <c r="K1098" s="77">
        <f t="shared" si="240"/>
        <v>0</v>
      </c>
      <c r="L1098" s="137">
        <f t="shared" si="246"/>
        <v>0</v>
      </c>
      <c r="M1098" s="77">
        <f t="shared" si="241"/>
        <v>0</v>
      </c>
      <c r="N1098" s="94">
        <f>ROUND(N1097*18/118,2)</f>
        <v>0</v>
      </c>
      <c r="O1098" s="95">
        <f>IF(O1097=TRUE,SUM(K1069:K1099),O1097*18%)</f>
        <v>3600</v>
      </c>
      <c r="P1098" s="96">
        <f>IF(P1097=TRUE,SUM(M1069:M1099),P1097*18%)</f>
        <v>1080</v>
      </c>
      <c r="Q1098" s="39"/>
      <c r="R1098" s="39"/>
      <c r="S1098" s="39"/>
      <c r="T1098" s="39"/>
      <c r="U1098" s="39"/>
      <c r="V1098" s="36">
        <f t="shared" si="242"/>
        <v>0</v>
      </c>
      <c r="W1098" s="36">
        <f t="shared" si="243"/>
        <v>0</v>
      </c>
      <c r="X1098" s="39"/>
      <c r="Y1098" s="39"/>
      <c r="Z1098" s="39"/>
      <c r="AA1098" s="39"/>
      <c r="AB1098" s="39"/>
    </row>
    <row r="1099" spans="1:28" x14ac:dyDescent="0.2">
      <c r="A1099" s="29">
        <v>42370</v>
      </c>
      <c r="B1099" s="30"/>
      <c r="C1099" s="1"/>
      <c r="D1099" s="2">
        <f t="shared" si="244"/>
        <v>0</v>
      </c>
      <c r="E1099" s="30">
        <f t="shared" si="244"/>
        <v>0</v>
      </c>
      <c r="F1099" s="73">
        <f t="shared" si="245"/>
        <v>0</v>
      </c>
      <c r="G1099" s="43">
        <f t="shared" si="245"/>
        <v>0</v>
      </c>
      <c r="I1099" s="31">
        <f t="shared" si="247"/>
        <v>0</v>
      </c>
      <c r="J1099" s="139">
        <f t="shared" si="239"/>
        <v>0</v>
      </c>
      <c r="K1099" s="79">
        <f t="shared" si="240"/>
        <v>0</v>
      </c>
      <c r="L1099" s="139">
        <f t="shared" si="246"/>
        <v>0</v>
      </c>
      <c r="M1099" s="79">
        <f t="shared" si="241"/>
        <v>0</v>
      </c>
      <c r="N1099" s="190" t="s">
        <v>47</v>
      </c>
      <c r="O1099" s="190"/>
      <c r="P1099" s="190"/>
      <c r="V1099" s="36">
        <f t="shared" si="242"/>
        <v>0</v>
      </c>
      <c r="W1099" s="36">
        <f t="shared" si="243"/>
        <v>0</v>
      </c>
    </row>
    <row r="1100" spans="1:28" x14ac:dyDescent="0.2">
      <c r="A1100" s="29">
        <v>42371</v>
      </c>
      <c r="B1100" s="30"/>
      <c r="C1100" s="1"/>
      <c r="D1100" s="2">
        <f t="shared" ref="D1100:E1100" si="248">IF(B1100-B1099=-B1100-B1099,0,B1100-B1099)</f>
        <v>0</v>
      </c>
      <c r="E1100" s="30">
        <f t="shared" si="248"/>
        <v>0</v>
      </c>
      <c r="F1100" s="73">
        <f t="shared" ref="F1100:G1100" si="249">IFERROR(D1100/B1099,0)</f>
        <v>0</v>
      </c>
      <c r="G1100" s="43">
        <f t="shared" si="249"/>
        <v>0</v>
      </c>
      <c r="I1100" s="31">
        <f t="shared" si="247"/>
        <v>0</v>
      </c>
      <c r="J1100" s="137">
        <f t="shared" si="239"/>
        <v>0</v>
      </c>
      <c r="K1100" s="77">
        <f t="shared" si="240"/>
        <v>0</v>
      </c>
      <c r="L1100" s="137">
        <f t="shared" si="246"/>
        <v>0</v>
      </c>
      <c r="M1100" s="77">
        <f t="shared" si="241"/>
        <v>0</v>
      </c>
      <c r="N1100" s="3"/>
      <c r="O1100" s="3"/>
      <c r="P1100" s="3"/>
    </row>
    <row r="1101" spans="1:28" ht="11.25" x14ac:dyDescent="0.2">
      <c r="A1101" s="3"/>
      <c r="B1101" s="3"/>
      <c r="C1101" s="3"/>
      <c r="D1101" s="3"/>
      <c r="E1101" s="3"/>
      <c r="F1101" s="3"/>
      <c r="G1101" s="3"/>
      <c r="I1101" s="3"/>
      <c r="J1101" s="140"/>
      <c r="K1101" s="83"/>
      <c r="L1101" s="140"/>
      <c r="M1101" s="83"/>
      <c r="N1101" s="3"/>
      <c r="O1101" s="3"/>
      <c r="P1101" s="3"/>
    </row>
    <row r="1102" spans="1:28" ht="11.25" x14ac:dyDescent="0.2">
      <c r="A1102" s="3"/>
      <c r="B1102" s="3"/>
      <c r="C1102" s="3"/>
      <c r="D1102" s="3"/>
      <c r="E1102" s="3"/>
      <c r="F1102" s="3"/>
      <c r="G1102" s="3"/>
      <c r="I1102" s="3"/>
      <c r="J1102" s="140"/>
      <c r="K1102" s="83"/>
      <c r="L1102" s="140"/>
      <c r="M1102" s="83"/>
      <c r="N1102" s="3"/>
      <c r="O1102" s="3"/>
      <c r="P1102" s="3"/>
    </row>
    <row r="1103" spans="1:28" ht="11.25" x14ac:dyDescent="0.2">
      <c r="A1103" s="3"/>
      <c r="B1103" s="3"/>
      <c r="C1103" s="3"/>
      <c r="D1103" s="3"/>
      <c r="E1103" s="3"/>
      <c r="F1103" s="3"/>
      <c r="G1103" s="3"/>
      <c r="I1103" s="3"/>
      <c r="J1103" s="140"/>
      <c r="K1103" s="83"/>
      <c r="L1103" s="140"/>
      <c r="M1103" s="83"/>
      <c r="N1103" s="3"/>
      <c r="O1103" s="3"/>
      <c r="P1103" s="3"/>
    </row>
    <row r="1104" spans="1:28" ht="11.25" x14ac:dyDescent="0.2">
      <c r="A1104" s="3"/>
      <c r="B1104" s="3"/>
      <c r="C1104" s="3"/>
      <c r="D1104" s="3"/>
      <c r="E1104" s="3"/>
      <c r="F1104" s="3"/>
      <c r="G1104" s="3"/>
      <c r="I1104" s="3"/>
      <c r="J1104" s="140"/>
      <c r="K1104" s="83"/>
      <c r="L1104" s="140"/>
      <c r="M1104" s="83"/>
      <c r="N1104" s="3"/>
      <c r="O1104" s="3"/>
      <c r="P1104" s="3"/>
    </row>
    <row r="1105" spans="1:16" ht="11.25" x14ac:dyDescent="0.2">
      <c r="A1105" s="3"/>
      <c r="B1105" s="3"/>
      <c r="C1105" s="3"/>
      <c r="D1105" s="3"/>
      <c r="E1105" s="3"/>
      <c r="F1105" s="3"/>
      <c r="G1105" s="3"/>
      <c r="I1105" s="3"/>
      <c r="J1105" s="140"/>
      <c r="K1105" s="83"/>
      <c r="L1105" s="140"/>
      <c r="M1105" s="83"/>
      <c r="N1105" s="3"/>
      <c r="O1105" s="3"/>
      <c r="P1105" s="3"/>
    </row>
    <row r="1106" spans="1:16" ht="11.25" x14ac:dyDescent="0.2">
      <c r="A1106" s="3"/>
      <c r="B1106" s="3"/>
      <c r="C1106" s="3"/>
      <c r="D1106" s="3"/>
      <c r="E1106" s="3"/>
      <c r="F1106" s="3"/>
      <c r="G1106" s="3"/>
      <c r="I1106" s="3"/>
      <c r="J1106" s="140"/>
      <c r="K1106" s="83"/>
      <c r="L1106" s="140"/>
      <c r="M1106" s="83"/>
      <c r="N1106" s="3"/>
      <c r="O1106" s="3"/>
      <c r="P1106" s="3"/>
    </row>
    <row r="1107" spans="1:16" ht="11.25" x14ac:dyDescent="0.2">
      <c r="A1107" s="3"/>
      <c r="B1107" s="3"/>
      <c r="C1107" s="3"/>
      <c r="D1107" s="3"/>
      <c r="E1107" s="3"/>
      <c r="F1107" s="3"/>
      <c r="G1107" s="3"/>
      <c r="I1107" s="3"/>
      <c r="J1107" s="140"/>
      <c r="K1107" s="83"/>
      <c r="L1107" s="140"/>
      <c r="M1107" s="83"/>
      <c r="N1107" s="3"/>
      <c r="O1107" s="3"/>
      <c r="P1107" s="3"/>
    </row>
    <row r="1108" spans="1:16" ht="11.25" x14ac:dyDescent="0.2">
      <c r="A1108" s="3"/>
      <c r="B1108" s="3"/>
      <c r="C1108" s="3"/>
      <c r="D1108" s="3"/>
      <c r="E1108" s="3"/>
      <c r="F1108" s="3"/>
      <c r="G1108" s="3"/>
      <c r="I1108" s="3"/>
      <c r="J1108" s="140"/>
      <c r="K1108" s="83"/>
      <c r="L1108" s="140"/>
      <c r="M1108" s="83"/>
      <c r="N1108" s="3"/>
      <c r="O1108" s="3"/>
      <c r="P1108" s="3"/>
    </row>
    <row r="1109" spans="1:16" ht="11.25" x14ac:dyDescent="0.2">
      <c r="A1109" s="3"/>
      <c r="B1109" s="3"/>
      <c r="C1109" s="3"/>
      <c r="D1109" s="3"/>
      <c r="E1109" s="3"/>
      <c r="F1109" s="3"/>
      <c r="G1109" s="3"/>
      <c r="I1109" s="3"/>
      <c r="J1109" s="140"/>
      <c r="K1109" s="83"/>
      <c r="L1109" s="140"/>
      <c r="M1109" s="83"/>
      <c r="N1109" s="3"/>
      <c r="O1109" s="3"/>
      <c r="P1109" s="3"/>
    </row>
    <row r="1110" spans="1:16" ht="11.25" x14ac:dyDescent="0.2">
      <c r="A1110" s="3"/>
      <c r="B1110" s="3"/>
      <c r="C1110" s="3"/>
      <c r="D1110" s="3"/>
      <c r="E1110" s="3"/>
      <c r="F1110" s="3"/>
      <c r="G1110" s="3"/>
      <c r="I1110" s="3"/>
      <c r="J1110" s="140"/>
      <c r="K1110" s="83"/>
      <c r="L1110" s="140"/>
      <c r="M1110" s="83"/>
      <c r="N1110" s="3"/>
      <c r="O1110" s="3"/>
      <c r="P1110" s="3"/>
    </row>
    <row r="1111" spans="1:16" ht="11.25" x14ac:dyDescent="0.2">
      <c r="A1111" s="3"/>
      <c r="B1111" s="3"/>
      <c r="C1111" s="3"/>
      <c r="D1111" s="3"/>
      <c r="E1111" s="3"/>
      <c r="F1111" s="3"/>
      <c r="G1111" s="3"/>
      <c r="I1111" s="3"/>
      <c r="J1111" s="140"/>
      <c r="K1111" s="83"/>
      <c r="L1111" s="140"/>
      <c r="M1111" s="83"/>
      <c r="N1111" s="3"/>
      <c r="O1111" s="3"/>
      <c r="P1111" s="3"/>
    </row>
    <row r="1112" spans="1:16" ht="11.25" x14ac:dyDescent="0.2">
      <c r="A1112" s="3"/>
      <c r="B1112" s="3"/>
      <c r="C1112" s="3"/>
      <c r="D1112" s="3"/>
      <c r="E1112" s="3"/>
      <c r="F1112" s="3"/>
      <c r="G1112" s="3"/>
      <c r="I1112" s="3"/>
      <c r="J1112" s="140"/>
      <c r="K1112" s="83"/>
      <c r="L1112" s="140"/>
      <c r="M1112" s="83"/>
      <c r="N1112" s="3"/>
      <c r="O1112" s="3"/>
      <c r="P1112" s="3"/>
    </row>
    <row r="1113" spans="1:16" ht="11.25" x14ac:dyDescent="0.2">
      <c r="A1113" s="3"/>
      <c r="B1113" s="3"/>
      <c r="C1113" s="3"/>
      <c r="D1113" s="3"/>
      <c r="E1113" s="3"/>
      <c r="F1113" s="3"/>
      <c r="G1113" s="3"/>
      <c r="I1113" s="3"/>
      <c r="J1113" s="140"/>
      <c r="K1113" s="83"/>
      <c r="L1113" s="140"/>
      <c r="M1113" s="83"/>
      <c r="N1113" s="3"/>
      <c r="O1113" s="3"/>
      <c r="P1113" s="3"/>
    </row>
    <row r="1114" spans="1:16" ht="11.25" x14ac:dyDescent="0.2">
      <c r="A1114" s="3"/>
      <c r="B1114" s="3"/>
      <c r="C1114" s="3"/>
      <c r="D1114" s="3"/>
      <c r="E1114" s="3"/>
      <c r="F1114" s="3"/>
      <c r="G1114" s="3"/>
      <c r="I1114" s="3"/>
      <c r="J1114" s="140"/>
      <c r="K1114" s="83"/>
      <c r="L1114" s="140"/>
      <c r="M1114" s="83"/>
      <c r="N1114" s="3"/>
      <c r="O1114" s="3"/>
      <c r="P1114" s="3"/>
    </row>
    <row r="1115" spans="1:16" ht="11.25" x14ac:dyDescent="0.2">
      <c r="A1115" s="3"/>
      <c r="B1115" s="3"/>
      <c r="C1115" s="3"/>
      <c r="D1115" s="3"/>
      <c r="E1115" s="3"/>
      <c r="F1115" s="3"/>
      <c r="G1115" s="3"/>
      <c r="I1115" s="3"/>
      <c r="J1115" s="140"/>
      <c r="K1115" s="83"/>
      <c r="L1115" s="140"/>
      <c r="M1115" s="83"/>
      <c r="N1115" s="3"/>
      <c r="O1115" s="3"/>
      <c r="P1115" s="3"/>
    </row>
    <row r="1116" spans="1:16" ht="11.25" x14ac:dyDescent="0.2">
      <c r="A1116" s="3"/>
      <c r="B1116" s="3"/>
      <c r="C1116" s="3"/>
      <c r="D1116" s="3"/>
      <c r="E1116" s="3"/>
      <c r="F1116" s="3"/>
      <c r="G1116" s="3"/>
      <c r="I1116" s="3"/>
      <c r="J1116" s="140"/>
      <c r="K1116" s="83"/>
      <c r="L1116" s="140"/>
      <c r="M1116" s="83"/>
      <c r="N1116" s="3"/>
      <c r="O1116" s="3"/>
      <c r="P1116" s="3"/>
    </row>
    <row r="1117" spans="1:16" ht="11.25" x14ac:dyDescent="0.2">
      <c r="A1117" s="3"/>
      <c r="B1117" s="3"/>
      <c r="C1117" s="3"/>
      <c r="D1117" s="3"/>
      <c r="E1117" s="3"/>
      <c r="F1117" s="3"/>
      <c r="G1117" s="3"/>
      <c r="I1117" s="3"/>
      <c r="J1117" s="140"/>
      <c r="K1117" s="83"/>
      <c r="L1117" s="140"/>
      <c r="M1117" s="83"/>
      <c r="N1117" s="3"/>
      <c r="O1117" s="3"/>
      <c r="P1117" s="3"/>
    </row>
    <row r="1118" spans="1:16" ht="11.25" x14ac:dyDescent="0.2">
      <c r="A1118" s="3"/>
      <c r="B1118" s="3"/>
      <c r="C1118" s="3"/>
      <c r="D1118" s="3"/>
      <c r="E1118" s="3"/>
      <c r="F1118" s="3"/>
      <c r="G1118" s="3"/>
      <c r="I1118" s="3"/>
      <c r="J1118" s="140"/>
      <c r="K1118" s="83"/>
      <c r="L1118" s="140"/>
      <c r="M1118" s="83"/>
      <c r="N1118" s="3"/>
      <c r="O1118" s="3"/>
      <c r="P1118" s="3"/>
    </row>
    <row r="1119" spans="1:16" ht="11.25" x14ac:dyDescent="0.2">
      <c r="A1119" s="3"/>
      <c r="B1119" s="3"/>
      <c r="C1119" s="3"/>
      <c r="D1119" s="3"/>
      <c r="E1119" s="3"/>
      <c r="F1119" s="3"/>
      <c r="G1119" s="3"/>
      <c r="I1119" s="3"/>
      <c r="J1119" s="140"/>
      <c r="K1119" s="83"/>
      <c r="L1119" s="140"/>
      <c r="M1119" s="83"/>
      <c r="N1119" s="3"/>
      <c r="O1119" s="3"/>
      <c r="P1119" s="3"/>
    </row>
    <row r="1120" spans="1:16" ht="11.25" x14ac:dyDescent="0.2">
      <c r="A1120" s="3"/>
      <c r="B1120" s="3"/>
      <c r="C1120" s="3"/>
      <c r="D1120" s="3"/>
      <c r="E1120" s="3"/>
      <c r="F1120" s="3"/>
      <c r="G1120" s="3"/>
      <c r="I1120" s="3"/>
      <c r="J1120" s="140"/>
      <c r="K1120" s="83"/>
      <c r="L1120" s="140"/>
      <c r="M1120" s="83"/>
      <c r="N1120" s="3"/>
      <c r="O1120" s="3"/>
      <c r="P1120" s="3"/>
    </row>
    <row r="1121" spans="1:16" ht="11.25" x14ac:dyDescent="0.2">
      <c r="A1121" s="3"/>
      <c r="B1121" s="3"/>
      <c r="C1121" s="3"/>
      <c r="D1121" s="3"/>
      <c r="E1121" s="3"/>
      <c r="F1121" s="3"/>
      <c r="G1121" s="3"/>
      <c r="I1121" s="3"/>
      <c r="J1121" s="140"/>
      <c r="K1121" s="83"/>
      <c r="L1121" s="140"/>
      <c r="M1121" s="83"/>
      <c r="N1121" s="3"/>
      <c r="O1121" s="3"/>
      <c r="P1121" s="3"/>
    </row>
    <row r="1122" spans="1:16" ht="11.25" x14ac:dyDescent="0.2">
      <c r="A1122" s="3"/>
      <c r="B1122" s="3"/>
      <c r="C1122" s="3"/>
      <c r="D1122" s="3"/>
      <c r="E1122" s="3"/>
      <c r="F1122" s="3"/>
      <c r="G1122" s="3"/>
      <c r="I1122" s="3"/>
      <c r="J1122" s="140"/>
      <c r="K1122" s="83"/>
      <c r="L1122" s="140"/>
      <c r="M1122" s="83"/>
      <c r="N1122" s="3"/>
      <c r="O1122" s="3"/>
      <c r="P1122" s="3"/>
    </row>
    <row r="1123" spans="1:16" ht="11.25" x14ac:dyDescent="0.2">
      <c r="A1123" s="3"/>
      <c r="B1123" s="3"/>
      <c r="C1123" s="3"/>
      <c r="D1123" s="3"/>
      <c r="E1123" s="3"/>
      <c r="F1123" s="3"/>
      <c r="G1123" s="3"/>
      <c r="I1123" s="3"/>
      <c r="J1123" s="140"/>
      <c r="K1123" s="83"/>
      <c r="L1123" s="140"/>
      <c r="M1123" s="83"/>
      <c r="N1123" s="3"/>
      <c r="O1123" s="3"/>
      <c r="P1123" s="3"/>
    </row>
    <row r="1124" spans="1:16" ht="11.25" x14ac:dyDescent="0.2">
      <c r="A1124" s="3"/>
      <c r="B1124" s="3"/>
      <c r="C1124" s="3"/>
      <c r="D1124" s="3"/>
      <c r="E1124" s="3"/>
      <c r="F1124" s="3"/>
      <c r="G1124" s="3"/>
      <c r="I1124" s="3"/>
      <c r="J1124" s="140"/>
      <c r="K1124" s="83"/>
      <c r="L1124" s="140"/>
      <c r="M1124" s="83"/>
      <c r="N1124" s="3"/>
      <c r="O1124" s="3"/>
      <c r="P1124" s="3"/>
    </row>
    <row r="1125" spans="1:16" ht="11.25" x14ac:dyDescent="0.2">
      <c r="A1125" s="3"/>
      <c r="B1125" s="3"/>
      <c r="C1125" s="3"/>
      <c r="D1125" s="3"/>
      <c r="E1125" s="3"/>
      <c r="F1125" s="3"/>
      <c r="G1125" s="3"/>
      <c r="I1125" s="3"/>
      <c r="J1125" s="140"/>
      <c r="K1125" s="83"/>
      <c r="L1125" s="140"/>
      <c r="M1125" s="83"/>
      <c r="N1125" s="3"/>
      <c r="O1125" s="3"/>
      <c r="P1125" s="3"/>
    </row>
    <row r="1126" spans="1:16" ht="11.25" x14ac:dyDescent="0.2">
      <c r="A1126" s="3"/>
      <c r="B1126" s="3"/>
      <c r="C1126" s="3"/>
      <c r="D1126" s="3"/>
      <c r="E1126" s="3"/>
      <c r="F1126" s="3"/>
      <c r="G1126" s="3"/>
      <c r="I1126" s="3"/>
      <c r="J1126" s="140"/>
      <c r="K1126" s="83"/>
      <c r="L1126" s="140"/>
      <c r="M1126" s="83"/>
      <c r="N1126" s="3"/>
      <c r="O1126" s="3"/>
      <c r="P1126" s="3"/>
    </row>
    <row r="1127" spans="1:16" ht="11.25" x14ac:dyDescent="0.2">
      <c r="A1127" s="3"/>
      <c r="B1127" s="3"/>
      <c r="C1127" s="3"/>
      <c r="D1127" s="3"/>
      <c r="E1127" s="3"/>
      <c r="F1127" s="3"/>
      <c r="G1127" s="3"/>
      <c r="I1127" s="3"/>
      <c r="J1127" s="140"/>
      <c r="K1127" s="83"/>
      <c r="L1127" s="140"/>
      <c r="M1127" s="83"/>
      <c r="N1127" s="3"/>
      <c r="O1127" s="3"/>
      <c r="P1127" s="3"/>
    </row>
    <row r="1128" spans="1:16" ht="11.25" x14ac:dyDescent="0.2">
      <c r="A1128" s="3"/>
      <c r="B1128" s="3"/>
      <c r="C1128" s="3"/>
      <c r="D1128" s="3"/>
      <c r="E1128" s="3"/>
      <c r="F1128" s="3"/>
      <c r="G1128" s="3"/>
      <c r="I1128" s="3"/>
      <c r="J1128" s="140"/>
      <c r="K1128" s="83"/>
      <c r="L1128" s="140"/>
      <c r="M1128" s="83"/>
      <c r="N1128" s="3"/>
      <c r="O1128" s="3"/>
      <c r="P1128" s="3"/>
    </row>
    <row r="1129" spans="1:16" ht="11.25" x14ac:dyDescent="0.2">
      <c r="A1129" s="3"/>
      <c r="B1129" s="3"/>
      <c r="C1129" s="3"/>
      <c r="D1129" s="3"/>
      <c r="E1129" s="3"/>
      <c r="F1129" s="3"/>
      <c r="G1129" s="3"/>
      <c r="I1129" s="3"/>
      <c r="J1129" s="140"/>
      <c r="K1129" s="83"/>
      <c r="L1129" s="140"/>
      <c r="M1129" s="83"/>
      <c r="N1129" s="3"/>
      <c r="O1129" s="3"/>
      <c r="P1129" s="3"/>
    </row>
    <row r="1130" spans="1:16" ht="11.25" x14ac:dyDescent="0.2">
      <c r="A1130" s="3"/>
      <c r="B1130" s="3"/>
      <c r="C1130" s="3"/>
      <c r="D1130" s="3"/>
      <c r="E1130" s="3"/>
      <c r="F1130" s="3"/>
      <c r="G1130" s="3"/>
      <c r="I1130" s="3"/>
      <c r="J1130" s="140"/>
      <c r="K1130" s="83"/>
      <c r="L1130" s="140"/>
      <c r="M1130" s="83"/>
      <c r="N1130" s="3"/>
      <c r="O1130" s="3"/>
      <c r="P1130" s="3"/>
    </row>
    <row r="1131" spans="1:16" ht="11.25" x14ac:dyDescent="0.2">
      <c r="A1131" s="3"/>
      <c r="B1131" s="3"/>
      <c r="C1131" s="3"/>
      <c r="D1131" s="3"/>
      <c r="E1131" s="3"/>
      <c r="F1131" s="3"/>
      <c r="G1131" s="3"/>
      <c r="I1131" s="3"/>
      <c r="J1131" s="140"/>
      <c r="K1131" s="83"/>
      <c r="L1131" s="140"/>
      <c r="M1131" s="83"/>
      <c r="N1131" s="3"/>
      <c r="O1131" s="3"/>
      <c r="P1131" s="3"/>
    </row>
    <row r="1132" spans="1:16" ht="11.25" x14ac:dyDescent="0.2">
      <c r="A1132" s="3"/>
      <c r="B1132" s="3"/>
      <c r="C1132" s="3"/>
      <c r="D1132" s="3"/>
      <c r="E1132" s="3"/>
      <c r="F1132" s="3"/>
      <c r="G1132" s="3"/>
      <c r="I1132" s="3"/>
      <c r="J1132" s="140"/>
      <c r="K1132" s="83"/>
      <c r="L1132" s="140"/>
      <c r="M1132" s="83"/>
      <c r="N1132" s="3"/>
      <c r="O1132" s="3"/>
      <c r="P1132" s="3"/>
    </row>
    <row r="1133" spans="1:16" ht="11.25" x14ac:dyDescent="0.2">
      <c r="A1133" s="3"/>
      <c r="B1133" s="3"/>
      <c r="C1133" s="3"/>
      <c r="D1133" s="3"/>
      <c r="E1133" s="3"/>
      <c r="F1133" s="3"/>
      <c r="G1133" s="3"/>
      <c r="I1133" s="3"/>
      <c r="J1133" s="140"/>
      <c r="K1133" s="83"/>
      <c r="L1133" s="140"/>
      <c r="M1133" s="83"/>
      <c r="N1133" s="3"/>
      <c r="O1133" s="3"/>
      <c r="P1133" s="3"/>
    </row>
    <row r="1134" spans="1:16" ht="11.25" x14ac:dyDescent="0.2">
      <c r="A1134" s="3"/>
      <c r="B1134" s="3"/>
      <c r="C1134" s="3"/>
      <c r="D1134" s="3"/>
      <c r="E1134" s="3"/>
      <c r="F1134" s="3"/>
      <c r="G1134" s="3"/>
      <c r="I1134" s="3"/>
      <c r="J1134" s="140"/>
      <c r="K1134" s="83"/>
      <c r="L1134" s="140"/>
      <c r="M1134" s="83"/>
      <c r="N1134" s="3"/>
      <c r="O1134" s="3"/>
      <c r="P1134" s="3"/>
    </row>
    <row r="1135" spans="1:16" ht="11.25" x14ac:dyDescent="0.2">
      <c r="A1135" s="3"/>
      <c r="B1135" s="3"/>
      <c r="C1135" s="3"/>
      <c r="D1135" s="3"/>
      <c r="E1135" s="3"/>
      <c r="F1135" s="3"/>
      <c r="G1135" s="3"/>
      <c r="I1135" s="3"/>
      <c r="J1135" s="140"/>
      <c r="K1135" s="83"/>
      <c r="L1135" s="140"/>
      <c r="M1135" s="83"/>
      <c r="N1135" s="3"/>
      <c r="O1135" s="3"/>
      <c r="P1135" s="3"/>
    </row>
    <row r="1136" spans="1:16" ht="11.25" x14ac:dyDescent="0.2">
      <c r="A1136" s="3"/>
      <c r="B1136" s="3"/>
      <c r="C1136" s="3"/>
      <c r="D1136" s="3"/>
      <c r="E1136" s="3"/>
      <c r="F1136" s="3"/>
      <c r="G1136" s="3"/>
      <c r="I1136" s="3"/>
      <c r="J1136" s="140"/>
      <c r="K1136" s="83"/>
      <c r="L1136" s="140"/>
      <c r="M1136" s="83"/>
      <c r="N1136" s="3"/>
      <c r="O1136" s="3"/>
      <c r="P1136" s="3"/>
    </row>
    <row r="1137" spans="1:16" ht="11.25" x14ac:dyDescent="0.2">
      <c r="A1137" s="3"/>
      <c r="B1137" s="3"/>
      <c r="C1137" s="3"/>
      <c r="D1137" s="3"/>
      <c r="E1137" s="3"/>
      <c r="F1137" s="3"/>
      <c r="G1137" s="3"/>
      <c r="I1137" s="3"/>
      <c r="J1137" s="140"/>
      <c r="K1137" s="83"/>
      <c r="L1137" s="140"/>
      <c r="M1137" s="83"/>
      <c r="N1137" s="3"/>
      <c r="O1137" s="3"/>
      <c r="P1137" s="3"/>
    </row>
    <row r="1138" spans="1:16" ht="11.25" x14ac:dyDescent="0.2">
      <c r="A1138" s="3"/>
      <c r="B1138" s="3"/>
      <c r="C1138" s="3"/>
      <c r="D1138" s="3"/>
      <c r="E1138" s="3"/>
      <c r="F1138" s="3"/>
      <c r="G1138" s="3"/>
      <c r="I1138" s="3"/>
      <c r="J1138" s="140"/>
      <c r="K1138" s="83"/>
      <c r="L1138" s="140"/>
      <c r="M1138" s="83"/>
      <c r="N1138" s="3"/>
      <c r="O1138" s="3"/>
      <c r="P1138" s="3"/>
    </row>
    <row r="1139" spans="1:16" ht="11.25" x14ac:dyDescent="0.2">
      <c r="A1139" s="3"/>
      <c r="B1139" s="3"/>
      <c r="C1139" s="3"/>
      <c r="D1139" s="3"/>
      <c r="E1139" s="3"/>
      <c r="F1139" s="3"/>
      <c r="G1139" s="3"/>
      <c r="I1139" s="3"/>
      <c r="J1139" s="140"/>
      <c r="K1139" s="83"/>
      <c r="L1139" s="140"/>
      <c r="M1139" s="83"/>
      <c r="N1139" s="3"/>
      <c r="O1139" s="3"/>
      <c r="P1139" s="3"/>
    </row>
    <row r="1140" spans="1:16" ht="11.25" x14ac:dyDescent="0.2">
      <c r="A1140" s="3"/>
      <c r="B1140" s="3"/>
      <c r="C1140" s="3"/>
      <c r="D1140" s="3"/>
      <c r="E1140" s="3"/>
      <c r="F1140" s="3"/>
      <c r="G1140" s="3"/>
      <c r="I1140" s="3"/>
      <c r="J1140" s="140"/>
      <c r="K1140" s="83"/>
      <c r="L1140" s="140"/>
      <c r="M1140" s="83"/>
      <c r="N1140" s="3"/>
      <c r="O1140" s="3"/>
      <c r="P1140" s="3"/>
    </row>
    <row r="1141" spans="1:16" ht="11.25" x14ac:dyDescent="0.2">
      <c r="A1141" s="3"/>
      <c r="B1141" s="3"/>
      <c r="C1141" s="3"/>
      <c r="D1141" s="3"/>
      <c r="E1141" s="3"/>
      <c r="F1141" s="3"/>
      <c r="G1141" s="3"/>
      <c r="I1141" s="3"/>
      <c r="J1141" s="140"/>
      <c r="K1141" s="83"/>
      <c r="L1141" s="140"/>
      <c r="M1141" s="83"/>
      <c r="N1141" s="3"/>
      <c r="O1141" s="3"/>
      <c r="P1141" s="3"/>
    </row>
    <row r="1142" spans="1:16" ht="11.25" x14ac:dyDescent="0.2">
      <c r="A1142" s="3"/>
      <c r="B1142" s="3"/>
      <c r="C1142" s="3"/>
      <c r="D1142" s="3"/>
      <c r="E1142" s="3"/>
      <c r="F1142" s="3"/>
      <c r="G1142" s="3"/>
      <c r="I1142" s="3"/>
      <c r="J1142" s="140"/>
      <c r="K1142" s="83"/>
      <c r="L1142" s="140"/>
      <c r="M1142" s="83"/>
      <c r="N1142" s="3"/>
      <c r="O1142" s="3"/>
      <c r="P1142" s="3"/>
    </row>
    <row r="1143" spans="1:16" ht="11.25" x14ac:dyDescent="0.2">
      <c r="A1143" s="3"/>
      <c r="B1143" s="3"/>
      <c r="C1143" s="3"/>
      <c r="D1143" s="3"/>
      <c r="E1143" s="3"/>
      <c r="F1143" s="3"/>
      <c r="G1143" s="3"/>
      <c r="I1143" s="3"/>
      <c r="J1143" s="140"/>
      <c r="K1143" s="83"/>
      <c r="L1143" s="140"/>
      <c r="M1143" s="83"/>
      <c r="N1143" s="3"/>
      <c r="O1143" s="3"/>
      <c r="P1143" s="3"/>
    </row>
    <row r="1144" spans="1:16" ht="11.25" x14ac:dyDescent="0.2">
      <c r="A1144" s="3"/>
      <c r="B1144" s="3"/>
      <c r="C1144" s="3"/>
      <c r="D1144" s="3"/>
      <c r="E1144" s="3"/>
      <c r="F1144" s="3"/>
      <c r="G1144" s="3"/>
      <c r="I1144" s="3"/>
      <c r="J1144" s="140"/>
      <c r="K1144" s="83"/>
      <c r="L1144" s="140"/>
      <c r="M1144" s="83"/>
      <c r="N1144" s="3"/>
      <c r="O1144" s="3"/>
      <c r="P1144" s="3"/>
    </row>
    <row r="1145" spans="1:16" ht="11.25" x14ac:dyDescent="0.2">
      <c r="A1145" s="3"/>
      <c r="B1145" s="3"/>
      <c r="C1145" s="3"/>
      <c r="D1145" s="3"/>
      <c r="E1145" s="3"/>
      <c r="F1145" s="3"/>
      <c r="G1145" s="3"/>
      <c r="I1145" s="3"/>
      <c r="J1145" s="140"/>
      <c r="K1145" s="83"/>
      <c r="L1145" s="140"/>
      <c r="M1145" s="83"/>
      <c r="N1145" s="3"/>
      <c r="O1145" s="3"/>
      <c r="P1145" s="3"/>
    </row>
    <row r="1146" spans="1:16" ht="11.25" x14ac:dyDescent="0.2">
      <c r="A1146" s="3"/>
      <c r="B1146" s="3"/>
      <c r="C1146" s="3"/>
      <c r="D1146" s="3"/>
      <c r="E1146" s="3"/>
      <c r="F1146" s="3"/>
      <c r="G1146" s="3"/>
      <c r="I1146" s="3"/>
      <c r="J1146" s="140"/>
      <c r="K1146" s="83"/>
      <c r="L1146" s="140"/>
      <c r="M1146" s="83"/>
      <c r="N1146" s="3"/>
      <c r="O1146" s="3"/>
      <c r="P1146" s="3"/>
    </row>
    <row r="1147" spans="1:16" ht="11.25" x14ac:dyDescent="0.2">
      <c r="A1147" s="3"/>
      <c r="B1147" s="3"/>
      <c r="C1147" s="3"/>
      <c r="D1147" s="3"/>
      <c r="E1147" s="3"/>
      <c r="F1147" s="3"/>
      <c r="G1147" s="3"/>
      <c r="I1147" s="3"/>
      <c r="J1147" s="140"/>
      <c r="K1147" s="83"/>
      <c r="L1147" s="140"/>
      <c r="M1147" s="83"/>
      <c r="N1147" s="3"/>
      <c r="O1147" s="3"/>
      <c r="P1147" s="3"/>
    </row>
    <row r="1148" spans="1:16" ht="11.25" x14ac:dyDescent="0.2">
      <c r="A1148" s="3"/>
      <c r="B1148" s="3"/>
      <c r="C1148" s="3"/>
      <c r="D1148" s="3"/>
      <c r="E1148" s="3"/>
      <c r="F1148" s="3"/>
      <c r="G1148" s="3"/>
      <c r="I1148" s="3"/>
      <c r="J1148" s="140"/>
      <c r="K1148" s="83"/>
      <c r="L1148" s="140"/>
      <c r="M1148" s="83"/>
      <c r="N1148" s="3"/>
      <c r="O1148" s="3"/>
      <c r="P1148" s="3"/>
    </row>
    <row r="1149" spans="1:16" ht="11.25" x14ac:dyDescent="0.2">
      <c r="A1149" s="3"/>
      <c r="B1149" s="3"/>
      <c r="C1149" s="3"/>
      <c r="D1149" s="3"/>
      <c r="E1149" s="3"/>
      <c r="F1149" s="3"/>
      <c r="G1149" s="3"/>
      <c r="I1149" s="3"/>
      <c r="J1149" s="140"/>
      <c r="K1149" s="83"/>
      <c r="L1149" s="140"/>
      <c r="M1149" s="83"/>
      <c r="N1149" s="3"/>
      <c r="O1149" s="3"/>
      <c r="P1149" s="3"/>
    </row>
    <row r="1150" spans="1:16" ht="11.25" x14ac:dyDescent="0.2">
      <c r="A1150" s="3"/>
      <c r="B1150" s="3"/>
      <c r="C1150" s="3"/>
      <c r="D1150" s="3"/>
      <c r="E1150" s="3"/>
      <c r="F1150" s="3"/>
      <c r="G1150" s="3"/>
      <c r="I1150" s="3"/>
      <c r="J1150" s="140"/>
      <c r="K1150" s="83"/>
      <c r="L1150" s="140"/>
      <c r="M1150" s="83"/>
      <c r="N1150" s="3"/>
      <c r="O1150" s="3"/>
      <c r="P1150" s="3"/>
    </row>
    <row r="1151" spans="1:16" ht="11.25" x14ac:dyDescent="0.2">
      <c r="A1151" s="3"/>
      <c r="B1151" s="3"/>
      <c r="C1151" s="3"/>
      <c r="D1151" s="3"/>
      <c r="E1151" s="3"/>
      <c r="F1151" s="3"/>
      <c r="G1151" s="3"/>
      <c r="I1151" s="3"/>
      <c r="J1151" s="140"/>
      <c r="K1151" s="83"/>
      <c r="L1151" s="140"/>
      <c r="M1151" s="83"/>
      <c r="N1151" s="3"/>
      <c r="O1151" s="3"/>
      <c r="P1151" s="3"/>
    </row>
    <row r="1152" spans="1:16" ht="11.25" x14ac:dyDescent="0.2">
      <c r="A1152" s="3"/>
      <c r="B1152" s="3"/>
      <c r="C1152" s="3"/>
      <c r="D1152" s="3"/>
      <c r="E1152" s="3"/>
      <c r="F1152" s="3"/>
      <c r="G1152" s="3"/>
      <c r="I1152" s="3"/>
      <c r="J1152" s="140"/>
      <c r="K1152" s="83"/>
      <c r="L1152" s="140"/>
      <c r="M1152" s="83"/>
      <c r="N1152" s="3"/>
      <c r="O1152" s="3"/>
      <c r="P1152" s="3"/>
    </row>
    <row r="1153" spans="1:16" ht="11.25" x14ac:dyDescent="0.2">
      <c r="A1153" s="3"/>
      <c r="B1153" s="3"/>
      <c r="C1153" s="3"/>
      <c r="D1153" s="3"/>
      <c r="E1153" s="3"/>
      <c r="F1153" s="3"/>
      <c r="G1153" s="3"/>
      <c r="I1153" s="3"/>
      <c r="J1153" s="140"/>
      <c r="K1153" s="83"/>
      <c r="L1153" s="140"/>
      <c r="M1153" s="83"/>
      <c r="N1153" s="3"/>
      <c r="O1153" s="3"/>
      <c r="P1153" s="3"/>
    </row>
    <row r="1154" spans="1:16" ht="11.25" x14ac:dyDescent="0.2">
      <c r="A1154" s="3"/>
      <c r="B1154" s="3"/>
      <c r="C1154" s="3"/>
      <c r="D1154" s="3"/>
      <c r="E1154" s="3"/>
      <c r="F1154" s="3"/>
      <c r="G1154" s="3"/>
      <c r="I1154" s="3"/>
      <c r="J1154" s="140"/>
      <c r="K1154" s="83"/>
      <c r="L1154" s="140"/>
      <c r="M1154" s="83"/>
      <c r="N1154" s="3"/>
      <c r="O1154" s="3"/>
      <c r="P1154" s="3"/>
    </row>
    <row r="1155" spans="1:16" ht="11.25" x14ac:dyDescent="0.2">
      <c r="A1155" s="3"/>
      <c r="B1155" s="3"/>
      <c r="C1155" s="3"/>
      <c r="D1155" s="3"/>
      <c r="E1155" s="3"/>
      <c r="F1155" s="3"/>
      <c r="G1155" s="3"/>
      <c r="I1155" s="3"/>
      <c r="J1155" s="140"/>
      <c r="K1155" s="83"/>
      <c r="L1155" s="140"/>
      <c r="M1155" s="83"/>
      <c r="N1155" s="3"/>
      <c r="O1155" s="3"/>
      <c r="P1155" s="3"/>
    </row>
    <row r="1156" spans="1:16" ht="11.25" x14ac:dyDescent="0.2">
      <c r="A1156" s="3"/>
      <c r="B1156" s="3"/>
      <c r="C1156" s="3"/>
      <c r="D1156" s="3"/>
      <c r="E1156" s="3"/>
      <c r="F1156" s="3"/>
      <c r="G1156" s="3"/>
      <c r="I1156" s="3"/>
      <c r="J1156" s="140"/>
      <c r="K1156" s="83"/>
      <c r="L1156" s="140"/>
      <c r="M1156" s="83"/>
      <c r="N1156" s="3"/>
      <c r="O1156" s="3"/>
      <c r="P1156" s="3"/>
    </row>
    <row r="1157" spans="1:16" ht="11.25" x14ac:dyDescent="0.2">
      <c r="A1157" s="3"/>
      <c r="B1157" s="3"/>
      <c r="C1157" s="3"/>
      <c r="D1157" s="3"/>
      <c r="E1157" s="3"/>
      <c r="F1157" s="3"/>
      <c r="G1157" s="3"/>
      <c r="I1157" s="3"/>
      <c r="J1157" s="140"/>
      <c r="K1157" s="83"/>
      <c r="L1157" s="140"/>
      <c r="M1157" s="83"/>
      <c r="N1157" s="3"/>
      <c r="O1157" s="3"/>
      <c r="P1157" s="3"/>
    </row>
    <row r="1158" spans="1:16" ht="11.25" x14ac:dyDescent="0.2">
      <c r="A1158" s="3"/>
      <c r="B1158" s="3"/>
      <c r="C1158" s="3"/>
      <c r="D1158" s="3"/>
      <c r="E1158" s="3"/>
      <c r="F1158" s="3"/>
      <c r="G1158" s="3"/>
      <c r="I1158" s="3"/>
      <c r="J1158" s="140"/>
      <c r="K1158" s="83"/>
      <c r="L1158" s="140"/>
      <c r="M1158" s="83"/>
      <c r="N1158" s="3"/>
      <c r="O1158" s="3"/>
      <c r="P1158" s="3"/>
    </row>
    <row r="1159" spans="1:16" ht="11.25" x14ac:dyDescent="0.2">
      <c r="A1159" s="3"/>
      <c r="B1159" s="3"/>
      <c r="C1159" s="3"/>
      <c r="D1159" s="3"/>
      <c r="E1159" s="3"/>
      <c r="F1159" s="3"/>
      <c r="G1159" s="3"/>
      <c r="I1159" s="3"/>
      <c r="J1159" s="140"/>
      <c r="K1159" s="83"/>
      <c r="L1159" s="140"/>
      <c r="M1159" s="83"/>
      <c r="N1159" s="3"/>
      <c r="O1159" s="3"/>
      <c r="P1159" s="3"/>
    </row>
    <row r="1160" spans="1:16" ht="11.25" x14ac:dyDescent="0.2">
      <c r="A1160" s="3"/>
      <c r="B1160" s="3"/>
      <c r="C1160" s="3"/>
      <c r="D1160" s="3"/>
      <c r="E1160" s="3"/>
      <c r="F1160" s="3"/>
      <c r="G1160" s="3"/>
      <c r="I1160" s="3"/>
      <c r="J1160" s="140"/>
      <c r="K1160" s="83"/>
      <c r="L1160" s="140"/>
      <c r="M1160" s="83"/>
      <c r="N1160" s="3"/>
      <c r="O1160" s="3"/>
      <c r="P1160" s="3"/>
    </row>
    <row r="1161" spans="1:16" ht="11.25" x14ac:dyDescent="0.2">
      <c r="A1161" s="3"/>
      <c r="B1161" s="3"/>
      <c r="C1161" s="3"/>
      <c r="D1161" s="3"/>
      <c r="E1161" s="3"/>
      <c r="F1161" s="3"/>
      <c r="G1161" s="3"/>
      <c r="I1161" s="3"/>
      <c r="J1161" s="140"/>
      <c r="K1161" s="83"/>
      <c r="L1161" s="140"/>
      <c r="M1161" s="83"/>
      <c r="N1161" s="3"/>
      <c r="O1161" s="3"/>
      <c r="P1161" s="3"/>
    </row>
    <row r="1162" spans="1:16" ht="11.25" x14ac:dyDescent="0.2">
      <c r="A1162" s="3"/>
      <c r="B1162" s="3"/>
      <c r="C1162" s="3"/>
      <c r="D1162" s="3"/>
      <c r="E1162" s="3"/>
      <c r="F1162" s="3"/>
      <c r="G1162" s="3"/>
      <c r="I1162" s="3"/>
      <c r="J1162" s="140"/>
      <c r="K1162" s="83"/>
      <c r="L1162" s="140"/>
      <c r="M1162" s="83"/>
      <c r="N1162" s="3"/>
      <c r="O1162" s="3"/>
      <c r="P1162" s="3"/>
    </row>
    <row r="1163" spans="1:16" ht="11.25" x14ac:dyDescent="0.2">
      <c r="A1163" s="3"/>
      <c r="B1163" s="3"/>
      <c r="C1163" s="3"/>
      <c r="D1163" s="3"/>
      <c r="E1163" s="3"/>
      <c r="F1163" s="3"/>
      <c r="G1163" s="3"/>
      <c r="I1163" s="3"/>
      <c r="J1163" s="140"/>
      <c r="K1163" s="83"/>
      <c r="L1163" s="140"/>
      <c r="M1163" s="83"/>
      <c r="N1163" s="3"/>
      <c r="O1163" s="3"/>
      <c r="P1163" s="3"/>
    </row>
    <row r="1164" spans="1:16" ht="11.25" x14ac:dyDescent="0.2">
      <c r="A1164" s="3"/>
      <c r="B1164" s="3"/>
      <c r="C1164" s="3"/>
      <c r="D1164" s="3"/>
      <c r="E1164" s="3"/>
      <c r="F1164" s="3"/>
      <c r="G1164" s="3"/>
      <c r="I1164" s="3"/>
      <c r="J1164" s="140"/>
      <c r="K1164" s="83"/>
      <c r="L1164" s="140"/>
      <c r="M1164" s="83"/>
      <c r="N1164" s="3"/>
      <c r="O1164" s="3"/>
      <c r="P1164" s="3"/>
    </row>
    <row r="1165" spans="1:16" ht="11.25" x14ac:dyDescent="0.2">
      <c r="A1165" s="3"/>
      <c r="B1165" s="3"/>
      <c r="C1165" s="3"/>
      <c r="D1165" s="3"/>
      <c r="E1165" s="3"/>
      <c r="F1165" s="3"/>
      <c r="G1165" s="3"/>
      <c r="I1165" s="3"/>
      <c r="J1165" s="140"/>
      <c r="K1165" s="83"/>
      <c r="L1165" s="140"/>
      <c r="M1165" s="83"/>
      <c r="N1165" s="3"/>
      <c r="O1165" s="3"/>
      <c r="P1165" s="3"/>
    </row>
    <row r="1166" spans="1:16" ht="11.25" x14ac:dyDescent="0.2">
      <c r="A1166" s="3"/>
      <c r="B1166" s="3"/>
      <c r="C1166" s="3"/>
      <c r="D1166" s="3"/>
      <c r="E1166" s="3"/>
      <c r="F1166" s="3"/>
      <c r="G1166" s="3"/>
      <c r="I1166" s="3"/>
      <c r="J1166" s="140"/>
      <c r="K1166" s="83"/>
      <c r="L1166" s="140"/>
      <c r="M1166" s="83"/>
      <c r="N1166" s="3"/>
      <c r="O1166" s="3"/>
      <c r="P1166" s="3"/>
    </row>
    <row r="1167" spans="1:16" ht="11.25" x14ac:dyDescent="0.2">
      <c r="A1167" s="3"/>
      <c r="B1167" s="3"/>
      <c r="C1167" s="3"/>
      <c r="D1167" s="3"/>
      <c r="E1167" s="3"/>
      <c r="F1167" s="3"/>
      <c r="G1167" s="3"/>
      <c r="I1167" s="3"/>
      <c r="J1167" s="140"/>
      <c r="K1167" s="83"/>
      <c r="L1167" s="140"/>
      <c r="M1167" s="83"/>
      <c r="N1167" s="3"/>
      <c r="O1167" s="3"/>
      <c r="P1167" s="3"/>
    </row>
    <row r="1168" spans="1:16" ht="11.25" x14ac:dyDescent="0.2">
      <c r="A1168" s="3"/>
      <c r="B1168" s="3"/>
      <c r="C1168" s="3"/>
      <c r="D1168" s="3"/>
      <c r="E1168" s="3"/>
      <c r="F1168" s="3"/>
      <c r="G1168" s="3"/>
      <c r="I1168" s="3"/>
      <c r="J1168" s="140"/>
      <c r="K1168" s="83"/>
      <c r="L1168" s="140"/>
      <c r="M1168" s="83"/>
      <c r="N1168" s="3"/>
      <c r="O1168" s="3"/>
      <c r="P1168" s="3"/>
    </row>
    <row r="1169" spans="1:16" ht="11.25" x14ac:dyDescent="0.2">
      <c r="A1169" s="3"/>
      <c r="B1169" s="3"/>
      <c r="C1169" s="3"/>
      <c r="D1169" s="3"/>
      <c r="E1169" s="3"/>
      <c r="F1169" s="3"/>
      <c r="G1169" s="3"/>
      <c r="I1169" s="3"/>
      <c r="J1169" s="140"/>
      <c r="K1169" s="83"/>
      <c r="L1169" s="140"/>
      <c r="M1169" s="83"/>
      <c r="N1169" s="3"/>
      <c r="O1169" s="3"/>
      <c r="P1169" s="3"/>
    </row>
    <row r="1170" spans="1:16" ht="11.25" x14ac:dyDescent="0.2">
      <c r="A1170" s="3"/>
      <c r="B1170" s="3"/>
      <c r="C1170" s="3"/>
      <c r="D1170" s="3"/>
      <c r="E1170" s="3"/>
      <c r="F1170" s="3"/>
      <c r="G1170" s="3"/>
      <c r="I1170" s="3"/>
      <c r="J1170" s="140"/>
      <c r="K1170" s="83"/>
      <c r="L1170" s="140"/>
      <c r="M1170" s="83"/>
      <c r="N1170" s="3"/>
      <c r="O1170" s="3"/>
      <c r="P1170" s="3"/>
    </row>
    <row r="1171" spans="1:16" ht="11.25" x14ac:dyDescent="0.2">
      <c r="A1171" s="3"/>
      <c r="B1171" s="3"/>
      <c r="C1171" s="3"/>
      <c r="D1171" s="3"/>
      <c r="E1171" s="3"/>
      <c r="F1171" s="3"/>
      <c r="G1171" s="3"/>
      <c r="I1171" s="3"/>
      <c r="J1171" s="140"/>
      <c r="K1171" s="83"/>
      <c r="L1171" s="140"/>
      <c r="M1171" s="83"/>
      <c r="N1171" s="3"/>
      <c r="O1171" s="3"/>
      <c r="P1171" s="3"/>
    </row>
    <row r="1172" spans="1:16" ht="11.25" x14ac:dyDescent="0.2">
      <c r="A1172" s="3"/>
      <c r="B1172" s="3"/>
      <c r="C1172" s="3"/>
      <c r="D1172" s="3"/>
      <c r="E1172" s="3"/>
      <c r="F1172" s="3"/>
      <c r="G1172" s="3"/>
      <c r="I1172" s="3"/>
      <c r="J1172" s="140"/>
      <c r="K1172" s="83"/>
      <c r="L1172" s="140"/>
      <c r="M1172" s="83"/>
      <c r="N1172" s="3"/>
      <c r="O1172" s="3"/>
      <c r="P1172" s="3"/>
    </row>
    <row r="1173" spans="1:16" ht="11.25" x14ac:dyDescent="0.2">
      <c r="A1173" s="3"/>
      <c r="B1173" s="3"/>
      <c r="C1173" s="3"/>
      <c r="D1173" s="3"/>
      <c r="E1173" s="3"/>
      <c r="F1173" s="3"/>
      <c r="G1173" s="3"/>
      <c r="I1173" s="3"/>
      <c r="J1173" s="140"/>
      <c r="K1173" s="83"/>
      <c r="L1173" s="140"/>
      <c r="M1173" s="83"/>
      <c r="N1173" s="3"/>
      <c r="O1173" s="3"/>
      <c r="P1173" s="3"/>
    </row>
    <row r="1174" spans="1:16" ht="11.25" x14ac:dyDescent="0.2">
      <c r="A1174" s="3"/>
      <c r="B1174" s="3"/>
      <c r="C1174" s="3"/>
      <c r="D1174" s="3"/>
      <c r="E1174" s="3"/>
      <c r="F1174" s="3"/>
      <c r="G1174" s="3"/>
      <c r="I1174" s="3"/>
      <c r="J1174" s="140"/>
      <c r="K1174" s="83"/>
      <c r="L1174" s="140"/>
      <c r="M1174" s="83"/>
      <c r="N1174" s="3"/>
      <c r="O1174" s="3"/>
      <c r="P1174" s="3"/>
    </row>
    <row r="1175" spans="1:16" ht="11.25" x14ac:dyDescent="0.2">
      <c r="A1175" s="3"/>
      <c r="B1175" s="3"/>
      <c r="C1175" s="3"/>
      <c r="D1175" s="3"/>
      <c r="E1175" s="3"/>
      <c r="F1175" s="3"/>
      <c r="G1175" s="3"/>
      <c r="I1175" s="3"/>
      <c r="J1175" s="140"/>
      <c r="K1175" s="83"/>
      <c r="L1175" s="140"/>
      <c r="M1175" s="83"/>
      <c r="N1175" s="3"/>
      <c r="O1175" s="3"/>
      <c r="P1175" s="3"/>
    </row>
    <row r="1176" spans="1:16" ht="11.25" x14ac:dyDescent="0.2">
      <c r="A1176" s="3"/>
      <c r="B1176" s="3"/>
      <c r="C1176" s="3"/>
      <c r="D1176" s="3"/>
      <c r="E1176" s="3"/>
      <c r="F1176" s="3"/>
      <c r="G1176" s="3"/>
      <c r="I1176" s="3"/>
      <c r="J1176" s="140"/>
      <c r="K1176" s="83"/>
      <c r="L1176" s="140"/>
      <c r="M1176" s="83"/>
      <c r="N1176" s="3"/>
      <c r="O1176" s="3"/>
      <c r="P1176" s="3"/>
    </row>
    <row r="1177" spans="1:16" ht="11.25" x14ac:dyDescent="0.2">
      <c r="A1177" s="3"/>
      <c r="B1177" s="3"/>
      <c r="C1177" s="3"/>
      <c r="D1177" s="3"/>
      <c r="E1177" s="3"/>
      <c r="F1177" s="3"/>
      <c r="G1177" s="3"/>
      <c r="I1177" s="3"/>
      <c r="J1177" s="140"/>
      <c r="K1177" s="83"/>
      <c r="L1177" s="140"/>
      <c r="M1177" s="83"/>
      <c r="N1177" s="3"/>
      <c r="O1177" s="3"/>
      <c r="P1177" s="3"/>
    </row>
    <row r="1178" spans="1:16" ht="11.25" x14ac:dyDescent="0.2">
      <c r="A1178" s="3"/>
      <c r="B1178" s="3"/>
      <c r="C1178" s="3"/>
      <c r="D1178" s="3"/>
      <c r="E1178" s="3"/>
      <c r="F1178" s="3"/>
      <c r="G1178" s="3"/>
      <c r="I1178" s="3"/>
      <c r="J1178" s="140"/>
      <c r="K1178" s="83"/>
      <c r="L1178" s="140"/>
      <c r="M1178" s="83"/>
      <c r="N1178" s="3"/>
      <c r="O1178" s="3"/>
      <c r="P1178" s="3"/>
    </row>
    <row r="1179" spans="1:16" ht="11.25" x14ac:dyDescent="0.2">
      <c r="A1179" s="3"/>
      <c r="B1179" s="3"/>
      <c r="C1179" s="3"/>
      <c r="D1179" s="3"/>
      <c r="E1179" s="3"/>
      <c r="F1179" s="3"/>
      <c r="G1179" s="3"/>
      <c r="I1179" s="3"/>
      <c r="J1179" s="140"/>
      <c r="K1179" s="83"/>
      <c r="L1179" s="140"/>
      <c r="M1179" s="83"/>
      <c r="N1179" s="3"/>
      <c r="O1179" s="3"/>
      <c r="P1179" s="3"/>
    </row>
    <row r="1180" spans="1:16" ht="11.25" x14ac:dyDescent="0.2">
      <c r="A1180" s="3"/>
      <c r="B1180" s="3"/>
      <c r="C1180" s="3"/>
      <c r="D1180" s="3"/>
      <c r="E1180" s="3"/>
      <c r="F1180" s="3"/>
      <c r="G1180" s="3"/>
      <c r="I1180" s="3"/>
      <c r="J1180" s="140"/>
      <c r="K1180" s="83"/>
      <c r="L1180" s="140"/>
      <c r="M1180" s="83"/>
      <c r="N1180" s="3"/>
      <c r="O1180" s="3"/>
      <c r="P1180" s="3"/>
    </row>
    <row r="1181" spans="1:16" ht="11.25" x14ac:dyDescent="0.2">
      <c r="A1181" s="3"/>
      <c r="B1181" s="3"/>
      <c r="C1181" s="3"/>
      <c r="D1181" s="3"/>
      <c r="E1181" s="3"/>
      <c r="F1181" s="3"/>
      <c r="G1181" s="3"/>
      <c r="I1181" s="3"/>
      <c r="J1181" s="140"/>
      <c r="K1181" s="83"/>
      <c r="L1181" s="140"/>
      <c r="M1181" s="83"/>
      <c r="N1181" s="3"/>
      <c r="O1181" s="3"/>
      <c r="P1181" s="3"/>
    </row>
    <row r="1182" spans="1:16" ht="11.25" x14ac:dyDescent="0.2">
      <c r="A1182" s="3"/>
      <c r="B1182" s="3"/>
      <c r="C1182" s="3"/>
      <c r="D1182" s="3"/>
      <c r="E1182" s="3"/>
      <c r="F1182" s="3"/>
      <c r="G1182" s="3"/>
      <c r="I1182" s="3"/>
      <c r="J1182" s="140"/>
      <c r="K1182" s="83"/>
      <c r="L1182" s="140"/>
      <c r="M1182" s="83"/>
      <c r="N1182" s="3"/>
      <c r="O1182" s="3"/>
      <c r="P1182" s="3"/>
    </row>
    <row r="1183" spans="1:16" ht="11.25" x14ac:dyDescent="0.2">
      <c r="A1183" s="3"/>
      <c r="B1183" s="3"/>
      <c r="C1183" s="3"/>
      <c r="D1183" s="3"/>
      <c r="E1183" s="3"/>
      <c r="F1183" s="3"/>
      <c r="G1183" s="3"/>
      <c r="I1183" s="3"/>
      <c r="J1183" s="140"/>
      <c r="K1183" s="83"/>
      <c r="L1183" s="140"/>
      <c r="M1183" s="83"/>
      <c r="N1183" s="3"/>
      <c r="O1183" s="3"/>
      <c r="P1183" s="3"/>
    </row>
    <row r="1184" spans="1:16" ht="11.25" x14ac:dyDescent="0.2">
      <c r="A1184" s="3"/>
      <c r="B1184" s="3"/>
      <c r="C1184" s="3"/>
      <c r="D1184" s="3"/>
      <c r="E1184" s="3"/>
      <c r="F1184" s="3"/>
      <c r="G1184" s="3"/>
      <c r="I1184" s="3"/>
      <c r="J1184" s="140"/>
      <c r="K1184" s="83"/>
      <c r="L1184" s="140"/>
      <c r="M1184" s="83"/>
      <c r="N1184" s="3"/>
      <c r="O1184" s="3"/>
      <c r="P1184" s="3"/>
    </row>
    <row r="1185" spans="1:16" ht="11.25" x14ac:dyDescent="0.2">
      <c r="A1185" s="3"/>
      <c r="B1185" s="3"/>
      <c r="C1185" s="3"/>
      <c r="D1185" s="3"/>
      <c r="E1185" s="3"/>
      <c r="F1185" s="3"/>
      <c r="G1185" s="3"/>
      <c r="I1185" s="3"/>
      <c r="J1185" s="140"/>
      <c r="K1185" s="83"/>
      <c r="L1185" s="140"/>
      <c r="M1185" s="83"/>
      <c r="N1185" s="3"/>
      <c r="O1185" s="3"/>
      <c r="P1185" s="3"/>
    </row>
    <row r="1186" spans="1:16" ht="11.25" x14ac:dyDescent="0.2">
      <c r="A1186" s="3"/>
      <c r="B1186" s="3"/>
      <c r="C1186" s="3"/>
      <c r="D1186" s="3"/>
      <c r="E1186" s="3"/>
      <c r="F1186" s="3"/>
      <c r="G1186" s="3"/>
      <c r="I1186" s="3"/>
      <c r="J1186" s="140"/>
      <c r="K1186" s="83"/>
      <c r="L1186" s="140"/>
      <c r="M1186" s="83"/>
      <c r="N1186" s="3"/>
      <c r="O1186" s="3"/>
      <c r="P1186" s="3"/>
    </row>
    <row r="1187" spans="1:16" ht="11.25" x14ac:dyDescent="0.2">
      <c r="A1187" s="3"/>
      <c r="B1187" s="3"/>
      <c r="C1187" s="3"/>
      <c r="D1187" s="3"/>
      <c r="E1187" s="3"/>
      <c r="F1187" s="3"/>
      <c r="G1187" s="3"/>
      <c r="I1187" s="3"/>
      <c r="J1187" s="140"/>
      <c r="K1187" s="83"/>
      <c r="L1187" s="140"/>
      <c r="M1187" s="83"/>
      <c r="N1187" s="3"/>
      <c r="O1187" s="3"/>
      <c r="P1187" s="3"/>
    </row>
    <row r="1188" spans="1:16" ht="11.25" x14ac:dyDescent="0.2">
      <c r="A1188" s="3"/>
      <c r="B1188" s="3"/>
      <c r="C1188" s="3"/>
      <c r="D1188" s="3"/>
      <c r="E1188" s="3"/>
      <c r="F1188" s="3"/>
      <c r="G1188" s="3"/>
      <c r="I1188" s="3"/>
      <c r="J1188" s="140"/>
      <c r="K1188" s="83"/>
      <c r="L1188" s="140"/>
      <c r="M1188" s="83"/>
      <c r="N1188" s="3"/>
      <c r="O1188" s="3"/>
      <c r="P1188" s="3"/>
    </row>
    <row r="1189" spans="1:16" ht="11.25" x14ac:dyDescent="0.2">
      <c r="A1189" s="3"/>
      <c r="B1189" s="3"/>
      <c r="C1189" s="3"/>
      <c r="D1189" s="3"/>
      <c r="E1189" s="3"/>
      <c r="F1189" s="3"/>
      <c r="G1189" s="3"/>
      <c r="I1189" s="3"/>
      <c r="J1189" s="140"/>
      <c r="K1189" s="83"/>
      <c r="L1189" s="140"/>
      <c r="M1189" s="83"/>
      <c r="N1189" s="3"/>
      <c r="O1189" s="3"/>
      <c r="P1189" s="3"/>
    </row>
    <row r="1190" spans="1:16" ht="11.25" x14ac:dyDescent="0.2">
      <c r="A1190" s="3"/>
      <c r="B1190" s="3"/>
      <c r="C1190" s="3"/>
      <c r="D1190" s="3"/>
      <c r="E1190" s="3"/>
      <c r="F1190" s="3"/>
      <c r="G1190" s="3"/>
      <c r="I1190" s="3"/>
      <c r="J1190" s="140"/>
      <c r="K1190" s="83"/>
      <c r="L1190" s="140"/>
      <c r="M1190" s="83"/>
      <c r="N1190" s="3"/>
      <c r="O1190" s="3"/>
      <c r="P1190" s="3"/>
    </row>
    <row r="1191" spans="1:16" ht="11.25" x14ac:dyDescent="0.2">
      <c r="A1191" s="3"/>
      <c r="B1191" s="3"/>
      <c r="C1191" s="3"/>
      <c r="D1191" s="3"/>
      <c r="E1191" s="3"/>
      <c r="F1191" s="3"/>
      <c r="G1191" s="3"/>
      <c r="I1191" s="3"/>
      <c r="J1191" s="140"/>
      <c r="K1191" s="83"/>
      <c r="L1191" s="140"/>
      <c r="M1191" s="83"/>
      <c r="N1191" s="3"/>
      <c r="O1191" s="3"/>
      <c r="P1191" s="3"/>
    </row>
    <row r="1192" spans="1:16" ht="11.25" x14ac:dyDescent="0.2">
      <c r="A1192" s="3"/>
      <c r="B1192" s="3"/>
      <c r="C1192" s="3"/>
      <c r="D1192" s="3"/>
      <c r="E1192" s="3"/>
      <c r="F1192" s="3"/>
      <c r="G1192" s="3"/>
      <c r="I1192" s="3"/>
      <c r="J1192" s="140"/>
      <c r="K1192" s="83"/>
      <c r="L1192" s="140"/>
      <c r="M1192" s="83"/>
      <c r="N1192" s="3"/>
      <c r="O1192" s="3"/>
      <c r="P1192" s="3"/>
    </row>
    <row r="1193" spans="1:16" ht="11.25" x14ac:dyDescent="0.2">
      <c r="A1193" s="3"/>
      <c r="B1193" s="3"/>
      <c r="C1193" s="3"/>
      <c r="D1193" s="3"/>
      <c r="E1193" s="3"/>
      <c r="F1193" s="3"/>
      <c r="G1193" s="3"/>
      <c r="I1193" s="3"/>
      <c r="J1193" s="140"/>
      <c r="K1193" s="83"/>
      <c r="L1193" s="140"/>
      <c r="M1193" s="83"/>
      <c r="N1193" s="3"/>
      <c r="O1193" s="3"/>
      <c r="P1193" s="3"/>
    </row>
    <row r="1194" spans="1:16" ht="11.25" x14ac:dyDescent="0.2">
      <c r="A1194" s="3"/>
      <c r="B1194" s="3"/>
      <c r="C1194" s="3"/>
      <c r="D1194" s="3"/>
      <c r="E1194" s="3"/>
      <c r="F1194" s="3"/>
      <c r="G1194" s="3"/>
      <c r="I1194" s="3"/>
      <c r="J1194" s="140"/>
      <c r="K1194" s="83"/>
      <c r="L1194" s="140"/>
      <c r="M1194" s="83"/>
      <c r="N1194" s="3"/>
      <c r="O1194" s="3"/>
      <c r="P1194" s="3"/>
    </row>
    <row r="1195" spans="1:16" ht="11.25" x14ac:dyDescent="0.2">
      <c r="A1195" s="3"/>
      <c r="B1195" s="3"/>
      <c r="C1195" s="3"/>
      <c r="D1195" s="3"/>
      <c r="E1195" s="3"/>
      <c r="F1195" s="3"/>
      <c r="G1195" s="3"/>
      <c r="I1195" s="3"/>
      <c r="J1195" s="140"/>
      <c r="K1195" s="83"/>
      <c r="L1195" s="140"/>
      <c r="M1195" s="83"/>
      <c r="N1195" s="3"/>
      <c r="O1195" s="3"/>
      <c r="P1195" s="3"/>
    </row>
    <row r="1196" spans="1:16" ht="11.25" x14ac:dyDescent="0.2">
      <c r="A1196" s="3"/>
      <c r="B1196" s="3"/>
      <c r="C1196" s="3"/>
      <c r="D1196" s="3"/>
      <c r="E1196" s="3"/>
      <c r="F1196" s="3"/>
      <c r="G1196" s="3"/>
      <c r="I1196" s="3"/>
      <c r="J1196" s="140"/>
      <c r="K1196" s="83"/>
      <c r="L1196" s="140"/>
      <c r="M1196" s="83"/>
      <c r="N1196" s="3"/>
      <c r="O1196" s="3"/>
      <c r="P1196" s="3"/>
    </row>
    <row r="1197" spans="1:16" ht="11.25" x14ac:dyDescent="0.2">
      <c r="A1197" s="3"/>
      <c r="B1197" s="3"/>
      <c r="C1197" s="3"/>
      <c r="D1197" s="3"/>
      <c r="E1197" s="3"/>
      <c r="F1197" s="3"/>
      <c r="G1197" s="3"/>
      <c r="I1197" s="3"/>
      <c r="J1197" s="140"/>
      <c r="K1197" s="83"/>
      <c r="L1197" s="140"/>
      <c r="M1197" s="83"/>
      <c r="N1197" s="3"/>
      <c r="O1197" s="3"/>
      <c r="P1197" s="3"/>
    </row>
    <row r="1198" spans="1:16" ht="11.25" x14ac:dyDescent="0.2">
      <c r="A1198" s="3"/>
      <c r="B1198" s="3"/>
      <c r="C1198" s="3"/>
      <c r="D1198" s="3"/>
      <c r="E1198" s="3"/>
      <c r="F1198" s="3"/>
      <c r="G1198" s="3"/>
      <c r="I1198" s="3"/>
      <c r="J1198" s="140"/>
      <c r="K1198" s="83"/>
      <c r="L1198" s="140"/>
      <c r="M1198" s="83"/>
      <c r="N1198" s="3"/>
      <c r="O1198" s="3"/>
      <c r="P1198" s="3"/>
    </row>
    <row r="1199" spans="1:16" ht="11.25" x14ac:dyDescent="0.2">
      <c r="A1199" s="3"/>
      <c r="B1199" s="3"/>
      <c r="C1199" s="3"/>
      <c r="D1199" s="3"/>
      <c r="E1199" s="3"/>
      <c r="F1199" s="3"/>
      <c r="G1199" s="3"/>
      <c r="I1199" s="3"/>
      <c r="J1199" s="140"/>
      <c r="K1199" s="83"/>
      <c r="L1199" s="140"/>
      <c r="M1199" s="83"/>
      <c r="N1199" s="3"/>
      <c r="O1199" s="3"/>
      <c r="P1199" s="3"/>
    </row>
    <row r="1200" spans="1:16" ht="11.25" x14ac:dyDescent="0.2">
      <c r="A1200" s="3"/>
      <c r="B1200" s="3"/>
      <c r="C1200" s="3"/>
      <c r="D1200" s="3"/>
      <c r="E1200" s="3"/>
      <c r="F1200" s="3"/>
      <c r="G1200" s="3"/>
      <c r="I1200" s="3"/>
      <c r="J1200" s="140"/>
      <c r="K1200" s="83"/>
      <c r="L1200" s="140"/>
      <c r="M1200" s="83"/>
      <c r="N1200" s="3"/>
      <c r="O1200" s="3"/>
      <c r="P1200" s="3"/>
    </row>
    <row r="1201" spans="1:16" ht="11.25" x14ac:dyDescent="0.2">
      <c r="A1201" s="3"/>
      <c r="B1201" s="3"/>
      <c r="C1201" s="3"/>
      <c r="D1201" s="3"/>
      <c r="E1201" s="3"/>
      <c r="F1201" s="3"/>
      <c r="G1201" s="3"/>
      <c r="I1201" s="3"/>
      <c r="J1201" s="140"/>
      <c r="K1201" s="83"/>
      <c r="L1201" s="140"/>
      <c r="M1201" s="83"/>
      <c r="N1201" s="3"/>
      <c r="O1201" s="3"/>
      <c r="P1201" s="3"/>
    </row>
    <row r="1202" spans="1:16" ht="11.25" x14ac:dyDescent="0.2">
      <c r="A1202" s="3"/>
      <c r="B1202" s="3"/>
      <c r="C1202" s="3"/>
      <c r="D1202" s="3"/>
      <c r="E1202" s="3"/>
      <c r="F1202" s="3"/>
      <c r="G1202" s="3"/>
      <c r="I1202" s="3"/>
      <c r="J1202" s="140"/>
      <c r="K1202" s="83"/>
      <c r="L1202" s="140"/>
      <c r="M1202" s="83"/>
      <c r="N1202" s="3"/>
      <c r="O1202" s="3"/>
      <c r="P1202" s="3"/>
    </row>
    <row r="1203" spans="1:16" ht="11.25" x14ac:dyDescent="0.2">
      <c r="A1203" s="3"/>
      <c r="B1203" s="3"/>
      <c r="C1203" s="3"/>
      <c r="D1203" s="3"/>
      <c r="E1203" s="3"/>
      <c r="F1203" s="3"/>
      <c r="G1203" s="3"/>
      <c r="I1203" s="3"/>
      <c r="J1203" s="140"/>
      <c r="K1203" s="83"/>
      <c r="L1203" s="140"/>
      <c r="M1203" s="83"/>
      <c r="N1203" s="3"/>
      <c r="O1203" s="3"/>
      <c r="P1203" s="3"/>
    </row>
    <row r="1204" spans="1:16" ht="11.25" x14ac:dyDescent="0.2">
      <c r="A1204" s="3"/>
      <c r="B1204" s="3"/>
      <c r="C1204" s="3"/>
      <c r="D1204" s="3"/>
      <c r="E1204" s="3"/>
      <c r="F1204" s="3"/>
      <c r="G1204" s="3"/>
      <c r="I1204" s="3"/>
      <c r="J1204" s="140"/>
      <c r="K1204" s="83"/>
      <c r="L1204" s="140"/>
      <c r="M1204" s="83"/>
      <c r="N1204" s="3"/>
      <c r="O1204" s="3"/>
      <c r="P1204" s="3"/>
    </row>
    <row r="1205" spans="1:16" ht="11.25" x14ac:dyDescent="0.2">
      <c r="A1205" s="3"/>
      <c r="B1205" s="3"/>
      <c r="C1205" s="3"/>
      <c r="D1205" s="3"/>
      <c r="E1205" s="3"/>
      <c r="F1205" s="3"/>
      <c r="G1205" s="3"/>
      <c r="I1205" s="3"/>
      <c r="J1205" s="140"/>
      <c r="K1205" s="83"/>
      <c r="L1205" s="140"/>
      <c r="M1205" s="83"/>
      <c r="N1205" s="3"/>
      <c r="O1205" s="3"/>
      <c r="P1205" s="3"/>
    </row>
    <row r="1206" spans="1:16" ht="11.25" x14ac:dyDescent="0.2">
      <c r="A1206" s="3"/>
      <c r="B1206" s="3"/>
      <c r="C1206" s="3"/>
      <c r="D1206" s="3"/>
      <c r="E1206" s="3"/>
      <c r="F1206" s="3"/>
      <c r="G1206" s="3"/>
      <c r="I1206" s="3"/>
      <c r="J1206" s="140"/>
      <c r="K1206" s="83"/>
      <c r="L1206" s="140"/>
      <c r="M1206" s="83"/>
      <c r="N1206" s="3"/>
      <c r="O1206" s="3"/>
      <c r="P1206" s="3"/>
    </row>
    <row r="1207" spans="1:16" ht="11.25" x14ac:dyDescent="0.2">
      <c r="A1207" s="3"/>
      <c r="B1207" s="3"/>
      <c r="C1207" s="3"/>
      <c r="D1207" s="3"/>
      <c r="E1207" s="3"/>
      <c r="F1207" s="3"/>
      <c r="G1207" s="3"/>
      <c r="I1207" s="3"/>
      <c r="J1207" s="140"/>
      <c r="K1207" s="83"/>
      <c r="L1207" s="140"/>
      <c r="M1207" s="83"/>
      <c r="N1207" s="3"/>
      <c r="O1207" s="3"/>
      <c r="P1207" s="3"/>
    </row>
    <row r="1208" spans="1:16" ht="11.25" x14ac:dyDescent="0.2">
      <c r="A1208" s="3"/>
      <c r="B1208" s="3"/>
      <c r="C1208" s="3"/>
      <c r="D1208" s="3"/>
      <c r="E1208" s="3"/>
      <c r="F1208" s="3"/>
      <c r="G1208" s="3"/>
      <c r="I1208" s="3"/>
      <c r="J1208" s="140"/>
      <c r="K1208" s="83"/>
      <c r="L1208" s="140"/>
      <c r="M1208" s="83"/>
      <c r="N1208" s="3"/>
      <c r="O1208" s="3"/>
      <c r="P1208" s="3"/>
    </row>
    <row r="1209" spans="1:16" ht="11.25" x14ac:dyDescent="0.2">
      <c r="A1209" s="3"/>
      <c r="B1209" s="3"/>
      <c r="C1209" s="3"/>
      <c r="D1209" s="3"/>
      <c r="E1209" s="3"/>
      <c r="F1209" s="3"/>
      <c r="G1209" s="3"/>
      <c r="I1209" s="3"/>
      <c r="J1209" s="140"/>
      <c r="K1209" s="83"/>
      <c r="L1209" s="140"/>
      <c r="M1209" s="83"/>
      <c r="N1209" s="3"/>
      <c r="O1209" s="3"/>
      <c r="P1209" s="3"/>
    </row>
    <row r="1210" spans="1:16" ht="11.25" x14ac:dyDescent="0.2">
      <c r="A1210" s="3"/>
      <c r="B1210" s="3"/>
      <c r="C1210" s="3"/>
      <c r="D1210" s="3"/>
      <c r="E1210" s="3"/>
      <c r="F1210" s="3"/>
      <c r="G1210" s="3"/>
      <c r="I1210" s="3"/>
      <c r="J1210" s="140"/>
      <c r="K1210" s="83"/>
      <c r="L1210" s="140"/>
      <c r="M1210" s="83"/>
      <c r="N1210" s="3"/>
      <c r="O1210" s="3"/>
      <c r="P1210" s="3"/>
    </row>
    <row r="1211" spans="1:16" ht="11.25" x14ac:dyDescent="0.2">
      <c r="A1211" s="3"/>
      <c r="B1211" s="3"/>
      <c r="C1211" s="3"/>
      <c r="D1211" s="3"/>
      <c r="E1211" s="3"/>
      <c r="F1211" s="3"/>
      <c r="G1211" s="3"/>
      <c r="I1211" s="3"/>
      <c r="J1211" s="140"/>
      <c r="K1211" s="83"/>
      <c r="L1211" s="140"/>
      <c r="M1211" s="83"/>
      <c r="N1211" s="3"/>
      <c r="O1211" s="3"/>
      <c r="P1211" s="3"/>
    </row>
    <row r="1212" spans="1:16" ht="11.25" x14ac:dyDescent="0.2">
      <c r="A1212" s="3"/>
      <c r="B1212" s="3"/>
      <c r="C1212" s="3"/>
      <c r="D1212" s="3"/>
      <c r="E1212" s="3"/>
      <c r="F1212" s="3"/>
      <c r="G1212" s="3"/>
      <c r="I1212" s="3"/>
      <c r="J1212" s="140"/>
      <c r="K1212" s="83"/>
      <c r="L1212" s="140"/>
      <c r="M1212" s="83"/>
      <c r="N1212" s="3"/>
      <c r="O1212" s="3"/>
      <c r="P1212" s="3"/>
    </row>
    <row r="1213" spans="1:16" ht="11.25" x14ac:dyDescent="0.2">
      <c r="A1213" s="3"/>
      <c r="B1213" s="3"/>
      <c r="C1213" s="3"/>
      <c r="D1213" s="3"/>
      <c r="E1213" s="3"/>
      <c r="F1213" s="3"/>
      <c r="G1213" s="3"/>
      <c r="I1213" s="3"/>
      <c r="J1213" s="140"/>
      <c r="K1213" s="83"/>
      <c r="L1213" s="140"/>
      <c r="M1213" s="83"/>
      <c r="N1213" s="3"/>
      <c r="O1213" s="3"/>
      <c r="P1213" s="3"/>
    </row>
    <row r="1214" spans="1:16" ht="11.25" x14ac:dyDescent="0.2">
      <c r="A1214" s="3"/>
      <c r="B1214" s="3"/>
      <c r="C1214" s="3"/>
      <c r="D1214" s="3"/>
      <c r="E1214" s="3"/>
      <c r="F1214" s="3"/>
      <c r="G1214" s="3"/>
      <c r="I1214" s="3"/>
      <c r="J1214" s="140"/>
      <c r="K1214" s="83"/>
      <c r="L1214" s="140"/>
      <c r="M1214" s="83"/>
      <c r="N1214" s="3"/>
      <c r="O1214" s="3"/>
      <c r="P1214" s="3"/>
    </row>
    <row r="1215" spans="1:16" ht="11.25" x14ac:dyDescent="0.2">
      <c r="A1215" s="3"/>
      <c r="B1215" s="3"/>
      <c r="C1215" s="3"/>
      <c r="D1215" s="3"/>
      <c r="E1215" s="3"/>
      <c r="F1215" s="3"/>
      <c r="G1215" s="3"/>
      <c r="I1215" s="3"/>
      <c r="J1215" s="140"/>
      <c r="K1215" s="83"/>
      <c r="L1215" s="140"/>
      <c r="M1215" s="83"/>
      <c r="N1215" s="3"/>
      <c r="O1215" s="3"/>
      <c r="P1215" s="3"/>
    </row>
    <row r="1216" spans="1:16" ht="11.25" x14ac:dyDescent="0.2">
      <c r="A1216" s="3"/>
      <c r="B1216" s="3"/>
      <c r="C1216" s="3"/>
      <c r="D1216" s="3"/>
      <c r="E1216" s="3"/>
      <c r="F1216" s="3"/>
      <c r="G1216" s="3"/>
      <c r="I1216" s="3"/>
      <c r="J1216" s="140"/>
      <c r="K1216" s="83"/>
      <c r="L1216" s="140"/>
      <c r="M1216" s="83"/>
      <c r="N1216" s="3"/>
      <c r="O1216" s="3"/>
      <c r="P1216" s="3"/>
    </row>
    <row r="1217" spans="1:16" ht="11.25" x14ac:dyDescent="0.2">
      <c r="A1217" s="3"/>
      <c r="B1217" s="3"/>
      <c r="C1217" s="3"/>
      <c r="D1217" s="3"/>
      <c r="E1217" s="3"/>
      <c r="F1217" s="3"/>
      <c r="G1217" s="3"/>
      <c r="I1217" s="3"/>
      <c r="J1217" s="140"/>
      <c r="K1217" s="83"/>
      <c r="L1217" s="140"/>
      <c r="M1217" s="83"/>
      <c r="N1217" s="3"/>
      <c r="O1217" s="3"/>
      <c r="P1217" s="3"/>
    </row>
    <row r="1218" spans="1:16" ht="11.25" x14ac:dyDescent="0.2">
      <c r="A1218" s="3"/>
      <c r="B1218" s="3"/>
      <c r="C1218" s="3"/>
      <c r="D1218" s="3"/>
      <c r="E1218" s="3"/>
      <c r="F1218" s="3"/>
      <c r="G1218" s="3"/>
      <c r="I1218" s="3"/>
      <c r="J1218" s="140"/>
      <c r="K1218" s="83"/>
      <c r="L1218" s="140"/>
      <c r="M1218" s="83"/>
      <c r="N1218" s="3"/>
      <c r="O1218" s="3"/>
      <c r="P1218" s="3"/>
    </row>
    <row r="1219" spans="1:16" ht="11.25" x14ac:dyDescent="0.2">
      <c r="A1219" s="3"/>
      <c r="B1219" s="3"/>
      <c r="C1219" s="3"/>
      <c r="D1219" s="3"/>
      <c r="E1219" s="3"/>
      <c r="F1219" s="3"/>
      <c r="G1219" s="3"/>
      <c r="I1219" s="3"/>
      <c r="J1219" s="140"/>
      <c r="K1219" s="83"/>
      <c r="L1219" s="140"/>
      <c r="M1219" s="83"/>
      <c r="N1219" s="3"/>
      <c r="O1219" s="3"/>
      <c r="P1219" s="3"/>
    </row>
    <row r="1220" spans="1:16" ht="11.25" x14ac:dyDescent="0.2">
      <c r="A1220" s="3"/>
      <c r="B1220" s="3"/>
      <c r="C1220" s="3"/>
      <c r="D1220" s="3"/>
      <c r="E1220" s="3"/>
      <c r="F1220" s="3"/>
      <c r="G1220" s="3"/>
      <c r="I1220" s="3"/>
      <c r="J1220" s="140"/>
      <c r="K1220" s="83"/>
      <c r="L1220" s="140"/>
      <c r="M1220" s="83"/>
      <c r="N1220" s="3"/>
      <c r="O1220" s="3"/>
      <c r="P1220" s="3"/>
    </row>
    <row r="1221" spans="1:16" ht="11.25" x14ac:dyDescent="0.2">
      <c r="A1221" s="3"/>
      <c r="B1221" s="3"/>
      <c r="C1221" s="3"/>
      <c r="D1221" s="3"/>
      <c r="E1221" s="3"/>
      <c r="F1221" s="3"/>
      <c r="G1221" s="3"/>
      <c r="I1221" s="3"/>
      <c r="J1221" s="140"/>
      <c r="K1221" s="83"/>
      <c r="L1221" s="140"/>
      <c r="M1221" s="83"/>
      <c r="N1221" s="3"/>
      <c r="O1221" s="3"/>
      <c r="P1221" s="3"/>
    </row>
    <row r="1222" spans="1:16" ht="11.25" x14ac:dyDescent="0.2">
      <c r="A1222" s="3"/>
      <c r="B1222" s="3"/>
      <c r="C1222" s="3"/>
      <c r="D1222" s="3"/>
      <c r="E1222" s="3"/>
      <c r="F1222" s="3"/>
      <c r="G1222" s="3"/>
      <c r="I1222" s="3"/>
      <c r="J1222" s="140"/>
      <c r="K1222" s="83"/>
      <c r="L1222" s="140"/>
      <c r="M1222" s="83"/>
      <c r="N1222" s="3"/>
      <c r="O1222" s="3"/>
      <c r="P1222" s="3"/>
    </row>
    <row r="1223" spans="1:16" ht="11.25" x14ac:dyDescent="0.2">
      <c r="A1223" s="3"/>
      <c r="B1223" s="3"/>
      <c r="C1223" s="3"/>
      <c r="D1223" s="3"/>
      <c r="E1223" s="3"/>
      <c r="F1223" s="3"/>
      <c r="G1223" s="3"/>
      <c r="I1223" s="3"/>
      <c r="J1223" s="140"/>
      <c r="K1223" s="83"/>
      <c r="L1223" s="140"/>
      <c r="M1223" s="83"/>
      <c r="N1223" s="3"/>
      <c r="O1223" s="3"/>
      <c r="P1223" s="3"/>
    </row>
    <row r="1224" spans="1:16" ht="11.25" x14ac:dyDescent="0.2">
      <c r="A1224" s="3"/>
      <c r="B1224" s="3"/>
      <c r="C1224" s="3"/>
      <c r="D1224" s="3"/>
      <c r="E1224" s="3"/>
      <c r="F1224" s="3"/>
      <c r="G1224" s="3"/>
      <c r="I1224" s="3"/>
      <c r="J1224" s="140"/>
      <c r="K1224" s="83"/>
      <c r="L1224" s="140"/>
      <c r="M1224" s="83"/>
      <c r="N1224" s="3"/>
      <c r="O1224" s="3"/>
      <c r="P1224" s="3"/>
    </row>
    <row r="1225" spans="1:16" ht="11.25" x14ac:dyDescent="0.2">
      <c r="A1225" s="3"/>
      <c r="B1225" s="3"/>
      <c r="C1225" s="3"/>
      <c r="D1225" s="3"/>
      <c r="E1225" s="3"/>
      <c r="F1225" s="3"/>
      <c r="G1225" s="3"/>
      <c r="I1225" s="3"/>
      <c r="J1225" s="140"/>
      <c r="K1225" s="83"/>
      <c r="L1225" s="140"/>
      <c r="M1225" s="83"/>
      <c r="N1225" s="3"/>
      <c r="O1225" s="3"/>
      <c r="P1225" s="3"/>
    </row>
    <row r="1226" spans="1:16" ht="11.25" x14ac:dyDescent="0.2">
      <c r="A1226" s="3"/>
      <c r="B1226" s="3"/>
      <c r="C1226" s="3"/>
      <c r="D1226" s="3"/>
      <c r="E1226" s="3"/>
      <c r="F1226" s="3"/>
      <c r="G1226" s="3"/>
      <c r="I1226" s="3"/>
      <c r="J1226" s="140"/>
      <c r="K1226" s="83"/>
      <c r="L1226" s="140"/>
      <c r="M1226" s="83"/>
      <c r="N1226" s="3"/>
      <c r="O1226" s="3"/>
      <c r="P1226" s="3"/>
    </row>
    <row r="1227" spans="1:16" ht="11.25" x14ac:dyDescent="0.2">
      <c r="A1227" s="3"/>
      <c r="B1227" s="3"/>
      <c r="C1227" s="3"/>
      <c r="D1227" s="3"/>
      <c r="E1227" s="3"/>
      <c r="F1227" s="3"/>
      <c r="G1227" s="3"/>
      <c r="I1227" s="3"/>
      <c r="J1227" s="140"/>
      <c r="K1227" s="83"/>
      <c r="L1227" s="140"/>
      <c r="M1227" s="83"/>
      <c r="N1227" s="3"/>
      <c r="O1227" s="3"/>
      <c r="P1227" s="3"/>
    </row>
    <row r="1228" spans="1:16" ht="11.25" x14ac:dyDescent="0.2">
      <c r="A1228" s="3"/>
      <c r="B1228" s="3"/>
      <c r="C1228" s="3"/>
      <c r="D1228" s="3"/>
      <c r="E1228" s="3"/>
      <c r="F1228" s="3"/>
      <c r="G1228" s="3"/>
      <c r="I1228" s="3"/>
      <c r="J1228" s="140"/>
      <c r="K1228" s="83"/>
      <c r="L1228" s="140"/>
      <c r="M1228" s="83"/>
      <c r="N1228" s="3"/>
      <c r="O1228" s="3"/>
      <c r="P1228" s="3"/>
    </row>
    <row r="1229" spans="1:16" ht="11.25" x14ac:dyDescent="0.2">
      <c r="A1229" s="3"/>
      <c r="B1229" s="3"/>
      <c r="C1229" s="3"/>
      <c r="D1229" s="3"/>
      <c r="E1229" s="3"/>
      <c r="F1229" s="3"/>
      <c r="G1229" s="3"/>
      <c r="I1229" s="3"/>
      <c r="J1229" s="140"/>
      <c r="K1229" s="83"/>
      <c r="L1229" s="140"/>
      <c r="M1229" s="83"/>
      <c r="N1229" s="3"/>
      <c r="O1229" s="3"/>
      <c r="P1229" s="3"/>
    </row>
    <row r="1230" spans="1:16" ht="11.25" x14ac:dyDescent="0.2">
      <c r="A1230" s="3"/>
      <c r="B1230" s="3"/>
      <c r="C1230" s="3"/>
      <c r="D1230" s="3"/>
      <c r="E1230" s="3"/>
      <c r="F1230" s="3"/>
      <c r="G1230" s="3"/>
      <c r="I1230" s="3"/>
      <c r="J1230" s="140"/>
      <c r="K1230" s="83"/>
      <c r="L1230" s="140"/>
      <c r="M1230" s="83"/>
      <c r="N1230" s="3"/>
      <c r="O1230" s="3"/>
      <c r="P1230" s="3"/>
    </row>
    <row r="1231" spans="1:16" ht="11.25" x14ac:dyDescent="0.2">
      <c r="A1231" s="3"/>
      <c r="B1231" s="3"/>
      <c r="C1231" s="3"/>
      <c r="D1231" s="3"/>
      <c r="E1231" s="3"/>
      <c r="F1231" s="3"/>
      <c r="G1231" s="3"/>
      <c r="I1231" s="3"/>
      <c r="J1231" s="140"/>
      <c r="K1231" s="83"/>
      <c r="L1231" s="140"/>
      <c r="M1231" s="83"/>
      <c r="N1231" s="3"/>
      <c r="O1231" s="3"/>
      <c r="P1231" s="3"/>
    </row>
    <row r="1232" spans="1:16" ht="11.25" x14ac:dyDescent="0.2">
      <c r="A1232" s="3"/>
      <c r="B1232" s="3"/>
      <c r="C1232" s="3"/>
      <c r="D1232" s="3"/>
      <c r="E1232" s="3"/>
      <c r="F1232" s="3"/>
      <c r="G1232" s="3"/>
      <c r="I1232" s="3"/>
      <c r="J1232" s="140"/>
      <c r="K1232" s="83"/>
      <c r="L1232" s="140"/>
      <c r="M1232" s="83"/>
      <c r="N1232" s="3"/>
      <c r="O1232" s="3"/>
      <c r="P1232" s="3"/>
    </row>
    <row r="1233" spans="1:16" ht="11.25" x14ac:dyDescent="0.2">
      <c r="A1233" s="3"/>
      <c r="B1233" s="3"/>
      <c r="C1233" s="3"/>
      <c r="D1233" s="3"/>
      <c r="E1233" s="3"/>
      <c r="F1233" s="3"/>
      <c r="G1233" s="3"/>
      <c r="I1233" s="3"/>
      <c r="J1233" s="140"/>
      <c r="K1233" s="83"/>
      <c r="L1233" s="140"/>
      <c r="M1233" s="83"/>
      <c r="N1233" s="3"/>
      <c r="O1233" s="3"/>
      <c r="P1233" s="3"/>
    </row>
    <row r="1234" spans="1:16" ht="11.25" x14ac:dyDescent="0.2">
      <c r="A1234" s="3"/>
      <c r="B1234" s="3"/>
      <c r="C1234" s="3"/>
      <c r="D1234" s="3"/>
      <c r="E1234" s="3"/>
      <c r="F1234" s="3"/>
      <c r="G1234" s="3"/>
      <c r="I1234" s="3"/>
      <c r="J1234" s="140"/>
      <c r="K1234" s="83"/>
      <c r="L1234" s="140"/>
      <c r="M1234" s="83"/>
      <c r="N1234" s="3"/>
      <c r="O1234" s="3"/>
      <c r="P1234" s="3"/>
    </row>
    <row r="1235" spans="1:16" ht="11.25" x14ac:dyDescent="0.2">
      <c r="A1235" s="3"/>
      <c r="B1235" s="3"/>
      <c r="C1235" s="3"/>
      <c r="D1235" s="3"/>
      <c r="E1235" s="3"/>
      <c r="F1235" s="3"/>
      <c r="G1235" s="3"/>
      <c r="I1235" s="3"/>
      <c r="J1235" s="140"/>
      <c r="K1235" s="83"/>
      <c r="L1235" s="140"/>
      <c r="M1235" s="83"/>
      <c r="N1235" s="3"/>
      <c r="O1235" s="3"/>
      <c r="P1235" s="3"/>
    </row>
    <row r="1236" spans="1:16" ht="11.25" x14ac:dyDescent="0.2">
      <c r="A1236" s="3"/>
      <c r="B1236" s="3"/>
      <c r="C1236" s="3"/>
      <c r="D1236" s="3"/>
      <c r="E1236" s="3"/>
      <c r="F1236" s="3"/>
      <c r="G1236" s="3"/>
      <c r="I1236" s="3"/>
      <c r="J1236" s="140"/>
      <c r="K1236" s="83"/>
      <c r="L1236" s="140"/>
      <c r="M1236" s="83"/>
      <c r="N1236" s="3"/>
      <c r="O1236" s="3"/>
      <c r="P1236" s="3"/>
    </row>
    <row r="1237" spans="1:16" ht="11.25" x14ac:dyDescent="0.2">
      <c r="A1237" s="3"/>
      <c r="B1237" s="3"/>
      <c r="C1237" s="3"/>
      <c r="D1237" s="3"/>
      <c r="E1237" s="3"/>
      <c r="F1237" s="3"/>
      <c r="G1237" s="3"/>
      <c r="I1237" s="3"/>
      <c r="J1237" s="140"/>
      <c r="K1237" s="83"/>
      <c r="L1237" s="140"/>
      <c r="M1237" s="83"/>
      <c r="N1237" s="3"/>
      <c r="O1237" s="3"/>
      <c r="P1237" s="3"/>
    </row>
    <row r="1238" spans="1:16" ht="11.25" x14ac:dyDescent="0.2">
      <c r="A1238" s="3"/>
      <c r="B1238" s="3"/>
      <c r="C1238" s="3"/>
      <c r="D1238" s="3"/>
      <c r="E1238" s="3"/>
      <c r="F1238" s="3"/>
      <c r="G1238" s="3"/>
      <c r="I1238" s="3"/>
      <c r="J1238" s="140"/>
      <c r="K1238" s="83"/>
      <c r="L1238" s="140"/>
      <c r="M1238" s="83"/>
      <c r="N1238" s="3"/>
      <c r="O1238" s="3"/>
      <c r="P1238" s="3"/>
    </row>
    <row r="1239" spans="1:16" ht="11.25" x14ac:dyDescent="0.2">
      <c r="A1239" s="3"/>
      <c r="B1239" s="3"/>
      <c r="C1239" s="3"/>
      <c r="D1239" s="3"/>
      <c r="E1239" s="3"/>
      <c r="F1239" s="3"/>
      <c r="G1239" s="3"/>
      <c r="I1239" s="3"/>
      <c r="J1239" s="140"/>
      <c r="K1239" s="83"/>
      <c r="L1239" s="140"/>
      <c r="M1239" s="83"/>
      <c r="N1239" s="3"/>
      <c r="O1239" s="3"/>
      <c r="P1239" s="3"/>
    </row>
    <row r="1240" spans="1:16" ht="11.25" x14ac:dyDescent="0.2">
      <c r="A1240" s="3"/>
      <c r="B1240" s="3"/>
      <c r="C1240" s="3"/>
      <c r="D1240" s="3"/>
      <c r="E1240" s="3"/>
      <c r="F1240" s="3"/>
      <c r="G1240" s="3"/>
      <c r="I1240" s="3"/>
      <c r="J1240" s="140"/>
      <c r="K1240" s="83"/>
      <c r="L1240" s="140"/>
      <c r="M1240" s="83"/>
      <c r="N1240" s="3"/>
      <c r="O1240" s="3"/>
      <c r="P1240" s="3"/>
    </row>
    <row r="1241" spans="1:16" ht="11.25" x14ac:dyDescent="0.2">
      <c r="A1241" s="3"/>
      <c r="B1241" s="3"/>
      <c r="C1241" s="3"/>
      <c r="D1241" s="3"/>
      <c r="E1241" s="3"/>
      <c r="F1241" s="3"/>
      <c r="G1241" s="3"/>
      <c r="I1241" s="3"/>
      <c r="J1241" s="140"/>
      <c r="K1241" s="83"/>
      <c r="L1241" s="140"/>
      <c r="M1241" s="83"/>
      <c r="N1241" s="3"/>
      <c r="O1241" s="3"/>
      <c r="P1241" s="3"/>
    </row>
    <row r="1242" spans="1:16" ht="11.25" x14ac:dyDescent="0.2">
      <c r="A1242" s="3"/>
      <c r="B1242" s="3"/>
      <c r="C1242" s="3"/>
      <c r="D1242" s="3"/>
      <c r="E1242" s="3"/>
      <c r="F1242" s="3"/>
      <c r="G1242" s="3"/>
      <c r="I1242" s="3"/>
      <c r="J1242" s="140"/>
      <c r="K1242" s="83"/>
      <c r="L1242" s="140"/>
      <c r="M1242" s="83"/>
      <c r="N1242" s="3"/>
      <c r="O1242" s="3"/>
      <c r="P1242" s="3"/>
    </row>
    <row r="1243" spans="1:16" ht="11.25" x14ac:dyDescent="0.2">
      <c r="A1243" s="3"/>
      <c r="B1243" s="3"/>
      <c r="C1243" s="3"/>
      <c r="D1243" s="3"/>
      <c r="E1243" s="3"/>
      <c r="F1243" s="3"/>
      <c r="G1243" s="3"/>
      <c r="I1243" s="3"/>
      <c r="J1243" s="140"/>
      <c r="K1243" s="83"/>
      <c r="L1243" s="140"/>
      <c r="M1243" s="83"/>
      <c r="N1243" s="3"/>
      <c r="O1243" s="3"/>
      <c r="P1243" s="3"/>
    </row>
    <row r="1244" spans="1:16" ht="11.25" x14ac:dyDescent="0.2">
      <c r="A1244" s="3"/>
      <c r="B1244" s="3"/>
      <c r="C1244" s="3"/>
      <c r="D1244" s="3"/>
      <c r="E1244" s="3"/>
      <c r="F1244" s="3"/>
      <c r="G1244" s="3"/>
      <c r="I1244" s="3"/>
      <c r="J1244" s="140"/>
      <c r="K1244" s="83"/>
      <c r="L1244" s="140"/>
      <c r="M1244" s="83"/>
      <c r="N1244" s="3"/>
      <c r="O1244" s="3"/>
      <c r="P1244" s="3"/>
    </row>
    <row r="1245" spans="1:16" ht="11.25" x14ac:dyDescent="0.2">
      <c r="A1245" s="3"/>
      <c r="B1245" s="3"/>
      <c r="C1245" s="3"/>
      <c r="D1245" s="3"/>
      <c r="E1245" s="3"/>
      <c r="F1245" s="3"/>
      <c r="G1245" s="3"/>
      <c r="I1245" s="3"/>
      <c r="J1245" s="140"/>
      <c r="K1245" s="83"/>
      <c r="L1245" s="140"/>
      <c r="M1245" s="83"/>
      <c r="N1245" s="3"/>
      <c r="O1245" s="3"/>
      <c r="P1245" s="3"/>
    </row>
    <row r="1246" spans="1:16" ht="11.25" x14ac:dyDescent="0.2">
      <c r="A1246" s="3"/>
      <c r="B1246" s="3"/>
      <c r="C1246" s="3"/>
      <c r="D1246" s="3"/>
      <c r="E1246" s="3"/>
      <c r="F1246" s="3"/>
      <c r="G1246" s="3"/>
      <c r="I1246" s="3"/>
      <c r="J1246" s="140"/>
      <c r="K1246" s="83"/>
      <c r="L1246" s="140"/>
      <c r="M1246" s="83"/>
      <c r="N1246" s="3"/>
      <c r="O1246" s="3"/>
      <c r="P1246" s="3"/>
    </row>
    <row r="1247" spans="1:16" ht="11.25" x14ac:dyDescent="0.2">
      <c r="A1247" s="3"/>
      <c r="B1247" s="3"/>
      <c r="C1247" s="3"/>
      <c r="D1247" s="3"/>
      <c r="E1247" s="3"/>
      <c r="F1247" s="3"/>
      <c r="G1247" s="3"/>
      <c r="I1247" s="3"/>
      <c r="J1247" s="140"/>
      <c r="K1247" s="83"/>
      <c r="L1247" s="140"/>
      <c r="M1247" s="83"/>
      <c r="N1247" s="3"/>
      <c r="O1247" s="3"/>
      <c r="P1247" s="3"/>
    </row>
    <row r="1248" spans="1:16" ht="11.25" x14ac:dyDescent="0.2">
      <c r="A1248" s="3"/>
      <c r="B1248" s="3"/>
      <c r="C1248" s="3"/>
      <c r="D1248" s="3"/>
      <c r="E1248" s="3"/>
      <c r="F1248" s="3"/>
      <c r="G1248" s="3"/>
      <c r="I1248" s="3"/>
      <c r="J1248" s="140"/>
      <c r="K1248" s="83"/>
      <c r="L1248" s="140"/>
      <c r="M1248" s="83"/>
      <c r="N1248" s="3"/>
      <c r="O1248" s="3"/>
      <c r="P1248" s="3"/>
    </row>
    <row r="1249" spans="1:16" ht="11.25" x14ac:dyDescent="0.2">
      <c r="A1249" s="3"/>
      <c r="B1249" s="3"/>
      <c r="C1249" s="3"/>
      <c r="D1249" s="3"/>
      <c r="E1249" s="3"/>
      <c r="F1249" s="3"/>
      <c r="G1249" s="3"/>
      <c r="I1249" s="3"/>
      <c r="J1249" s="140"/>
      <c r="K1249" s="83"/>
      <c r="L1249" s="140"/>
      <c r="M1249" s="83"/>
      <c r="N1249" s="3"/>
      <c r="O1249" s="3"/>
      <c r="P1249" s="3"/>
    </row>
    <row r="1250" spans="1:16" ht="11.25" x14ac:dyDescent="0.2">
      <c r="A1250" s="3"/>
      <c r="B1250" s="3"/>
      <c r="C1250" s="3"/>
      <c r="D1250" s="3"/>
      <c r="E1250" s="3"/>
      <c r="F1250" s="3"/>
      <c r="G1250" s="3"/>
      <c r="I1250" s="3"/>
      <c r="J1250" s="140"/>
      <c r="K1250" s="83"/>
      <c r="L1250" s="140"/>
      <c r="M1250" s="83"/>
      <c r="N1250" s="3"/>
      <c r="O1250" s="3"/>
      <c r="P1250" s="3"/>
    </row>
    <row r="1251" spans="1:16" ht="11.25" x14ac:dyDescent="0.2">
      <c r="A1251" s="3"/>
      <c r="B1251" s="3"/>
      <c r="C1251" s="3"/>
      <c r="D1251" s="3"/>
      <c r="E1251" s="3"/>
      <c r="F1251" s="3"/>
      <c r="G1251" s="3"/>
      <c r="I1251" s="3"/>
      <c r="J1251" s="140"/>
      <c r="K1251" s="83"/>
      <c r="L1251" s="140"/>
      <c r="M1251" s="83"/>
      <c r="N1251" s="3"/>
      <c r="O1251" s="3"/>
      <c r="P1251" s="3"/>
    </row>
    <row r="1252" spans="1:16" ht="11.25" x14ac:dyDescent="0.2">
      <c r="A1252" s="3"/>
      <c r="B1252" s="3"/>
      <c r="C1252" s="3"/>
      <c r="D1252" s="3"/>
      <c r="E1252" s="3"/>
      <c r="F1252" s="3"/>
      <c r="G1252" s="3"/>
      <c r="I1252" s="3"/>
      <c r="J1252" s="140"/>
      <c r="K1252" s="83"/>
      <c r="L1252" s="140"/>
      <c r="M1252" s="83"/>
      <c r="N1252" s="3"/>
      <c r="O1252" s="3"/>
      <c r="P1252" s="3"/>
    </row>
    <row r="1253" spans="1:16" ht="11.25" x14ac:dyDescent="0.2">
      <c r="A1253" s="3"/>
      <c r="B1253" s="3"/>
      <c r="C1253" s="3"/>
      <c r="D1253" s="3"/>
      <c r="E1253" s="3"/>
      <c r="F1253" s="3"/>
      <c r="G1253" s="3"/>
      <c r="I1253" s="3"/>
      <c r="J1253" s="140"/>
      <c r="K1253" s="83"/>
      <c r="L1253" s="140"/>
      <c r="M1253" s="83"/>
      <c r="N1253" s="3"/>
      <c r="O1253" s="3"/>
      <c r="P1253" s="3"/>
    </row>
    <row r="1254" spans="1:16" ht="11.25" x14ac:dyDescent="0.2">
      <c r="A1254" s="3"/>
      <c r="B1254" s="3"/>
      <c r="C1254" s="3"/>
      <c r="D1254" s="3"/>
      <c r="E1254" s="3"/>
      <c r="F1254" s="3"/>
      <c r="G1254" s="3"/>
      <c r="I1254" s="3"/>
      <c r="J1254" s="140"/>
      <c r="K1254" s="83"/>
      <c r="L1254" s="140"/>
      <c r="M1254" s="83"/>
      <c r="N1254" s="3"/>
      <c r="O1254" s="3"/>
      <c r="P1254" s="3"/>
    </row>
    <row r="1255" spans="1:16" ht="11.25" x14ac:dyDescent="0.2">
      <c r="A1255" s="3"/>
      <c r="B1255" s="3"/>
      <c r="C1255" s="3"/>
      <c r="D1255" s="3"/>
      <c r="E1255" s="3"/>
      <c r="F1255" s="3"/>
      <c r="G1255" s="3"/>
      <c r="I1255" s="3"/>
      <c r="J1255" s="140"/>
      <c r="K1255" s="83"/>
      <c r="L1255" s="140"/>
      <c r="M1255" s="83"/>
      <c r="N1255" s="3"/>
      <c r="O1255" s="3"/>
      <c r="P1255" s="3"/>
    </row>
    <row r="1256" spans="1:16" ht="11.25" x14ac:dyDescent="0.2">
      <c r="A1256" s="3"/>
      <c r="B1256" s="3"/>
      <c r="C1256" s="3"/>
      <c r="D1256" s="3"/>
      <c r="E1256" s="3"/>
      <c r="F1256" s="3"/>
      <c r="G1256" s="3"/>
      <c r="I1256" s="3"/>
      <c r="J1256" s="140"/>
      <c r="K1256" s="83"/>
      <c r="L1256" s="140"/>
      <c r="M1256" s="83"/>
      <c r="N1256" s="3"/>
      <c r="O1256" s="3"/>
      <c r="P1256" s="3"/>
    </row>
    <row r="1257" spans="1:16" ht="11.25" x14ac:dyDescent="0.2">
      <c r="A1257" s="3"/>
      <c r="B1257" s="3"/>
      <c r="C1257" s="3"/>
      <c r="D1257" s="3"/>
      <c r="E1257" s="3"/>
      <c r="F1257" s="3"/>
      <c r="G1257" s="3"/>
      <c r="I1257" s="3"/>
      <c r="J1257" s="140"/>
      <c r="K1257" s="83"/>
      <c r="L1257" s="140"/>
      <c r="M1257" s="83"/>
      <c r="N1257" s="3"/>
      <c r="O1257" s="3"/>
      <c r="P1257" s="3"/>
    </row>
    <row r="1258" spans="1:16" ht="11.25" x14ac:dyDescent="0.2">
      <c r="A1258" s="3"/>
      <c r="B1258" s="3"/>
      <c r="C1258" s="3"/>
      <c r="D1258" s="3"/>
      <c r="E1258" s="3"/>
      <c r="F1258" s="3"/>
      <c r="G1258" s="3"/>
      <c r="I1258" s="3"/>
      <c r="J1258" s="140"/>
      <c r="K1258" s="83"/>
      <c r="L1258" s="140"/>
      <c r="M1258" s="83"/>
      <c r="N1258" s="3"/>
      <c r="O1258" s="3"/>
      <c r="P1258" s="3"/>
    </row>
    <row r="1259" spans="1:16" ht="11.25" x14ac:dyDescent="0.2">
      <c r="A1259" s="3"/>
      <c r="B1259" s="3"/>
      <c r="C1259" s="3"/>
      <c r="D1259" s="3"/>
      <c r="E1259" s="3"/>
      <c r="F1259" s="3"/>
      <c r="G1259" s="3"/>
      <c r="I1259" s="3"/>
      <c r="J1259" s="140"/>
      <c r="K1259" s="83"/>
      <c r="L1259" s="140"/>
      <c r="M1259" s="83"/>
      <c r="N1259" s="3"/>
      <c r="O1259" s="3"/>
      <c r="P1259" s="3"/>
    </row>
    <row r="1260" spans="1:16" ht="11.25" x14ac:dyDescent="0.2">
      <c r="A1260" s="3"/>
      <c r="B1260" s="3"/>
      <c r="C1260" s="3"/>
      <c r="D1260" s="3"/>
      <c r="E1260" s="3"/>
      <c r="F1260" s="3"/>
      <c r="G1260" s="3"/>
      <c r="I1260" s="3"/>
      <c r="J1260" s="140"/>
      <c r="K1260" s="83"/>
      <c r="L1260" s="140"/>
      <c r="M1260" s="83"/>
      <c r="N1260" s="3"/>
      <c r="O1260" s="3"/>
      <c r="P1260" s="3"/>
    </row>
    <row r="1261" spans="1:16" ht="11.25" x14ac:dyDescent="0.2">
      <c r="A1261" s="3"/>
      <c r="B1261" s="3"/>
      <c r="C1261" s="3"/>
      <c r="D1261" s="3"/>
      <c r="E1261" s="3"/>
      <c r="F1261" s="3"/>
      <c r="G1261" s="3"/>
      <c r="I1261" s="3"/>
      <c r="J1261" s="140"/>
      <c r="K1261" s="83"/>
      <c r="L1261" s="140"/>
      <c r="M1261" s="83"/>
      <c r="N1261" s="3"/>
      <c r="O1261" s="3"/>
      <c r="P1261" s="3"/>
    </row>
    <row r="1262" spans="1:16" ht="11.25" x14ac:dyDescent="0.2">
      <c r="A1262" s="3"/>
      <c r="B1262" s="3"/>
      <c r="C1262" s="3"/>
      <c r="D1262" s="3"/>
      <c r="E1262" s="3"/>
      <c r="F1262" s="3"/>
      <c r="G1262" s="3"/>
      <c r="I1262" s="3"/>
      <c r="J1262" s="140"/>
      <c r="K1262" s="83"/>
      <c r="L1262" s="140"/>
      <c r="M1262" s="83"/>
      <c r="N1262" s="3"/>
      <c r="O1262" s="3"/>
      <c r="P1262" s="3"/>
    </row>
    <row r="1263" spans="1:16" ht="11.25" x14ac:dyDescent="0.2">
      <c r="A1263" s="3"/>
      <c r="B1263" s="3"/>
      <c r="C1263" s="3"/>
      <c r="D1263" s="3"/>
      <c r="E1263" s="3"/>
      <c r="F1263" s="3"/>
      <c r="G1263" s="3"/>
      <c r="I1263" s="3"/>
      <c r="J1263" s="140"/>
      <c r="K1263" s="83"/>
      <c r="L1263" s="140"/>
      <c r="M1263" s="83"/>
      <c r="N1263" s="3"/>
      <c r="O1263" s="3"/>
      <c r="P1263" s="3"/>
    </row>
    <row r="1264" spans="1:16" ht="11.25" x14ac:dyDescent="0.2">
      <c r="A1264" s="3"/>
      <c r="B1264" s="3"/>
      <c r="C1264" s="3"/>
      <c r="D1264" s="3"/>
      <c r="E1264" s="3"/>
      <c r="F1264" s="3"/>
      <c r="G1264" s="3"/>
      <c r="I1264" s="3"/>
      <c r="J1264" s="140"/>
      <c r="K1264" s="83"/>
      <c r="L1264" s="140"/>
      <c r="M1264" s="83"/>
      <c r="N1264" s="3"/>
      <c r="O1264" s="3"/>
      <c r="P1264" s="3"/>
    </row>
    <row r="1265" spans="1:16" ht="11.25" x14ac:dyDescent="0.2">
      <c r="A1265" s="3"/>
      <c r="B1265" s="3"/>
      <c r="C1265" s="3"/>
      <c r="D1265" s="3"/>
      <c r="E1265" s="3"/>
      <c r="F1265" s="3"/>
      <c r="G1265" s="3"/>
      <c r="I1265" s="3"/>
      <c r="J1265" s="140"/>
      <c r="K1265" s="83"/>
      <c r="L1265" s="140"/>
      <c r="M1265" s="83"/>
      <c r="N1265" s="3"/>
      <c r="O1265" s="3"/>
      <c r="P1265" s="3"/>
    </row>
    <row r="1266" spans="1:16" ht="11.25" x14ac:dyDescent="0.2">
      <c r="A1266" s="3"/>
      <c r="B1266" s="3"/>
      <c r="C1266" s="3"/>
      <c r="D1266" s="3"/>
      <c r="E1266" s="3"/>
      <c r="F1266" s="3"/>
      <c r="G1266" s="3"/>
      <c r="I1266" s="3"/>
      <c r="J1266" s="140"/>
      <c r="K1266" s="83"/>
      <c r="L1266" s="140"/>
      <c r="M1266" s="83"/>
      <c r="N1266" s="3"/>
      <c r="O1266" s="3"/>
      <c r="P1266" s="3"/>
    </row>
    <row r="1267" spans="1:16" ht="11.25" x14ac:dyDescent="0.2">
      <c r="A1267" s="3"/>
      <c r="B1267" s="3"/>
      <c r="C1267" s="3"/>
      <c r="D1267" s="3"/>
      <c r="E1267" s="3"/>
      <c r="F1267" s="3"/>
      <c r="G1267" s="3"/>
      <c r="I1267" s="3"/>
      <c r="J1267" s="140"/>
      <c r="K1267" s="83"/>
      <c r="L1267" s="140"/>
      <c r="M1267" s="83"/>
      <c r="N1267" s="3"/>
      <c r="O1267" s="3"/>
      <c r="P1267" s="3"/>
    </row>
    <row r="1268" spans="1:16" ht="11.25" x14ac:dyDescent="0.2">
      <c r="A1268" s="3"/>
      <c r="B1268" s="3"/>
      <c r="C1268" s="3"/>
      <c r="D1268" s="3"/>
      <c r="E1268" s="3"/>
      <c r="F1268" s="3"/>
      <c r="G1268" s="3"/>
      <c r="I1268" s="3"/>
      <c r="J1268" s="140"/>
      <c r="K1268" s="83"/>
      <c r="L1268" s="140"/>
      <c r="M1268" s="83"/>
      <c r="N1268" s="3"/>
      <c r="O1268" s="3"/>
      <c r="P1268" s="3"/>
    </row>
    <row r="1269" spans="1:16" ht="11.25" x14ac:dyDescent="0.2">
      <c r="A1269" s="3"/>
      <c r="B1269" s="3"/>
      <c r="C1269" s="3"/>
      <c r="D1269" s="3"/>
      <c r="E1269" s="3"/>
      <c r="F1269" s="3"/>
      <c r="G1269" s="3"/>
      <c r="I1269" s="3"/>
      <c r="J1269" s="140"/>
      <c r="K1269" s="83"/>
      <c r="L1269" s="140"/>
      <c r="M1269" s="83"/>
      <c r="N1269" s="3"/>
      <c r="O1269" s="3"/>
      <c r="P1269" s="3"/>
    </row>
    <row r="1270" spans="1:16" ht="11.25" x14ac:dyDescent="0.2">
      <c r="A1270" s="3"/>
      <c r="B1270" s="3"/>
      <c r="C1270" s="3"/>
      <c r="D1270" s="3"/>
      <c r="E1270" s="3"/>
      <c r="F1270" s="3"/>
      <c r="G1270" s="3"/>
      <c r="I1270" s="3"/>
      <c r="J1270" s="140"/>
      <c r="K1270" s="83"/>
      <c r="L1270" s="140"/>
      <c r="M1270" s="83"/>
      <c r="N1270" s="3"/>
      <c r="O1270" s="3"/>
      <c r="P1270" s="3"/>
    </row>
    <row r="1271" spans="1:16" ht="11.25" x14ac:dyDescent="0.2">
      <c r="A1271" s="3"/>
      <c r="B1271" s="3"/>
      <c r="C1271" s="3"/>
      <c r="D1271" s="3"/>
      <c r="E1271" s="3"/>
      <c r="F1271" s="3"/>
      <c r="G1271" s="3"/>
      <c r="I1271" s="3"/>
      <c r="J1271" s="140"/>
      <c r="K1271" s="83"/>
      <c r="L1271" s="140"/>
      <c r="M1271" s="83"/>
      <c r="N1271" s="3"/>
      <c r="O1271" s="3"/>
      <c r="P1271" s="3"/>
    </row>
    <row r="1272" spans="1:16" ht="11.25" x14ac:dyDescent="0.2">
      <c r="A1272" s="3"/>
      <c r="B1272" s="3"/>
      <c r="C1272" s="3"/>
      <c r="D1272" s="3"/>
      <c r="E1272" s="3"/>
      <c r="F1272" s="3"/>
      <c r="G1272" s="3"/>
      <c r="I1272" s="3"/>
      <c r="J1272" s="140"/>
      <c r="K1272" s="83"/>
      <c r="L1272" s="140"/>
      <c r="M1272" s="83"/>
      <c r="N1272" s="3"/>
      <c r="O1272" s="3"/>
      <c r="P1272" s="3"/>
    </row>
    <row r="1273" spans="1:16" ht="11.25" x14ac:dyDescent="0.2">
      <c r="A1273" s="3"/>
      <c r="B1273" s="3"/>
      <c r="C1273" s="3"/>
      <c r="D1273" s="3"/>
      <c r="E1273" s="3"/>
      <c r="F1273" s="3"/>
      <c r="G1273" s="3"/>
      <c r="I1273" s="3"/>
      <c r="J1273" s="140"/>
      <c r="K1273" s="83"/>
      <c r="L1273" s="140"/>
      <c r="M1273" s="83"/>
      <c r="N1273" s="3"/>
      <c r="O1273" s="3"/>
      <c r="P1273" s="3"/>
    </row>
    <row r="1274" spans="1:16" ht="11.25" x14ac:dyDescent="0.2">
      <c r="A1274" s="3"/>
      <c r="B1274" s="3"/>
      <c r="C1274" s="3"/>
      <c r="D1274" s="3"/>
      <c r="E1274" s="3"/>
      <c r="F1274" s="3"/>
      <c r="G1274" s="3"/>
      <c r="I1274" s="3"/>
      <c r="J1274" s="140"/>
      <c r="K1274" s="83"/>
      <c r="L1274" s="140"/>
      <c r="M1274" s="83"/>
      <c r="N1274" s="3"/>
      <c r="O1274" s="3"/>
      <c r="P1274" s="3"/>
    </row>
    <row r="1275" spans="1:16" ht="11.25" x14ac:dyDescent="0.2">
      <c r="A1275" s="3"/>
      <c r="B1275" s="3"/>
      <c r="C1275" s="3"/>
      <c r="D1275" s="3"/>
      <c r="E1275" s="3"/>
      <c r="F1275" s="3"/>
      <c r="G1275" s="3"/>
      <c r="I1275" s="3"/>
      <c r="J1275" s="140"/>
      <c r="K1275" s="83"/>
      <c r="L1275" s="140"/>
      <c r="M1275" s="83"/>
      <c r="N1275" s="3"/>
      <c r="O1275" s="3"/>
      <c r="P1275" s="3"/>
    </row>
    <row r="1276" spans="1:16" ht="11.25" x14ac:dyDescent="0.2">
      <c r="A1276" s="3"/>
      <c r="B1276" s="3"/>
      <c r="C1276" s="3"/>
      <c r="D1276" s="3"/>
      <c r="E1276" s="3"/>
      <c r="F1276" s="3"/>
      <c r="G1276" s="3"/>
      <c r="I1276" s="3"/>
      <c r="J1276" s="140"/>
      <c r="K1276" s="83"/>
      <c r="L1276" s="140"/>
      <c r="M1276" s="83"/>
      <c r="N1276" s="3"/>
      <c r="O1276" s="3"/>
      <c r="P1276" s="3"/>
    </row>
    <row r="1277" spans="1:16" ht="11.25" x14ac:dyDescent="0.2">
      <c r="A1277" s="3"/>
      <c r="B1277" s="3"/>
      <c r="C1277" s="3"/>
      <c r="D1277" s="3"/>
      <c r="E1277" s="3"/>
      <c r="F1277" s="3"/>
      <c r="G1277" s="3"/>
      <c r="I1277" s="3"/>
      <c r="J1277" s="140"/>
      <c r="K1277" s="83"/>
      <c r="L1277" s="140"/>
      <c r="M1277" s="83"/>
      <c r="N1277" s="3"/>
      <c r="O1277" s="3"/>
      <c r="P1277" s="3"/>
    </row>
    <row r="1278" spans="1:16" ht="11.25" x14ac:dyDescent="0.2">
      <c r="A1278" s="3"/>
      <c r="B1278" s="3"/>
      <c r="C1278" s="3"/>
      <c r="D1278" s="3"/>
      <c r="E1278" s="3"/>
      <c r="F1278" s="3"/>
      <c r="G1278" s="3"/>
      <c r="I1278" s="3"/>
      <c r="J1278" s="140"/>
      <c r="K1278" s="83"/>
      <c r="L1278" s="140"/>
      <c r="M1278" s="83"/>
      <c r="N1278" s="3"/>
      <c r="O1278" s="3"/>
      <c r="P1278" s="3"/>
    </row>
    <row r="1279" spans="1:16" ht="11.25" x14ac:dyDescent="0.2">
      <c r="A1279" s="3"/>
      <c r="B1279" s="3"/>
      <c r="C1279" s="3"/>
      <c r="D1279" s="3"/>
      <c r="E1279" s="3"/>
      <c r="F1279" s="3"/>
      <c r="G1279" s="3"/>
      <c r="I1279" s="3"/>
      <c r="J1279" s="140"/>
      <c r="K1279" s="83"/>
      <c r="L1279" s="140"/>
      <c r="M1279" s="83"/>
      <c r="N1279" s="3"/>
      <c r="O1279" s="3"/>
      <c r="P1279" s="3"/>
    </row>
    <row r="1280" spans="1:16" ht="11.25" x14ac:dyDescent="0.2">
      <c r="A1280" s="3"/>
      <c r="B1280" s="3"/>
      <c r="C1280" s="3"/>
      <c r="D1280" s="3"/>
      <c r="E1280" s="3"/>
      <c r="F1280" s="3"/>
      <c r="G1280" s="3"/>
      <c r="I1280" s="3"/>
      <c r="J1280" s="140"/>
      <c r="K1280" s="83"/>
      <c r="L1280" s="140"/>
      <c r="M1280" s="83"/>
      <c r="N1280" s="3"/>
      <c r="O1280" s="3"/>
      <c r="P1280" s="3"/>
    </row>
    <row r="1281" spans="1:16" ht="11.25" x14ac:dyDescent="0.2">
      <c r="A1281" s="3"/>
      <c r="B1281" s="3"/>
      <c r="C1281" s="3"/>
      <c r="D1281" s="3"/>
      <c r="E1281" s="3"/>
      <c r="F1281" s="3"/>
      <c r="G1281" s="3"/>
      <c r="I1281" s="3"/>
      <c r="J1281" s="140"/>
      <c r="K1281" s="83"/>
      <c r="L1281" s="140"/>
      <c r="M1281" s="83"/>
      <c r="N1281" s="3"/>
      <c r="O1281" s="3"/>
      <c r="P1281" s="3"/>
    </row>
    <row r="1282" spans="1:16" ht="11.25" x14ac:dyDescent="0.2">
      <c r="A1282" s="3"/>
      <c r="B1282" s="3"/>
      <c r="C1282" s="3"/>
      <c r="D1282" s="3"/>
      <c r="E1282" s="3"/>
      <c r="F1282" s="3"/>
      <c r="G1282" s="3"/>
      <c r="I1282" s="3"/>
      <c r="J1282" s="140"/>
      <c r="K1282" s="83"/>
      <c r="L1282" s="140"/>
      <c r="M1282" s="83"/>
      <c r="N1282" s="3"/>
      <c r="O1282" s="3"/>
      <c r="P1282" s="3"/>
    </row>
    <row r="1283" spans="1:16" ht="11.25" x14ac:dyDescent="0.2">
      <c r="A1283" s="3"/>
      <c r="B1283" s="3"/>
      <c r="C1283" s="3"/>
      <c r="D1283" s="3"/>
      <c r="E1283" s="3"/>
      <c r="F1283" s="3"/>
      <c r="G1283" s="3"/>
      <c r="I1283" s="3"/>
      <c r="J1283" s="140"/>
      <c r="K1283" s="83"/>
      <c r="L1283" s="140"/>
      <c r="M1283" s="83"/>
      <c r="N1283" s="3"/>
      <c r="O1283" s="3"/>
      <c r="P1283" s="3"/>
    </row>
    <row r="1284" spans="1:16" ht="11.25" x14ac:dyDescent="0.2">
      <c r="A1284" s="3"/>
      <c r="B1284" s="3"/>
      <c r="C1284" s="3"/>
      <c r="D1284" s="3"/>
      <c r="E1284" s="3"/>
      <c r="F1284" s="3"/>
      <c r="G1284" s="3"/>
      <c r="I1284" s="3"/>
      <c r="J1284" s="140"/>
      <c r="K1284" s="83"/>
      <c r="L1284" s="140"/>
      <c r="M1284" s="83"/>
      <c r="N1284" s="3"/>
      <c r="O1284" s="3"/>
      <c r="P1284" s="3"/>
    </row>
    <row r="1285" spans="1:16" ht="11.25" x14ac:dyDescent="0.2">
      <c r="A1285" s="3"/>
      <c r="B1285" s="3"/>
      <c r="C1285" s="3"/>
      <c r="D1285" s="3"/>
      <c r="E1285" s="3"/>
      <c r="F1285" s="3"/>
      <c r="G1285" s="3"/>
      <c r="I1285" s="3"/>
      <c r="J1285" s="140"/>
      <c r="K1285" s="83"/>
      <c r="L1285" s="140"/>
      <c r="M1285" s="83"/>
      <c r="N1285" s="3"/>
      <c r="O1285" s="3"/>
      <c r="P1285" s="3"/>
    </row>
    <row r="1286" spans="1:16" ht="11.25" x14ac:dyDescent="0.2">
      <c r="A1286" s="3"/>
      <c r="B1286" s="3"/>
      <c r="C1286" s="3"/>
      <c r="D1286" s="3"/>
      <c r="E1286" s="3"/>
      <c r="F1286" s="3"/>
      <c r="G1286" s="3"/>
      <c r="I1286" s="3"/>
      <c r="J1286" s="140"/>
      <c r="K1286" s="83"/>
      <c r="L1286" s="140"/>
      <c r="M1286" s="83"/>
      <c r="N1286" s="3"/>
      <c r="O1286" s="3"/>
      <c r="P1286" s="3"/>
    </row>
    <row r="1287" spans="1:16" ht="11.25" x14ac:dyDescent="0.2">
      <c r="A1287" s="3"/>
      <c r="B1287" s="3"/>
      <c r="C1287" s="3"/>
      <c r="D1287" s="3"/>
      <c r="E1287" s="3"/>
      <c r="F1287" s="3"/>
      <c r="G1287" s="3"/>
      <c r="I1287" s="3"/>
      <c r="J1287" s="140"/>
      <c r="K1287" s="83"/>
      <c r="L1287" s="140"/>
      <c r="M1287" s="83"/>
      <c r="N1287" s="3"/>
      <c r="O1287" s="3"/>
      <c r="P1287" s="3"/>
    </row>
    <row r="1288" spans="1:16" ht="11.25" x14ac:dyDescent="0.2">
      <c r="A1288" s="3"/>
      <c r="B1288" s="3"/>
      <c r="C1288" s="3"/>
      <c r="D1288" s="3"/>
      <c r="E1288" s="3"/>
      <c r="F1288" s="3"/>
      <c r="G1288" s="3"/>
      <c r="I1288" s="3"/>
      <c r="J1288" s="140"/>
      <c r="K1288" s="83"/>
      <c r="L1288" s="140"/>
      <c r="M1288" s="83"/>
      <c r="N1288" s="3"/>
      <c r="O1288" s="3"/>
      <c r="P1288" s="3"/>
    </row>
    <row r="1289" spans="1:16" ht="11.25" x14ac:dyDescent="0.2">
      <c r="A1289" s="3"/>
      <c r="B1289" s="3"/>
      <c r="C1289" s="3"/>
      <c r="D1289" s="3"/>
      <c r="E1289" s="3"/>
      <c r="F1289" s="3"/>
      <c r="G1289" s="3"/>
      <c r="I1289" s="3"/>
      <c r="J1289" s="140"/>
      <c r="K1289" s="83"/>
      <c r="L1289" s="140"/>
      <c r="M1289" s="83"/>
      <c r="N1289" s="3"/>
      <c r="O1289" s="3"/>
      <c r="P1289" s="3"/>
    </row>
    <row r="1290" spans="1:16" ht="11.25" x14ac:dyDescent="0.2">
      <c r="A1290" s="3"/>
      <c r="B1290" s="3"/>
      <c r="C1290" s="3"/>
      <c r="D1290" s="3"/>
      <c r="E1290" s="3"/>
      <c r="F1290" s="3"/>
      <c r="G1290" s="3"/>
      <c r="I1290" s="3"/>
      <c r="J1290" s="140"/>
      <c r="K1290" s="83"/>
      <c r="L1290" s="140"/>
      <c r="M1290" s="83"/>
      <c r="N1290" s="3"/>
      <c r="O1290" s="3"/>
      <c r="P1290" s="3"/>
    </row>
    <row r="1291" spans="1:16" ht="11.25" x14ac:dyDescent="0.2">
      <c r="A1291" s="3"/>
      <c r="B1291" s="3"/>
      <c r="C1291" s="3"/>
      <c r="D1291" s="3"/>
      <c r="E1291" s="3"/>
      <c r="F1291" s="3"/>
      <c r="G1291" s="3"/>
      <c r="I1291" s="3"/>
      <c r="J1291" s="140"/>
      <c r="K1291" s="83"/>
      <c r="L1291" s="140"/>
      <c r="M1291" s="83"/>
      <c r="N1291" s="3"/>
      <c r="O1291" s="3"/>
      <c r="P1291" s="3"/>
    </row>
    <row r="1292" spans="1:16" ht="11.25" x14ac:dyDescent="0.2">
      <c r="A1292" s="3"/>
      <c r="B1292" s="3"/>
      <c r="C1292" s="3"/>
      <c r="D1292" s="3"/>
      <c r="E1292" s="3"/>
      <c r="F1292" s="3"/>
      <c r="G1292" s="3"/>
      <c r="I1292" s="3"/>
      <c r="J1292" s="140"/>
      <c r="K1292" s="83"/>
      <c r="L1292" s="140"/>
      <c r="M1292" s="83"/>
      <c r="N1292" s="3"/>
      <c r="O1292" s="3"/>
      <c r="P1292" s="3"/>
    </row>
    <row r="1293" spans="1:16" ht="11.25" x14ac:dyDescent="0.2">
      <c r="A1293" s="3"/>
      <c r="B1293" s="3"/>
      <c r="C1293" s="3"/>
      <c r="D1293" s="3"/>
      <c r="E1293" s="3"/>
      <c r="F1293" s="3"/>
      <c r="G1293" s="3"/>
      <c r="I1293" s="3"/>
      <c r="J1293" s="140"/>
      <c r="K1293" s="83"/>
      <c r="L1293" s="140"/>
      <c r="M1293" s="83"/>
      <c r="N1293" s="3"/>
      <c r="O1293" s="3"/>
      <c r="P1293" s="3"/>
    </row>
    <row r="1294" spans="1:16" ht="11.25" x14ac:dyDescent="0.2">
      <c r="A1294" s="3"/>
      <c r="B1294" s="3"/>
      <c r="C1294" s="3"/>
      <c r="D1294" s="3"/>
      <c r="E1294" s="3"/>
      <c r="F1294" s="3"/>
      <c r="G1294" s="3"/>
      <c r="I1294" s="3"/>
      <c r="J1294" s="140"/>
      <c r="K1294" s="83"/>
      <c r="L1294" s="140"/>
      <c r="M1294" s="83"/>
      <c r="N1294" s="3"/>
      <c r="O1294" s="3"/>
      <c r="P1294" s="3"/>
    </row>
    <row r="1295" spans="1:16" ht="11.25" x14ac:dyDescent="0.2">
      <c r="A1295" s="3"/>
      <c r="B1295" s="3"/>
      <c r="C1295" s="3"/>
      <c r="D1295" s="3"/>
      <c r="E1295" s="3"/>
      <c r="F1295" s="3"/>
      <c r="G1295" s="3"/>
      <c r="I1295" s="3"/>
      <c r="J1295" s="140"/>
      <c r="K1295" s="83"/>
      <c r="L1295" s="140"/>
      <c r="M1295" s="83"/>
      <c r="N1295" s="3"/>
      <c r="O1295" s="3"/>
      <c r="P1295" s="3"/>
    </row>
    <row r="1296" spans="1:16" ht="11.25" x14ac:dyDescent="0.2">
      <c r="A1296" s="3"/>
      <c r="B1296" s="3"/>
      <c r="C1296" s="3"/>
      <c r="D1296" s="3"/>
      <c r="E1296" s="3"/>
      <c r="F1296" s="3"/>
      <c r="G1296" s="3"/>
      <c r="I1296" s="3"/>
      <c r="J1296" s="140"/>
      <c r="K1296" s="83"/>
      <c r="L1296" s="140"/>
      <c r="M1296" s="83"/>
      <c r="N1296" s="3"/>
      <c r="O1296" s="3"/>
      <c r="P1296" s="3"/>
    </row>
    <row r="1297" spans="1:16" ht="11.25" x14ac:dyDescent="0.2">
      <c r="A1297" s="3"/>
      <c r="B1297" s="3"/>
      <c r="C1297" s="3"/>
      <c r="D1297" s="3"/>
      <c r="E1297" s="3"/>
      <c r="F1297" s="3"/>
      <c r="G1297" s="3"/>
      <c r="I1297" s="3"/>
      <c r="J1297" s="140"/>
      <c r="K1297" s="83"/>
      <c r="L1297" s="140"/>
      <c r="M1297" s="83"/>
      <c r="N1297" s="3"/>
      <c r="O1297" s="3"/>
      <c r="P1297" s="3"/>
    </row>
    <row r="1298" spans="1:16" ht="11.25" x14ac:dyDescent="0.2">
      <c r="A1298" s="3"/>
      <c r="B1298" s="3"/>
      <c r="C1298" s="3"/>
      <c r="D1298" s="3"/>
      <c r="E1298" s="3"/>
      <c r="F1298" s="3"/>
      <c r="G1298" s="3"/>
      <c r="I1298" s="3"/>
      <c r="J1298" s="140"/>
      <c r="K1298" s="83"/>
      <c r="L1298" s="140"/>
      <c r="M1298" s="83"/>
      <c r="N1298" s="3"/>
      <c r="O1298" s="3"/>
      <c r="P1298" s="3"/>
    </row>
    <row r="1299" spans="1:16" ht="11.25" x14ac:dyDescent="0.2">
      <c r="A1299" s="3"/>
      <c r="B1299" s="3"/>
      <c r="C1299" s="3"/>
      <c r="D1299" s="3"/>
      <c r="E1299" s="3"/>
      <c r="F1299" s="3"/>
      <c r="G1299" s="3"/>
      <c r="I1299" s="3"/>
      <c r="J1299" s="140"/>
      <c r="K1299" s="83"/>
      <c r="L1299" s="140"/>
      <c r="M1299" s="83"/>
      <c r="N1299" s="3"/>
      <c r="O1299" s="3"/>
      <c r="P1299" s="3"/>
    </row>
    <row r="1300" spans="1:16" ht="11.25" x14ac:dyDescent="0.2">
      <c r="A1300" s="3"/>
      <c r="B1300" s="3"/>
      <c r="C1300" s="3"/>
      <c r="D1300" s="3"/>
      <c r="E1300" s="3"/>
      <c r="F1300" s="3"/>
      <c r="G1300" s="3"/>
      <c r="I1300" s="3"/>
      <c r="J1300" s="140"/>
      <c r="K1300" s="83"/>
      <c r="L1300" s="140"/>
      <c r="M1300" s="83"/>
      <c r="N1300" s="3"/>
      <c r="O1300" s="3"/>
      <c r="P1300" s="3"/>
    </row>
    <row r="1301" spans="1:16" ht="11.25" x14ac:dyDescent="0.2">
      <c r="A1301" s="3"/>
      <c r="B1301" s="3"/>
      <c r="C1301" s="3"/>
      <c r="D1301" s="3"/>
      <c r="E1301" s="3"/>
      <c r="F1301" s="3"/>
      <c r="G1301" s="3"/>
      <c r="I1301" s="3"/>
      <c r="J1301" s="140"/>
      <c r="K1301" s="83"/>
      <c r="L1301" s="140"/>
      <c r="M1301" s="83"/>
      <c r="N1301" s="3"/>
      <c r="O1301" s="3"/>
      <c r="P1301" s="3"/>
    </row>
    <row r="1302" spans="1:16" ht="11.25" x14ac:dyDescent="0.2">
      <c r="A1302" s="3"/>
      <c r="B1302" s="3"/>
      <c r="C1302" s="3"/>
      <c r="D1302" s="3"/>
      <c r="E1302" s="3"/>
      <c r="F1302" s="3"/>
      <c r="G1302" s="3"/>
      <c r="I1302" s="3"/>
      <c r="J1302" s="140"/>
      <c r="K1302" s="83"/>
      <c r="L1302" s="140"/>
      <c r="M1302" s="83"/>
      <c r="N1302" s="3"/>
      <c r="O1302" s="3"/>
      <c r="P1302" s="3"/>
    </row>
    <row r="1303" spans="1:16" ht="11.25" x14ac:dyDescent="0.2">
      <c r="A1303" s="3"/>
      <c r="B1303" s="3"/>
      <c r="C1303" s="3"/>
      <c r="D1303" s="3"/>
      <c r="E1303" s="3"/>
      <c r="F1303" s="3"/>
      <c r="G1303" s="3"/>
      <c r="I1303" s="3"/>
      <c r="J1303" s="140"/>
      <c r="K1303" s="83"/>
      <c r="L1303" s="140"/>
      <c r="M1303" s="83"/>
      <c r="N1303" s="3"/>
      <c r="O1303" s="3"/>
      <c r="P1303" s="3"/>
    </row>
    <row r="1304" spans="1:16" ht="11.25" x14ac:dyDescent="0.2">
      <c r="A1304" s="3"/>
      <c r="B1304" s="3"/>
      <c r="C1304" s="3"/>
      <c r="D1304" s="3"/>
      <c r="E1304" s="3"/>
      <c r="F1304" s="3"/>
      <c r="G1304" s="3"/>
      <c r="I1304" s="3"/>
      <c r="J1304" s="140"/>
      <c r="K1304" s="83"/>
      <c r="L1304" s="140"/>
      <c r="M1304" s="83"/>
      <c r="N1304" s="3"/>
      <c r="O1304" s="3"/>
      <c r="P1304" s="3"/>
    </row>
    <row r="1305" spans="1:16" ht="11.25" x14ac:dyDescent="0.2">
      <c r="A1305" s="3"/>
      <c r="B1305" s="3"/>
      <c r="C1305" s="3"/>
      <c r="D1305" s="3"/>
      <c r="E1305" s="3"/>
      <c r="F1305" s="3"/>
      <c r="G1305" s="3"/>
      <c r="I1305" s="3"/>
      <c r="J1305" s="140"/>
      <c r="K1305" s="83"/>
      <c r="L1305" s="140"/>
      <c r="M1305" s="83"/>
      <c r="N1305" s="3"/>
      <c r="O1305" s="3"/>
      <c r="P1305" s="3"/>
    </row>
    <row r="1306" spans="1:16" ht="11.25" x14ac:dyDescent="0.2">
      <c r="A1306" s="3"/>
      <c r="B1306" s="3"/>
      <c r="C1306" s="3"/>
      <c r="D1306" s="3"/>
      <c r="E1306" s="3"/>
      <c r="F1306" s="3"/>
      <c r="G1306" s="3"/>
      <c r="I1306" s="3"/>
      <c r="J1306" s="140"/>
      <c r="K1306" s="83"/>
      <c r="L1306" s="140"/>
      <c r="M1306" s="83"/>
      <c r="N1306" s="3"/>
      <c r="O1306" s="3"/>
      <c r="P1306" s="3"/>
    </row>
    <row r="1307" spans="1:16" ht="11.25" x14ac:dyDescent="0.2">
      <c r="A1307" s="3"/>
      <c r="B1307" s="3"/>
      <c r="C1307" s="3"/>
      <c r="D1307" s="3"/>
      <c r="E1307" s="3"/>
      <c r="F1307" s="3"/>
      <c r="G1307" s="3"/>
      <c r="I1307" s="3"/>
      <c r="J1307" s="140"/>
      <c r="K1307" s="83"/>
      <c r="L1307" s="140"/>
      <c r="M1307" s="83"/>
      <c r="N1307" s="3"/>
      <c r="O1307" s="3"/>
      <c r="P1307" s="3"/>
    </row>
    <row r="1308" spans="1:16" ht="11.25" x14ac:dyDescent="0.2">
      <c r="A1308" s="3"/>
      <c r="B1308" s="3"/>
      <c r="C1308" s="3"/>
      <c r="D1308" s="3"/>
      <c r="E1308" s="3"/>
      <c r="F1308" s="3"/>
      <c r="G1308" s="3"/>
      <c r="I1308" s="3"/>
      <c r="J1308" s="140"/>
      <c r="K1308" s="83"/>
      <c r="L1308" s="140"/>
      <c r="M1308" s="83"/>
      <c r="N1308" s="3"/>
      <c r="O1308" s="3"/>
      <c r="P1308" s="3"/>
    </row>
    <row r="1309" spans="1:16" ht="11.25" x14ac:dyDescent="0.2">
      <c r="A1309" s="3"/>
      <c r="B1309" s="3"/>
      <c r="C1309" s="3"/>
      <c r="D1309" s="3"/>
      <c r="E1309" s="3"/>
      <c r="F1309" s="3"/>
      <c r="G1309" s="3"/>
      <c r="I1309" s="3"/>
      <c r="J1309" s="140"/>
      <c r="K1309" s="83"/>
      <c r="L1309" s="140"/>
      <c r="M1309" s="83"/>
      <c r="N1309" s="3"/>
      <c r="O1309" s="3"/>
      <c r="P1309" s="3"/>
    </row>
    <row r="1310" spans="1:16" ht="11.25" x14ac:dyDescent="0.2">
      <c r="A1310" s="3"/>
      <c r="B1310" s="3"/>
      <c r="C1310" s="3"/>
      <c r="D1310" s="3"/>
      <c r="E1310" s="3"/>
      <c r="F1310" s="3"/>
      <c r="G1310" s="3"/>
      <c r="I1310" s="3"/>
      <c r="J1310" s="140"/>
      <c r="K1310" s="83"/>
      <c r="L1310" s="140"/>
      <c r="M1310" s="83"/>
      <c r="N1310" s="3"/>
      <c r="O1310" s="3"/>
      <c r="P1310" s="3"/>
    </row>
    <row r="1311" spans="1:16" ht="11.25" x14ac:dyDescent="0.2">
      <c r="A1311" s="3"/>
      <c r="B1311" s="3"/>
      <c r="C1311" s="3"/>
      <c r="D1311" s="3"/>
      <c r="E1311" s="3"/>
      <c r="F1311" s="3"/>
      <c r="G1311" s="3"/>
      <c r="I1311" s="3"/>
      <c r="J1311" s="140"/>
      <c r="K1311" s="83"/>
      <c r="L1311" s="140"/>
      <c r="M1311" s="83"/>
      <c r="N1311" s="3"/>
      <c r="O1311" s="3"/>
      <c r="P1311" s="3"/>
    </row>
    <row r="1312" spans="1:16" ht="11.25" x14ac:dyDescent="0.2">
      <c r="A1312" s="3"/>
      <c r="B1312" s="3"/>
      <c r="C1312" s="3"/>
      <c r="D1312" s="3"/>
      <c r="E1312" s="3"/>
      <c r="F1312" s="3"/>
      <c r="G1312" s="3"/>
      <c r="I1312" s="3"/>
      <c r="J1312" s="140"/>
      <c r="K1312" s="83"/>
      <c r="L1312" s="140"/>
      <c r="M1312" s="83"/>
      <c r="N1312" s="3"/>
      <c r="O1312" s="3"/>
      <c r="P1312" s="3"/>
    </row>
    <row r="1313" spans="1:16" ht="11.25" x14ac:dyDescent="0.2">
      <c r="A1313" s="3"/>
      <c r="B1313" s="3"/>
      <c r="C1313" s="3"/>
      <c r="D1313" s="3"/>
      <c r="E1313" s="3"/>
      <c r="F1313" s="3"/>
      <c r="G1313" s="3"/>
      <c r="I1313" s="3"/>
      <c r="J1313" s="140"/>
      <c r="K1313" s="83"/>
      <c r="L1313" s="140"/>
      <c r="M1313" s="83"/>
      <c r="N1313" s="3"/>
      <c r="O1313" s="3"/>
      <c r="P1313" s="3"/>
    </row>
    <row r="1314" spans="1:16" ht="11.25" x14ac:dyDescent="0.2">
      <c r="A1314" s="3"/>
      <c r="B1314" s="3"/>
      <c r="C1314" s="3"/>
      <c r="D1314" s="3"/>
      <c r="E1314" s="3"/>
      <c r="F1314" s="3"/>
      <c r="G1314" s="3"/>
      <c r="I1314" s="3"/>
      <c r="J1314" s="140"/>
      <c r="K1314" s="83"/>
      <c r="L1314" s="140"/>
      <c r="M1314" s="83"/>
      <c r="N1314" s="3"/>
      <c r="O1314" s="3"/>
      <c r="P1314" s="3"/>
    </row>
    <row r="1315" spans="1:16" ht="11.25" x14ac:dyDescent="0.2">
      <c r="A1315" s="3"/>
      <c r="B1315" s="3"/>
      <c r="C1315" s="3"/>
      <c r="D1315" s="3"/>
      <c r="E1315" s="3"/>
      <c r="F1315" s="3"/>
      <c r="G1315" s="3"/>
      <c r="I1315" s="3"/>
      <c r="J1315" s="140"/>
      <c r="K1315" s="83"/>
      <c r="L1315" s="140"/>
      <c r="M1315" s="83"/>
      <c r="N1315" s="3"/>
      <c r="O1315" s="3"/>
      <c r="P1315" s="3"/>
    </row>
    <row r="1316" spans="1:16" ht="11.25" x14ac:dyDescent="0.2">
      <c r="A1316" s="3"/>
      <c r="B1316" s="3"/>
      <c r="C1316" s="3"/>
      <c r="D1316" s="3"/>
      <c r="E1316" s="3"/>
      <c r="F1316" s="3"/>
      <c r="G1316" s="3"/>
      <c r="I1316" s="3"/>
      <c r="J1316" s="140"/>
      <c r="K1316" s="83"/>
      <c r="L1316" s="140"/>
      <c r="M1316" s="83"/>
      <c r="N1316" s="3"/>
      <c r="O1316" s="3"/>
      <c r="P1316" s="3"/>
    </row>
    <row r="1317" spans="1:16" ht="11.25" x14ac:dyDescent="0.2">
      <c r="A1317" s="3"/>
      <c r="B1317" s="3"/>
      <c r="C1317" s="3"/>
      <c r="D1317" s="3"/>
      <c r="E1317" s="3"/>
      <c r="F1317" s="3"/>
      <c r="G1317" s="3"/>
      <c r="I1317" s="3"/>
      <c r="J1317" s="140"/>
      <c r="K1317" s="83"/>
      <c r="L1317" s="140"/>
      <c r="M1317" s="83"/>
      <c r="N1317" s="3"/>
      <c r="O1317" s="3"/>
      <c r="P1317" s="3"/>
    </row>
    <row r="1318" spans="1:16" ht="11.25" x14ac:dyDescent="0.2">
      <c r="A1318" s="3"/>
      <c r="B1318" s="3"/>
      <c r="C1318" s="3"/>
      <c r="D1318" s="3"/>
      <c r="E1318" s="3"/>
      <c r="F1318" s="3"/>
      <c r="G1318" s="3"/>
      <c r="I1318" s="3"/>
      <c r="J1318" s="140"/>
      <c r="K1318" s="83"/>
      <c r="L1318" s="140"/>
      <c r="M1318" s="83"/>
      <c r="N1318" s="3"/>
      <c r="O1318" s="3"/>
      <c r="P1318" s="3"/>
    </row>
    <row r="1319" spans="1:16" ht="11.25" x14ac:dyDescent="0.2">
      <c r="A1319" s="3"/>
      <c r="B1319" s="3"/>
      <c r="C1319" s="3"/>
      <c r="D1319" s="3"/>
      <c r="E1319" s="3"/>
      <c r="F1319" s="3"/>
      <c r="G1319" s="3"/>
      <c r="I1319" s="3"/>
      <c r="J1319" s="140"/>
      <c r="K1319" s="83"/>
      <c r="L1319" s="140"/>
      <c r="M1319" s="83"/>
      <c r="N1319" s="3"/>
      <c r="O1319" s="3"/>
      <c r="P1319" s="3"/>
    </row>
    <row r="1320" spans="1:16" ht="11.25" x14ac:dyDescent="0.2">
      <c r="A1320" s="3"/>
      <c r="B1320" s="3"/>
      <c r="C1320" s="3"/>
      <c r="D1320" s="3"/>
      <c r="E1320" s="3"/>
      <c r="F1320" s="3"/>
      <c r="G1320" s="3"/>
      <c r="I1320" s="3"/>
      <c r="J1320" s="140"/>
      <c r="K1320" s="83"/>
      <c r="L1320" s="140"/>
      <c r="M1320" s="83"/>
      <c r="N1320" s="3"/>
      <c r="O1320" s="3"/>
      <c r="P1320" s="3"/>
    </row>
    <row r="1321" spans="1:16" ht="11.25" x14ac:dyDescent="0.2">
      <c r="A1321" s="3"/>
      <c r="B1321" s="3"/>
      <c r="C1321" s="3"/>
      <c r="D1321" s="3"/>
      <c r="E1321" s="3"/>
      <c r="F1321" s="3"/>
      <c r="G1321" s="3"/>
      <c r="I1321" s="3"/>
      <c r="J1321" s="140"/>
      <c r="K1321" s="83"/>
      <c r="L1321" s="140"/>
      <c r="M1321" s="83"/>
      <c r="N1321" s="3"/>
      <c r="O1321" s="3"/>
      <c r="P1321" s="3"/>
    </row>
    <row r="1322" spans="1:16" ht="11.25" x14ac:dyDescent="0.2">
      <c r="A1322" s="3"/>
      <c r="B1322" s="3"/>
      <c r="C1322" s="3"/>
      <c r="D1322" s="3"/>
      <c r="E1322" s="3"/>
      <c r="F1322" s="3"/>
      <c r="G1322" s="3"/>
      <c r="I1322" s="3"/>
      <c r="J1322" s="140"/>
      <c r="K1322" s="83"/>
      <c r="L1322" s="140"/>
      <c r="M1322" s="83"/>
      <c r="N1322" s="3"/>
      <c r="O1322" s="3"/>
      <c r="P1322" s="3"/>
    </row>
    <row r="1323" spans="1:16" ht="11.25" x14ac:dyDescent="0.2">
      <c r="A1323" s="3"/>
      <c r="B1323" s="3"/>
      <c r="C1323" s="3"/>
      <c r="D1323" s="3"/>
      <c r="E1323" s="3"/>
      <c r="F1323" s="3"/>
      <c r="G1323" s="3"/>
      <c r="I1323" s="3"/>
      <c r="J1323" s="140"/>
      <c r="K1323" s="83"/>
      <c r="L1323" s="140"/>
      <c r="M1323" s="83"/>
      <c r="N1323" s="3"/>
      <c r="O1323" s="3"/>
      <c r="P1323" s="3"/>
    </row>
    <row r="1324" spans="1:16" ht="11.25" x14ac:dyDescent="0.2">
      <c r="A1324" s="3"/>
      <c r="B1324" s="3"/>
      <c r="C1324" s="3"/>
      <c r="D1324" s="3"/>
      <c r="E1324" s="3"/>
      <c r="F1324" s="3"/>
      <c r="G1324" s="3"/>
      <c r="I1324" s="3"/>
      <c r="J1324" s="140"/>
      <c r="K1324" s="83"/>
      <c r="L1324" s="140"/>
      <c r="M1324" s="83"/>
      <c r="N1324" s="3"/>
      <c r="O1324" s="3"/>
      <c r="P1324" s="3"/>
    </row>
    <row r="1325" spans="1:16" ht="11.25" x14ac:dyDescent="0.2">
      <c r="A1325" s="3"/>
      <c r="B1325" s="3"/>
      <c r="C1325" s="3"/>
      <c r="D1325" s="3"/>
      <c r="E1325" s="3"/>
      <c r="F1325" s="3"/>
      <c r="G1325" s="3"/>
      <c r="I1325" s="3"/>
      <c r="J1325" s="140"/>
      <c r="K1325" s="83"/>
      <c r="L1325" s="140"/>
      <c r="M1325" s="83"/>
      <c r="N1325" s="3"/>
      <c r="O1325" s="3"/>
      <c r="P1325" s="3"/>
    </row>
    <row r="1326" spans="1:16" ht="11.25" x14ac:dyDescent="0.2">
      <c r="A1326" s="3"/>
      <c r="B1326" s="3"/>
      <c r="C1326" s="3"/>
      <c r="D1326" s="3"/>
      <c r="E1326" s="3"/>
      <c r="F1326" s="3"/>
      <c r="G1326" s="3"/>
      <c r="I1326" s="3"/>
      <c r="J1326" s="140"/>
      <c r="K1326" s="83"/>
      <c r="L1326" s="140"/>
      <c r="M1326" s="83"/>
      <c r="N1326" s="3"/>
      <c r="O1326" s="3"/>
      <c r="P1326" s="3"/>
    </row>
    <row r="1327" spans="1:16" ht="11.25" x14ac:dyDescent="0.2">
      <c r="A1327" s="3"/>
      <c r="B1327" s="3"/>
      <c r="C1327" s="3"/>
      <c r="D1327" s="3"/>
      <c r="E1327" s="3"/>
      <c r="F1327" s="3"/>
      <c r="G1327" s="3"/>
      <c r="I1327" s="3"/>
      <c r="J1327" s="140"/>
      <c r="K1327" s="83"/>
      <c r="L1327" s="140"/>
      <c r="M1327" s="83"/>
      <c r="N1327" s="3"/>
      <c r="O1327" s="3"/>
      <c r="P1327" s="3"/>
    </row>
    <row r="1328" spans="1:16" ht="11.25" x14ac:dyDescent="0.2">
      <c r="A1328" s="3"/>
      <c r="B1328" s="3"/>
      <c r="C1328" s="3"/>
      <c r="D1328" s="3"/>
      <c r="E1328" s="3"/>
      <c r="F1328" s="3"/>
      <c r="G1328" s="3"/>
      <c r="I1328" s="3"/>
      <c r="J1328" s="140"/>
      <c r="K1328" s="83"/>
      <c r="L1328" s="140"/>
      <c r="M1328" s="83"/>
      <c r="N1328" s="3"/>
      <c r="O1328" s="3"/>
      <c r="P1328" s="3"/>
    </row>
    <row r="1329" spans="1:16" ht="11.25" x14ac:dyDescent="0.2">
      <c r="A1329" s="3"/>
      <c r="B1329" s="3"/>
      <c r="C1329" s="3"/>
      <c r="D1329" s="3"/>
      <c r="E1329" s="3"/>
      <c r="F1329" s="3"/>
      <c r="G1329" s="3"/>
      <c r="I1329" s="3"/>
      <c r="J1329" s="140"/>
      <c r="K1329" s="83"/>
      <c r="L1329" s="140"/>
      <c r="M1329" s="83"/>
      <c r="N1329" s="3"/>
      <c r="O1329" s="3"/>
      <c r="P1329" s="3"/>
    </row>
    <row r="1330" spans="1:16" ht="11.25" x14ac:dyDescent="0.2">
      <c r="A1330" s="3"/>
      <c r="B1330" s="3"/>
      <c r="C1330" s="3"/>
      <c r="D1330" s="3"/>
      <c r="E1330" s="3"/>
      <c r="F1330" s="3"/>
      <c r="G1330" s="3"/>
      <c r="I1330" s="3"/>
      <c r="J1330" s="140"/>
      <c r="K1330" s="83"/>
      <c r="L1330" s="140"/>
      <c r="M1330" s="83"/>
      <c r="N1330" s="3"/>
      <c r="O1330" s="3"/>
      <c r="P1330" s="3"/>
    </row>
    <row r="1331" spans="1:16" ht="11.25" x14ac:dyDescent="0.2">
      <c r="A1331" s="3"/>
      <c r="B1331" s="3"/>
      <c r="C1331" s="3"/>
      <c r="D1331" s="3"/>
      <c r="E1331" s="3"/>
      <c r="F1331" s="3"/>
      <c r="G1331" s="3"/>
      <c r="I1331" s="3"/>
      <c r="J1331" s="140"/>
      <c r="K1331" s="83"/>
      <c r="L1331" s="140"/>
      <c r="M1331" s="83"/>
      <c r="N1331" s="3"/>
      <c r="O1331" s="3"/>
      <c r="P1331" s="3"/>
    </row>
    <row r="1332" spans="1:16" ht="11.25" x14ac:dyDescent="0.2">
      <c r="A1332" s="3"/>
      <c r="B1332" s="3"/>
      <c r="C1332" s="3"/>
      <c r="D1332" s="3"/>
      <c r="E1332" s="3"/>
      <c r="F1332" s="3"/>
      <c r="G1332" s="3"/>
      <c r="I1332" s="3"/>
      <c r="J1332" s="140"/>
      <c r="K1332" s="83"/>
      <c r="L1332" s="140"/>
      <c r="M1332" s="83"/>
      <c r="N1332" s="3"/>
      <c r="O1332" s="3"/>
      <c r="P1332" s="3"/>
    </row>
    <row r="1333" spans="1:16" ht="11.25" x14ac:dyDescent="0.2">
      <c r="A1333" s="3"/>
      <c r="B1333" s="3"/>
      <c r="C1333" s="3"/>
      <c r="D1333" s="3"/>
      <c r="E1333" s="3"/>
      <c r="F1333" s="3"/>
      <c r="G1333" s="3"/>
      <c r="I1333" s="3"/>
      <c r="J1333" s="140"/>
      <c r="K1333" s="83"/>
      <c r="L1333" s="140"/>
      <c r="M1333" s="83"/>
      <c r="N1333" s="3"/>
      <c r="O1333" s="3"/>
      <c r="P1333" s="3"/>
    </row>
    <row r="1334" spans="1:16" ht="11.25" x14ac:dyDescent="0.2">
      <c r="A1334" s="3"/>
      <c r="B1334" s="3"/>
      <c r="C1334" s="3"/>
      <c r="D1334" s="3"/>
      <c r="E1334" s="3"/>
      <c r="F1334" s="3"/>
      <c r="G1334" s="3"/>
      <c r="I1334" s="3"/>
      <c r="J1334" s="140"/>
      <c r="K1334" s="83"/>
      <c r="L1334" s="140"/>
      <c r="M1334" s="83"/>
      <c r="N1334" s="3"/>
      <c r="O1334" s="3"/>
      <c r="P1334" s="3"/>
    </row>
    <row r="1335" spans="1:16" ht="11.25" x14ac:dyDescent="0.2">
      <c r="A1335" s="3"/>
      <c r="B1335" s="3"/>
      <c r="C1335" s="3"/>
      <c r="D1335" s="3"/>
      <c r="E1335" s="3"/>
      <c r="F1335" s="3"/>
      <c r="G1335" s="3"/>
      <c r="I1335" s="3"/>
      <c r="J1335" s="140"/>
      <c r="K1335" s="83"/>
      <c r="L1335" s="140"/>
      <c r="M1335" s="83"/>
      <c r="N1335" s="3"/>
      <c r="O1335" s="3"/>
      <c r="P1335" s="3"/>
    </row>
    <row r="1336" spans="1:16" ht="11.25" x14ac:dyDescent="0.2">
      <c r="A1336" s="3"/>
      <c r="B1336" s="3"/>
      <c r="C1336" s="3"/>
      <c r="D1336" s="3"/>
      <c r="E1336" s="3"/>
      <c r="F1336" s="3"/>
      <c r="G1336" s="3"/>
      <c r="I1336" s="3"/>
      <c r="J1336" s="140"/>
      <c r="K1336" s="83"/>
      <c r="L1336" s="140"/>
      <c r="M1336" s="83"/>
      <c r="N1336" s="3"/>
      <c r="O1336" s="3"/>
      <c r="P1336" s="3"/>
    </row>
    <row r="1337" spans="1:16" ht="11.25" x14ac:dyDescent="0.2">
      <c r="A1337" s="3"/>
      <c r="B1337" s="3"/>
      <c r="C1337" s="3"/>
      <c r="D1337" s="3"/>
      <c r="E1337" s="3"/>
      <c r="F1337" s="3"/>
      <c r="G1337" s="3"/>
      <c r="I1337" s="3"/>
      <c r="J1337" s="140"/>
      <c r="K1337" s="83"/>
      <c r="L1337" s="140"/>
      <c r="M1337" s="83"/>
      <c r="N1337" s="3"/>
      <c r="O1337" s="3"/>
      <c r="P1337" s="3"/>
    </row>
    <row r="1338" spans="1:16" ht="11.25" x14ac:dyDescent="0.2">
      <c r="A1338" s="3"/>
      <c r="B1338" s="3"/>
      <c r="C1338" s="3"/>
      <c r="D1338" s="3"/>
      <c r="E1338" s="3"/>
      <c r="F1338" s="3"/>
      <c r="G1338" s="3"/>
      <c r="I1338" s="3"/>
      <c r="J1338" s="140"/>
      <c r="K1338" s="83"/>
      <c r="L1338" s="140"/>
      <c r="M1338" s="83"/>
      <c r="N1338" s="3"/>
      <c r="O1338" s="3"/>
      <c r="P1338" s="3"/>
    </row>
    <row r="1339" spans="1:16" ht="11.25" x14ac:dyDescent="0.2">
      <c r="A1339" s="3"/>
      <c r="B1339" s="3"/>
      <c r="C1339" s="3"/>
      <c r="D1339" s="3"/>
      <c r="E1339" s="3"/>
      <c r="F1339" s="3"/>
      <c r="G1339" s="3"/>
      <c r="I1339" s="3"/>
      <c r="J1339" s="140"/>
      <c r="K1339" s="83"/>
      <c r="L1339" s="140"/>
      <c r="M1339" s="83"/>
      <c r="N1339" s="3"/>
      <c r="O1339" s="3"/>
      <c r="P1339" s="3"/>
    </row>
    <row r="1340" spans="1:16" ht="11.25" x14ac:dyDescent="0.2">
      <c r="A1340" s="3"/>
      <c r="B1340" s="3"/>
      <c r="C1340" s="3"/>
      <c r="D1340" s="3"/>
      <c r="E1340" s="3"/>
      <c r="F1340" s="3"/>
      <c r="G1340" s="3"/>
      <c r="I1340" s="3"/>
      <c r="J1340" s="140"/>
      <c r="K1340" s="83"/>
      <c r="L1340" s="140"/>
      <c r="M1340" s="83"/>
      <c r="N1340" s="3"/>
      <c r="O1340" s="3"/>
      <c r="P1340" s="3"/>
    </row>
    <row r="1341" spans="1:16" ht="11.25" x14ac:dyDescent="0.2">
      <c r="A1341" s="3"/>
      <c r="B1341" s="3"/>
      <c r="C1341" s="3"/>
      <c r="D1341" s="3"/>
      <c r="E1341" s="3"/>
      <c r="F1341" s="3"/>
      <c r="G1341" s="3"/>
      <c r="I1341" s="3"/>
      <c r="J1341" s="140"/>
      <c r="K1341" s="83"/>
      <c r="L1341" s="140"/>
      <c r="M1341" s="83"/>
      <c r="N1341" s="3"/>
      <c r="O1341" s="3"/>
      <c r="P1341" s="3"/>
    </row>
    <row r="1342" spans="1:16" ht="11.25" x14ac:dyDescent="0.2">
      <c r="A1342" s="3"/>
      <c r="B1342" s="3"/>
      <c r="C1342" s="3"/>
      <c r="D1342" s="3"/>
      <c r="E1342" s="3"/>
      <c r="F1342" s="3"/>
      <c r="G1342" s="3"/>
      <c r="I1342" s="3"/>
      <c r="J1342" s="140"/>
      <c r="K1342" s="83"/>
      <c r="L1342" s="140"/>
      <c r="M1342" s="83"/>
      <c r="N1342" s="3"/>
      <c r="O1342" s="3"/>
      <c r="P1342" s="3"/>
    </row>
    <row r="1343" spans="1:16" ht="11.25" x14ac:dyDescent="0.2">
      <c r="A1343" s="3"/>
      <c r="B1343" s="3"/>
      <c r="C1343" s="3"/>
      <c r="D1343" s="3"/>
      <c r="E1343" s="3"/>
      <c r="F1343" s="3"/>
      <c r="G1343" s="3"/>
      <c r="I1343" s="3"/>
      <c r="J1343" s="140"/>
      <c r="K1343" s="83"/>
      <c r="L1343" s="140"/>
      <c r="M1343" s="83"/>
      <c r="N1343" s="3"/>
      <c r="O1343" s="3"/>
      <c r="P1343" s="3"/>
    </row>
    <row r="1344" spans="1:16" ht="11.25" x14ac:dyDescent="0.2">
      <c r="A1344" s="3"/>
      <c r="B1344" s="3"/>
      <c r="C1344" s="3"/>
      <c r="D1344" s="3"/>
      <c r="E1344" s="3"/>
      <c r="F1344" s="3"/>
      <c r="G1344" s="3"/>
      <c r="I1344" s="3"/>
      <c r="J1344" s="140"/>
      <c r="K1344" s="83"/>
      <c r="L1344" s="140"/>
      <c r="M1344" s="83"/>
      <c r="N1344" s="3"/>
      <c r="O1344" s="3"/>
      <c r="P1344" s="3"/>
    </row>
    <row r="1345" spans="1:16" ht="11.25" x14ac:dyDescent="0.2">
      <c r="A1345" s="3"/>
      <c r="B1345" s="3"/>
      <c r="C1345" s="3"/>
      <c r="D1345" s="3"/>
      <c r="E1345" s="3"/>
      <c r="F1345" s="3"/>
      <c r="G1345" s="3"/>
      <c r="I1345" s="3"/>
      <c r="J1345" s="140"/>
      <c r="K1345" s="83"/>
      <c r="L1345" s="140"/>
      <c r="M1345" s="83"/>
      <c r="N1345" s="3"/>
      <c r="O1345" s="3"/>
      <c r="P1345" s="3"/>
    </row>
    <row r="1346" spans="1:16" ht="11.25" x14ac:dyDescent="0.2">
      <c r="A1346" s="3"/>
      <c r="B1346" s="3"/>
      <c r="C1346" s="3"/>
      <c r="D1346" s="3"/>
      <c r="E1346" s="3"/>
      <c r="F1346" s="3"/>
      <c r="G1346" s="3"/>
      <c r="I1346" s="3"/>
      <c r="J1346" s="140"/>
      <c r="K1346" s="83"/>
      <c r="L1346" s="140"/>
      <c r="M1346" s="83"/>
      <c r="N1346" s="3"/>
      <c r="O1346" s="3"/>
      <c r="P1346" s="3"/>
    </row>
    <row r="1347" spans="1:16" ht="11.25" x14ac:dyDescent="0.2">
      <c r="A1347" s="3"/>
      <c r="B1347" s="3"/>
      <c r="C1347" s="3"/>
      <c r="D1347" s="3"/>
      <c r="E1347" s="3"/>
      <c r="F1347" s="3"/>
      <c r="G1347" s="3"/>
      <c r="I1347" s="3"/>
      <c r="J1347" s="140"/>
      <c r="K1347" s="83"/>
      <c r="L1347" s="140"/>
      <c r="M1347" s="83"/>
      <c r="N1347" s="3"/>
      <c r="O1347" s="3"/>
      <c r="P1347" s="3"/>
    </row>
    <row r="1348" spans="1:16" ht="11.25" x14ac:dyDescent="0.2">
      <c r="A1348" s="3"/>
      <c r="B1348" s="3"/>
      <c r="C1348" s="3"/>
      <c r="D1348" s="3"/>
      <c r="E1348" s="3"/>
      <c r="F1348" s="3"/>
      <c r="G1348" s="3"/>
      <c r="I1348" s="3"/>
      <c r="J1348" s="140"/>
      <c r="K1348" s="83"/>
      <c r="L1348" s="140"/>
      <c r="M1348" s="83"/>
      <c r="N1348" s="3"/>
      <c r="O1348" s="3"/>
      <c r="P1348" s="3"/>
    </row>
    <row r="1349" spans="1:16" ht="11.25" x14ac:dyDescent="0.2">
      <c r="A1349" s="3"/>
      <c r="B1349" s="3"/>
      <c r="C1349" s="3"/>
      <c r="D1349" s="3"/>
      <c r="E1349" s="3"/>
      <c r="F1349" s="3"/>
      <c r="G1349" s="3"/>
      <c r="I1349" s="3"/>
      <c r="J1349" s="140"/>
      <c r="K1349" s="83"/>
      <c r="L1349" s="140"/>
      <c r="M1349" s="83"/>
      <c r="N1349" s="3"/>
      <c r="O1349" s="3"/>
      <c r="P1349" s="3"/>
    </row>
    <row r="1350" spans="1:16" ht="11.25" x14ac:dyDescent="0.2">
      <c r="A1350" s="3"/>
      <c r="B1350" s="3"/>
      <c r="C1350" s="3"/>
      <c r="D1350" s="3"/>
      <c r="E1350" s="3"/>
      <c r="F1350" s="3"/>
      <c r="G1350" s="3"/>
      <c r="I1350" s="3"/>
      <c r="J1350" s="140"/>
      <c r="K1350" s="83"/>
      <c r="L1350" s="140"/>
      <c r="M1350" s="83"/>
      <c r="N1350" s="3"/>
      <c r="O1350" s="3"/>
      <c r="P1350" s="3"/>
    </row>
    <row r="1351" spans="1:16" ht="11.25" x14ac:dyDescent="0.2">
      <c r="A1351" s="3"/>
      <c r="B1351" s="3"/>
      <c r="C1351" s="3"/>
      <c r="D1351" s="3"/>
      <c r="E1351" s="3"/>
      <c r="F1351" s="3"/>
      <c r="G1351" s="3"/>
      <c r="I1351" s="3"/>
      <c r="J1351" s="140"/>
      <c r="K1351" s="83"/>
      <c r="L1351" s="140"/>
      <c r="M1351" s="83"/>
      <c r="N1351" s="3"/>
      <c r="O1351" s="3"/>
      <c r="P1351" s="3"/>
    </row>
    <row r="1352" spans="1:16" ht="11.25" x14ac:dyDescent="0.2">
      <c r="A1352" s="3"/>
      <c r="B1352" s="3"/>
      <c r="C1352" s="3"/>
      <c r="D1352" s="3"/>
      <c r="E1352" s="3"/>
      <c r="F1352" s="3"/>
      <c r="G1352" s="3"/>
      <c r="I1352" s="3"/>
      <c r="J1352" s="140"/>
      <c r="K1352" s="83"/>
      <c r="L1352" s="140"/>
      <c r="M1352" s="83"/>
      <c r="N1352" s="3"/>
      <c r="O1352" s="3"/>
      <c r="P1352" s="3"/>
    </row>
    <row r="1353" spans="1:16" ht="11.25" x14ac:dyDescent="0.2">
      <c r="A1353" s="3"/>
      <c r="B1353" s="3"/>
      <c r="C1353" s="3"/>
      <c r="D1353" s="3"/>
      <c r="E1353" s="3"/>
      <c r="F1353" s="3"/>
      <c r="G1353" s="3"/>
      <c r="I1353" s="3"/>
      <c r="J1353" s="140"/>
      <c r="K1353" s="83"/>
      <c r="L1353" s="140"/>
      <c r="M1353" s="83"/>
      <c r="N1353" s="3"/>
      <c r="O1353" s="3"/>
      <c r="P1353" s="3"/>
    </row>
    <row r="1354" spans="1:16" ht="11.25" x14ac:dyDescent="0.2">
      <c r="A1354" s="3"/>
      <c r="B1354" s="3"/>
      <c r="C1354" s="3"/>
      <c r="D1354" s="3"/>
      <c r="E1354" s="3"/>
      <c r="F1354" s="3"/>
      <c r="G1354" s="3"/>
      <c r="I1354" s="3"/>
      <c r="J1354" s="140"/>
      <c r="K1354" s="83"/>
      <c r="L1354" s="140"/>
      <c r="M1354" s="83"/>
      <c r="N1354" s="3"/>
      <c r="O1354" s="3"/>
      <c r="P1354" s="3"/>
    </row>
    <row r="1355" spans="1:16" ht="11.25" x14ac:dyDescent="0.2">
      <c r="A1355" s="3"/>
      <c r="B1355" s="3"/>
      <c r="C1355" s="3"/>
      <c r="D1355" s="3"/>
      <c r="E1355" s="3"/>
      <c r="F1355" s="3"/>
      <c r="G1355" s="3"/>
      <c r="I1355" s="3"/>
      <c r="J1355" s="140"/>
      <c r="K1355" s="83"/>
      <c r="L1355" s="140"/>
      <c r="M1355" s="83"/>
      <c r="N1355" s="3"/>
      <c r="O1355" s="3"/>
      <c r="P1355" s="3"/>
    </row>
    <row r="1356" spans="1:16" ht="11.25" x14ac:dyDescent="0.2">
      <c r="A1356" s="3"/>
      <c r="B1356" s="3"/>
      <c r="C1356" s="3"/>
      <c r="D1356" s="3"/>
      <c r="E1356" s="3"/>
      <c r="F1356" s="3"/>
      <c r="G1356" s="3"/>
      <c r="I1356" s="3"/>
      <c r="J1356" s="140"/>
      <c r="K1356" s="83"/>
      <c r="L1356" s="140"/>
      <c r="M1356" s="83"/>
      <c r="N1356" s="3"/>
      <c r="O1356" s="3"/>
      <c r="P1356" s="3"/>
    </row>
    <row r="1357" spans="1:16" ht="11.25" x14ac:dyDescent="0.2">
      <c r="A1357" s="3"/>
      <c r="B1357" s="3"/>
      <c r="C1357" s="3"/>
      <c r="D1357" s="3"/>
      <c r="E1357" s="3"/>
      <c r="F1357" s="3"/>
      <c r="G1357" s="3"/>
      <c r="I1357" s="3"/>
      <c r="J1357" s="140"/>
      <c r="K1357" s="83"/>
      <c r="L1357" s="140"/>
      <c r="M1357" s="83"/>
      <c r="N1357" s="3"/>
      <c r="O1357" s="3"/>
      <c r="P1357" s="3"/>
    </row>
    <row r="1358" spans="1:16" ht="11.25" x14ac:dyDescent="0.2">
      <c r="A1358" s="3"/>
      <c r="B1358" s="3"/>
      <c r="C1358" s="3"/>
      <c r="D1358" s="3"/>
      <c r="E1358" s="3"/>
      <c r="F1358" s="3"/>
      <c r="G1358" s="3"/>
      <c r="I1358" s="3"/>
      <c r="J1358" s="140"/>
      <c r="K1358" s="83"/>
      <c r="L1358" s="140"/>
      <c r="M1358" s="83"/>
      <c r="N1358" s="3"/>
      <c r="O1358" s="3"/>
      <c r="P1358" s="3"/>
    </row>
    <row r="1359" spans="1:16" ht="11.25" x14ac:dyDescent="0.2">
      <c r="A1359" s="3"/>
      <c r="B1359" s="3"/>
      <c r="C1359" s="3"/>
      <c r="D1359" s="3"/>
      <c r="E1359" s="3"/>
      <c r="F1359" s="3"/>
      <c r="G1359" s="3"/>
      <c r="I1359" s="3"/>
      <c r="J1359" s="140"/>
      <c r="K1359" s="83"/>
      <c r="L1359" s="140"/>
      <c r="M1359" s="83"/>
      <c r="N1359" s="3"/>
      <c r="O1359" s="3"/>
      <c r="P1359" s="3"/>
    </row>
    <row r="1360" spans="1:16" ht="11.25" x14ac:dyDescent="0.2">
      <c r="A1360" s="3"/>
      <c r="B1360" s="3"/>
      <c r="C1360" s="3"/>
      <c r="D1360" s="3"/>
      <c r="E1360" s="3"/>
      <c r="F1360" s="3"/>
      <c r="G1360" s="3"/>
      <c r="I1360" s="3"/>
      <c r="J1360" s="140"/>
      <c r="K1360" s="83"/>
      <c r="L1360" s="140"/>
      <c r="M1360" s="83"/>
      <c r="N1360" s="3"/>
      <c r="O1360" s="3"/>
      <c r="P1360" s="3"/>
    </row>
    <row r="1361" spans="1:16" ht="11.25" x14ac:dyDescent="0.2">
      <c r="A1361" s="3"/>
      <c r="B1361" s="3"/>
      <c r="C1361" s="3"/>
      <c r="D1361" s="3"/>
      <c r="E1361" s="3"/>
      <c r="F1361" s="3"/>
      <c r="G1361" s="3"/>
      <c r="I1361" s="3"/>
      <c r="J1361" s="140"/>
      <c r="K1361" s="83"/>
      <c r="L1361" s="140"/>
      <c r="M1361" s="83"/>
      <c r="N1361" s="3"/>
      <c r="O1361" s="3"/>
      <c r="P1361" s="3"/>
    </row>
    <row r="1362" spans="1:16" ht="11.25" x14ac:dyDescent="0.2">
      <c r="A1362" s="3"/>
      <c r="B1362" s="3"/>
      <c r="C1362" s="3"/>
      <c r="D1362" s="3"/>
      <c r="E1362" s="3"/>
      <c r="F1362" s="3"/>
      <c r="G1362" s="3"/>
      <c r="I1362" s="3"/>
      <c r="J1362" s="140"/>
      <c r="K1362" s="83"/>
      <c r="L1362" s="140"/>
      <c r="M1362" s="83"/>
      <c r="N1362" s="3"/>
      <c r="O1362" s="3"/>
      <c r="P1362" s="3"/>
    </row>
    <row r="1363" spans="1:16" ht="11.25" x14ac:dyDescent="0.2">
      <c r="A1363" s="3"/>
      <c r="B1363" s="3"/>
      <c r="C1363" s="3"/>
      <c r="D1363" s="3"/>
      <c r="E1363" s="3"/>
      <c r="F1363" s="3"/>
      <c r="G1363" s="3"/>
      <c r="I1363" s="3"/>
      <c r="J1363" s="140"/>
      <c r="K1363" s="83"/>
      <c r="L1363" s="140"/>
      <c r="M1363" s="83"/>
      <c r="N1363" s="3"/>
      <c r="O1363" s="3"/>
      <c r="P1363" s="3"/>
    </row>
    <row r="1364" spans="1:16" ht="11.25" x14ac:dyDescent="0.2">
      <c r="A1364" s="3"/>
      <c r="B1364" s="3"/>
      <c r="C1364" s="3"/>
      <c r="D1364" s="3"/>
      <c r="E1364" s="3"/>
      <c r="F1364" s="3"/>
      <c r="G1364" s="3"/>
      <c r="I1364" s="3"/>
      <c r="J1364" s="140"/>
      <c r="K1364" s="83"/>
      <c r="L1364" s="140"/>
      <c r="M1364" s="83"/>
      <c r="N1364" s="3"/>
      <c r="O1364" s="3"/>
      <c r="P1364" s="3"/>
    </row>
    <row r="1365" spans="1:16" ht="11.25" x14ac:dyDescent="0.2">
      <c r="A1365" s="3"/>
      <c r="B1365" s="3"/>
      <c r="C1365" s="3"/>
      <c r="D1365" s="3"/>
      <c r="E1365" s="3"/>
      <c r="F1365" s="3"/>
      <c r="G1365" s="3"/>
      <c r="I1365" s="3"/>
      <c r="J1365" s="140"/>
      <c r="K1365" s="83"/>
      <c r="L1365" s="140"/>
      <c r="M1365" s="83"/>
      <c r="N1365" s="3"/>
      <c r="O1365" s="3"/>
      <c r="P1365" s="3"/>
    </row>
    <row r="1366" spans="1:16" ht="11.25" x14ac:dyDescent="0.2">
      <c r="A1366" s="3"/>
      <c r="B1366" s="3"/>
      <c r="C1366" s="3"/>
      <c r="D1366" s="3"/>
      <c r="E1366" s="3"/>
      <c r="F1366" s="3"/>
      <c r="G1366" s="3"/>
      <c r="I1366" s="3"/>
      <c r="J1366" s="140"/>
      <c r="K1366" s="83"/>
      <c r="L1366" s="140"/>
      <c r="M1366" s="83"/>
      <c r="N1366" s="3"/>
      <c r="O1366" s="3"/>
      <c r="P1366" s="3"/>
    </row>
    <row r="1367" spans="1:16" ht="11.25" x14ac:dyDescent="0.2">
      <c r="A1367" s="3"/>
      <c r="B1367" s="3"/>
      <c r="C1367" s="3"/>
      <c r="D1367" s="3"/>
      <c r="E1367" s="3"/>
      <c r="F1367" s="3"/>
      <c r="G1367" s="3"/>
      <c r="I1367" s="3"/>
      <c r="J1367" s="140"/>
      <c r="K1367" s="83"/>
      <c r="L1367" s="140"/>
      <c r="M1367" s="83"/>
      <c r="N1367" s="3"/>
      <c r="O1367" s="3"/>
      <c r="P1367" s="3"/>
    </row>
    <row r="1368" spans="1:16" ht="11.25" x14ac:dyDescent="0.2">
      <c r="A1368" s="3"/>
      <c r="B1368" s="3"/>
      <c r="C1368" s="3"/>
      <c r="D1368" s="3"/>
      <c r="E1368" s="3"/>
      <c r="F1368" s="3"/>
      <c r="G1368" s="3"/>
      <c r="I1368" s="3"/>
      <c r="J1368" s="140"/>
      <c r="K1368" s="83"/>
      <c r="L1368" s="140"/>
      <c r="M1368" s="83"/>
      <c r="N1368" s="3"/>
      <c r="O1368" s="3"/>
      <c r="P1368" s="3"/>
    </row>
    <row r="1369" spans="1:16" ht="11.25" x14ac:dyDescent="0.2">
      <c r="A1369" s="3"/>
      <c r="B1369" s="3"/>
      <c r="C1369" s="3"/>
      <c r="D1369" s="3"/>
      <c r="E1369" s="3"/>
      <c r="F1369" s="3"/>
      <c r="G1369" s="3"/>
      <c r="I1369" s="3"/>
      <c r="J1369" s="140"/>
      <c r="K1369" s="83"/>
      <c r="L1369" s="140"/>
      <c r="M1369" s="83"/>
      <c r="N1369" s="3"/>
      <c r="O1369" s="3"/>
      <c r="P1369" s="3"/>
    </row>
    <row r="1370" spans="1:16" ht="11.25" x14ac:dyDescent="0.2">
      <c r="A1370" s="3"/>
      <c r="B1370" s="3"/>
      <c r="C1370" s="3"/>
      <c r="D1370" s="3"/>
      <c r="E1370" s="3"/>
      <c r="F1370" s="3"/>
      <c r="G1370" s="3"/>
      <c r="I1370" s="3"/>
      <c r="J1370" s="140"/>
      <c r="K1370" s="83"/>
      <c r="L1370" s="140"/>
      <c r="M1370" s="83"/>
      <c r="N1370" s="3"/>
      <c r="O1370" s="3"/>
      <c r="P1370" s="3"/>
    </row>
    <row r="1371" spans="1:16" ht="11.25" x14ac:dyDescent="0.2">
      <c r="A1371" s="3"/>
      <c r="B1371" s="3"/>
      <c r="C1371" s="3"/>
      <c r="D1371" s="3"/>
      <c r="E1371" s="3"/>
      <c r="F1371" s="3"/>
      <c r="G1371" s="3"/>
      <c r="I1371" s="3"/>
      <c r="J1371" s="140"/>
      <c r="K1371" s="83"/>
      <c r="L1371" s="140"/>
      <c r="M1371" s="83"/>
      <c r="N1371" s="3"/>
      <c r="O1371" s="3"/>
      <c r="P1371" s="3"/>
    </row>
    <row r="1372" spans="1:16" ht="11.25" x14ac:dyDescent="0.2">
      <c r="A1372" s="3"/>
      <c r="B1372" s="3"/>
      <c r="C1372" s="3"/>
      <c r="D1372" s="3"/>
      <c r="E1372" s="3"/>
      <c r="F1372" s="3"/>
      <c r="G1372" s="3"/>
      <c r="I1372" s="3"/>
      <c r="J1372" s="140"/>
      <c r="K1372" s="83"/>
      <c r="L1372" s="140"/>
      <c r="M1372" s="83"/>
      <c r="N1372" s="3"/>
      <c r="O1372" s="3"/>
      <c r="P1372" s="3"/>
    </row>
    <row r="1373" spans="1:16" ht="11.25" x14ac:dyDescent="0.2">
      <c r="A1373" s="3"/>
      <c r="B1373" s="3"/>
      <c r="C1373" s="3"/>
      <c r="D1373" s="3"/>
      <c r="E1373" s="3"/>
      <c r="F1373" s="3"/>
      <c r="G1373" s="3"/>
      <c r="I1373" s="3"/>
      <c r="J1373" s="140"/>
      <c r="K1373" s="83"/>
      <c r="L1373" s="140"/>
      <c r="M1373" s="83"/>
      <c r="N1373" s="3"/>
      <c r="O1373" s="3"/>
      <c r="P1373" s="3"/>
    </row>
    <row r="1374" spans="1:16" ht="11.25" x14ac:dyDescent="0.2">
      <c r="A1374" s="3"/>
      <c r="B1374" s="3"/>
      <c r="C1374" s="3"/>
      <c r="D1374" s="3"/>
      <c r="E1374" s="3"/>
      <c r="F1374" s="3"/>
      <c r="G1374" s="3"/>
      <c r="I1374" s="3"/>
      <c r="J1374" s="140"/>
      <c r="K1374" s="83"/>
      <c r="L1374" s="140"/>
      <c r="M1374" s="83"/>
      <c r="N1374" s="3"/>
      <c r="O1374" s="3"/>
      <c r="P1374" s="3"/>
    </row>
    <row r="1375" spans="1:16" ht="11.25" x14ac:dyDescent="0.2">
      <c r="A1375" s="3"/>
      <c r="B1375" s="3"/>
      <c r="C1375" s="3"/>
      <c r="D1375" s="3"/>
      <c r="E1375" s="3"/>
      <c r="F1375" s="3"/>
      <c r="G1375" s="3"/>
      <c r="I1375" s="3"/>
      <c r="J1375" s="140"/>
      <c r="K1375" s="83"/>
      <c r="L1375" s="140"/>
      <c r="M1375" s="83"/>
      <c r="N1375" s="3"/>
      <c r="O1375" s="3"/>
      <c r="P1375" s="3"/>
    </row>
    <row r="1376" spans="1:16" ht="11.25" x14ac:dyDescent="0.2">
      <c r="A1376" s="3"/>
      <c r="B1376" s="3"/>
      <c r="C1376" s="3"/>
      <c r="D1376" s="3"/>
      <c r="E1376" s="3"/>
      <c r="F1376" s="3"/>
      <c r="G1376" s="3"/>
      <c r="I1376" s="3"/>
      <c r="J1376" s="140"/>
      <c r="K1376" s="83"/>
      <c r="L1376" s="140"/>
      <c r="M1376" s="83"/>
      <c r="N1376" s="3"/>
      <c r="O1376" s="3"/>
      <c r="P1376" s="3"/>
    </row>
    <row r="1377" spans="1:16" ht="11.25" x14ac:dyDescent="0.2">
      <c r="A1377" s="3"/>
      <c r="B1377" s="3"/>
      <c r="C1377" s="3"/>
      <c r="D1377" s="3"/>
      <c r="E1377" s="3"/>
      <c r="F1377" s="3"/>
      <c r="G1377" s="3"/>
      <c r="I1377" s="3"/>
      <c r="J1377" s="140"/>
      <c r="K1377" s="83"/>
      <c r="L1377" s="140"/>
      <c r="M1377" s="83"/>
      <c r="N1377" s="3"/>
      <c r="O1377" s="3"/>
      <c r="P1377" s="3"/>
    </row>
    <row r="1378" spans="1:16" ht="11.25" x14ac:dyDescent="0.2">
      <c r="A1378" s="3"/>
      <c r="B1378" s="3"/>
      <c r="C1378" s="3"/>
      <c r="D1378" s="3"/>
      <c r="E1378" s="3"/>
      <c r="F1378" s="3"/>
      <c r="G1378" s="3"/>
      <c r="I1378" s="3"/>
      <c r="J1378" s="140"/>
      <c r="K1378" s="83"/>
      <c r="L1378" s="140"/>
      <c r="M1378" s="83"/>
      <c r="N1378" s="3"/>
      <c r="O1378" s="3"/>
      <c r="P1378" s="3"/>
    </row>
    <row r="1379" spans="1:16" ht="11.25" x14ac:dyDescent="0.2">
      <c r="A1379" s="3"/>
      <c r="B1379" s="3"/>
      <c r="C1379" s="3"/>
      <c r="D1379" s="3"/>
      <c r="E1379" s="3"/>
      <c r="F1379" s="3"/>
      <c r="G1379" s="3"/>
      <c r="I1379" s="3"/>
      <c r="J1379" s="140"/>
      <c r="K1379" s="83"/>
      <c r="L1379" s="140"/>
      <c r="M1379" s="83"/>
      <c r="N1379" s="3"/>
      <c r="O1379" s="3"/>
      <c r="P1379" s="3"/>
    </row>
    <row r="1380" spans="1:16" ht="11.25" x14ac:dyDescent="0.2">
      <c r="A1380" s="3"/>
      <c r="B1380" s="3"/>
      <c r="C1380" s="3"/>
      <c r="D1380" s="3"/>
      <c r="E1380" s="3"/>
      <c r="F1380" s="3"/>
      <c r="G1380" s="3"/>
      <c r="I1380" s="3"/>
      <c r="J1380" s="140"/>
      <c r="K1380" s="83"/>
      <c r="L1380" s="140"/>
      <c r="M1380" s="83"/>
      <c r="N1380" s="3"/>
      <c r="O1380" s="3"/>
      <c r="P1380" s="3"/>
    </row>
    <row r="1381" spans="1:16" ht="11.25" x14ac:dyDescent="0.2">
      <c r="A1381" s="3"/>
      <c r="B1381" s="3"/>
      <c r="C1381" s="3"/>
      <c r="D1381" s="3"/>
      <c r="E1381" s="3"/>
      <c r="F1381" s="3"/>
      <c r="G1381" s="3"/>
      <c r="I1381" s="3"/>
      <c r="J1381" s="140"/>
      <c r="K1381" s="83"/>
      <c r="L1381" s="140"/>
      <c r="M1381" s="83"/>
      <c r="N1381" s="3"/>
      <c r="O1381" s="3"/>
      <c r="P1381" s="3"/>
    </row>
    <row r="1382" spans="1:16" ht="11.25" x14ac:dyDescent="0.2">
      <c r="A1382" s="3"/>
      <c r="B1382" s="3"/>
      <c r="C1382" s="3"/>
      <c r="D1382" s="3"/>
      <c r="E1382" s="3"/>
      <c r="F1382" s="3"/>
      <c r="G1382" s="3"/>
      <c r="I1382" s="3"/>
      <c r="J1382" s="140"/>
      <c r="K1382" s="83"/>
      <c r="L1382" s="140"/>
      <c r="M1382" s="83"/>
      <c r="N1382" s="3"/>
      <c r="O1382" s="3"/>
      <c r="P1382" s="3"/>
    </row>
    <row r="1383" spans="1:16" ht="11.25" x14ac:dyDescent="0.2">
      <c r="A1383" s="3"/>
      <c r="B1383" s="3"/>
      <c r="C1383" s="3"/>
      <c r="D1383" s="3"/>
      <c r="E1383" s="3"/>
      <c r="F1383" s="3"/>
      <c r="G1383" s="3"/>
      <c r="I1383" s="3"/>
      <c r="J1383" s="140"/>
      <c r="K1383" s="83"/>
      <c r="L1383" s="140"/>
      <c r="M1383" s="83"/>
      <c r="N1383" s="3"/>
      <c r="O1383" s="3"/>
      <c r="P1383" s="3"/>
    </row>
    <row r="1384" spans="1:16" ht="11.25" x14ac:dyDescent="0.2">
      <c r="A1384" s="3"/>
      <c r="B1384" s="3"/>
      <c r="C1384" s="3"/>
      <c r="D1384" s="3"/>
      <c r="E1384" s="3"/>
      <c r="F1384" s="3"/>
      <c r="G1384" s="3"/>
      <c r="I1384" s="3"/>
      <c r="J1384" s="140"/>
      <c r="K1384" s="83"/>
      <c r="L1384" s="140"/>
      <c r="M1384" s="83"/>
      <c r="N1384" s="3"/>
      <c r="O1384" s="3"/>
      <c r="P1384" s="3"/>
    </row>
    <row r="1385" spans="1:16" ht="11.25" x14ac:dyDescent="0.2">
      <c r="A1385" s="3"/>
      <c r="B1385" s="3"/>
      <c r="C1385" s="3"/>
      <c r="D1385" s="3"/>
      <c r="E1385" s="3"/>
      <c r="F1385" s="3"/>
      <c r="G1385" s="3"/>
      <c r="I1385" s="3"/>
      <c r="J1385" s="140"/>
      <c r="K1385" s="83"/>
      <c r="L1385" s="140"/>
      <c r="M1385" s="83"/>
      <c r="N1385" s="3"/>
      <c r="O1385" s="3"/>
      <c r="P1385" s="3"/>
    </row>
    <row r="1386" spans="1:16" ht="11.25" x14ac:dyDescent="0.2">
      <c r="A1386" s="3"/>
      <c r="B1386" s="3"/>
      <c r="C1386" s="3"/>
      <c r="D1386" s="3"/>
      <c r="E1386" s="3"/>
      <c r="F1386" s="3"/>
      <c r="G1386" s="3"/>
      <c r="I1386" s="3"/>
      <c r="J1386" s="140"/>
      <c r="K1386" s="83"/>
      <c r="L1386" s="140"/>
      <c r="M1386" s="83"/>
      <c r="N1386" s="3"/>
      <c r="O1386" s="3"/>
      <c r="P1386" s="3"/>
    </row>
    <row r="1387" spans="1:16" ht="11.25" x14ac:dyDescent="0.2">
      <c r="A1387" s="3"/>
      <c r="B1387" s="3"/>
      <c r="C1387" s="3"/>
      <c r="D1387" s="3"/>
      <c r="E1387" s="3"/>
      <c r="F1387" s="3"/>
      <c r="G1387" s="3"/>
      <c r="I1387" s="3"/>
      <c r="J1387" s="140"/>
      <c r="K1387" s="83"/>
      <c r="L1387" s="140"/>
      <c r="M1387" s="83"/>
      <c r="N1387" s="3"/>
      <c r="O1387" s="3"/>
      <c r="P1387" s="3"/>
    </row>
    <row r="1388" spans="1:16" ht="11.25" x14ac:dyDescent="0.2">
      <c r="A1388" s="3"/>
      <c r="B1388" s="3"/>
      <c r="C1388" s="3"/>
      <c r="D1388" s="3"/>
      <c r="E1388" s="3"/>
      <c r="F1388" s="3"/>
      <c r="G1388" s="3"/>
      <c r="I1388" s="3"/>
      <c r="J1388" s="140"/>
      <c r="K1388" s="83"/>
      <c r="L1388" s="140"/>
      <c r="M1388" s="83"/>
      <c r="N1388" s="3"/>
      <c r="O1388" s="3"/>
      <c r="P1388" s="3"/>
    </row>
    <row r="1389" spans="1:16" ht="11.25" x14ac:dyDescent="0.2">
      <c r="A1389" s="3"/>
      <c r="B1389" s="3"/>
      <c r="C1389" s="3"/>
      <c r="D1389" s="3"/>
      <c r="E1389" s="3"/>
      <c r="F1389" s="3"/>
      <c r="G1389" s="3"/>
      <c r="I1389" s="3"/>
      <c r="J1389" s="140"/>
      <c r="K1389" s="83"/>
      <c r="L1389" s="140"/>
      <c r="M1389" s="83"/>
      <c r="N1389" s="3"/>
      <c r="O1389" s="3"/>
      <c r="P1389" s="3"/>
    </row>
    <row r="1390" spans="1:16" ht="11.25" x14ac:dyDescent="0.2">
      <c r="A1390" s="3"/>
      <c r="B1390" s="3"/>
      <c r="C1390" s="3"/>
      <c r="D1390" s="3"/>
      <c r="E1390" s="3"/>
      <c r="F1390" s="3"/>
      <c r="G1390" s="3"/>
      <c r="I1390" s="3"/>
      <c r="J1390" s="140"/>
      <c r="K1390" s="83"/>
      <c r="L1390" s="140"/>
      <c r="M1390" s="83"/>
      <c r="N1390" s="3"/>
      <c r="O1390" s="3"/>
      <c r="P1390" s="3"/>
    </row>
    <row r="1391" spans="1:16" ht="11.25" x14ac:dyDescent="0.2">
      <c r="A1391" s="3"/>
      <c r="B1391" s="3"/>
      <c r="C1391" s="3"/>
      <c r="D1391" s="3"/>
      <c r="E1391" s="3"/>
      <c r="F1391" s="3"/>
      <c r="G1391" s="3"/>
      <c r="I1391" s="3"/>
      <c r="J1391" s="140"/>
      <c r="K1391" s="83"/>
      <c r="L1391" s="140"/>
      <c r="M1391" s="83"/>
      <c r="N1391" s="3"/>
      <c r="O1391" s="3"/>
      <c r="P1391" s="3"/>
    </row>
    <row r="1392" spans="1:16" ht="11.25" x14ac:dyDescent="0.2">
      <c r="A1392" s="3"/>
      <c r="B1392" s="3"/>
      <c r="C1392" s="3"/>
      <c r="D1392" s="3"/>
      <c r="E1392" s="3"/>
      <c r="F1392" s="3"/>
      <c r="G1392" s="3"/>
      <c r="I1392" s="3"/>
      <c r="J1392" s="140"/>
      <c r="K1392" s="83"/>
      <c r="L1392" s="140"/>
      <c r="M1392" s="83"/>
      <c r="N1392" s="3"/>
      <c r="O1392" s="3"/>
      <c r="P1392" s="3"/>
    </row>
    <row r="1393" spans="1:16" ht="11.25" x14ac:dyDescent="0.2">
      <c r="A1393" s="3"/>
      <c r="B1393" s="3"/>
      <c r="C1393" s="3"/>
      <c r="D1393" s="3"/>
      <c r="E1393" s="3"/>
      <c r="F1393" s="3"/>
      <c r="G1393" s="3"/>
      <c r="I1393" s="3"/>
      <c r="J1393" s="140"/>
      <c r="K1393" s="83"/>
      <c r="L1393" s="140"/>
      <c r="M1393" s="83"/>
      <c r="N1393" s="3"/>
      <c r="O1393" s="3"/>
      <c r="P1393" s="3"/>
    </row>
    <row r="1394" spans="1:16" ht="11.25" x14ac:dyDescent="0.2">
      <c r="A1394" s="3"/>
      <c r="B1394" s="3"/>
      <c r="C1394" s="3"/>
      <c r="D1394" s="3"/>
      <c r="E1394" s="3"/>
      <c r="F1394" s="3"/>
      <c r="G1394" s="3"/>
      <c r="I1394" s="3"/>
      <c r="J1394" s="140"/>
      <c r="K1394" s="83"/>
      <c r="L1394" s="140"/>
      <c r="M1394" s="83"/>
      <c r="N1394" s="3"/>
      <c r="O1394" s="3"/>
      <c r="P1394" s="3"/>
    </row>
    <row r="1395" spans="1:16" ht="11.25" x14ac:dyDescent="0.2">
      <c r="A1395" s="3"/>
      <c r="B1395" s="3"/>
      <c r="C1395" s="3"/>
      <c r="D1395" s="3"/>
      <c r="E1395" s="3"/>
      <c r="F1395" s="3"/>
      <c r="G1395" s="3"/>
      <c r="I1395" s="3"/>
      <c r="J1395" s="140"/>
      <c r="K1395" s="83"/>
      <c r="L1395" s="140"/>
      <c r="M1395" s="83"/>
      <c r="N1395" s="3"/>
      <c r="O1395" s="3"/>
      <c r="P1395" s="3"/>
    </row>
    <row r="1396" spans="1:16" ht="11.25" x14ac:dyDescent="0.2">
      <c r="A1396" s="3"/>
      <c r="B1396" s="3"/>
      <c r="C1396" s="3"/>
      <c r="D1396" s="3"/>
      <c r="E1396" s="3"/>
      <c r="F1396" s="3"/>
      <c r="G1396" s="3"/>
      <c r="I1396" s="3"/>
      <c r="J1396" s="140"/>
      <c r="K1396" s="83"/>
      <c r="L1396" s="140"/>
      <c r="M1396" s="83"/>
      <c r="N1396" s="3"/>
      <c r="O1396" s="3"/>
      <c r="P1396" s="3"/>
    </row>
    <row r="1397" spans="1:16" ht="11.25" x14ac:dyDescent="0.2">
      <c r="A1397" s="3"/>
      <c r="B1397" s="3"/>
      <c r="C1397" s="3"/>
      <c r="D1397" s="3"/>
      <c r="E1397" s="3"/>
      <c r="F1397" s="3"/>
      <c r="G1397" s="3"/>
      <c r="I1397" s="3"/>
      <c r="J1397" s="140"/>
      <c r="K1397" s="83"/>
      <c r="L1397" s="140"/>
      <c r="M1397" s="83"/>
      <c r="N1397" s="3"/>
      <c r="O1397" s="3"/>
      <c r="P1397" s="3"/>
    </row>
    <row r="1398" spans="1:16" ht="11.25" x14ac:dyDescent="0.2">
      <c r="A1398" s="3"/>
      <c r="B1398" s="3"/>
      <c r="C1398" s="3"/>
      <c r="D1398" s="3"/>
      <c r="E1398" s="3"/>
      <c r="F1398" s="3"/>
      <c r="G1398" s="3"/>
      <c r="I1398" s="3"/>
      <c r="J1398" s="140"/>
      <c r="K1398" s="83"/>
      <c r="L1398" s="140"/>
      <c r="M1398" s="83"/>
      <c r="N1398" s="3"/>
      <c r="O1398" s="3"/>
      <c r="P1398" s="3"/>
    </row>
    <row r="1399" spans="1:16" ht="11.25" x14ac:dyDescent="0.2">
      <c r="A1399" s="3"/>
      <c r="B1399" s="3"/>
      <c r="C1399" s="3"/>
      <c r="D1399" s="3"/>
      <c r="E1399" s="3"/>
      <c r="F1399" s="3"/>
      <c r="G1399" s="3"/>
      <c r="I1399" s="3"/>
      <c r="J1399" s="140"/>
      <c r="K1399" s="83"/>
      <c r="L1399" s="140"/>
      <c r="M1399" s="83"/>
      <c r="N1399" s="3"/>
      <c r="O1399" s="3"/>
      <c r="P1399" s="3"/>
    </row>
    <row r="1400" spans="1:16" ht="11.25" x14ac:dyDescent="0.2">
      <c r="A1400" s="3"/>
      <c r="B1400" s="3"/>
      <c r="C1400" s="3"/>
      <c r="D1400" s="3"/>
      <c r="E1400" s="3"/>
      <c r="F1400" s="3"/>
      <c r="G1400" s="3"/>
      <c r="I1400" s="3"/>
      <c r="J1400" s="140"/>
      <c r="K1400" s="83"/>
      <c r="L1400" s="140"/>
      <c r="M1400" s="83"/>
      <c r="N1400" s="3"/>
      <c r="O1400" s="3"/>
      <c r="P1400" s="3"/>
    </row>
    <row r="1401" spans="1:16" ht="11.25" x14ac:dyDescent="0.2">
      <c r="A1401" s="3"/>
      <c r="B1401" s="3"/>
      <c r="C1401" s="3"/>
      <c r="D1401" s="3"/>
      <c r="E1401" s="3"/>
      <c r="F1401" s="3"/>
      <c r="G1401" s="3"/>
      <c r="I1401" s="3"/>
      <c r="J1401" s="140"/>
      <c r="K1401" s="83"/>
      <c r="L1401" s="140"/>
      <c r="M1401" s="83"/>
      <c r="N1401" s="3"/>
      <c r="O1401" s="3"/>
      <c r="P1401" s="3"/>
    </row>
    <row r="1402" spans="1:16" ht="11.25" x14ac:dyDescent="0.2">
      <c r="A1402" s="3"/>
      <c r="B1402" s="3"/>
      <c r="C1402" s="3"/>
      <c r="D1402" s="3"/>
      <c r="E1402" s="3"/>
      <c r="F1402" s="3"/>
      <c r="G1402" s="3"/>
      <c r="I1402" s="3"/>
      <c r="J1402" s="140"/>
      <c r="K1402" s="83"/>
      <c r="L1402" s="140"/>
      <c r="M1402" s="83"/>
      <c r="N1402" s="3"/>
      <c r="O1402" s="3"/>
      <c r="P1402" s="3"/>
    </row>
    <row r="1403" spans="1:16" ht="11.25" x14ac:dyDescent="0.2">
      <c r="A1403" s="3"/>
      <c r="B1403" s="3"/>
      <c r="C1403" s="3"/>
      <c r="D1403" s="3"/>
      <c r="E1403" s="3"/>
      <c r="F1403" s="3"/>
      <c r="G1403" s="3"/>
      <c r="I1403" s="3"/>
      <c r="J1403" s="140"/>
      <c r="K1403" s="83"/>
      <c r="L1403" s="140"/>
      <c r="M1403" s="83"/>
      <c r="N1403" s="3"/>
      <c r="O1403" s="3"/>
      <c r="P1403" s="3"/>
    </row>
    <row r="1404" spans="1:16" ht="11.25" x14ac:dyDescent="0.2">
      <c r="A1404" s="3"/>
      <c r="B1404" s="3"/>
      <c r="C1404" s="3"/>
      <c r="D1404" s="3"/>
      <c r="E1404" s="3"/>
      <c r="F1404" s="3"/>
      <c r="G1404" s="3"/>
      <c r="I1404" s="3"/>
      <c r="J1404" s="140"/>
      <c r="K1404" s="83"/>
      <c r="L1404" s="140"/>
      <c r="M1404" s="83"/>
      <c r="N1404" s="3"/>
      <c r="O1404" s="3"/>
      <c r="P1404" s="3"/>
    </row>
    <row r="1405" spans="1:16" ht="11.25" x14ac:dyDescent="0.2">
      <c r="A1405" s="3"/>
      <c r="B1405" s="3"/>
      <c r="C1405" s="3"/>
      <c r="D1405" s="3"/>
      <c r="E1405" s="3"/>
      <c r="F1405" s="3"/>
      <c r="G1405" s="3"/>
      <c r="I1405" s="3"/>
      <c r="J1405" s="140"/>
      <c r="K1405" s="83"/>
      <c r="L1405" s="140"/>
      <c r="M1405" s="83"/>
      <c r="N1405" s="3"/>
      <c r="O1405" s="3"/>
      <c r="P1405" s="3"/>
    </row>
    <row r="1406" spans="1:16" ht="11.25" x14ac:dyDescent="0.2">
      <c r="A1406" s="3"/>
      <c r="B1406" s="3"/>
      <c r="C1406" s="3"/>
      <c r="D1406" s="3"/>
      <c r="E1406" s="3"/>
      <c r="F1406" s="3"/>
      <c r="G1406" s="3"/>
      <c r="I1406" s="3"/>
      <c r="J1406" s="140"/>
      <c r="K1406" s="83"/>
      <c r="L1406" s="140"/>
      <c r="M1406" s="83"/>
      <c r="N1406" s="3"/>
      <c r="O1406" s="3"/>
      <c r="P1406" s="3"/>
    </row>
    <row r="1407" spans="1:16" ht="11.25" x14ac:dyDescent="0.2">
      <c r="A1407" s="3"/>
      <c r="B1407" s="3"/>
      <c r="C1407" s="3"/>
      <c r="D1407" s="3"/>
      <c r="E1407" s="3"/>
      <c r="F1407" s="3"/>
      <c r="G1407" s="3"/>
      <c r="I1407" s="3"/>
      <c r="J1407" s="140"/>
      <c r="K1407" s="83"/>
      <c r="L1407" s="140"/>
      <c r="M1407" s="83"/>
      <c r="N1407" s="3"/>
      <c r="O1407" s="3"/>
      <c r="P1407" s="3"/>
    </row>
    <row r="1408" spans="1:16" ht="11.25" x14ac:dyDescent="0.2">
      <c r="A1408" s="3"/>
      <c r="B1408" s="3"/>
      <c r="C1408" s="3"/>
      <c r="D1408" s="3"/>
      <c r="E1408" s="3"/>
      <c r="F1408" s="3"/>
      <c r="G1408" s="3"/>
      <c r="I1408" s="3"/>
      <c r="J1408" s="140"/>
      <c r="K1408" s="83"/>
      <c r="L1408" s="140"/>
      <c r="M1408" s="83"/>
      <c r="N1408" s="3"/>
      <c r="O1408" s="3"/>
      <c r="P1408" s="3"/>
    </row>
    <row r="1409" spans="1:16" ht="11.25" x14ac:dyDescent="0.2">
      <c r="A1409" s="3"/>
      <c r="B1409" s="3"/>
      <c r="C1409" s="3"/>
      <c r="D1409" s="3"/>
      <c r="E1409" s="3"/>
      <c r="F1409" s="3"/>
      <c r="G1409" s="3"/>
      <c r="I1409" s="3"/>
      <c r="J1409" s="140"/>
      <c r="K1409" s="83"/>
      <c r="L1409" s="140"/>
      <c r="M1409" s="83"/>
      <c r="N1409" s="3"/>
      <c r="O1409" s="3"/>
      <c r="P1409" s="3"/>
    </row>
    <row r="1410" spans="1:16" ht="11.25" x14ac:dyDescent="0.2">
      <c r="A1410" s="3"/>
      <c r="B1410" s="3"/>
      <c r="C1410" s="3"/>
      <c r="D1410" s="3"/>
      <c r="E1410" s="3"/>
      <c r="F1410" s="3"/>
      <c r="G1410" s="3"/>
      <c r="I1410" s="3"/>
      <c r="J1410" s="140"/>
      <c r="K1410" s="83"/>
      <c r="L1410" s="140"/>
      <c r="M1410" s="83"/>
      <c r="N1410" s="3"/>
      <c r="O1410" s="3"/>
      <c r="P1410" s="3"/>
    </row>
    <row r="1411" spans="1:16" ht="11.25" x14ac:dyDescent="0.2">
      <c r="A1411" s="3"/>
      <c r="B1411" s="3"/>
      <c r="C1411" s="3"/>
      <c r="D1411" s="3"/>
      <c r="E1411" s="3"/>
      <c r="F1411" s="3"/>
      <c r="G1411" s="3"/>
      <c r="I1411" s="3"/>
      <c r="J1411" s="140"/>
      <c r="K1411" s="83"/>
      <c r="L1411" s="140"/>
      <c r="M1411" s="83"/>
      <c r="N1411" s="3"/>
      <c r="O1411" s="3"/>
      <c r="P1411" s="3"/>
    </row>
    <row r="1412" spans="1:16" ht="11.25" x14ac:dyDescent="0.2">
      <c r="A1412" s="3"/>
      <c r="B1412" s="3"/>
      <c r="C1412" s="3"/>
      <c r="D1412" s="3"/>
      <c r="E1412" s="3"/>
      <c r="F1412" s="3"/>
      <c r="G1412" s="3"/>
      <c r="I1412" s="3"/>
      <c r="J1412" s="140"/>
      <c r="K1412" s="83"/>
      <c r="L1412" s="140"/>
      <c r="M1412" s="83"/>
      <c r="N1412" s="3"/>
      <c r="O1412" s="3"/>
      <c r="P1412" s="3"/>
    </row>
    <row r="1413" spans="1:16" ht="11.25" x14ac:dyDescent="0.2">
      <c r="A1413" s="3"/>
      <c r="B1413" s="3"/>
      <c r="C1413" s="3"/>
      <c r="D1413" s="3"/>
      <c r="E1413" s="3"/>
      <c r="F1413" s="3"/>
      <c r="G1413" s="3"/>
      <c r="I1413" s="3"/>
      <c r="J1413" s="140"/>
      <c r="K1413" s="83"/>
      <c r="L1413" s="140"/>
      <c r="M1413" s="83"/>
      <c r="N1413" s="3"/>
      <c r="O1413" s="3"/>
      <c r="P1413" s="3"/>
    </row>
    <row r="1414" spans="1:16" ht="11.25" x14ac:dyDescent="0.2">
      <c r="A1414" s="3"/>
      <c r="B1414" s="3"/>
      <c r="C1414" s="3"/>
      <c r="D1414" s="3"/>
      <c r="E1414" s="3"/>
      <c r="F1414" s="3"/>
      <c r="G1414" s="3"/>
      <c r="I1414" s="3"/>
      <c r="J1414" s="140"/>
      <c r="K1414" s="83"/>
      <c r="L1414" s="140"/>
      <c r="M1414" s="83"/>
      <c r="N1414" s="3"/>
      <c r="O1414" s="3"/>
      <c r="P1414" s="3"/>
    </row>
    <row r="1415" spans="1:16" ht="11.25" x14ac:dyDescent="0.2">
      <c r="A1415" s="3"/>
      <c r="B1415" s="3"/>
      <c r="C1415" s="3"/>
      <c r="D1415" s="3"/>
      <c r="E1415" s="3"/>
      <c r="F1415" s="3"/>
      <c r="G1415" s="3"/>
      <c r="I1415" s="3"/>
      <c r="J1415" s="140"/>
      <c r="K1415" s="83"/>
      <c r="L1415" s="140"/>
      <c r="M1415" s="83"/>
      <c r="N1415" s="3"/>
      <c r="O1415" s="3"/>
      <c r="P1415" s="3"/>
    </row>
    <row r="1416" spans="1:16" ht="11.25" x14ac:dyDescent="0.2">
      <c r="A1416" s="3"/>
      <c r="B1416" s="3"/>
      <c r="C1416" s="3"/>
      <c r="D1416" s="3"/>
      <c r="E1416" s="3"/>
      <c r="F1416" s="3"/>
      <c r="G1416" s="3"/>
      <c r="I1416" s="3"/>
      <c r="J1416" s="140"/>
      <c r="K1416" s="83"/>
      <c r="L1416" s="140"/>
      <c r="M1416" s="83"/>
      <c r="N1416" s="3"/>
      <c r="O1416" s="3"/>
      <c r="P1416" s="3"/>
    </row>
    <row r="1417" spans="1:16" ht="11.25" x14ac:dyDescent="0.2">
      <c r="A1417" s="3"/>
      <c r="B1417" s="3"/>
      <c r="C1417" s="3"/>
      <c r="D1417" s="3"/>
      <c r="E1417" s="3"/>
      <c r="F1417" s="3"/>
      <c r="G1417" s="3"/>
      <c r="I1417" s="3"/>
      <c r="J1417" s="140"/>
      <c r="K1417" s="83"/>
      <c r="L1417" s="140"/>
      <c r="M1417" s="83"/>
      <c r="N1417" s="3"/>
      <c r="O1417" s="3"/>
      <c r="P1417" s="3"/>
    </row>
    <row r="1418" spans="1:16" ht="11.25" x14ac:dyDescent="0.2">
      <c r="A1418" s="3"/>
      <c r="B1418" s="3"/>
      <c r="C1418" s="3"/>
      <c r="D1418" s="3"/>
      <c r="E1418" s="3"/>
      <c r="F1418" s="3"/>
      <c r="G1418" s="3"/>
      <c r="I1418" s="3"/>
      <c r="J1418" s="140"/>
      <c r="K1418" s="83"/>
      <c r="L1418" s="140"/>
      <c r="M1418" s="83"/>
      <c r="N1418" s="3"/>
      <c r="O1418" s="3"/>
      <c r="P1418" s="3"/>
    </row>
    <row r="1419" spans="1:16" ht="11.25" x14ac:dyDescent="0.2">
      <c r="A1419" s="3"/>
      <c r="B1419" s="3"/>
      <c r="C1419" s="3"/>
      <c r="D1419" s="3"/>
      <c r="E1419" s="3"/>
      <c r="F1419" s="3"/>
      <c r="G1419" s="3"/>
      <c r="I1419" s="3"/>
      <c r="J1419" s="140"/>
      <c r="K1419" s="83"/>
      <c r="L1419" s="140"/>
      <c r="M1419" s="83"/>
      <c r="N1419" s="3"/>
      <c r="O1419" s="3"/>
      <c r="P1419" s="3"/>
    </row>
    <row r="1420" spans="1:16" ht="11.25" x14ac:dyDescent="0.2">
      <c r="A1420" s="3"/>
      <c r="B1420" s="3"/>
      <c r="C1420" s="3"/>
      <c r="D1420" s="3"/>
      <c r="E1420" s="3"/>
      <c r="F1420" s="3"/>
      <c r="G1420" s="3"/>
      <c r="I1420" s="3"/>
      <c r="J1420" s="140"/>
      <c r="K1420" s="83"/>
      <c r="L1420" s="140"/>
      <c r="M1420" s="83"/>
      <c r="N1420" s="3"/>
      <c r="O1420" s="3"/>
      <c r="P1420" s="3"/>
    </row>
    <row r="1421" spans="1:16" ht="11.25" x14ac:dyDescent="0.2">
      <c r="A1421" s="3"/>
      <c r="B1421" s="3"/>
      <c r="C1421" s="3"/>
      <c r="D1421" s="3"/>
      <c r="E1421" s="3"/>
      <c r="F1421" s="3"/>
      <c r="G1421" s="3"/>
      <c r="I1421" s="3"/>
      <c r="J1421" s="140"/>
      <c r="K1421" s="83"/>
      <c r="L1421" s="140"/>
      <c r="M1421" s="83"/>
      <c r="N1421" s="3"/>
      <c r="O1421" s="3"/>
      <c r="P1421" s="3"/>
    </row>
    <row r="1422" spans="1:16" ht="11.25" x14ac:dyDescent="0.2">
      <c r="A1422" s="3"/>
      <c r="B1422" s="3"/>
      <c r="C1422" s="3"/>
      <c r="D1422" s="3"/>
      <c r="E1422" s="3"/>
      <c r="F1422" s="3"/>
      <c r="G1422" s="3"/>
      <c r="I1422" s="3"/>
      <c r="J1422" s="140"/>
      <c r="K1422" s="83"/>
      <c r="L1422" s="140"/>
      <c r="M1422" s="83"/>
      <c r="N1422" s="3"/>
      <c r="O1422" s="3"/>
      <c r="P1422" s="3"/>
    </row>
    <row r="1423" spans="1:16" ht="11.25" x14ac:dyDescent="0.2">
      <c r="A1423" s="3"/>
      <c r="B1423" s="3"/>
      <c r="C1423" s="3"/>
      <c r="D1423" s="3"/>
      <c r="E1423" s="3"/>
      <c r="F1423" s="3"/>
      <c r="G1423" s="3"/>
      <c r="I1423" s="3"/>
      <c r="J1423" s="140"/>
      <c r="K1423" s="83"/>
      <c r="L1423" s="140"/>
      <c r="M1423" s="83"/>
      <c r="N1423" s="3"/>
      <c r="O1423" s="3"/>
      <c r="P1423" s="3"/>
    </row>
    <row r="1424" spans="1:16" ht="11.25" x14ac:dyDescent="0.2">
      <c r="A1424" s="3"/>
      <c r="B1424" s="3"/>
      <c r="C1424" s="3"/>
      <c r="D1424" s="3"/>
      <c r="E1424" s="3"/>
      <c r="F1424" s="3"/>
      <c r="G1424" s="3"/>
      <c r="I1424" s="3"/>
      <c r="J1424" s="140"/>
      <c r="K1424" s="83"/>
      <c r="L1424" s="140"/>
      <c r="M1424" s="83"/>
      <c r="N1424" s="3"/>
      <c r="O1424" s="3"/>
      <c r="P1424" s="3"/>
    </row>
    <row r="1425" spans="1:16" ht="11.25" x14ac:dyDescent="0.2">
      <c r="A1425" s="3"/>
      <c r="B1425" s="3"/>
      <c r="C1425" s="3"/>
      <c r="D1425" s="3"/>
      <c r="E1425" s="3"/>
      <c r="F1425" s="3"/>
      <c r="G1425" s="3"/>
      <c r="I1425" s="3"/>
      <c r="J1425" s="140"/>
      <c r="K1425" s="83"/>
      <c r="L1425" s="140"/>
      <c r="M1425" s="83"/>
      <c r="N1425" s="3"/>
      <c r="O1425" s="3"/>
      <c r="P1425" s="3"/>
    </row>
    <row r="1426" spans="1:16" ht="11.25" x14ac:dyDescent="0.2">
      <c r="A1426" s="3"/>
      <c r="B1426" s="3"/>
      <c r="C1426" s="3"/>
      <c r="D1426" s="3"/>
      <c r="E1426" s="3"/>
      <c r="F1426" s="3"/>
      <c r="G1426" s="3"/>
      <c r="I1426" s="3"/>
      <c r="J1426" s="140"/>
      <c r="K1426" s="83"/>
      <c r="L1426" s="140"/>
      <c r="M1426" s="83"/>
      <c r="N1426" s="3"/>
      <c r="O1426" s="3"/>
      <c r="P1426" s="3"/>
    </row>
    <row r="1427" spans="1:16" ht="11.25" x14ac:dyDescent="0.2">
      <c r="A1427" s="3"/>
      <c r="B1427" s="3"/>
      <c r="C1427" s="3"/>
      <c r="D1427" s="3"/>
      <c r="E1427" s="3"/>
      <c r="F1427" s="3"/>
      <c r="G1427" s="3"/>
      <c r="I1427" s="3"/>
      <c r="J1427" s="140"/>
      <c r="K1427" s="83"/>
      <c r="L1427" s="140"/>
      <c r="M1427" s="83"/>
      <c r="N1427" s="3"/>
      <c r="O1427" s="3"/>
      <c r="P1427" s="3"/>
    </row>
    <row r="1428" spans="1:16" ht="11.25" x14ac:dyDescent="0.2">
      <c r="A1428" s="3"/>
      <c r="B1428" s="3"/>
      <c r="C1428" s="3"/>
      <c r="D1428" s="3"/>
      <c r="E1428" s="3"/>
      <c r="F1428" s="3"/>
      <c r="G1428" s="3"/>
      <c r="I1428" s="3"/>
      <c r="J1428" s="140"/>
      <c r="K1428" s="83"/>
      <c r="L1428" s="140"/>
      <c r="M1428" s="83"/>
      <c r="N1428" s="3"/>
      <c r="O1428" s="3"/>
      <c r="P1428" s="3"/>
    </row>
    <row r="1429" spans="1:16" ht="11.25" x14ac:dyDescent="0.2">
      <c r="A1429" s="3"/>
      <c r="B1429" s="3"/>
      <c r="C1429" s="3"/>
      <c r="D1429" s="3"/>
      <c r="E1429" s="3"/>
      <c r="F1429" s="3"/>
      <c r="G1429" s="3"/>
      <c r="I1429" s="3"/>
      <c r="J1429" s="140"/>
      <c r="K1429" s="83"/>
      <c r="L1429" s="140"/>
      <c r="M1429" s="83"/>
      <c r="N1429" s="3"/>
      <c r="O1429" s="3"/>
      <c r="P1429" s="3"/>
    </row>
    <row r="1430" spans="1:16" ht="11.25" x14ac:dyDescent="0.2">
      <c r="A1430" s="3"/>
      <c r="B1430" s="3"/>
      <c r="C1430" s="3"/>
      <c r="D1430" s="3"/>
      <c r="E1430" s="3"/>
      <c r="F1430" s="3"/>
      <c r="G1430" s="3"/>
      <c r="I1430" s="3"/>
      <c r="J1430" s="140"/>
      <c r="K1430" s="83"/>
      <c r="L1430" s="140"/>
      <c r="M1430" s="83"/>
      <c r="N1430" s="3"/>
      <c r="O1430" s="3"/>
      <c r="P1430" s="3"/>
    </row>
    <row r="1431" spans="1:16" ht="11.25" x14ac:dyDescent="0.2">
      <c r="A1431" s="3"/>
      <c r="B1431" s="3"/>
      <c r="C1431" s="3"/>
      <c r="D1431" s="3"/>
      <c r="E1431" s="3"/>
      <c r="F1431" s="3"/>
      <c r="G1431" s="3"/>
      <c r="I1431" s="3"/>
      <c r="J1431" s="140"/>
      <c r="K1431" s="83"/>
      <c r="L1431" s="140"/>
      <c r="M1431" s="83"/>
      <c r="N1431" s="3"/>
      <c r="O1431" s="3"/>
      <c r="P1431" s="3"/>
    </row>
    <row r="1432" spans="1:16" ht="11.25" x14ac:dyDescent="0.2">
      <c r="A1432" s="3"/>
      <c r="B1432" s="3"/>
      <c r="C1432" s="3"/>
      <c r="D1432" s="3"/>
      <c r="E1432" s="3"/>
      <c r="F1432" s="3"/>
      <c r="G1432" s="3"/>
      <c r="I1432" s="3"/>
      <c r="J1432" s="140"/>
      <c r="K1432" s="83"/>
      <c r="L1432" s="140"/>
      <c r="M1432" s="83"/>
      <c r="N1432" s="3"/>
      <c r="O1432" s="3"/>
      <c r="P1432" s="3"/>
    </row>
    <row r="1433" spans="1:16" ht="11.25" x14ac:dyDescent="0.2">
      <c r="A1433" s="3"/>
      <c r="B1433" s="3"/>
      <c r="C1433" s="3"/>
      <c r="D1433" s="3"/>
      <c r="E1433" s="3"/>
      <c r="F1433" s="3"/>
      <c r="G1433" s="3"/>
      <c r="I1433" s="3"/>
      <c r="J1433" s="140"/>
      <c r="K1433" s="83"/>
      <c r="L1433" s="140"/>
      <c r="M1433" s="83"/>
      <c r="N1433" s="3"/>
      <c r="O1433" s="3"/>
      <c r="P1433" s="3"/>
    </row>
    <row r="1434" spans="1:16" ht="11.25" x14ac:dyDescent="0.2">
      <c r="A1434" s="3"/>
      <c r="B1434" s="3"/>
      <c r="C1434" s="3"/>
      <c r="D1434" s="3"/>
      <c r="E1434" s="3"/>
      <c r="F1434" s="3"/>
      <c r="G1434" s="3"/>
      <c r="I1434" s="3"/>
      <c r="J1434" s="140"/>
      <c r="K1434" s="83"/>
      <c r="L1434" s="140"/>
      <c r="M1434" s="83"/>
      <c r="N1434" s="3"/>
      <c r="O1434" s="3"/>
      <c r="P1434" s="3"/>
    </row>
    <row r="1435" spans="1:16" ht="11.25" x14ac:dyDescent="0.2">
      <c r="A1435" s="3"/>
      <c r="B1435" s="3"/>
      <c r="C1435" s="3"/>
      <c r="D1435" s="3"/>
      <c r="E1435" s="3"/>
      <c r="F1435" s="3"/>
      <c r="G1435" s="3"/>
      <c r="I1435" s="3"/>
      <c r="J1435" s="140"/>
      <c r="K1435" s="83"/>
      <c r="L1435" s="140"/>
      <c r="M1435" s="83"/>
      <c r="N1435" s="3"/>
      <c r="O1435" s="3"/>
      <c r="P1435" s="3"/>
    </row>
    <row r="1436" spans="1:16" ht="11.25" x14ac:dyDescent="0.2">
      <c r="A1436" s="3"/>
      <c r="B1436" s="3"/>
      <c r="C1436" s="3"/>
      <c r="D1436" s="3"/>
      <c r="E1436" s="3"/>
      <c r="F1436" s="3"/>
      <c r="G1436" s="3"/>
      <c r="I1436" s="3"/>
      <c r="J1436" s="140"/>
      <c r="K1436" s="83"/>
      <c r="L1436" s="140"/>
      <c r="M1436" s="83"/>
      <c r="N1436" s="3"/>
      <c r="O1436" s="3"/>
      <c r="P1436" s="3"/>
    </row>
    <row r="1437" spans="1:16" ht="11.25" x14ac:dyDescent="0.2">
      <c r="A1437" s="3"/>
      <c r="B1437" s="3"/>
      <c r="C1437" s="3"/>
      <c r="D1437" s="3"/>
      <c r="E1437" s="3"/>
      <c r="F1437" s="3"/>
      <c r="G1437" s="3"/>
      <c r="I1437" s="3"/>
      <c r="J1437" s="140"/>
      <c r="K1437" s="83"/>
      <c r="L1437" s="140"/>
      <c r="M1437" s="83"/>
      <c r="N1437" s="3"/>
      <c r="O1437" s="3"/>
      <c r="P1437" s="3"/>
    </row>
    <row r="1438" spans="1:16" ht="11.25" x14ac:dyDescent="0.2">
      <c r="A1438" s="3"/>
      <c r="B1438" s="3"/>
      <c r="C1438" s="3"/>
      <c r="D1438" s="3"/>
      <c r="E1438" s="3"/>
      <c r="F1438" s="3"/>
      <c r="G1438" s="3"/>
      <c r="I1438" s="3"/>
      <c r="J1438" s="140"/>
      <c r="K1438" s="83"/>
      <c r="L1438" s="140"/>
      <c r="M1438" s="83"/>
      <c r="N1438" s="3"/>
      <c r="O1438" s="3"/>
      <c r="P1438" s="3"/>
    </row>
    <row r="1439" spans="1:16" ht="11.25" x14ac:dyDescent="0.2">
      <c r="A1439" s="3"/>
      <c r="B1439" s="3"/>
      <c r="C1439" s="3"/>
      <c r="D1439" s="3"/>
      <c r="E1439" s="3"/>
      <c r="F1439" s="3"/>
      <c r="G1439" s="3"/>
      <c r="I1439" s="3"/>
      <c r="J1439" s="140"/>
      <c r="K1439" s="83"/>
      <c r="L1439" s="140"/>
      <c r="M1439" s="83"/>
      <c r="N1439" s="3"/>
      <c r="O1439" s="3"/>
      <c r="P1439" s="3"/>
    </row>
    <row r="1440" spans="1:16" ht="11.25" x14ac:dyDescent="0.2">
      <c r="A1440" s="3"/>
      <c r="B1440" s="3"/>
      <c r="C1440" s="3"/>
      <c r="D1440" s="3"/>
      <c r="E1440" s="3"/>
      <c r="F1440" s="3"/>
      <c r="G1440" s="3"/>
      <c r="I1440" s="3"/>
      <c r="J1440" s="140"/>
      <c r="K1440" s="83"/>
      <c r="L1440" s="140"/>
      <c r="M1440" s="83"/>
      <c r="N1440" s="3"/>
      <c r="O1440" s="3"/>
      <c r="P1440" s="3"/>
    </row>
    <row r="1441" spans="1:16" ht="11.25" x14ac:dyDescent="0.2">
      <c r="A1441" s="3"/>
      <c r="B1441" s="3"/>
      <c r="C1441" s="3"/>
      <c r="D1441" s="3"/>
      <c r="E1441" s="3"/>
      <c r="F1441" s="3"/>
      <c r="G1441" s="3"/>
      <c r="I1441" s="3"/>
      <c r="J1441" s="140"/>
      <c r="K1441" s="83"/>
      <c r="L1441" s="140"/>
      <c r="M1441" s="83"/>
      <c r="N1441" s="3"/>
      <c r="O1441" s="3"/>
      <c r="P1441" s="3"/>
    </row>
    <row r="1442" spans="1:16" ht="11.25" x14ac:dyDescent="0.2">
      <c r="A1442" s="3"/>
      <c r="B1442" s="3"/>
      <c r="C1442" s="3"/>
      <c r="D1442" s="3"/>
      <c r="E1442" s="3"/>
      <c r="F1442" s="3"/>
      <c r="G1442" s="3"/>
      <c r="I1442" s="3"/>
      <c r="J1442" s="140"/>
      <c r="K1442" s="83"/>
      <c r="L1442" s="140"/>
      <c r="M1442" s="83"/>
      <c r="N1442" s="3"/>
      <c r="O1442" s="3"/>
      <c r="P1442" s="3"/>
    </row>
    <row r="1443" spans="1:16" ht="11.25" x14ac:dyDescent="0.2">
      <c r="A1443" s="3"/>
      <c r="B1443" s="3"/>
      <c r="C1443" s="3"/>
      <c r="D1443" s="3"/>
      <c r="E1443" s="3"/>
      <c r="F1443" s="3"/>
      <c r="G1443" s="3"/>
      <c r="I1443" s="3"/>
      <c r="J1443" s="140"/>
      <c r="K1443" s="83"/>
      <c r="L1443" s="140"/>
      <c r="M1443" s="83"/>
      <c r="N1443" s="3"/>
      <c r="O1443" s="3"/>
      <c r="P1443" s="3"/>
    </row>
    <row r="1451" spans="1:16" ht="11.25" x14ac:dyDescent="0.2">
      <c r="A1451" s="3"/>
      <c r="B1451" s="3"/>
      <c r="C1451" s="3"/>
      <c r="D1451" s="3"/>
      <c r="E1451" s="3"/>
      <c r="F1451" s="3"/>
      <c r="G1451" s="3"/>
      <c r="I1451" s="3"/>
      <c r="J1451" s="140"/>
      <c r="K1451" s="83"/>
      <c r="L1451" s="140"/>
      <c r="M1451" s="83"/>
      <c r="N1451" s="3"/>
      <c r="O1451" s="3"/>
      <c r="P1451" s="3"/>
    </row>
    <row r="1452" spans="1:16" ht="11.25" x14ac:dyDescent="0.2">
      <c r="A1452" s="3"/>
      <c r="B1452" s="3"/>
      <c r="C1452" s="3"/>
      <c r="D1452" s="3"/>
      <c r="E1452" s="3"/>
      <c r="F1452" s="3"/>
      <c r="G1452" s="3"/>
      <c r="I1452" s="3"/>
      <c r="J1452" s="140"/>
      <c r="K1452" s="83"/>
      <c r="L1452" s="140"/>
      <c r="M1452" s="83"/>
      <c r="N1452" s="3"/>
      <c r="O1452" s="3"/>
      <c r="P1452" s="3"/>
    </row>
    <row r="1453" spans="1:16" ht="11.25" x14ac:dyDescent="0.2">
      <c r="A1453" s="3"/>
      <c r="B1453" s="3"/>
      <c r="C1453" s="3"/>
      <c r="D1453" s="3"/>
      <c r="E1453" s="3"/>
      <c r="F1453" s="3"/>
      <c r="G1453" s="3"/>
      <c r="I1453" s="3"/>
      <c r="J1453" s="140"/>
      <c r="K1453" s="83"/>
      <c r="L1453" s="140"/>
      <c r="M1453" s="83"/>
      <c r="N1453" s="3"/>
      <c r="O1453" s="3"/>
      <c r="P1453" s="3"/>
    </row>
    <row r="1454" spans="1:16" ht="11.25" x14ac:dyDescent="0.2">
      <c r="A1454" s="3"/>
      <c r="B1454" s="3"/>
      <c r="C1454" s="3"/>
      <c r="D1454" s="3"/>
      <c r="E1454" s="3"/>
      <c r="F1454" s="3"/>
      <c r="G1454" s="3"/>
      <c r="I1454" s="3"/>
      <c r="J1454" s="140"/>
      <c r="K1454" s="83"/>
      <c r="L1454" s="140"/>
      <c r="M1454" s="83"/>
      <c r="N1454" s="3"/>
      <c r="O1454" s="3"/>
      <c r="P1454" s="3"/>
    </row>
    <row r="1455" spans="1:16" ht="11.25" x14ac:dyDescent="0.2">
      <c r="A1455" s="3"/>
      <c r="B1455" s="3"/>
      <c r="C1455" s="3"/>
      <c r="D1455" s="3"/>
      <c r="E1455" s="3"/>
      <c r="F1455" s="3"/>
      <c r="G1455" s="3"/>
      <c r="I1455" s="3"/>
      <c r="J1455" s="140"/>
      <c r="K1455" s="83"/>
      <c r="L1455" s="140"/>
      <c r="M1455" s="83"/>
      <c r="N1455" s="3"/>
      <c r="O1455" s="3"/>
      <c r="P1455" s="3"/>
    </row>
    <row r="1456" spans="1:16" ht="11.25" x14ac:dyDescent="0.2">
      <c r="A1456" s="3"/>
      <c r="B1456" s="3"/>
      <c r="C1456" s="3"/>
      <c r="D1456" s="3"/>
      <c r="E1456" s="3"/>
      <c r="F1456" s="3"/>
      <c r="G1456" s="3"/>
      <c r="I1456" s="3"/>
      <c r="J1456" s="140"/>
      <c r="K1456" s="83"/>
      <c r="L1456" s="140"/>
      <c r="M1456" s="83"/>
      <c r="N1456" s="3"/>
      <c r="O1456" s="3"/>
      <c r="P1456" s="3"/>
    </row>
    <row r="1457" spans="1:16" ht="11.25" x14ac:dyDescent="0.2">
      <c r="A1457" s="3"/>
      <c r="B1457" s="3"/>
      <c r="C1457" s="3"/>
      <c r="D1457" s="3"/>
      <c r="E1457" s="3"/>
      <c r="F1457" s="3"/>
      <c r="G1457" s="3"/>
      <c r="I1457" s="3"/>
      <c r="J1457" s="140"/>
      <c r="K1457" s="83"/>
      <c r="L1457" s="140"/>
      <c r="M1457" s="83"/>
      <c r="N1457" s="3"/>
      <c r="O1457" s="3"/>
      <c r="P1457" s="3"/>
    </row>
    <row r="1458" spans="1:16" ht="11.25" x14ac:dyDescent="0.2">
      <c r="A1458" s="3"/>
      <c r="B1458" s="3"/>
      <c r="C1458" s="3"/>
      <c r="D1458" s="3"/>
      <c r="E1458" s="3"/>
      <c r="F1458" s="3"/>
      <c r="G1458" s="3"/>
      <c r="I1458" s="3"/>
      <c r="J1458" s="140"/>
      <c r="K1458" s="83"/>
      <c r="L1458" s="140"/>
      <c r="M1458" s="83"/>
      <c r="N1458" s="3"/>
      <c r="O1458" s="3"/>
      <c r="P1458" s="3"/>
    </row>
    <row r="1459" spans="1:16" ht="11.25" x14ac:dyDescent="0.2">
      <c r="A1459" s="3"/>
      <c r="B1459" s="3"/>
      <c r="C1459" s="3"/>
      <c r="D1459" s="3"/>
      <c r="E1459" s="3"/>
      <c r="F1459" s="3"/>
      <c r="G1459" s="3"/>
      <c r="I1459" s="3"/>
      <c r="J1459" s="140"/>
      <c r="K1459" s="83"/>
      <c r="L1459" s="140"/>
      <c r="M1459" s="83"/>
      <c r="N1459" s="3"/>
      <c r="O1459" s="3"/>
      <c r="P1459" s="3"/>
    </row>
    <row r="1460" spans="1:16" ht="11.25" x14ac:dyDescent="0.2">
      <c r="A1460" s="3"/>
      <c r="B1460" s="3"/>
      <c r="C1460" s="3"/>
      <c r="D1460" s="3"/>
      <c r="E1460" s="3"/>
      <c r="F1460" s="3"/>
      <c r="G1460" s="3"/>
      <c r="I1460" s="3"/>
      <c r="J1460" s="140"/>
      <c r="K1460" s="83"/>
      <c r="L1460" s="140"/>
      <c r="M1460" s="83"/>
      <c r="N1460" s="3"/>
      <c r="O1460" s="3"/>
      <c r="P1460" s="3"/>
    </row>
    <row r="1461" spans="1:16" ht="11.25" x14ac:dyDescent="0.2">
      <c r="A1461" s="3"/>
      <c r="B1461" s="3"/>
      <c r="C1461" s="3"/>
      <c r="D1461" s="3"/>
      <c r="E1461" s="3"/>
      <c r="F1461" s="3"/>
      <c r="G1461" s="3"/>
      <c r="I1461" s="3"/>
      <c r="J1461" s="140"/>
      <c r="K1461" s="83"/>
      <c r="L1461" s="140"/>
      <c r="M1461" s="83"/>
      <c r="N1461" s="3"/>
      <c r="O1461" s="3"/>
      <c r="P1461" s="3"/>
    </row>
    <row r="1462" spans="1:16" ht="11.25" x14ac:dyDescent="0.2">
      <c r="A1462" s="3"/>
      <c r="B1462" s="3"/>
      <c r="C1462" s="3"/>
      <c r="D1462" s="3"/>
      <c r="E1462" s="3"/>
      <c r="F1462" s="3"/>
      <c r="G1462" s="3"/>
      <c r="I1462" s="3"/>
      <c r="J1462" s="140"/>
      <c r="K1462" s="83"/>
      <c r="L1462" s="140"/>
      <c r="M1462" s="83"/>
      <c r="N1462" s="3"/>
      <c r="O1462" s="3"/>
      <c r="P1462" s="3"/>
    </row>
    <row r="1463" spans="1:16" ht="11.25" x14ac:dyDescent="0.2">
      <c r="A1463" s="3"/>
      <c r="B1463" s="3"/>
      <c r="C1463" s="3"/>
      <c r="D1463" s="3"/>
      <c r="E1463" s="3"/>
      <c r="F1463" s="3"/>
      <c r="G1463" s="3"/>
      <c r="I1463" s="3"/>
      <c r="J1463" s="140"/>
      <c r="K1463" s="83"/>
      <c r="L1463" s="140"/>
      <c r="M1463" s="83"/>
      <c r="N1463" s="3"/>
      <c r="O1463" s="3"/>
      <c r="P1463" s="3"/>
    </row>
    <row r="1464" spans="1:16" ht="11.25" x14ac:dyDescent="0.2">
      <c r="A1464" s="3"/>
      <c r="B1464" s="3"/>
      <c r="C1464" s="3"/>
      <c r="D1464" s="3"/>
      <c r="E1464" s="3"/>
      <c r="F1464" s="3"/>
      <c r="G1464" s="3"/>
      <c r="I1464" s="3"/>
      <c r="J1464" s="140"/>
      <c r="K1464" s="83"/>
      <c r="L1464" s="140"/>
      <c r="M1464" s="83"/>
      <c r="N1464" s="3"/>
      <c r="O1464" s="3"/>
      <c r="P1464" s="3"/>
    </row>
    <row r="1465" spans="1:16" ht="11.25" x14ac:dyDescent="0.2">
      <c r="A1465" s="3"/>
      <c r="B1465" s="3"/>
      <c r="C1465" s="3"/>
      <c r="D1465" s="3"/>
      <c r="E1465" s="3"/>
      <c r="F1465" s="3"/>
      <c r="G1465" s="3"/>
      <c r="I1465" s="3"/>
      <c r="J1465" s="140"/>
      <c r="K1465" s="83"/>
      <c r="L1465" s="140"/>
      <c r="M1465" s="83"/>
      <c r="N1465" s="3"/>
      <c r="O1465" s="3"/>
      <c r="P1465" s="3"/>
    </row>
    <row r="1466" spans="1:16" ht="11.25" x14ac:dyDescent="0.2">
      <c r="A1466" s="3"/>
      <c r="B1466" s="3"/>
      <c r="C1466" s="3"/>
      <c r="D1466" s="3"/>
      <c r="E1466" s="3"/>
      <c r="F1466" s="3"/>
      <c r="G1466" s="3"/>
      <c r="I1466" s="3"/>
      <c r="J1466" s="140"/>
      <c r="K1466" s="83"/>
      <c r="L1466" s="140"/>
      <c r="M1466" s="83"/>
      <c r="N1466" s="3"/>
      <c r="O1466" s="3"/>
      <c r="P1466" s="3"/>
    </row>
    <row r="1467" spans="1:16" ht="11.25" x14ac:dyDescent="0.2">
      <c r="A1467" s="3"/>
      <c r="B1467" s="3"/>
      <c r="C1467" s="3"/>
      <c r="D1467" s="3"/>
      <c r="E1467" s="3"/>
      <c r="F1467" s="3"/>
      <c r="G1467" s="3"/>
      <c r="I1467" s="3"/>
      <c r="J1467" s="140"/>
      <c r="K1467" s="83"/>
      <c r="L1467" s="140"/>
      <c r="M1467" s="83"/>
      <c r="N1467" s="3"/>
      <c r="O1467" s="3"/>
      <c r="P1467" s="3"/>
    </row>
    <row r="1468" spans="1:16" ht="11.25" x14ac:dyDescent="0.2">
      <c r="A1468" s="3"/>
      <c r="B1468" s="3"/>
      <c r="C1468" s="3"/>
      <c r="D1468" s="3"/>
      <c r="E1468" s="3"/>
      <c r="F1468" s="3"/>
      <c r="G1468" s="3"/>
      <c r="I1468" s="3"/>
      <c r="J1468" s="140"/>
      <c r="K1468" s="83"/>
      <c r="L1468" s="140"/>
      <c r="M1468" s="83"/>
      <c r="N1468" s="3"/>
      <c r="O1468" s="3"/>
      <c r="P1468" s="3"/>
    </row>
    <row r="1469" spans="1:16" ht="11.25" x14ac:dyDescent="0.2">
      <c r="A1469" s="3"/>
      <c r="B1469" s="3"/>
      <c r="C1469" s="3"/>
      <c r="D1469" s="3"/>
      <c r="E1469" s="3"/>
      <c r="F1469" s="3"/>
      <c r="G1469" s="3"/>
      <c r="I1469" s="3"/>
      <c r="J1469" s="140"/>
      <c r="K1469" s="83"/>
      <c r="L1469" s="140"/>
      <c r="M1469" s="83"/>
      <c r="N1469" s="3"/>
      <c r="O1469" s="3"/>
      <c r="P1469" s="3"/>
    </row>
    <row r="1470" spans="1:16" ht="11.25" x14ac:dyDescent="0.2">
      <c r="A1470" s="3"/>
      <c r="B1470" s="3"/>
      <c r="C1470" s="3"/>
      <c r="D1470" s="3"/>
      <c r="E1470" s="3"/>
      <c r="F1470" s="3"/>
      <c r="G1470" s="3"/>
      <c r="I1470" s="3"/>
      <c r="J1470" s="140"/>
      <c r="K1470" s="83"/>
      <c r="L1470" s="140"/>
      <c r="M1470" s="83"/>
      <c r="N1470" s="3"/>
      <c r="O1470" s="3"/>
      <c r="P1470" s="3"/>
    </row>
    <row r="1471" spans="1:16" ht="11.25" x14ac:dyDescent="0.2">
      <c r="A1471" s="3"/>
      <c r="B1471" s="3"/>
      <c r="C1471" s="3"/>
      <c r="D1471" s="3"/>
      <c r="E1471" s="3"/>
      <c r="F1471" s="3"/>
      <c r="G1471" s="3"/>
      <c r="I1471" s="3"/>
      <c r="J1471" s="140"/>
      <c r="K1471" s="83"/>
      <c r="L1471" s="140"/>
      <c r="M1471" s="83"/>
      <c r="N1471" s="3"/>
      <c r="O1471" s="3"/>
      <c r="P1471" s="3"/>
    </row>
    <row r="1472" spans="1:16" ht="11.25" x14ac:dyDescent="0.2">
      <c r="A1472" s="3"/>
      <c r="B1472" s="3"/>
      <c r="C1472" s="3"/>
      <c r="D1472" s="3"/>
      <c r="E1472" s="3"/>
      <c r="F1472" s="3"/>
      <c r="G1472" s="3"/>
      <c r="I1472" s="3"/>
      <c r="J1472" s="140"/>
      <c r="K1472" s="83"/>
      <c r="L1472" s="140"/>
      <c r="M1472" s="83"/>
      <c r="N1472" s="3"/>
      <c r="O1472" s="3"/>
      <c r="P1472" s="3"/>
    </row>
    <row r="1473" spans="1:16" ht="11.25" x14ac:dyDescent="0.2">
      <c r="A1473" s="3"/>
      <c r="B1473" s="3"/>
      <c r="C1473" s="3"/>
      <c r="D1473" s="3"/>
      <c r="E1473" s="3"/>
      <c r="F1473" s="3"/>
      <c r="G1473" s="3"/>
      <c r="I1473" s="3"/>
      <c r="J1473" s="140"/>
      <c r="K1473" s="83"/>
      <c r="L1473" s="140"/>
      <c r="M1473" s="83"/>
      <c r="N1473" s="3"/>
      <c r="O1473" s="3"/>
      <c r="P1473" s="3"/>
    </row>
    <row r="1474" spans="1:16" ht="11.25" x14ac:dyDescent="0.2">
      <c r="A1474" s="3"/>
      <c r="B1474" s="3"/>
      <c r="C1474" s="3"/>
      <c r="D1474" s="3"/>
      <c r="E1474" s="3"/>
      <c r="F1474" s="3"/>
      <c r="G1474" s="3"/>
      <c r="I1474" s="3"/>
      <c r="J1474" s="140"/>
      <c r="K1474" s="83"/>
      <c r="L1474" s="140"/>
      <c r="M1474" s="83"/>
      <c r="N1474" s="3"/>
      <c r="O1474" s="3"/>
      <c r="P1474" s="3"/>
    </row>
    <row r="1475" spans="1:16" ht="11.25" x14ac:dyDescent="0.2">
      <c r="A1475" s="3"/>
      <c r="B1475" s="3"/>
      <c r="C1475" s="3"/>
      <c r="D1475" s="3"/>
      <c r="E1475" s="3"/>
      <c r="F1475" s="3"/>
      <c r="G1475" s="3"/>
      <c r="I1475" s="3"/>
      <c r="J1475" s="140"/>
      <c r="K1475" s="83"/>
      <c r="L1475" s="140"/>
      <c r="M1475" s="83"/>
      <c r="N1475" s="3"/>
      <c r="O1475" s="3"/>
      <c r="P1475" s="3"/>
    </row>
    <row r="1476" spans="1:16" ht="11.25" x14ac:dyDescent="0.2">
      <c r="A1476" s="3"/>
      <c r="B1476" s="3"/>
      <c r="C1476" s="3"/>
      <c r="D1476" s="3"/>
      <c r="E1476" s="3"/>
      <c r="F1476" s="3"/>
      <c r="G1476" s="3"/>
      <c r="I1476" s="3"/>
      <c r="J1476" s="140"/>
      <c r="K1476" s="83"/>
      <c r="L1476" s="140"/>
      <c r="M1476" s="83"/>
      <c r="N1476" s="3"/>
      <c r="O1476" s="3"/>
      <c r="P1476" s="3"/>
    </row>
    <row r="1477" spans="1:16" ht="11.25" x14ac:dyDescent="0.2">
      <c r="A1477" s="3"/>
      <c r="B1477" s="3"/>
      <c r="C1477" s="3"/>
      <c r="D1477" s="3"/>
      <c r="E1477" s="3"/>
      <c r="F1477" s="3"/>
      <c r="G1477" s="3"/>
      <c r="I1477" s="3"/>
      <c r="J1477" s="140"/>
      <c r="K1477" s="83"/>
      <c r="L1477" s="140"/>
      <c r="M1477" s="83"/>
      <c r="N1477" s="3"/>
      <c r="O1477" s="3"/>
      <c r="P1477" s="3"/>
    </row>
    <row r="1478" spans="1:16" ht="11.25" x14ac:dyDescent="0.2">
      <c r="A1478" s="3"/>
      <c r="B1478" s="3"/>
      <c r="C1478" s="3"/>
      <c r="D1478" s="3"/>
      <c r="E1478" s="3"/>
      <c r="F1478" s="3"/>
      <c r="G1478" s="3"/>
      <c r="I1478" s="3"/>
      <c r="J1478" s="140"/>
      <c r="K1478" s="83"/>
      <c r="L1478" s="140"/>
      <c r="M1478" s="83"/>
      <c r="N1478" s="3"/>
      <c r="O1478" s="3"/>
      <c r="P1478" s="3"/>
    </row>
    <row r="1479" spans="1:16" ht="11.25" x14ac:dyDescent="0.2">
      <c r="A1479" s="3"/>
      <c r="B1479" s="3"/>
      <c r="C1479" s="3"/>
      <c r="D1479" s="3"/>
      <c r="E1479" s="3"/>
      <c r="F1479" s="3"/>
      <c r="G1479" s="3"/>
      <c r="I1479" s="3"/>
      <c r="J1479" s="140"/>
      <c r="K1479" s="83"/>
      <c r="L1479" s="140"/>
      <c r="M1479" s="83"/>
      <c r="N1479" s="3"/>
      <c r="O1479" s="3"/>
      <c r="P1479" s="3"/>
    </row>
    <row r="1480" spans="1:16" ht="11.25" x14ac:dyDescent="0.2">
      <c r="A1480" s="3"/>
      <c r="B1480" s="3"/>
      <c r="C1480" s="3"/>
      <c r="D1480" s="3"/>
      <c r="E1480" s="3"/>
      <c r="F1480" s="3"/>
      <c r="G1480" s="3"/>
      <c r="I1480" s="3"/>
      <c r="J1480" s="140"/>
      <c r="K1480" s="83"/>
      <c r="L1480" s="140"/>
      <c r="M1480" s="83"/>
      <c r="N1480" s="3"/>
      <c r="O1480" s="3"/>
      <c r="P1480" s="3"/>
    </row>
    <row r="1481" spans="1:16" ht="11.25" x14ac:dyDescent="0.2">
      <c r="A1481" s="3"/>
      <c r="B1481" s="3"/>
      <c r="C1481" s="3"/>
      <c r="D1481" s="3"/>
      <c r="E1481" s="3"/>
      <c r="F1481" s="3"/>
      <c r="G1481" s="3"/>
      <c r="I1481" s="3"/>
      <c r="J1481" s="140"/>
      <c r="K1481" s="83"/>
      <c r="L1481" s="140"/>
      <c r="M1481" s="83"/>
      <c r="N1481" s="3"/>
      <c r="O1481" s="3"/>
      <c r="P1481" s="3"/>
    </row>
    <row r="1482" spans="1:16" ht="11.25" x14ac:dyDescent="0.2">
      <c r="A1482" s="3"/>
      <c r="B1482" s="3"/>
      <c r="C1482" s="3"/>
      <c r="D1482" s="3"/>
      <c r="E1482" s="3"/>
      <c r="F1482" s="3"/>
      <c r="G1482" s="3"/>
      <c r="I1482" s="3"/>
      <c r="J1482" s="140"/>
      <c r="K1482" s="83"/>
      <c r="L1482" s="140"/>
      <c r="M1482" s="83"/>
      <c r="N1482" s="3"/>
      <c r="O1482" s="3"/>
      <c r="P1482" s="3"/>
    </row>
    <row r="1483" spans="1:16" ht="11.25" x14ac:dyDescent="0.2">
      <c r="A1483" s="3"/>
      <c r="B1483" s="3"/>
      <c r="C1483" s="3"/>
      <c r="D1483" s="3"/>
      <c r="E1483" s="3"/>
      <c r="F1483" s="3"/>
      <c r="G1483" s="3"/>
      <c r="I1483" s="3"/>
      <c r="J1483" s="140"/>
      <c r="K1483" s="83"/>
      <c r="L1483" s="140"/>
      <c r="M1483" s="83"/>
      <c r="N1483" s="3"/>
      <c r="O1483" s="3"/>
      <c r="P1483" s="3"/>
    </row>
    <row r="1484" spans="1:16" ht="11.25" x14ac:dyDescent="0.2">
      <c r="A1484" s="3"/>
      <c r="B1484" s="3"/>
      <c r="C1484" s="3"/>
      <c r="D1484" s="3"/>
      <c r="E1484" s="3"/>
      <c r="F1484" s="3"/>
      <c r="G1484" s="3"/>
      <c r="I1484" s="3"/>
      <c r="J1484" s="140"/>
      <c r="K1484" s="83"/>
      <c r="L1484" s="140"/>
      <c r="M1484" s="83"/>
      <c r="N1484" s="3"/>
      <c r="O1484" s="3"/>
      <c r="P1484" s="3"/>
    </row>
    <row r="1485" spans="1:16" ht="11.25" x14ac:dyDescent="0.2">
      <c r="A1485" s="3"/>
      <c r="B1485" s="3"/>
      <c r="C1485" s="3"/>
      <c r="D1485" s="3"/>
      <c r="E1485" s="3"/>
      <c r="F1485" s="3"/>
      <c r="G1485" s="3"/>
      <c r="I1485" s="3"/>
      <c r="J1485" s="140"/>
      <c r="K1485" s="83"/>
      <c r="L1485" s="140"/>
      <c r="M1485" s="83"/>
      <c r="N1485" s="3"/>
      <c r="O1485" s="3"/>
      <c r="P1485" s="3"/>
    </row>
    <row r="1486" spans="1:16" ht="11.25" x14ac:dyDescent="0.2">
      <c r="A1486" s="3"/>
      <c r="B1486" s="3"/>
      <c r="C1486" s="3"/>
      <c r="D1486" s="3"/>
      <c r="E1486" s="3"/>
      <c r="F1486" s="3"/>
      <c r="G1486" s="3"/>
      <c r="I1486" s="3"/>
      <c r="J1486" s="140"/>
      <c r="K1486" s="83"/>
      <c r="L1486" s="140"/>
      <c r="M1486" s="83"/>
      <c r="N1486" s="3"/>
      <c r="O1486" s="3"/>
      <c r="P1486" s="3"/>
    </row>
    <row r="1487" spans="1:16" ht="11.25" x14ac:dyDescent="0.2">
      <c r="A1487" s="3"/>
      <c r="B1487" s="3"/>
      <c r="C1487" s="3"/>
      <c r="D1487" s="3"/>
      <c r="E1487" s="3"/>
      <c r="F1487" s="3"/>
      <c r="G1487" s="3"/>
      <c r="I1487" s="3"/>
      <c r="J1487" s="140"/>
      <c r="K1487" s="83"/>
      <c r="L1487" s="140"/>
      <c r="M1487" s="83"/>
      <c r="N1487" s="3"/>
      <c r="O1487" s="3"/>
      <c r="P1487" s="3"/>
    </row>
    <row r="1488" spans="1:16" ht="11.25" x14ac:dyDescent="0.2">
      <c r="A1488" s="3"/>
      <c r="B1488" s="3"/>
      <c r="C1488" s="3"/>
      <c r="D1488" s="3"/>
      <c r="E1488" s="3"/>
      <c r="F1488" s="3"/>
      <c r="G1488" s="3"/>
      <c r="I1488" s="3"/>
      <c r="J1488" s="140"/>
      <c r="K1488" s="83"/>
      <c r="L1488" s="140"/>
      <c r="M1488" s="83"/>
      <c r="N1488" s="3"/>
      <c r="O1488" s="3"/>
      <c r="P1488" s="3"/>
    </row>
    <row r="1489" spans="1:16" ht="11.25" x14ac:dyDescent="0.2">
      <c r="A1489" s="3"/>
      <c r="B1489" s="3"/>
      <c r="C1489" s="3"/>
      <c r="D1489" s="3"/>
      <c r="E1489" s="3"/>
      <c r="F1489" s="3"/>
      <c r="G1489" s="3"/>
      <c r="I1489" s="3"/>
      <c r="J1489" s="140"/>
      <c r="K1489" s="83"/>
      <c r="L1489" s="140"/>
      <c r="M1489" s="83"/>
      <c r="N1489" s="3"/>
      <c r="O1489" s="3"/>
      <c r="P1489" s="3"/>
    </row>
    <row r="1490" spans="1:16" ht="11.25" x14ac:dyDescent="0.2">
      <c r="A1490" s="3"/>
      <c r="B1490" s="3"/>
      <c r="C1490" s="3"/>
      <c r="D1490" s="3"/>
      <c r="E1490" s="3"/>
      <c r="F1490" s="3"/>
      <c r="G1490" s="3"/>
      <c r="I1490" s="3"/>
      <c r="J1490" s="140"/>
      <c r="K1490" s="83"/>
      <c r="L1490" s="140"/>
      <c r="M1490" s="83"/>
      <c r="N1490" s="3"/>
      <c r="O1490" s="3"/>
      <c r="P1490" s="3"/>
    </row>
    <row r="1491" spans="1:16" ht="11.25" x14ac:dyDescent="0.2">
      <c r="A1491" s="3"/>
      <c r="B1491" s="3"/>
      <c r="C1491" s="3"/>
      <c r="D1491" s="3"/>
      <c r="E1491" s="3"/>
      <c r="F1491" s="3"/>
      <c r="G1491" s="3"/>
      <c r="I1491" s="3"/>
      <c r="J1491" s="140"/>
      <c r="K1491" s="83"/>
      <c r="L1491" s="140"/>
      <c r="M1491" s="83"/>
      <c r="N1491" s="3"/>
      <c r="O1491" s="3"/>
      <c r="P1491" s="3"/>
    </row>
    <row r="1492" spans="1:16" ht="11.25" x14ac:dyDescent="0.2">
      <c r="A1492" s="3"/>
      <c r="B1492" s="3"/>
      <c r="C1492" s="3"/>
      <c r="D1492" s="3"/>
      <c r="E1492" s="3"/>
      <c r="F1492" s="3"/>
      <c r="G1492" s="3"/>
      <c r="I1492" s="3"/>
      <c r="J1492" s="140"/>
      <c r="K1492" s="83"/>
      <c r="L1492" s="140"/>
      <c r="M1492" s="83"/>
      <c r="N1492" s="3"/>
      <c r="O1492" s="3"/>
      <c r="P1492" s="3"/>
    </row>
    <row r="1493" spans="1:16" ht="11.25" x14ac:dyDescent="0.2">
      <c r="A1493" s="3"/>
      <c r="B1493" s="3"/>
      <c r="C1493" s="3"/>
      <c r="D1493" s="3"/>
      <c r="E1493" s="3"/>
      <c r="F1493" s="3"/>
      <c r="G1493" s="3"/>
      <c r="I1493" s="3"/>
      <c r="J1493" s="140"/>
      <c r="K1493" s="83"/>
      <c r="L1493" s="140"/>
      <c r="M1493" s="83"/>
      <c r="N1493" s="3"/>
      <c r="O1493" s="3"/>
      <c r="P1493" s="3"/>
    </row>
    <row r="1494" spans="1:16" ht="11.25" x14ac:dyDescent="0.2">
      <c r="A1494" s="3"/>
      <c r="B1494" s="3"/>
      <c r="C1494" s="3"/>
      <c r="D1494" s="3"/>
      <c r="E1494" s="3"/>
      <c r="F1494" s="3"/>
      <c r="G1494" s="3"/>
      <c r="I1494" s="3"/>
      <c r="J1494" s="140"/>
      <c r="K1494" s="83"/>
      <c r="L1494" s="140"/>
      <c r="M1494" s="83"/>
      <c r="N1494" s="3"/>
      <c r="O1494" s="3"/>
      <c r="P1494" s="3"/>
    </row>
    <row r="1495" spans="1:16" ht="11.25" x14ac:dyDescent="0.2">
      <c r="A1495" s="3"/>
      <c r="B1495" s="3"/>
      <c r="C1495" s="3"/>
      <c r="D1495" s="3"/>
      <c r="E1495" s="3"/>
      <c r="F1495" s="3"/>
      <c r="G1495" s="3"/>
      <c r="I1495" s="3"/>
      <c r="J1495" s="140"/>
      <c r="K1495" s="83"/>
      <c r="L1495" s="140"/>
      <c r="M1495" s="83"/>
      <c r="N1495" s="3"/>
      <c r="O1495" s="3"/>
      <c r="P1495" s="3"/>
    </row>
    <row r="1496" spans="1:16" ht="11.25" x14ac:dyDescent="0.2">
      <c r="A1496" s="3"/>
      <c r="B1496" s="3"/>
      <c r="C1496" s="3"/>
      <c r="D1496" s="3"/>
      <c r="E1496" s="3"/>
      <c r="F1496" s="3"/>
      <c r="G1496" s="3"/>
      <c r="I1496" s="3"/>
      <c r="J1496" s="140"/>
      <c r="K1496" s="83"/>
      <c r="L1496" s="140"/>
      <c r="M1496" s="83"/>
      <c r="N1496" s="3"/>
      <c r="O1496" s="3"/>
      <c r="P1496" s="3"/>
    </row>
    <row r="1497" spans="1:16" ht="11.25" x14ac:dyDescent="0.2">
      <c r="A1497" s="3"/>
      <c r="B1497" s="3"/>
      <c r="C1497" s="3"/>
      <c r="D1497" s="3"/>
      <c r="E1497" s="3"/>
      <c r="F1497" s="3"/>
      <c r="G1497" s="3"/>
      <c r="I1497" s="3"/>
      <c r="J1497" s="140"/>
      <c r="K1497" s="83"/>
      <c r="L1497" s="140"/>
      <c r="M1497" s="83"/>
      <c r="N1497" s="3"/>
      <c r="O1497" s="3"/>
      <c r="P1497" s="3"/>
    </row>
    <row r="1498" spans="1:16" ht="11.25" x14ac:dyDescent="0.2">
      <c r="A1498" s="3"/>
      <c r="B1498" s="3"/>
      <c r="C1498" s="3"/>
      <c r="D1498" s="3"/>
      <c r="E1498" s="3"/>
      <c r="F1498" s="3"/>
      <c r="G1498" s="3"/>
      <c r="I1498" s="3"/>
      <c r="J1498" s="140"/>
      <c r="K1498" s="83"/>
      <c r="L1498" s="140"/>
      <c r="M1498" s="83"/>
      <c r="N1498" s="3"/>
      <c r="O1498" s="3"/>
      <c r="P1498" s="3"/>
    </row>
    <row r="1499" spans="1:16" ht="11.25" x14ac:dyDescent="0.2">
      <c r="A1499" s="3"/>
      <c r="B1499" s="3"/>
      <c r="C1499" s="3"/>
      <c r="D1499" s="3"/>
      <c r="E1499" s="3"/>
      <c r="F1499" s="3"/>
      <c r="G1499" s="3"/>
      <c r="I1499" s="3"/>
      <c r="J1499" s="140"/>
      <c r="K1499" s="83"/>
      <c r="L1499" s="140"/>
      <c r="M1499" s="83"/>
      <c r="N1499" s="3"/>
      <c r="O1499" s="3"/>
      <c r="P1499" s="3"/>
    </row>
    <row r="1500" spans="1:16" ht="11.25" x14ac:dyDescent="0.2">
      <c r="A1500" s="3"/>
      <c r="B1500" s="3"/>
      <c r="C1500" s="3"/>
      <c r="D1500" s="3"/>
      <c r="E1500" s="3"/>
      <c r="F1500" s="3"/>
      <c r="G1500" s="3"/>
      <c r="I1500" s="3"/>
      <c r="J1500" s="140"/>
      <c r="K1500" s="83"/>
      <c r="L1500" s="140"/>
      <c r="M1500" s="83"/>
      <c r="N1500" s="3"/>
      <c r="O1500" s="3"/>
      <c r="P1500" s="3"/>
    </row>
    <row r="1501" spans="1:16" ht="11.25" x14ac:dyDescent="0.2">
      <c r="A1501" s="3"/>
      <c r="B1501" s="3"/>
      <c r="C1501" s="3"/>
      <c r="D1501" s="3"/>
      <c r="E1501" s="3"/>
      <c r="F1501" s="3"/>
      <c r="G1501" s="3"/>
      <c r="I1501" s="3"/>
      <c r="J1501" s="140"/>
      <c r="K1501" s="83"/>
      <c r="L1501" s="140"/>
      <c r="M1501" s="83"/>
      <c r="N1501" s="3"/>
      <c r="O1501" s="3"/>
      <c r="P1501" s="3"/>
    </row>
    <row r="1502" spans="1:16" ht="11.25" x14ac:dyDescent="0.2">
      <c r="A1502" s="3"/>
      <c r="B1502" s="3"/>
      <c r="C1502" s="3"/>
      <c r="D1502" s="3"/>
      <c r="E1502" s="3"/>
      <c r="F1502" s="3"/>
      <c r="G1502" s="3"/>
      <c r="I1502" s="3"/>
      <c r="J1502" s="140"/>
      <c r="K1502" s="83"/>
      <c r="L1502" s="140"/>
      <c r="M1502" s="83"/>
      <c r="N1502" s="3"/>
      <c r="O1502" s="3"/>
      <c r="P1502" s="3"/>
    </row>
    <row r="1503" spans="1:16" ht="11.25" x14ac:dyDescent="0.2">
      <c r="A1503" s="3"/>
      <c r="B1503" s="3"/>
      <c r="C1503" s="3"/>
      <c r="D1503" s="3"/>
      <c r="E1503" s="3"/>
      <c r="F1503" s="3"/>
      <c r="G1503" s="3"/>
      <c r="I1503" s="3"/>
      <c r="J1503" s="140"/>
      <c r="K1503" s="83"/>
      <c r="L1503" s="140"/>
      <c r="M1503" s="83"/>
      <c r="N1503" s="3"/>
      <c r="O1503" s="3"/>
      <c r="P1503" s="3"/>
    </row>
    <row r="1504" spans="1:16" ht="11.25" x14ac:dyDescent="0.2">
      <c r="A1504" s="3"/>
      <c r="B1504" s="3"/>
      <c r="C1504" s="3"/>
      <c r="D1504" s="3"/>
      <c r="E1504" s="3"/>
      <c r="F1504" s="3"/>
      <c r="G1504" s="3"/>
      <c r="I1504" s="3"/>
      <c r="J1504" s="140"/>
      <c r="K1504" s="83"/>
      <c r="L1504" s="140"/>
      <c r="M1504" s="83"/>
      <c r="N1504" s="3"/>
      <c r="O1504" s="3"/>
      <c r="P1504" s="3"/>
    </row>
    <row r="1505" spans="1:16" ht="11.25" x14ac:dyDescent="0.2">
      <c r="A1505" s="3"/>
      <c r="B1505" s="3"/>
      <c r="C1505" s="3"/>
      <c r="D1505" s="3"/>
      <c r="E1505" s="3"/>
      <c r="F1505" s="3"/>
      <c r="G1505" s="3"/>
      <c r="I1505" s="3"/>
      <c r="J1505" s="140"/>
      <c r="K1505" s="83"/>
      <c r="L1505" s="140"/>
      <c r="M1505" s="83"/>
      <c r="N1505" s="3"/>
      <c r="O1505" s="3"/>
      <c r="P1505" s="3"/>
    </row>
    <row r="1506" spans="1:16" ht="11.25" x14ac:dyDescent="0.2">
      <c r="A1506" s="3"/>
      <c r="B1506" s="3"/>
      <c r="C1506" s="3"/>
      <c r="D1506" s="3"/>
      <c r="E1506" s="3"/>
      <c r="F1506" s="3"/>
      <c r="G1506" s="3"/>
      <c r="I1506" s="3"/>
      <c r="J1506" s="140"/>
      <c r="K1506" s="83"/>
      <c r="L1506" s="140"/>
      <c r="M1506" s="83"/>
      <c r="N1506" s="3"/>
      <c r="O1506" s="3"/>
      <c r="P1506" s="3"/>
    </row>
    <row r="1507" spans="1:16" ht="11.25" x14ac:dyDescent="0.2">
      <c r="A1507" s="3"/>
      <c r="B1507" s="3"/>
      <c r="C1507" s="3"/>
      <c r="D1507" s="3"/>
      <c r="E1507" s="3"/>
      <c r="F1507" s="3"/>
      <c r="G1507" s="3"/>
      <c r="I1507" s="3"/>
      <c r="J1507" s="140"/>
      <c r="K1507" s="83"/>
      <c r="L1507" s="140"/>
      <c r="M1507" s="83"/>
      <c r="N1507" s="3"/>
      <c r="O1507" s="3"/>
      <c r="P1507" s="3"/>
    </row>
    <row r="1508" spans="1:16" ht="11.25" x14ac:dyDescent="0.2">
      <c r="A1508" s="3"/>
      <c r="B1508" s="3"/>
      <c r="C1508" s="3"/>
      <c r="D1508" s="3"/>
      <c r="E1508" s="3"/>
      <c r="F1508" s="3"/>
      <c r="G1508" s="3"/>
      <c r="I1508" s="3"/>
      <c r="J1508" s="140"/>
      <c r="K1508" s="83"/>
      <c r="L1508" s="140"/>
      <c r="M1508" s="83"/>
      <c r="N1508" s="3"/>
      <c r="O1508" s="3"/>
      <c r="P1508" s="3"/>
    </row>
    <row r="1509" spans="1:16" ht="11.25" x14ac:dyDescent="0.2">
      <c r="A1509" s="3"/>
      <c r="B1509" s="3"/>
      <c r="C1509" s="3"/>
      <c r="D1509" s="3"/>
      <c r="E1509" s="3"/>
      <c r="F1509" s="3"/>
      <c r="G1509" s="3"/>
      <c r="I1509" s="3"/>
      <c r="J1509" s="140"/>
      <c r="K1509" s="83"/>
      <c r="L1509" s="140"/>
      <c r="M1509" s="83"/>
      <c r="N1509" s="3"/>
      <c r="O1509" s="3"/>
      <c r="P1509" s="3"/>
    </row>
    <row r="1510" spans="1:16" ht="11.25" x14ac:dyDescent="0.2">
      <c r="A1510" s="3"/>
      <c r="B1510" s="3"/>
      <c r="C1510" s="3"/>
      <c r="D1510" s="3"/>
      <c r="E1510" s="3"/>
      <c r="F1510" s="3"/>
      <c r="G1510" s="3"/>
      <c r="I1510" s="3"/>
      <c r="J1510" s="140"/>
      <c r="K1510" s="83"/>
      <c r="L1510" s="140"/>
      <c r="M1510" s="83"/>
      <c r="N1510" s="3"/>
      <c r="O1510" s="3"/>
      <c r="P1510" s="3"/>
    </row>
    <row r="1511" spans="1:16" ht="11.25" x14ac:dyDescent="0.2">
      <c r="A1511" s="3"/>
      <c r="B1511" s="3"/>
      <c r="C1511" s="3"/>
      <c r="D1511" s="3"/>
      <c r="E1511" s="3"/>
      <c r="F1511" s="3"/>
      <c r="G1511" s="3"/>
      <c r="I1511" s="3"/>
      <c r="J1511" s="140"/>
      <c r="K1511" s="83"/>
      <c r="L1511" s="140"/>
      <c r="M1511" s="83"/>
      <c r="N1511" s="3"/>
      <c r="O1511" s="3"/>
      <c r="P1511" s="3"/>
    </row>
    <row r="1512" spans="1:16" ht="11.25" x14ac:dyDescent="0.2">
      <c r="A1512" s="3"/>
      <c r="B1512" s="3"/>
      <c r="C1512" s="3"/>
      <c r="D1512" s="3"/>
      <c r="E1512" s="3"/>
      <c r="F1512" s="3"/>
      <c r="G1512" s="3"/>
      <c r="I1512" s="3"/>
      <c r="J1512" s="140"/>
      <c r="K1512" s="83"/>
      <c r="L1512" s="140"/>
      <c r="M1512" s="83"/>
      <c r="N1512" s="3"/>
      <c r="O1512" s="3"/>
      <c r="P1512" s="3"/>
    </row>
    <row r="1513" spans="1:16" ht="11.25" x14ac:dyDescent="0.2">
      <c r="A1513" s="3"/>
      <c r="B1513" s="3"/>
      <c r="C1513" s="3"/>
      <c r="D1513" s="3"/>
      <c r="E1513" s="3"/>
      <c r="F1513" s="3"/>
      <c r="G1513" s="3"/>
      <c r="I1513" s="3"/>
      <c r="J1513" s="140"/>
      <c r="K1513" s="83"/>
      <c r="L1513" s="140"/>
      <c r="M1513" s="83"/>
      <c r="N1513" s="3"/>
      <c r="O1513" s="3"/>
      <c r="P1513" s="3"/>
    </row>
    <row r="1514" spans="1:16" ht="11.25" x14ac:dyDescent="0.2">
      <c r="A1514" s="3"/>
      <c r="B1514" s="3"/>
      <c r="C1514" s="3"/>
      <c r="D1514" s="3"/>
      <c r="E1514" s="3"/>
      <c r="F1514" s="3"/>
      <c r="G1514" s="3"/>
      <c r="I1514" s="3"/>
      <c r="J1514" s="140"/>
      <c r="K1514" s="83"/>
      <c r="L1514" s="140"/>
      <c r="M1514" s="83"/>
      <c r="N1514" s="3"/>
      <c r="O1514" s="3"/>
      <c r="P1514" s="3"/>
    </row>
    <row r="1515" spans="1:16" ht="11.25" x14ac:dyDescent="0.2">
      <c r="A1515" s="3"/>
      <c r="B1515" s="3"/>
      <c r="C1515" s="3"/>
      <c r="D1515" s="3"/>
      <c r="E1515" s="3"/>
      <c r="F1515" s="3"/>
      <c r="G1515" s="3"/>
      <c r="I1515" s="3"/>
      <c r="J1515" s="140"/>
      <c r="K1515" s="83"/>
      <c r="L1515" s="140"/>
      <c r="M1515" s="83"/>
      <c r="N1515" s="3"/>
      <c r="O1515" s="3"/>
      <c r="P1515" s="3"/>
    </row>
    <row r="1516" spans="1:16" ht="11.25" x14ac:dyDescent="0.2">
      <c r="A1516" s="3"/>
      <c r="B1516" s="3"/>
      <c r="C1516" s="3"/>
      <c r="D1516" s="3"/>
      <c r="E1516" s="3"/>
      <c r="F1516" s="3"/>
      <c r="G1516" s="3"/>
      <c r="I1516" s="3"/>
      <c r="J1516" s="140"/>
      <c r="K1516" s="83"/>
      <c r="L1516" s="140"/>
      <c r="M1516" s="83"/>
      <c r="N1516" s="3"/>
      <c r="O1516" s="3"/>
      <c r="P1516" s="3"/>
    </row>
    <row r="1517" spans="1:16" ht="11.25" x14ac:dyDescent="0.2">
      <c r="A1517" s="3"/>
      <c r="B1517" s="3"/>
      <c r="C1517" s="3"/>
      <c r="D1517" s="3"/>
      <c r="E1517" s="3"/>
      <c r="F1517" s="3"/>
      <c r="G1517" s="3"/>
      <c r="I1517" s="3"/>
      <c r="J1517" s="140"/>
      <c r="K1517" s="83"/>
      <c r="L1517" s="140"/>
      <c r="M1517" s="83"/>
      <c r="N1517" s="3"/>
      <c r="O1517" s="3"/>
      <c r="P1517" s="3"/>
    </row>
    <row r="1518" spans="1:16" ht="11.25" x14ac:dyDescent="0.2">
      <c r="A1518" s="3"/>
      <c r="B1518" s="3"/>
      <c r="C1518" s="3"/>
      <c r="D1518" s="3"/>
      <c r="E1518" s="3"/>
      <c r="F1518" s="3"/>
      <c r="G1518" s="3"/>
      <c r="I1518" s="3"/>
      <c r="J1518" s="140"/>
      <c r="K1518" s="83"/>
      <c r="L1518" s="140"/>
      <c r="M1518" s="83"/>
      <c r="N1518" s="3"/>
      <c r="O1518" s="3"/>
      <c r="P1518" s="3"/>
    </row>
    <row r="1519" spans="1:16" ht="11.25" x14ac:dyDescent="0.2">
      <c r="A1519" s="3"/>
      <c r="B1519" s="3"/>
      <c r="C1519" s="3"/>
      <c r="D1519" s="3"/>
      <c r="E1519" s="3"/>
      <c r="F1519" s="3"/>
      <c r="G1519" s="3"/>
      <c r="I1519" s="3"/>
      <c r="J1519" s="140"/>
      <c r="K1519" s="83"/>
      <c r="L1519" s="140"/>
      <c r="M1519" s="83"/>
      <c r="N1519" s="3"/>
      <c r="O1519" s="3"/>
      <c r="P1519" s="3"/>
    </row>
    <row r="1520" spans="1:16" ht="11.25" x14ac:dyDescent="0.2">
      <c r="A1520" s="3"/>
      <c r="B1520" s="3"/>
      <c r="C1520" s="3"/>
      <c r="D1520" s="3"/>
      <c r="E1520" s="3"/>
      <c r="F1520" s="3"/>
      <c r="G1520" s="3"/>
      <c r="I1520" s="3"/>
      <c r="J1520" s="140"/>
      <c r="K1520" s="83"/>
      <c r="L1520" s="140"/>
      <c r="M1520" s="83"/>
      <c r="N1520" s="3"/>
      <c r="O1520" s="3"/>
      <c r="P1520" s="3"/>
    </row>
    <row r="1521" spans="1:16" ht="11.25" x14ac:dyDescent="0.2">
      <c r="A1521" s="3"/>
      <c r="B1521" s="3"/>
      <c r="C1521" s="3"/>
      <c r="D1521" s="3"/>
      <c r="E1521" s="3"/>
      <c r="F1521" s="3"/>
      <c r="G1521" s="3"/>
      <c r="I1521" s="3"/>
      <c r="J1521" s="140"/>
      <c r="K1521" s="83"/>
      <c r="L1521" s="140"/>
      <c r="M1521" s="83"/>
      <c r="N1521" s="3"/>
      <c r="O1521" s="3"/>
      <c r="P1521" s="3"/>
    </row>
    <row r="1522" spans="1:16" ht="11.25" x14ac:dyDescent="0.2">
      <c r="A1522" s="3"/>
      <c r="B1522" s="3"/>
      <c r="C1522" s="3"/>
      <c r="D1522" s="3"/>
      <c r="E1522" s="3"/>
      <c r="F1522" s="3"/>
      <c r="G1522" s="3"/>
      <c r="I1522" s="3"/>
      <c r="J1522" s="140"/>
      <c r="K1522" s="83"/>
      <c r="L1522" s="140"/>
      <c r="M1522" s="83"/>
      <c r="N1522" s="3"/>
      <c r="O1522" s="3"/>
      <c r="P1522" s="3"/>
    </row>
    <row r="1523" spans="1:16" ht="11.25" x14ac:dyDescent="0.2">
      <c r="A1523" s="3"/>
      <c r="B1523" s="3"/>
      <c r="C1523" s="3"/>
      <c r="D1523" s="3"/>
      <c r="E1523" s="3"/>
      <c r="F1523" s="3"/>
      <c r="G1523" s="3"/>
      <c r="I1523" s="3"/>
      <c r="J1523" s="140"/>
      <c r="K1523" s="83"/>
      <c r="L1523" s="140"/>
      <c r="M1523" s="83"/>
      <c r="N1523" s="3"/>
      <c r="O1523" s="3"/>
      <c r="P1523" s="3"/>
    </row>
    <row r="1524" spans="1:16" ht="11.25" x14ac:dyDescent="0.2">
      <c r="A1524" s="3"/>
      <c r="B1524" s="3"/>
      <c r="C1524" s="3"/>
      <c r="D1524" s="3"/>
      <c r="E1524" s="3"/>
      <c r="F1524" s="3"/>
      <c r="G1524" s="3"/>
      <c r="I1524" s="3"/>
      <c r="J1524" s="140"/>
      <c r="K1524" s="83"/>
      <c r="L1524" s="140"/>
      <c r="M1524" s="83"/>
      <c r="N1524" s="3"/>
      <c r="O1524" s="3"/>
      <c r="P1524" s="3"/>
    </row>
    <row r="1525" spans="1:16" ht="11.25" x14ac:dyDescent="0.2">
      <c r="A1525" s="3"/>
      <c r="B1525" s="3"/>
      <c r="C1525" s="3"/>
      <c r="D1525" s="3"/>
      <c r="E1525" s="3"/>
      <c r="F1525" s="3"/>
      <c r="G1525" s="3"/>
      <c r="I1525" s="3"/>
      <c r="J1525" s="140"/>
      <c r="K1525" s="83"/>
      <c r="L1525" s="140"/>
      <c r="M1525" s="83"/>
      <c r="N1525" s="3"/>
      <c r="O1525" s="3"/>
      <c r="P1525" s="3"/>
    </row>
    <row r="1526" spans="1:16" ht="11.25" x14ac:dyDescent="0.2">
      <c r="A1526" s="3"/>
      <c r="B1526" s="3"/>
      <c r="C1526" s="3"/>
      <c r="D1526" s="3"/>
      <c r="E1526" s="3"/>
      <c r="F1526" s="3"/>
      <c r="G1526" s="3"/>
      <c r="I1526" s="3"/>
      <c r="J1526" s="140"/>
      <c r="K1526" s="83"/>
      <c r="L1526" s="140"/>
      <c r="M1526" s="83"/>
      <c r="N1526" s="3"/>
      <c r="O1526" s="3"/>
      <c r="P1526" s="3"/>
    </row>
    <row r="1527" spans="1:16" ht="11.25" x14ac:dyDescent="0.2">
      <c r="A1527" s="3"/>
      <c r="B1527" s="3"/>
      <c r="C1527" s="3"/>
      <c r="D1527" s="3"/>
      <c r="E1527" s="3"/>
      <c r="F1527" s="3"/>
      <c r="G1527" s="3"/>
      <c r="I1527" s="3"/>
      <c r="J1527" s="140"/>
      <c r="K1527" s="83"/>
      <c r="L1527" s="140"/>
      <c r="M1527" s="83"/>
      <c r="N1527" s="3"/>
      <c r="O1527" s="3"/>
      <c r="P1527" s="3"/>
    </row>
    <row r="1528" spans="1:16" ht="11.25" x14ac:dyDescent="0.2">
      <c r="A1528" s="3"/>
      <c r="B1528" s="3"/>
      <c r="C1528" s="3"/>
      <c r="D1528" s="3"/>
      <c r="E1528" s="3"/>
      <c r="F1528" s="3"/>
      <c r="G1528" s="3"/>
      <c r="I1528" s="3"/>
      <c r="J1528" s="140"/>
      <c r="K1528" s="83"/>
      <c r="L1528" s="140"/>
      <c r="M1528" s="83"/>
      <c r="N1528" s="3"/>
      <c r="O1528" s="3"/>
      <c r="P1528" s="3"/>
    </row>
    <row r="1529" spans="1:16" ht="11.25" x14ac:dyDescent="0.2">
      <c r="A1529" s="3"/>
      <c r="B1529" s="3"/>
      <c r="C1529" s="3"/>
      <c r="D1529" s="3"/>
      <c r="E1529" s="3"/>
      <c r="F1529" s="3"/>
      <c r="G1529" s="3"/>
      <c r="I1529" s="3"/>
      <c r="J1529" s="140"/>
      <c r="K1529" s="83"/>
      <c r="L1529" s="140"/>
      <c r="M1529" s="83"/>
      <c r="N1529" s="3"/>
      <c r="O1529" s="3"/>
      <c r="P1529" s="3"/>
    </row>
    <row r="1530" spans="1:16" ht="11.25" x14ac:dyDescent="0.2">
      <c r="A1530" s="3"/>
      <c r="B1530" s="3"/>
      <c r="C1530" s="3"/>
      <c r="D1530" s="3"/>
      <c r="E1530" s="3"/>
      <c r="F1530" s="3"/>
      <c r="G1530" s="3"/>
      <c r="I1530" s="3"/>
      <c r="J1530" s="140"/>
      <c r="K1530" s="83"/>
      <c r="L1530" s="140"/>
      <c r="M1530" s="83"/>
      <c r="N1530" s="3"/>
      <c r="O1530" s="3"/>
      <c r="P1530" s="3"/>
    </row>
    <row r="1531" spans="1:16" ht="11.25" x14ac:dyDescent="0.2">
      <c r="A1531" s="3"/>
      <c r="B1531" s="3"/>
      <c r="C1531" s="3"/>
      <c r="D1531" s="3"/>
      <c r="E1531" s="3"/>
      <c r="F1531" s="3"/>
      <c r="G1531" s="3"/>
      <c r="I1531" s="3"/>
      <c r="J1531" s="140"/>
      <c r="K1531" s="83"/>
      <c r="L1531" s="140"/>
      <c r="M1531" s="83"/>
      <c r="N1531" s="3"/>
      <c r="O1531" s="3"/>
      <c r="P1531" s="3"/>
    </row>
    <row r="1532" spans="1:16" ht="11.25" x14ac:dyDescent="0.2">
      <c r="A1532" s="3"/>
      <c r="B1532" s="3"/>
      <c r="C1532" s="3"/>
      <c r="D1532" s="3"/>
      <c r="E1532" s="3"/>
      <c r="F1532" s="3"/>
      <c r="G1532" s="3"/>
      <c r="I1532" s="3"/>
      <c r="J1532" s="140"/>
      <c r="K1532" s="83"/>
      <c r="L1532" s="140"/>
      <c r="M1532" s="83"/>
      <c r="N1532" s="3"/>
      <c r="O1532" s="3"/>
      <c r="P1532" s="3"/>
    </row>
    <row r="1533" spans="1:16" ht="11.25" x14ac:dyDescent="0.2">
      <c r="A1533" s="3"/>
      <c r="B1533" s="3"/>
      <c r="C1533" s="3"/>
      <c r="D1533" s="3"/>
      <c r="E1533" s="3"/>
      <c r="F1533" s="3"/>
      <c r="G1533" s="3"/>
      <c r="I1533" s="3"/>
      <c r="J1533" s="140"/>
      <c r="K1533" s="83"/>
      <c r="L1533" s="140"/>
      <c r="M1533" s="83"/>
      <c r="N1533" s="3"/>
      <c r="O1533" s="3"/>
      <c r="P1533" s="3"/>
    </row>
    <row r="1534" spans="1:16" ht="11.25" x14ac:dyDescent="0.2">
      <c r="A1534" s="3"/>
      <c r="B1534" s="3"/>
      <c r="C1534" s="3"/>
      <c r="D1534" s="3"/>
      <c r="E1534" s="3"/>
      <c r="F1534" s="3"/>
      <c r="G1534" s="3"/>
      <c r="I1534" s="3"/>
      <c r="J1534" s="140"/>
      <c r="K1534" s="83"/>
      <c r="L1534" s="140"/>
      <c r="M1534" s="83"/>
      <c r="N1534" s="3"/>
      <c r="O1534" s="3"/>
      <c r="P1534" s="3"/>
    </row>
    <row r="1535" spans="1:16" ht="11.25" x14ac:dyDescent="0.2">
      <c r="A1535" s="3"/>
      <c r="B1535" s="3"/>
      <c r="C1535" s="3"/>
      <c r="D1535" s="3"/>
      <c r="E1535" s="3"/>
      <c r="F1535" s="3"/>
      <c r="G1535" s="3"/>
      <c r="I1535" s="3"/>
      <c r="J1535" s="140"/>
      <c r="K1535" s="83"/>
      <c r="L1535" s="140"/>
      <c r="M1535" s="83"/>
      <c r="N1535" s="3"/>
      <c r="O1535" s="3"/>
      <c r="P1535" s="3"/>
    </row>
    <row r="1536" spans="1:16" ht="11.25" x14ac:dyDescent="0.2">
      <c r="A1536" s="3"/>
      <c r="B1536" s="3"/>
      <c r="C1536" s="3"/>
      <c r="D1536" s="3"/>
      <c r="E1536" s="3"/>
      <c r="F1536" s="3"/>
      <c r="G1536" s="3"/>
      <c r="I1536" s="3"/>
      <c r="J1536" s="140"/>
      <c r="K1536" s="83"/>
      <c r="L1536" s="140"/>
      <c r="M1536" s="83"/>
      <c r="N1536" s="3"/>
      <c r="O1536" s="3"/>
      <c r="P1536" s="3"/>
    </row>
    <row r="1537" spans="1:16" ht="11.25" x14ac:dyDescent="0.2">
      <c r="A1537" s="3"/>
      <c r="B1537" s="3"/>
      <c r="C1537" s="3"/>
      <c r="D1537" s="3"/>
      <c r="E1537" s="3"/>
      <c r="F1537" s="3"/>
      <c r="G1537" s="3"/>
      <c r="I1537" s="3"/>
      <c r="J1537" s="140"/>
      <c r="K1537" s="83"/>
      <c r="L1537" s="140"/>
      <c r="M1537" s="83"/>
      <c r="N1537" s="3"/>
      <c r="O1537" s="3"/>
      <c r="P1537" s="3"/>
    </row>
    <row r="1538" spans="1:16" ht="11.25" x14ac:dyDescent="0.2">
      <c r="A1538" s="3"/>
      <c r="B1538" s="3"/>
      <c r="C1538" s="3"/>
      <c r="D1538" s="3"/>
      <c r="E1538" s="3"/>
      <c r="F1538" s="3"/>
      <c r="G1538" s="3"/>
      <c r="I1538" s="3"/>
      <c r="J1538" s="140"/>
      <c r="K1538" s="83"/>
      <c r="L1538" s="140"/>
      <c r="M1538" s="83"/>
      <c r="N1538" s="3"/>
      <c r="O1538" s="3"/>
      <c r="P1538" s="3"/>
    </row>
    <row r="1539" spans="1:16" ht="11.25" x14ac:dyDescent="0.2">
      <c r="A1539" s="3"/>
      <c r="B1539" s="3"/>
      <c r="C1539" s="3"/>
      <c r="D1539" s="3"/>
      <c r="E1539" s="3"/>
      <c r="F1539" s="3"/>
      <c r="G1539" s="3"/>
      <c r="I1539" s="3"/>
      <c r="J1539" s="140"/>
      <c r="K1539" s="83"/>
      <c r="L1539" s="140"/>
      <c r="M1539" s="83"/>
      <c r="N1539" s="3"/>
      <c r="O1539" s="3"/>
      <c r="P1539" s="3"/>
    </row>
    <row r="1540" spans="1:16" ht="11.25" x14ac:dyDescent="0.2">
      <c r="A1540" s="3"/>
      <c r="B1540" s="3"/>
      <c r="C1540" s="3"/>
      <c r="D1540" s="3"/>
      <c r="E1540" s="3"/>
      <c r="F1540" s="3"/>
      <c r="G1540" s="3"/>
      <c r="I1540" s="3"/>
      <c r="J1540" s="140"/>
      <c r="K1540" s="83"/>
      <c r="L1540" s="140"/>
      <c r="M1540" s="83"/>
      <c r="N1540" s="3"/>
      <c r="O1540" s="3"/>
      <c r="P1540" s="3"/>
    </row>
    <row r="1541" spans="1:16" ht="11.25" x14ac:dyDescent="0.2">
      <c r="A1541" s="3"/>
      <c r="B1541" s="3"/>
      <c r="C1541" s="3"/>
      <c r="D1541" s="3"/>
      <c r="E1541" s="3"/>
      <c r="F1541" s="3"/>
      <c r="G1541" s="3"/>
      <c r="I1541" s="3"/>
      <c r="J1541" s="140"/>
      <c r="K1541" s="83"/>
      <c r="L1541" s="140"/>
      <c r="M1541" s="83"/>
      <c r="N1541" s="3"/>
      <c r="O1541" s="3"/>
      <c r="P1541" s="3"/>
    </row>
    <row r="1542" spans="1:16" ht="11.25" x14ac:dyDescent="0.2">
      <c r="A1542" s="3"/>
      <c r="B1542" s="3"/>
      <c r="C1542" s="3"/>
      <c r="D1542" s="3"/>
      <c r="E1542" s="3"/>
      <c r="F1542" s="3"/>
      <c r="G1542" s="3"/>
      <c r="I1542" s="3"/>
      <c r="J1542" s="140"/>
      <c r="K1542" s="83"/>
      <c r="L1542" s="140"/>
      <c r="M1542" s="83"/>
      <c r="N1542" s="3"/>
      <c r="O1542" s="3"/>
      <c r="P1542" s="3"/>
    </row>
    <row r="1543" spans="1:16" ht="11.25" x14ac:dyDescent="0.2">
      <c r="A1543" s="3"/>
      <c r="B1543" s="3"/>
      <c r="C1543" s="3"/>
      <c r="D1543" s="3"/>
      <c r="E1543" s="3"/>
      <c r="F1543" s="3"/>
      <c r="G1543" s="3"/>
      <c r="I1543" s="3"/>
      <c r="J1543" s="140"/>
      <c r="K1543" s="83"/>
      <c r="L1543" s="140"/>
      <c r="M1543" s="83"/>
      <c r="N1543" s="3"/>
      <c r="O1543" s="3"/>
      <c r="P1543" s="3"/>
    </row>
    <row r="1544" spans="1:16" ht="11.25" x14ac:dyDescent="0.2">
      <c r="A1544" s="3"/>
      <c r="B1544" s="3"/>
      <c r="C1544" s="3"/>
      <c r="D1544" s="3"/>
      <c r="E1544" s="3"/>
      <c r="F1544" s="3"/>
      <c r="G1544" s="3"/>
      <c r="I1544" s="3"/>
      <c r="J1544" s="140"/>
      <c r="K1544" s="83"/>
      <c r="L1544" s="140"/>
      <c r="M1544" s="83"/>
      <c r="N1544" s="3"/>
      <c r="O1544" s="3"/>
      <c r="P1544" s="3"/>
    </row>
    <row r="1545" spans="1:16" ht="11.25" x14ac:dyDescent="0.2">
      <c r="A1545" s="3"/>
      <c r="B1545" s="3"/>
      <c r="C1545" s="3"/>
      <c r="D1545" s="3"/>
      <c r="E1545" s="3"/>
      <c r="F1545" s="3"/>
      <c r="G1545" s="3"/>
      <c r="I1545" s="3"/>
      <c r="J1545" s="140"/>
      <c r="K1545" s="83"/>
      <c r="L1545" s="140"/>
      <c r="M1545" s="83"/>
      <c r="N1545" s="3"/>
      <c r="O1545" s="3"/>
      <c r="P1545" s="3"/>
    </row>
    <row r="1546" spans="1:16" ht="11.25" x14ac:dyDescent="0.2">
      <c r="A1546" s="3"/>
      <c r="B1546" s="3"/>
      <c r="C1546" s="3"/>
      <c r="D1546" s="3"/>
      <c r="E1546" s="3"/>
      <c r="F1546" s="3"/>
      <c r="G1546" s="3"/>
      <c r="I1546" s="3"/>
      <c r="J1546" s="140"/>
      <c r="K1546" s="83"/>
      <c r="L1546" s="140"/>
      <c r="M1546" s="83"/>
      <c r="N1546" s="3"/>
      <c r="O1546" s="3"/>
      <c r="P1546" s="3"/>
    </row>
    <row r="1547" spans="1:16" ht="11.25" x14ac:dyDescent="0.2">
      <c r="A1547" s="3"/>
      <c r="B1547" s="3"/>
      <c r="C1547" s="3"/>
      <c r="D1547" s="3"/>
      <c r="E1547" s="3"/>
      <c r="F1547" s="3"/>
      <c r="G1547" s="3"/>
      <c r="I1547" s="3"/>
      <c r="J1547" s="140"/>
      <c r="K1547" s="83"/>
      <c r="L1547" s="140"/>
      <c r="M1547" s="83"/>
      <c r="N1547" s="3"/>
      <c r="O1547" s="3"/>
      <c r="P1547" s="3"/>
    </row>
    <row r="1548" spans="1:16" ht="11.25" x14ac:dyDescent="0.2">
      <c r="A1548" s="3"/>
      <c r="B1548" s="3"/>
      <c r="C1548" s="3"/>
      <c r="D1548" s="3"/>
      <c r="E1548" s="3"/>
      <c r="F1548" s="3"/>
      <c r="G1548" s="3"/>
      <c r="I1548" s="3"/>
      <c r="J1548" s="140"/>
      <c r="K1548" s="83"/>
      <c r="L1548" s="140"/>
      <c r="M1548" s="83"/>
      <c r="N1548" s="3"/>
      <c r="O1548" s="3"/>
      <c r="P1548" s="3"/>
    </row>
    <row r="1549" spans="1:16" ht="11.25" x14ac:dyDescent="0.2">
      <c r="A1549" s="3"/>
      <c r="B1549" s="3"/>
      <c r="C1549" s="3"/>
      <c r="D1549" s="3"/>
      <c r="E1549" s="3"/>
      <c r="F1549" s="3"/>
      <c r="G1549" s="3"/>
      <c r="I1549" s="3"/>
      <c r="J1549" s="140"/>
      <c r="K1549" s="83"/>
      <c r="L1549" s="140"/>
      <c r="M1549" s="83"/>
      <c r="N1549" s="3"/>
      <c r="O1549" s="3"/>
      <c r="P1549" s="3"/>
    </row>
    <row r="1550" spans="1:16" ht="11.25" x14ac:dyDescent="0.2">
      <c r="A1550" s="3"/>
      <c r="B1550" s="3"/>
      <c r="C1550" s="3"/>
      <c r="D1550" s="3"/>
      <c r="E1550" s="3"/>
      <c r="F1550" s="3"/>
      <c r="G1550" s="3"/>
      <c r="I1550" s="3"/>
      <c r="J1550" s="140"/>
      <c r="K1550" s="83"/>
      <c r="L1550" s="140"/>
      <c r="M1550" s="83"/>
      <c r="N1550" s="3"/>
      <c r="O1550" s="3"/>
      <c r="P1550" s="3"/>
    </row>
    <row r="1551" spans="1:16" ht="11.25" x14ac:dyDescent="0.2">
      <c r="A1551" s="3"/>
      <c r="B1551" s="3"/>
      <c r="C1551" s="3"/>
      <c r="D1551" s="3"/>
      <c r="E1551" s="3"/>
      <c r="F1551" s="3"/>
      <c r="G1551" s="3"/>
      <c r="I1551" s="3"/>
      <c r="J1551" s="140"/>
      <c r="K1551" s="83"/>
      <c r="L1551" s="140"/>
      <c r="M1551" s="83"/>
      <c r="N1551" s="3"/>
      <c r="O1551" s="3"/>
      <c r="P1551" s="3"/>
    </row>
    <row r="1552" spans="1:16" ht="11.25" x14ac:dyDescent="0.2">
      <c r="A1552" s="3"/>
      <c r="B1552" s="3"/>
      <c r="C1552" s="3"/>
      <c r="D1552" s="3"/>
      <c r="E1552" s="3"/>
      <c r="F1552" s="3"/>
      <c r="G1552" s="3"/>
      <c r="I1552" s="3"/>
      <c r="J1552" s="140"/>
      <c r="K1552" s="83"/>
      <c r="L1552" s="140"/>
      <c r="M1552" s="83"/>
      <c r="N1552" s="3"/>
      <c r="O1552" s="3"/>
      <c r="P1552" s="3"/>
    </row>
    <row r="1553" spans="1:16" ht="11.25" x14ac:dyDescent="0.2">
      <c r="A1553" s="3"/>
      <c r="B1553" s="3"/>
      <c r="C1553" s="3"/>
      <c r="D1553" s="3"/>
      <c r="E1553" s="3"/>
      <c r="F1553" s="3"/>
      <c r="G1553" s="3"/>
      <c r="I1553" s="3"/>
      <c r="J1553" s="140"/>
      <c r="K1553" s="83"/>
      <c r="L1553" s="140"/>
      <c r="M1553" s="83"/>
      <c r="N1553" s="3"/>
      <c r="O1553" s="3"/>
      <c r="P1553" s="3"/>
    </row>
    <row r="1554" spans="1:16" ht="11.25" x14ac:dyDescent="0.2">
      <c r="A1554" s="3"/>
      <c r="B1554" s="3"/>
      <c r="C1554" s="3"/>
      <c r="D1554" s="3"/>
      <c r="E1554" s="3"/>
      <c r="F1554" s="3"/>
      <c r="G1554" s="3"/>
      <c r="I1554" s="3"/>
      <c r="J1554" s="140"/>
      <c r="K1554" s="83"/>
      <c r="L1554" s="140"/>
      <c r="M1554" s="83"/>
      <c r="N1554" s="3"/>
      <c r="O1554" s="3"/>
      <c r="P1554" s="3"/>
    </row>
    <row r="1555" spans="1:16" ht="11.25" x14ac:dyDescent="0.2">
      <c r="A1555" s="3"/>
      <c r="B1555" s="3"/>
      <c r="C1555" s="3"/>
      <c r="D1555" s="3"/>
      <c r="E1555" s="3"/>
      <c r="F1555" s="3"/>
      <c r="G1555" s="3"/>
      <c r="I1555" s="3"/>
      <c r="J1555" s="140"/>
      <c r="K1555" s="83"/>
      <c r="L1555" s="140"/>
      <c r="M1555" s="83"/>
      <c r="N1555" s="3"/>
      <c r="O1555" s="3"/>
      <c r="P1555" s="3"/>
    </row>
    <row r="1556" spans="1:16" ht="11.25" x14ac:dyDescent="0.2">
      <c r="A1556" s="3"/>
      <c r="B1556" s="3"/>
      <c r="C1556" s="3"/>
      <c r="D1556" s="3"/>
      <c r="E1556" s="3"/>
      <c r="F1556" s="3"/>
      <c r="G1556" s="3"/>
      <c r="I1556" s="3"/>
      <c r="J1556" s="140"/>
      <c r="K1556" s="83"/>
      <c r="L1556" s="140"/>
      <c r="M1556" s="83"/>
      <c r="N1556" s="3"/>
      <c r="O1556" s="3"/>
      <c r="P1556" s="3"/>
    </row>
    <row r="1557" spans="1:16" ht="11.25" x14ac:dyDescent="0.2">
      <c r="A1557" s="3"/>
      <c r="B1557" s="3"/>
      <c r="C1557" s="3"/>
      <c r="D1557" s="3"/>
      <c r="E1557" s="3"/>
      <c r="F1557" s="3"/>
      <c r="G1557" s="3"/>
      <c r="I1557" s="3"/>
      <c r="J1557" s="140"/>
      <c r="K1557" s="83"/>
      <c r="L1557" s="140"/>
      <c r="M1557" s="83"/>
      <c r="N1557" s="3"/>
      <c r="O1557" s="3"/>
      <c r="P1557" s="3"/>
    </row>
    <row r="1558" spans="1:16" ht="11.25" x14ac:dyDescent="0.2">
      <c r="A1558" s="3"/>
      <c r="B1558" s="3"/>
      <c r="C1558" s="3"/>
      <c r="D1558" s="3"/>
      <c r="E1558" s="3"/>
      <c r="F1558" s="3"/>
      <c r="G1558" s="3"/>
      <c r="I1558" s="3"/>
      <c r="J1558" s="140"/>
      <c r="K1558" s="83"/>
      <c r="L1558" s="140"/>
      <c r="M1558" s="83"/>
      <c r="N1558" s="3"/>
      <c r="O1558" s="3"/>
      <c r="P1558" s="3"/>
    </row>
    <row r="1559" spans="1:16" ht="11.25" x14ac:dyDescent="0.2">
      <c r="A1559" s="3"/>
      <c r="B1559" s="3"/>
      <c r="C1559" s="3"/>
      <c r="D1559" s="3"/>
      <c r="E1559" s="3"/>
      <c r="F1559" s="3"/>
      <c r="G1559" s="3"/>
      <c r="I1559" s="3"/>
      <c r="J1559" s="140"/>
      <c r="K1559" s="83"/>
      <c r="L1559" s="140"/>
      <c r="M1559" s="83"/>
      <c r="N1559" s="3"/>
      <c r="O1559" s="3"/>
      <c r="P1559" s="3"/>
    </row>
    <row r="1560" spans="1:16" ht="11.25" x14ac:dyDescent="0.2">
      <c r="A1560" s="3"/>
      <c r="B1560" s="3"/>
      <c r="C1560" s="3"/>
      <c r="D1560" s="3"/>
      <c r="E1560" s="3"/>
      <c r="F1560" s="3"/>
      <c r="G1560" s="3"/>
      <c r="I1560" s="3"/>
      <c r="J1560" s="140"/>
      <c r="K1560" s="83"/>
      <c r="L1560" s="140"/>
      <c r="M1560" s="83"/>
      <c r="N1560" s="3"/>
      <c r="O1560" s="3"/>
      <c r="P1560" s="3"/>
    </row>
    <row r="1561" spans="1:16" ht="11.25" x14ac:dyDescent="0.2">
      <c r="A1561" s="3"/>
      <c r="B1561" s="3"/>
      <c r="C1561" s="3"/>
      <c r="D1561" s="3"/>
      <c r="E1561" s="3"/>
      <c r="F1561" s="3"/>
      <c r="G1561" s="3"/>
      <c r="I1561" s="3"/>
      <c r="J1561" s="140"/>
      <c r="K1561" s="83"/>
      <c r="L1561" s="140"/>
      <c r="M1561" s="83"/>
      <c r="N1561" s="3"/>
      <c r="O1561" s="3"/>
      <c r="P1561" s="3"/>
    </row>
    <row r="1562" spans="1:16" ht="11.25" x14ac:dyDescent="0.2">
      <c r="A1562" s="3"/>
      <c r="B1562" s="3"/>
      <c r="C1562" s="3"/>
      <c r="D1562" s="3"/>
      <c r="E1562" s="3"/>
      <c r="F1562" s="3"/>
      <c r="G1562" s="3"/>
      <c r="I1562" s="3"/>
      <c r="J1562" s="140"/>
      <c r="K1562" s="83"/>
      <c r="L1562" s="140"/>
      <c r="M1562" s="83"/>
      <c r="N1562" s="3"/>
      <c r="O1562" s="3"/>
      <c r="P1562" s="3"/>
    </row>
    <row r="1563" spans="1:16" ht="11.25" x14ac:dyDescent="0.2">
      <c r="A1563" s="3"/>
      <c r="B1563" s="3"/>
      <c r="C1563" s="3"/>
      <c r="D1563" s="3"/>
      <c r="E1563" s="3"/>
      <c r="F1563" s="3"/>
      <c r="G1563" s="3"/>
      <c r="I1563" s="3"/>
      <c r="J1563" s="140"/>
      <c r="K1563" s="83"/>
      <c r="L1563" s="140"/>
      <c r="M1563" s="83"/>
      <c r="N1563" s="3"/>
      <c r="O1563" s="3"/>
      <c r="P1563" s="3"/>
    </row>
    <row r="1564" spans="1:16" ht="11.25" x14ac:dyDescent="0.2">
      <c r="A1564" s="3"/>
      <c r="B1564" s="3"/>
      <c r="C1564" s="3"/>
      <c r="D1564" s="3"/>
      <c r="E1564" s="3"/>
      <c r="F1564" s="3"/>
      <c r="G1564" s="3"/>
      <c r="I1564" s="3"/>
      <c r="J1564" s="140"/>
      <c r="K1564" s="83"/>
      <c r="L1564" s="140"/>
      <c r="M1564" s="83"/>
      <c r="N1564" s="3"/>
      <c r="O1564" s="3"/>
      <c r="P1564" s="3"/>
    </row>
    <row r="1565" spans="1:16" ht="11.25" x14ac:dyDescent="0.2">
      <c r="A1565" s="3"/>
      <c r="B1565" s="3"/>
      <c r="C1565" s="3"/>
      <c r="D1565" s="3"/>
      <c r="E1565" s="3"/>
      <c r="F1565" s="3"/>
      <c r="G1565" s="3"/>
      <c r="I1565" s="3"/>
      <c r="J1565" s="140"/>
      <c r="K1565" s="83"/>
      <c r="L1565" s="140"/>
      <c r="M1565" s="83"/>
      <c r="N1565" s="3"/>
      <c r="O1565" s="3"/>
      <c r="P1565" s="3"/>
    </row>
    <row r="1566" spans="1:16" ht="11.25" x14ac:dyDescent="0.2">
      <c r="A1566" s="3"/>
      <c r="B1566" s="3"/>
      <c r="C1566" s="3"/>
      <c r="D1566" s="3"/>
      <c r="E1566" s="3"/>
      <c r="F1566" s="3"/>
      <c r="G1566" s="3"/>
      <c r="I1566" s="3"/>
      <c r="J1566" s="140"/>
      <c r="K1566" s="83"/>
      <c r="L1566" s="140"/>
      <c r="M1566" s="83"/>
      <c r="N1566" s="3"/>
      <c r="O1566" s="3"/>
      <c r="P1566" s="3"/>
    </row>
    <row r="1567" spans="1:16" ht="11.25" x14ac:dyDescent="0.2">
      <c r="A1567" s="3"/>
      <c r="B1567" s="3"/>
      <c r="C1567" s="3"/>
      <c r="D1567" s="3"/>
      <c r="E1567" s="3"/>
      <c r="F1567" s="3"/>
      <c r="G1567" s="3"/>
      <c r="I1567" s="3"/>
      <c r="J1567" s="140"/>
      <c r="K1567" s="83"/>
      <c r="L1567" s="140"/>
      <c r="M1567" s="83"/>
      <c r="N1567" s="3"/>
      <c r="O1567" s="3"/>
      <c r="P1567" s="3"/>
    </row>
    <row r="1568" spans="1:16" ht="11.25" x14ac:dyDescent="0.2">
      <c r="A1568" s="3"/>
      <c r="B1568" s="3"/>
      <c r="C1568" s="3"/>
      <c r="D1568" s="3"/>
      <c r="E1568" s="3"/>
      <c r="F1568" s="3"/>
      <c r="G1568" s="3"/>
      <c r="I1568" s="3"/>
      <c r="J1568" s="140"/>
      <c r="K1568" s="83"/>
      <c r="L1568" s="140"/>
      <c r="M1568" s="83"/>
      <c r="N1568" s="3"/>
      <c r="O1568" s="3"/>
      <c r="P1568" s="3"/>
    </row>
    <row r="1569" spans="1:16" ht="11.25" x14ac:dyDescent="0.2">
      <c r="A1569" s="3"/>
      <c r="B1569" s="3"/>
      <c r="C1569" s="3"/>
      <c r="D1569" s="3"/>
      <c r="E1569" s="3"/>
      <c r="F1569" s="3"/>
      <c r="G1569" s="3"/>
      <c r="I1569" s="3"/>
      <c r="J1569" s="140"/>
      <c r="K1569" s="83"/>
      <c r="L1569" s="140"/>
      <c r="M1569" s="83"/>
      <c r="N1569" s="3"/>
      <c r="O1569" s="3"/>
      <c r="P1569" s="3"/>
    </row>
    <row r="1570" spans="1:16" ht="11.25" x14ac:dyDescent="0.2">
      <c r="A1570" s="3"/>
      <c r="B1570" s="3"/>
      <c r="C1570" s="3"/>
      <c r="D1570" s="3"/>
      <c r="E1570" s="3"/>
      <c r="F1570" s="3"/>
      <c r="G1570" s="3"/>
      <c r="I1570" s="3"/>
      <c r="J1570" s="140"/>
      <c r="K1570" s="83"/>
      <c r="L1570" s="140"/>
      <c r="M1570" s="83"/>
      <c r="N1570" s="3"/>
      <c r="O1570" s="3"/>
      <c r="P1570" s="3"/>
    </row>
    <row r="1571" spans="1:16" ht="11.25" x14ac:dyDescent="0.2">
      <c r="A1571" s="3"/>
      <c r="B1571" s="3"/>
      <c r="C1571" s="3"/>
      <c r="D1571" s="3"/>
      <c r="E1571" s="3"/>
      <c r="F1571" s="3"/>
      <c r="G1571" s="3"/>
      <c r="I1571" s="3"/>
      <c r="J1571" s="140"/>
      <c r="K1571" s="83"/>
      <c r="L1571" s="140"/>
      <c r="M1571" s="83"/>
      <c r="N1571" s="3"/>
      <c r="O1571" s="3"/>
      <c r="P1571" s="3"/>
    </row>
    <row r="1572" spans="1:16" ht="11.25" x14ac:dyDescent="0.2">
      <c r="A1572" s="3"/>
      <c r="B1572" s="3"/>
      <c r="C1572" s="3"/>
      <c r="D1572" s="3"/>
      <c r="E1572" s="3"/>
      <c r="F1572" s="3"/>
      <c r="G1572" s="3"/>
      <c r="I1572" s="3"/>
      <c r="J1572" s="140"/>
      <c r="K1572" s="83"/>
      <c r="L1572" s="140"/>
      <c r="M1572" s="83"/>
      <c r="N1572" s="3"/>
      <c r="O1572" s="3"/>
      <c r="P1572" s="3"/>
    </row>
    <row r="1573" spans="1:16" ht="11.25" x14ac:dyDescent="0.2">
      <c r="A1573" s="3"/>
      <c r="B1573" s="3"/>
      <c r="C1573" s="3"/>
      <c r="D1573" s="3"/>
      <c r="E1573" s="3"/>
      <c r="F1573" s="3"/>
      <c r="G1573" s="3"/>
      <c r="I1573" s="3"/>
      <c r="J1573" s="140"/>
      <c r="K1573" s="83"/>
      <c r="L1573" s="140"/>
      <c r="M1573" s="83"/>
      <c r="N1573" s="3"/>
      <c r="O1573" s="3"/>
      <c r="P1573" s="3"/>
    </row>
    <row r="1574" spans="1:16" ht="11.25" x14ac:dyDescent="0.2">
      <c r="A1574" s="3"/>
      <c r="B1574" s="3"/>
      <c r="C1574" s="3"/>
      <c r="D1574" s="3"/>
      <c r="E1574" s="3"/>
      <c r="F1574" s="3"/>
      <c r="G1574" s="3"/>
      <c r="I1574" s="3"/>
      <c r="J1574" s="140"/>
      <c r="K1574" s="83"/>
      <c r="L1574" s="140"/>
      <c r="M1574" s="83"/>
      <c r="N1574" s="3"/>
      <c r="O1574" s="3"/>
      <c r="P1574" s="3"/>
    </row>
    <row r="1575" spans="1:16" ht="11.25" x14ac:dyDescent="0.2">
      <c r="A1575" s="3"/>
      <c r="B1575" s="3"/>
      <c r="C1575" s="3"/>
      <c r="D1575" s="3"/>
      <c r="E1575" s="3"/>
      <c r="F1575" s="3"/>
      <c r="G1575" s="3"/>
      <c r="I1575" s="3"/>
      <c r="J1575" s="140"/>
      <c r="K1575" s="83"/>
      <c r="L1575" s="140"/>
      <c r="M1575" s="83"/>
      <c r="N1575" s="3"/>
      <c r="O1575" s="3"/>
      <c r="P1575" s="3"/>
    </row>
    <row r="1576" spans="1:16" ht="11.25" x14ac:dyDescent="0.2">
      <c r="A1576" s="3"/>
      <c r="B1576" s="3"/>
      <c r="C1576" s="3"/>
      <c r="D1576" s="3"/>
      <c r="E1576" s="3"/>
      <c r="F1576" s="3"/>
      <c r="G1576" s="3"/>
      <c r="I1576" s="3"/>
      <c r="J1576" s="140"/>
      <c r="K1576" s="83"/>
      <c r="L1576" s="140"/>
      <c r="M1576" s="83"/>
      <c r="N1576" s="3"/>
      <c r="O1576" s="3"/>
      <c r="P1576" s="3"/>
    </row>
    <row r="1577" spans="1:16" ht="11.25" x14ac:dyDescent="0.2">
      <c r="A1577" s="3"/>
      <c r="B1577" s="3"/>
      <c r="C1577" s="3"/>
      <c r="D1577" s="3"/>
      <c r="E1577" s="3"/>
      <c r="F1577" s="3"/>
      <c r="G1577" s="3"/>
      <c r="I1577" s="3"/>
      <c r="J1577" s="140"/>
      <c r="K1577" s="83"/>
      <c r="L1577" s="140"/>
      <c r="M1577" s="83"/>
      <c r="N1577" s="3"/>
      <c r="O1577" s="3"/>
      <c r="P1577" s="3"/>
    </row>
    <row r="1578" spans="1:16" ht="11.25" x14ac:dyDescent="0.2">
      <c r="A1578" s="3"/>
      <c r="B1578" s="3"/>
      <c r="C1578" s="3"/>
      <c r="D1578" s="3"/>
      <c r="E1578" s="3"/>
      <c r="F1578" s="3"/>
      <c r="G1578" s="3"/>
      <c r="I1578" s="3"/>
      <c r="J1578" s="140"/>
      <c r="K1578" s="83"/>
      <c r="L1578" s="140"/>
      <c r="M1578" s="83"/>
      <c r="N1578" s="3"/>
      <c r="O1578" s="3"/>
      <c r="P1578" s="3"/>
    </row>
    <row r="1579" spans="1:16" ht="11.25" x14ac:dyDescent="0.2">
      <c r="A1579" s="3"/>
      <c r="B1579" s="3"/>
      <c r="C1579" s="3"/>
      <c r="D1579" s="3"/>
      <c r="E1579" s="3"/>
      <c r="F1579" s="3"/>
      <c r="G1579" s="3"/>
      <c r="I1579" s="3"/>
      <c r="J1579" s="140"/>
      <c r="K1579" s="83"/>
      <c r="L1579" s="140"/>
      <c r="M1579" s="83"/>
      <c r="N1579" s="3"/>
      <c r="O1579" s="3"/>
      <c r="P1579" s="3"/>
    </row>
    <row r="1580" spans="1:16" ht="11.25" x14ac:dyDescent="0.2">
      <c r="A1580" s="3"/>
      <c r="B1580" s="3"/>
      <c r="C1580" s="3"/>
      <c r="D1580" s="3"/>
      <c r="E1580" s="3"/>
      <c r="F1580" s="3"/>
      <c r="G1580" s="3"/>
      <c r="I1580" s="3"/>
      <c r="J1580" s="140"/>
      <c r="K1580" s="83"/>
      <c r="L1580" s="140"/>
      <c r="M1580" s="83"/>
      <c r="N1580" s="3"/>
      <c r="O1580" s="3"/>
      <c r="P1580" s="3"/>
    </row>
    <row r="1581" spans="1:16" ht="11.25" x14ac:dyDescent="0.2">
      <c r="A1581" s="3"/>
      <c r="B1581" s="3"/>
      <c r="C1581" s="3"/>
      <c r="D1581" s="3"/>
      <c r="E1581" s="3"/>
      <c r="F1581" s="3"/>
      <c r="G1581" s="3"/>
      <c r="I1581" s="3"/>
      <c r="J1581" s="140"/>
      <c r="K1581" s="83"/>
      <c r="L1581" s="140"/>
      <c r="M1581" s="83"/>
      <c r="N1581" s="3"/>
      <c r="O1581" s="3"/>
      <c r="P1581" s="3"/>
    </row>
    <row r="1582" spans="1:16" ht="11.25" x14ac:dyDescent="0.2">
      <c r="A1582" s="3"/>
      <c r="B1582" s="3"/>
      <c r="C1582" s="3"/>
      <c r="D1582" s="3"/>
      <c r="E1582" s="3"/>
      <c r="F1582" s="3"/>
      <c r="G1582" s="3"/>
      <c r="I1582" s="3"/>
      <c r="J1582" s="140"/>
      <c r="K1582" s="83"/>
      <c r="L1582" s="140"/>
      <c r="M1582" s="83"/>
      <c r="N1582" s="3"/>
      <c r="O1582" s="3"/>
      <c r="P1582" s="3"/>
    </row>
    <row r="1583" spans="1:16" ht="11.25" x14ac:dyDescent="0.2">
      <c r="A1583" s="3"/>
      <c r="B1583" s="3"/>
      <c r="C1583" s="3"/>
      <c r="D1583" s="3"/>
      <c r="E1583" s="3"/>
      <c r="F1583" s="3"/>
      <c r="G1583" s="3"/>
      <c r="I1583" s="3"/>
      <c r="J1583" s="140"/>
      <c r="K1583" s="83"/>
      <c r="L1583" s="140"/>
      <c r="M1583" s="83"/>
      <c r="N1583" s="3"/>
      <c r="O1583" s="3"/>
      <c r="P1583" s="3"/>
    </row>
    <row r="1584" spans="1:16" ht="11.25" x14ac:dyDescent="0.2">
      <c r="A1584" s="3"/>
      <c r="B1584" s="3"/>
      <c r="C1584" s="3"/>
      <c r="D1584" s="3"/>
      <c r="E1584" s="3"/>
      <c r="F1584" s="3"/>
      <c r="G1584" s="3"/>
      <c r="I1584" s="3"/>
      <c r="J1584" s="140"/>
      <c r="K1584" s="83"/>
      <c r="L1584" s="140"/>
      <c r="M1584" s="83"/>
      <c r="N1584" s="3"/>
      <c r="O1584" s="3"/>
      <c r="P1584" s="3"/>
    </row>
    <row r="1585" spans="1:16" ht="11.25" x14ac:dyDescent="0.2">
      <c r="A1585" s="3"/>
      <c r="B1585" s="3"/>
      <c r="C1585" s="3"/>
      <c r="D1585" s="3"/>
      <c r="E1585" s="3"/>
      <c r="F1585" s="3"/>
      <c r="G1585" s="3"/>
      <c r="I1585" s="3"/>
      <c r="J1585" s="140"/>
      <c r="K1585" s="83"/>
      <c r="L1585" s="140"/>
      <c r="M1585" s="83"/>
      <c r="N1585" s="3"/>
      <c r="O1585" s="3"/>
      <c r="P1585" s="3"/>
    </row>
    <row r="1586" spans="1:16" ht="11.25" x14ac:dyDescent="0.2">
      <c r="A1586" s="3"/>
      <c r="B1586" s="3"/>
      <c r="C1586" s="3"/>
      <c r="D1586" s="3"/>
      <c r="E1586" s="3"/>
      <c r="F1586" s="3"/>
      <c r="G1586" s="3"/>
      <c r="I1586" s="3"/>
      <c r="J1586" s="140"/>
      <c r="K1586" s="83"/>
      <c r="L1586" s="140"/>
      <c r="M1586" s="83"/>
      <c r="N1586" s="3"/>
      <c r="O1586" s="3"/>
      <c r="P1586" s="3"/>
    </row>
    <row r="1587" spans="1:16" ht="11.25" x14ac:dyDescent="0.2">
      <c r="A1587" s="3"/>
      <c r="B1587" s="3"/>
      <c r="C1587" s="3"/>
      <c r="D1587" s="3"/>
      <c r="E1587" s="3"/>
      <c r="F1587" s="3"/>
      <c r="G1587" s="3"/>
      <c r="I1587" s="3"/>
      <c r="J1587" s="140"/>
      <c r="K1587" s="83"/>
      <c r="L1587" s="140"/>
      <c r="M1587" s="83"/>
      <c r="N1587" s="3"/>
      <c r="O1587" s="3"/>
      <c r="P1587" s="3"/>
    </row>
    <row r="1588" spans="1:16" ht="11.25" x14ac:dyDescent="0.2">
      <c r="A1588" s="3"/>
      <c r="B1588" s="3"/>
      <c r="C1588" s="3"/>
      <c r="D1588" s="3"/>
      <c r="E1588" s="3"/>
      <c r="F1588" s="3"/>
      <c r="G1588" s="3"/>
      <c r="I1588" s="3"/>
      <c r="J1588" s="140"/>
      <c r="K1588" s="83"/>
      <c r="L1588" s="140"/>
      <c r="M1588" s="83"/>
      <c r="N1588" s="3"/>
      <c r="O1588" s="3"/>
      <c r="P1588" s="3"/>
    </row>
    <row r="1589" spans="1:16" ht="11.25" x14ac:dyDescent="0.2">
      <c r="A1589" s="3"/>
      <c r="B1589" s="3"/>
      <c r="C1589" s="3"/>
      <c r="D1589" s="3"/>
      <c r="E1589" s="3"/>
      <c r="F1589" s="3"/>
      <c r="G1589" s="3"/>
      <c r="I1589" s="3"/>
      <c r="J1589" s="140"/>
      <c r="K1589" s="83"/>
      <c r="L1589" s="140"/>
      <c r="M1589" s="83"/>
      <c r="N1589" s="3"/>
      <c r="O1589" s="3"/>
      <c r="P1589" s="3"/>
    </row>
    <row r="1590" spans="1:16" ht="11.25" x14ac:dyDescent="0.2">
      <c r="A1590" s="3"/>
      <c r="B1590" s="3"/>
      <c r="C1590" s="3"/>
      <c r="D1590" s="3"/>
      <c r="E1590" s="3"/>
      <c r="F1590" s="3"/>
      <c r="G1590" s="3"/>
      <c r="I1590" s="3"/>
      <c r="J1590" s="140"/>
      <c r="K1590" s="83"/>
      <c r="L1590" s="140"/>
      <c r="M1590" s="83"/>
      <c r="N1590" s="3"/>
      <c r="O1590" s="3"/>
      <c r="P1590" s="3"/>
    </row>
    <row r="1591" spans="1:16" ht="11.25" x14ac:dyDescent="0.2">
      <c r="A1591" s="3"/>
      <c r="B1591" s="3"/>
      <c r="C1591" s="3"/>
      <c r="D1591" s="3"/>
      <c r="E1591" s="3"/>
      <c r="F1591" s="3"/>
      <c r="G1591" s="3"/>
      <c r="I1591" s="3"/>
      <c r="J1591" s="140"/>
      <c r="K1591" s="83"/>
      <c r="L1591" s="140"/>
      <c r="M1591" s="83"/>
      <c r="N1591" s="3"/>
      <c r="O1591" s="3"/>
      <c r="P1591" s="3"/>
    </row>
    <row r="1592" spans="1:16" ht="11.25" x14ac:dyDescent="0.2">
      <c r="A1592" s="3"/>
      <c r="B1592" s="3"/>
      <c r="C1592" s="3"/>
      <c r="D1592" s="3"/>
      <c r="E1592" s="3"/>
      <c r="F1592" s="3"/>
      <c r="G1592" s="3"/>
      <c r="I1592" s="3"/>
      <c r="J1592" s="140"/>
      <c r="K1592" s="83"/>
      <c r="L1592" s="140"/>
      <c r="M1592" s="83"/>
      <c r="N1592" s="3"/>
      <c r="O1592" s="3"/>
      <c r="P1592" s="3"/>
    </row>
    <row r="1593" spans="1:16" ht="11.25" x14ac:dyDescent="0.2">
      <c r="A1593" s="3"/>
      <c r="B1593" s="3"/>
      <c r="C1593" s="3"/>
      <c r="D1593" s="3"/>
      <c r="E1593" s="3"/>
      <c r="F1593" s="3"/>
      <c r="G1593" s="3"/>
      <c r="I1593" s="3"/>
      <c r="J1593" s="140"/>
      <c r="K1593" s="83"/>
      <c r="L1593" s="140"/>
      <c r="M1593" s="83"/>
      <c r="N1593" s="3"/>
      <c r="O1593" s="3"/>
      <c r="P1593" s="3"/>
    </row>
    <row r="1594" spans="1:16" ht="11.25" x14ac:dyDescent="0.2">
      <c r="A1594" s="3"/>
      <c r="B1594" s="3"/>
      <c r="C1594" s="3"/>
      <c r="D1594" s="3"/>
      <c r="E1594" s="3"/>
      <c r="F1594" s="3"/>
      <c r="G1594" s="3"/>
      <c r="I1594" s="3"/>
      <c r="J1594" s="140"/>
      <c r="K1594" s="83"/>
      <c r="L1594" s="140"/>
      <c r="M1594" s="83"/>
      <c r="N1594" s="3"/>
      <c r="O1594" s="3"/>
      <c r="P1594" s="3"/>
    </row>
    <row r="1595" spans="1:16" ht="11.25" x14ac:dyDescent="0.2">
      <c r="A1595" s="3"/>
      <c r="B1595" s="3"/>
      <c r="C1595" s="3"/>
      <c r="D1595" s="3"/>
      <c r="E1595" s="3"/>
      <c r="F1595" s="3"/>
      <c r="G1595" s="3"/>
      <c r="I1595" s="3"/>
      <c r="J1595" s="140"/>
      <c r="K1595" s="83"/>
      <c r="L1595" s="140"/>
      <c r="M1595" s="83"/>
      <c r="N1595" s="3"/>
      <c r="O1595" s="3"/>
      <c r="P1595" s="3"/>
    </row>
    <row r="1596" spans="1:16" ht="11.25" x14ac:dyDescent="0.2">
      <c r="A1596" s="3"/>
      <c r="B1596" s="3"/>
      <c r="C1596" s="3"/>
      <c r="D1596" s="3"/>
      <c r="E1596" s="3"/>
      <c r="F1596" s="3"/>
      <c r="G1596" s="3"/>
      <c r="I1596" s="3"/>
      <c r="J1596" s="140"/>
      <c r="K1596" s="83"/>
      <c r="L1596" s="140"/>
      <c r="M1596" s="83"/>
      <c r="N1596" s="3"/>
      <c r="O1596" s="3"/>
      <c r="P1596" s="3"/>
    </row>
    <row r="1597" spans="1:16" ht="11.25" x14ac:dyDescent="0.2">
      <c r="A1597" s="3"/>
      <c r="B1597" s="3"/>
      <c r="C1597" s="3"/>
      <c r="D1597" s="3"/>
      <c r="E1597" s="3"/>
      <c r="F1597" s="3"/>
      <c r="G1597" s="3"/>
      <c r="I1597" s="3"/>
      <c r="J1597" s="140"/>
      <c r="K1597" s="83"/>
      <c r="L1597" s="140"/>
      <c r="M1597" s="83"/>
      <c r="N1597" s="3"/>
      <c r="O1597" s="3"/>
      <c r="P1597" s="3"/>
    </row>
    <row r="1598" spans="1:16" ht="11.25" x14ac:dyDescent="0.2">
      <c r="A1598" s="3"/>
      <c r="B1598" s="3"/>
      <c r="C1598" s="3"/>
      <c r="D1598" s="3"/>
      <c r="E1598" s="3"/>
      <c r="F1598" s="3"/>
      <c r="G1598" s="3"/>
      <c r="I1598" s="3"/>
      <c r="J1598" s="140"/>
      <c r="K1598" s="83"/>
      <c r="L1598" s="140"/>
      <c r="M1598" s="83"/>
      <c r="N1598" s="3"/>
      <c r="O1598" s="3"/>
      <c r="P1598" s="3"/>
    </row>
    <row r="1599" spans="1:16" ht="11.25" x14ac:dyDescent="0.2">
      <c r="A1599" s="3"/>
      <c r="B1599" s="3"/>
      <c r="C1599" s="3"/>
      <c r="D1599" s="3"/>
      <c r="E1599" s="3"/>
      <c r="F1599" s="3"/>
      <c r="G1599" s="3"/>
      <c r="I1599" s="3"/>
      <c r="J1599" s="140"/>
      <c r="K1599" s="83"/>
      <c r="L1599" s="140"/>
      <c r="M1599" s="83"/>
      <c r="N1599" s="3"/>
      <c r="O1599" s="3"/>
      <c r="P1599" s="3"/>
    </row>
    <row r="1600" spans="1:16" ht="11.25" x14ac:dyDescent="0.2">
      <c r="A1600" s="3"/>
      <c r="B1600" s="3"/>
      <c r="C1600" s="3"/>
      <c r="D1600" s="3"/>
      <c r="E1600" s="3"/>
      <c r="F1600" s="3"/>
      <c r="G1600" s="3"/>
      <c r="I1600" s="3"/>
      <c r="J1600" s="140"/>
      <c r="K1600" s="83"/>
      <c r="L1600" s="140"/>
      <c r="M1600" s="83"/>
      <c r="N1600" s="3"/>
      <c r="O1600" s="3"/>
      <c r="P1600" s="3"/>
    </row>
    <row r="1601" spans="1:16" ht="11.25" x14ac:dyDescent="0.2">
      <c r="A1601" s="3"/>
      <c r="B1601" s="3"/>
      <c r="C1601" s="3"/>
      <c r="D1601" s="3"/>
      <c r="E1601" s="3"/>
      <c r="F1601" s="3"/>
      <c r="G1601" s="3"/>
      <c r="I1601" s="3"/>
      <c r="J1601" s="140"/>
      <c r="K1601" s="83"/>
      <c r="L1601" s="140"/>
      <c r="M1601" s="83"/>
      <c r="N1601" s="3"/>
      <c r="O1601" s="3"/>
      <c r="P1601" s="3"/>
    </row>
    <row r="1602" spans="1:16" ht="11.25" x14ac:dyDescent="0.2">
      <c r="A1602" s="3"/>
      <c r="B1602" s="3"/>
      <c r="C1602" s="3"/>
      <c r="D1602" s="3"/>
      <c r="E1602" s="3"/>
      <c r="F1602" s="3"/>
      <c r="G1602" s="3"/>
      <c r="I1602" s="3"/>
      <c r="J1602" s="140"/>
      <c r="K1602" s="83"/>
      <c r="L1602" s="140"/>
      <c r="M1602" s="83"/>
      <c r="N1602" s="3"/>
      <c r="O1602" s="3"/>
      <c r="P1602" s="3"/>
    </row>
    <row r="1603" spans="1:16" ht="11.25" x14ac:dyDescent="0.2">
      <c r="A1603" s="3"/>
      <c r="B1603" s="3"/>
      <c r="C1603" s="3"/>
      <c r="D1603" s="3"/>
      <c r="E1603" s="3"/>
      <c r="F1603" s="3"/>
      <c r="G1603" s="3"/>
      <c r="I1603" s="3"/>
      <c r="J1603" s="140"/>
      <c r="K1603" s="83"/>
      <c r="L1603" s="140"/>
      <c r="M1603" s="83"/>
      <c r="N1603" s="3"/>
      <c r="O1603" s="3"/>
      <c r="P1603" s="3"/>
    </row>
    <row r="1604" spans="1:16" ht="11.25" x14ac:dyDescent="0.2">
      <c r="A1604" s="3"/>
      <c r="B1604" s="3"/>
      <c r="C1604" s="3"/>
      <c r="D1604" s="3"/>
      <c r="E1604" s="3"/>
      <c r="F1604" s="3"/>
      <c r="G1604" s="3"/>
      <c r="I1604" s="3"/>
      <c r="J1604" s="140"/>
      <c r="K1604" s="83"/>
      <c r="L1604" s="140"/>
      <c r="M1604" s="83"/>
      <c r="N1604" s="3"/>
      <c r="O1604" s="3"/>
      <c r="P1604" s="3"/>
    </row>
    <row r="1605" spans="1:16" ht="11.25" x14ac:dyDescent="0.2">
      <c r="A1605" s="3"/>
      <c r="B1605" s="3"/>
      <c r="C1605" s="3"/>
      <c r="D1605" s="3"/>
      <c r="E1605" s="3"/>
      <c r="F1605" s="3"/>
      <c r="G1605" s="3"/>
      <c r="I1605" s="3"/>
      <c r="J1605" s="140"/>
      <c r="K1605" s="83"/>
      <c r="L1605" s="140"/>
      <c r="M1605" s="83"/>
      <c r="N1605" s="3"/>
      <c r="O1605" s="3"/>
      <c r="P1605" s="3"/>
    </row>
    <row r="1606" spans="1:16" ht="11.25" x14ac:dyDescent="0.2">
      <c r="A1606" s="3"/>
      <c r="B1606" s="3"/>
      <c r="C1606" s="3"/>
      <c r="D1606" s="3"/>
      <c r="E1606" s="3"/>
      <c r="F1606" s="3"/>
      <c r="G1606" s="3"/>
      <c r="I1606" s="3"/>
      <c r="J1606" s="140"/>
      <c r="K1606" s="83"/>
      <c r="L1606" s="140"/>
      <c r="M1606" s="83"/>
      <c r="N1606" s="3"/>
      <c r="O1606" s="3"/>
      <c r="P1606" s="3"/>
    </row>
    <row r="1607" spans="1:16" ht="11.25" x14ac:dyDescent="0.2">
      <c r="A1607" s="3"/>
      <c r="B1607" s="3"/>
      <c r="C1607" s="3"/>
      <c r="D1607" s="3"/>
      <c r="E1607" s="3"/>
      <c r="F1607" s="3"/>
      <c r="G1607" s="3"/>
      <c r="I1607" s="3"/>
      <c r="J1607" s="140"/>
      <c r="K1607" s="83"/>
      <c r="L1607" s="140"/>
      <c r="M1607" s="83"/>
      <c r="N1607" s="3"/>
      <c r="O1607" s="3"/>
      <c r="P1607" s="3"/>
    </row>
    <row r="1608" spans="1:16" ht="11.25" x14ac:dyDescent="0.2">
      <c r="A1608" s="3"/>
      <c r="B1608" s="3"/>
      <c r="C1608" s="3"/>
      <c r="D1608" s="3"/>
      <c r="E1608" s="3"/>
      <c r="F1608" s="3"/>
      <c r="G1608" s="3"/>
      <c r="I1608" s="3"/>
      <c r="J1608" s="140"/>
      <c r="K1608" s="83"/>
      <c r="L1608" s="140"/>
      <c r="M1608" s="83"/>
      <c r="N1608" s="3"/>
      <c r="O1608" s="3"/>
      <c r="P1608" s="3"/>
    </row>
    <row r="1609" spans="1:16" ht="11.25" x14ac:dyDescent="0.2">
      <c r="A1609" s="3"/>
      <c r="B1609" s="3"/>
      <c r="C1609" s="3"/>
      <c r="D1609" s="3"/>
      <c r="E1609" s="3"/>
      <c r="F1609" s="3"/>
      <c r="G1609" s="3"/>
      <c r="I1609" s="3"/>
      <c r="J1609" s="140"/>
      <c r="K1609" s="83"/>
      <c r="L1609" s="140"/>
      <c r="M1609" s="83"/>
      <c r="N1609" s="3"/>
      <c r="O1609" s="3"/>
      <c r="P1609" s="3"/>
    </row>
    <row r="1610" spans="1:16" ht="11.25" x14ac:dyDescent="0.2">
      <c r="A1610" s="3"/>
      <c r="B1610" s="3"/>
      <c r="C1610" s="3"/>
      <c r="D1610" s="3"/>
      <c r="E1610" s="3"/>
      <c r="F1610" s="3"/>
      <c r="G1610" s="3"/>
      <c r="I1610" s="3"/>
      <c r="J1610" s="140"/>
      <c r="K1610" s="83"/>
      <c r="L1610" s="140"/>
      <c r="M1610" s="83"/>
      <c r="N1610" s="3"/>
      <c r="O1610" s="3"/>
      <c r="P1610" s="3"/>
    </row>
    <row r="1611" spans="1:16" ht="11.25" x14ac:dyDescent="0.2">
      <c r="A1611" s="3"/>
      <c r="B1611" s="3"/>
      <c r="C1611" s="3"/>
      <c r="D1611" s="3"/>
      <c r="E1611" s="3"/>
      <c r="F1611" s="3"/>
      <c r="G1611" s="3"/>
      <c r="I1611" s="3"/>
      <c r="J1611" s="140"/>
      <c r="K1611" s="83"/>
      <c r="L1611" s="140"/>
      <c r="M1611" s="83"/>
      <c r="N1611" s="3"/>
      <c r="O1611" s="3"/>
      <c r="P1611" s="3"/>
    </row>
    <row r="1612" spans="1:16" ht="11.25" x14ac:dyDescent="0.2">
      <c r="A1612" s="3"/>
      <c r="B1612" s="3"/>
      <c r="C1612" s="3"/>
      <c r="D1612" s="3"/>
      <c r="E1612" s="3"/>
      <c r="F1612" s="3"/>
      <c r="G1612" s="3"/>
      <c r="I1612" s="3"/>
      <c r="J1612" s="140"/>
      <c r="K1612" s="83"/>
      <c r="L1612" s="140"/>
      <c r="M1612" s="83"/>
      <c r="N1612" s="3"/>
      <c r="O1612" s="3"/>
      <c r="P1612" s="3"/>
    </row>
    <row r="1613" spans="1:16" ht="11.25" x14ac:dyDescent="0.2">
      <c r="A1613" s="3"/>
      <c r="B1613" s="3"/>
      <c r="C1613" s="3"/>
      <c r="D1613" s="3"/>
      <c r="E1613" s="3"/>
      <c r="F1613" s="3"/>
      <c r="G1613" s="3"/>
      <c r="I1613" s="3"/>
      <c r="J1613" s="140"/>
      <c r="K1613" s="83"/>
      <c r="L1613" s="140"/>
      <c r="M1613" s="83"/>
      <c r="N1613" s="3"/>
      <c r="O1613" s="3"/>
      <c r="P1613" s="3"/>
    </row>
    <row r="1614" spans="1:16" ht="11.25" x14ac:dyDescent="0.2">
      <c r="A1614" s="3"/>
      <c r="B1614" s="3"/>
      <c r="C1614" s="3"/>
      <c r="D1614" s="3"/>
      <c r="E1614" s="3"/>
      <c r="F1614" s="3"/>
      <c r="G1614" s="3"/>
      <c r="I1614" s="3"/>
      <c r="J1614" s="140"/>
      <c r="K1614" s="83"/>
      <c r="L1614" s="140"/>
      <c r="M1614" s="83"/>
      <c r="N1614" s="3"/>
      <c r="O1614" s="3"/>
      <c r="P1614" s="3"/>
    </row>
    <row r="1615" spans="1:16" ht="11.25" x14ac:dyDescent="0.2">
      <c r="A1615" s="3"/>
      <c r="B1615" s="3"/>
      <c r="C1615" s="3"/>
      <c r="D1615" s="3"/>
      <c r="E1615" s="3"/>
      <c r="F1615" s="3"/>
      <c r="G1615" s="3"/>
      <c r="I1615" s="3"/>
      <c r="J1615" s="140"/>
      <c r="K1615" s="83"/>
      <c r="L1615" s="140"/>
      <c r="M1615" s="83"/>
      <c r="N1615" s="3"/>
      <c r="O1615" s="3"/>
      <c r="P1615" s="3"/>
    </row>
    <row r="1616" spans="1:16" ht="11.25" x14ac:dyDescent="0.2">
      <c r="A1616" s="3"/>
      <c r="B1616" s="3"/>
      <c r="C1616" s="3"/>
      <c r="D1616" s="3"/>
      <c r="E1616" s="3"/>
      <c r="F1616" s="3"/>
      <c r="G1616" s="3"/>
      <c r="I1616" s="3"/>
      <c r="J1616" s="140"/>
      <c r="K1616" s="83"/>
      <c r="L1616" s="140"/>
      <c r="M1616" s="83"/>
      <c r="N1616" s="3"/>
      <c r="O1616" s="3"/>
      <c r="P1616" s="3"/>
    </row>
    <row r="1617" spans="1:16" ht="11.25" x14ac:dyDescent="0.2">
      <c r="A1617" s="3"/>
      <c r="B1617" s="3"/>
      <c r="C1617" s="3"/>
      <c r="D1617" s="3"/>
      <c r="E1617" s="3"/>
      <c r="F1617" s="3"/>
      <c r="G1617" s="3"/>
      <c r="I1617" s="3"/>
      <c r="J1617" s="140"/>
      <c r="K1617" s="83"/>
      <c r="L1617" s="140"/>
      <c r="M1617" s="83"/>
      <c r="N1617" s="3"/>
      <c r="O1617" s="3"/>
      <c r="P1617" s="3"/>
    </row>
    <row r="1618" spans="1:16" ht="11.25" x14ac:dyDescent="0.2">
      <c r="A1618" s="3"/>
      <c r="B1618" s="3"/>
      <c r="C1618" s="3"/>
      <c r="D1618" s="3"/>
      <c r="E1618" s="3"/>
      <c r="F1618" s="3"/>
      <c r="G1618" s="3"/>
      <c r="I1618" s="3"/>
      <c r="J1618" s="140"/>
      <c r="K1618" s="83"/>
      <c r="L1618" s="140"/>
      <c r="M1618" s="83"/>
      <c r="N1618" s="3"/>
      <c r="O1618" s="3"/>
      <c r="P1618" s="3"/>
    </row>
    <row r="1619" spans="1:16" ht="11.25" x14ac:dyDescent="0.2">
      <c r="A1619" s="3"/>
      <c r="B1619" s="3"/>
      <c r="C1619" s="3"/>
      <c r="D1619" s="3"/>
      <c r="E1619" s="3"/>
      <c r="F1619" s="3"/>
      <c r="G1619" s="3"/>
      <c r="I1619" s="3"/>
      <c r="J1619" s="140"/>
      <c r="K1619" s="83"/>
      <c r="L1619" s="140"/>
      <c r="M1619" s="83"/>
      <c r="N1619" s="3"/>
      <c r="O1619" s="3"/>
      <c r="P1619" s="3"/>
    </row>
    <row r="1620" spans="1:16" ht="11.25" x14ac:dyDescent="0.2">
      <c r="A1620" s="3"/>
      <c r="B1620" s="3"/>
      <c r="C1620" s="3"/>
      <c r="D1620" s="3"/>
      <c r="E1620" s="3"/>
      <c r="F1620" s="3"/>
      <c r="G1620" s="3"/>
      <c r="I1620" s="3"/>
      <c r="J1620" s="140"/>
      <c r="K1620" s="83"/>
      <c r="L1620" s="140"/>
      <c r="M1620" s="83"/>
      <c r="N1620" s="3"/>
      <c r="O1620" s="3"/>
      <c r="P1620" s="3"/>
    </row>
    <row r="1621" spans="1:16" ht="11.25" x14ac:dyDescent="0.2">
      <c r="A1621" s="3"/>
      <c r="B1621" s="3"/>
      <c r="C1621" s="3"/>
      <c r="D1621" s="3"/>
      <c r="E1621" s="3"/>
      <c r="F1621" s="3"/>
      <c r="G1621" s="3"/>
      <c r="I1621" s="3"/>
      <c r="J1621" s="140"/>
      <c r="K1621" s="83"/>
      <c r="L1621" s="140"/>
      <c r="M1621" s="83"/>
      <c r="N1621" s="3"/>
      <c r="O1621" s="3"/>
      <c r="P1621" s="3"/>
    </row>
    <row r="1622" spans="1:16" ht="11.25" x14ac:dyDescent="0.2">
      <c r="A1622" s="3"/>
      <c r="B1622" s="3"/>
      <c r="C1622" s="3"/>
      <c r="D1622" s="3"/>
      <c r="E1622" s="3"/>
      <c r="F1622" s="3"/>
      <c r="G1622" s="3"/>
      <c r="I1622" s="3"/>
      <c r="J1622" s="140"/>
      <c r="K1622" s="83"/>
      <c r="L1622" s="140"/>
      <c r="M1622" s="83"/>
      <c r="N1622" s="3"/>
      <c r="O1622" s="3"/>
      <c r="P1622" s="3"/>
    </row>
    <row r="1623" spans="1:16" ht="11.25" x14ac:dyDescent="0.2">
      <c r="A1623" s="3"/>
      <c r="B1623" s="3"/>
      <c r="C1623" s="3"/>
      <c r="D1623" s="3"/>
      <c r="E1623" s="3"/>
      <c r="F1623" s="3"/>
      <c r="G1623" s="3"/>
      <c r="I1623" s="3"/>
      <c r="J1623" s="140"/>
      <c r="K1623" s="83"/>
      <c r="L1623" s="140"/>
      <c r="M1623" s="83"/>
      <c r="N1623" s="3"/>
      <c r="O1623" s="3"/>
      <c r="P1623" s="3"/>
    </row>
    <row r="1624" spans="1:16" ht="11.25" x14ac:dyDescent="0.2">
      <c r="A1624" s="3"/>
      <c r="B1624" s="3"/>
      <c r="C1624" s="3"/>
      <c r="D1624" s="3"/>
      <c r="E1624" s="3"/>
      <c r="F1624" s="3"/>
      <c r="G1624" s="3"/>
      <c r="I1624" s="3"/>
      <c r="J1624" s="140"/>
      <c r="K1624" s="83"/>
      <c r="L1624" s="140"/>
      <c r="M1624" s="83"/>
      <c r="N1624" s="3"/>
      <c r="O1624" s="3"/>
      <c r="P1624" s="3"/>
    </row>
    <row r="1625" spans="1:16" ht="11.25" x14ac:dyDescent="0.2">
      <c r="A1625" s="3"/>
      <c r="B1625" s="3"/>
      <c r="C1625" s="3"/>
      <c r="D1625" s="3"/>
      <c r="E1625" s="3"/>
      <c r="F1625" s="3"/>
      <c r="G1625" s="3"/>
      <c r="I1625" s="3"/>
      <c r="J1625" s="140"/>
      <c r="K1625" s="83"/>
      <c r="L1625" s="140"/>
      <c r="M1625" s="83"/>
      <c r="N1625" s="3"/>
      <c r="O1625" s="3"/>
      <c r="P1625" s="3"/>
    </row>
    <row r="1626" spans="1:16" ht="11.25" x14ac:dyDescent="0.2">
      <c r="A1626" s="3"/>
      <c r="B1626" s="3"/>
      <c r="C1626" s="3"/>
      <c r="D1626" s="3"/>
      <c r="E1626" s="3"/>
      <c r="F1626" s="3"/>
      <c r="G1626" s="3"/>
      <c r="I1626" s="3"/>
      <c r="J1626" s="140"/>
      <c r="K1626" s="83"/>
      <c r="L1626" s="140"/>
      <c r="M1626" s="83"/>
      <c r="N1626" s="3"/>
      <c r="O1626" s="3"/>
      <c r="P1626" s="3"/>
    </row>
    <row r="1627" spans="1:16" ht="11.25" x14ac:dyDescent="0.2">
      <c r="A1627" s="3"/>
      <c r="B1627" s="3"/>
      <c r="C1627" s="3"/>
      <c r="D1627" s="3"/>
      <c r="E1627" s="3"/>
      <c r="F1627" s="3"/>
      <c r="G1627" s="3"/>
      <c r="I1627" s="3"/>
      <c r="J1627" s="140"/>
      <c r="K1627" s="83"/>
      <c r="L1627" s="140"/>
      <c r="M1627" s="83"/>
      <c r="N1627" s="3"/>
      <c r="O1627" s="3"/>
      <c r="P1627" s="3"/>
    </row>
    <row r="1628" spans="1:16" ht="11.25" x14ac:dyDescent="0.2">
      <c r="A1628" s="3"/>
      <c r="B1628" s="3"/>
      <c r="C1628" s="3"/>
      <c r="D1628" s="3"/>
      <c r="E1628" s="3"/>
      <c r="F1628" s="3"/>
      <c r="G1628" s="3"/>
      <c r="I1628" s="3"/>
      <c r="J1628" s="140"/>
      <c r="K1628" s="83"/>
      <c r="L1628" s="140"/>
      <c r="M1628" s="83"/>
      <c r="N1628" s="3"/>
      <c r="O1628" s="3"/>
      <c r="P1628" s="3"/>
    </row>
    <row r="1629" spans="1:16" ht="11.25" x14ac:dyDescent="0.2">
      <c r="A1629" s="3"/>
      <c r="B1629" s="3"/>
      <c r="C1629" s="3"/>
      <c r="D1629" s="3"/>
      <c r="E1629" s="3"/>
      <c r="F1629" s="3"/>
      <c r="G1629" s="3"/>
      <c r="I1629" s="3"/>
      <c r="J1629" s="140"/>
      <c r="K1629" s="83"/>
      <c r="L1629" s="140"/>
      <c r="M1629" s="83"/>
      <c r="N1629" s="3"/>
      <c r="O1629" s="3"/>
      <c r="P1629" s="3"/>
    </row>
    <row r="1630" spans="1:16" ht="11.25" x14ac:dyDescent="0.2">
      <c r="A1630" s="3"/>
      <c r="B1630" s="3"/>
      <c r="C1630" s="3"/>
      <c r="D1630" s="3"/>
      <c r="E1630" s="3"/>
      <c r="F1630" s="3"/>
      <c r="G1630" s="3"/>
      <c r="I1630" s="3"/>
      <c r="J1630" s="140"/>
      <c r="K1630" s="83"/>
      <c r="L1630" s="140"/>
      <c r="M1630" s="83"/>
      <c r="N1630" s="3"/>
      <c r="O1630" s="3"/>
      <c r="P1630" s="3"/>
    </row>
    <row r="1631" spans="1:16" ht="11.25" x14ac:dyDescent="0.2">
      <c r="A1631" s="3"/>
      <c r="B1631" s="3"/>
      <c r="C1631" s="3"/>
      <c r="D1631" s="3"/>
      <c r="E1631" s="3"/>
      <c r="F1631" s="3"/>
      <c r="G1631" s="3"/>
      <c r="I1631" s="3"/>
      <c r="J1631" s="140"/>
      <c r="K1631" s="83"/>
      <c r="L1631" s="140"/>
      <c r="M1631" s="83"/>
      <c r="N1631" s="3"/>
      <c r="O1631" s="3"/>
      <c r="P1631" s="3"/>
    </row>
    <row r="1632" spans="1:16" ht="11.25" x14ac:dyDescent="0.2">
      <c r="A1632" s="3"/>
      <c r="B1632" s="3"/>
      <c r="C1632" s="3"/>
      <c r="D1632" s="3"/>
      <c r="E1632" s="3"/>
      <c r="F1632" s="3"/>
      <c r="G1632" s="3"/>
      <c r="I1632" s="3"/>
      <c r="J1632" s="140"/>
      <c r="K1632" s="83"/>
      <c r="L1632" s="140"/>
      <c r="M1632" s="83"/>
      <c r="N1632" s="3"/>
      <c r="O1632" s="3"/>
      <c r="P1632" s="3"/>
    </row>
    <row r="1633" spans="1:16" ht="11.25" x14ac:dyDescent="0.2">
      <c r="A1633" s="3"/>
      <c r="B1633" s="3"/>
      <c r="C1633" s="3"/>
      <c r="D1633" s="3"/>
      <c r="E1633" s="3"/>
      <c r="F1633" s="3"/>
      <c r="G1633" s="3"/>
      <c r="I1633" s="3"/>
      <c r="J1633" s="140"/>
      <c r="K1633" s="83"/>
      <c r="L1633" s="140"/>
      <c r="M1633" s="83"/>
      <c r="N1633" s="3"/>
      <c r="O1633" s="3"/>
      <c r="P1633" s="3"/>
    </row>
    <row r="1634" spans="1:16" ht="11.25" x14ac:dyDescent="0.2">
      <c r="A1634" s="3"/>
      <c r="B1634" s="3"/>
      <c r="C1634" s="3"/>
      <c r="D1634" s="3"/>
      <c r="E1634" s="3"/>
      <c r="F1634" s="3"/>
      <c r="G1634" s="3"/>
      <c r="I1634" s="3"/>
      <c r="J1634" s="140"/>
      <c r="K1634" s="83"/>
      <c r="L1634" s="140"/>
      <c r="M1634" s="83"/>
      <c r="N1634" s="3"/>
      <c r="O1634" s="3"/>
      <c r="P1634" s="3"/>
    </row>
    <row r="1635" spans="1:16" ht="11.25" x14ac:dyDescent="0.2">
      <c r="A1635" s="3"/>
      <c r="B1635" s="3"/>
      <c r="C1635" s="3"/>
      <c r="D1635" s="3"/>
      <c r="E1635" s="3"/>
      <c r="F1635" s="3"/>
      <c r="G1635" s="3"/>
      <c r="I1635" s="3"/>
      <c r="J1635" s="140"/>
      <c r="K1635" s="83"/>
      <c r="L1635" s="140"/>
      <c r="M1635" s="83"/>
      <c r="N1635" s="3"/>
      <c r="O1635" s="3"/>
      <c r="P1635" s="3"/>
    </row>
    <row r="1636" spans="1:16" ht="11.25" x14ac:dyDescent="0.2">
      <c r="A1636" s="3"/>
      <c r="B1636" s="3"/>
      <c r="C1636" s="3"/>
      <c r="D1636" s="3"/>
      <c r="E1636" s="3"/>
      <c r="F1636" s="3"/>
      <c r="G1636" s="3"/>
      <c r="I1636" s="3"/>
      <c r="J1636" s="140"/>
      <c r="K1636" s="83"/>
      <c r="L1636" s="140"/>
      <c r="M1636" s="83"/>
      <c r="N1636" s="3"/>
      <c r="O1636" s="3"/>
      <c r="P1636" s="3"/>
    </row>
    <row r="1637" spans="1:16" ht="11.25" x14ac:dyDescent="0.2">
      <c r="A1637" s="3"/>
      <c r="B1637" s="3"/>
      <c r="C1637" s="3"/>
      <c r="D1637" s="3"/>
      <c r="E1637" s="3"/>
      <c r="F1637" s="3"/>
      <c r="G1637" s="3"/>
      <c r="I1637" s="3"/>
      <c r="J1637" s="140"/>
      <c r="K1637" s="83"/>
      <c r="L1637" s="140"/>
      <c r="M1637" s="83"/>
      <c r="N1637" s="3"/>
      <c r="O1637" s="3"/>
      <c r="P1637" s="3"/>
    </row>
    <row r="1638" spans="1:16" ht="11.25" x14ac:dyDescent="0.2">
      <c r="A1638" s="3"/>
      <c r="B1638" s="3"/>
      <c r="C1638" s="3"/>
      <c r="D1638" s="3"/>
      <c r="E1638" s="3"/>
      <c r="F1638" s="3"/>
      <c r="G1638" s="3"/>
      <c r="I1638" s="3"/>
      <c r="J1638" s="140"/>
      <c r="K1638" s="83"/>
      <c r="L1638" s="140"/>
      <c r="M1638" s="83"/>
      <c r="N1638" s="3"/>
      <c r="O1638" s="3"/>
      <c r="P1638" s="3"/>
    </row>
    <row r="1639" spans="1:16" ht="11.25" x14ac:dyDescent="0.2">
      <c r="A1639" s="3"/>
      <c r="B1639" s="3"/>
      <c r="C1639" s="3"/>
      <c r="D1639" s="3"/>
      <c r="E1639" s="3"/>
      <c r="F1639" s="3"/>
      <c r="G1639" s="3"/>
      <c r="I1639" s="3"/>
      <c r="J1639" s="140"/>
      <c r="K1639" s="83"/>
      <c r="L1639" s="140"/>
      <c r="M1639" s="83"/>
      <c r="N1639" s="3"/>
      <c r="O1639" s="3"/>
      <c r="P1639" s="3"/>
    </row>
    <row r="1640" spans="1:16" ht="11.25" x14ac:dyDescent="0.2">
      <c r="A1640" s="3"/>
      <c r="B1640" s="3"/>
      <c r="C1640" s="3"/>
      <c r="D1640" s="3"/>
      <c r="E1640" s="3"/>
      <c r="F1640" s="3"/>
      <c r="G1640" s="3"/>
      <c r="I1640" s="3"/>
      <c r="J1640" s="140"/>
      <c r="K1640" s="83"/>
      <c r="L1640" s="140"/>
      <c r="M1640" s="83"/>
      <c r="N1640" s="3"/>
      <c r="O1640" s="3"/>
      <c r="P1640" s="3"/>
    </row>
    <row r="1641" spans="1:16" ht="11.25" x14ac:dyDescent="0.2">
      <c r="A1641" s="3"/>
      <c r="B1641" s="3"/>
      <c r="C1641" s="3"/>
      <c r="D1641" s="3"/>
      <c r="E1641" s="3"/>
      <c r="F1641" s="3"/>
      <c r="G1641" s="3"/>
      <c r="I1641" s="3"/>
      <c r="J1641" s="140"/>
      <c r="K1641" s="83"/>
      <c r="L1641" s="140"/>
      <c r="M1641" s="83"/>
      <c r="N1641" s="3"/>
      <c r="O1641" s="3"/>
      <c r="P1641" s="3"/>
    </row>
    <row r="1642" spans="1:16" ht="11.25" x14ac:dyDescent="0.2">
      <c r="A1642" s="3"/>
      <c r="B1642" s="3"/>
      <c r="C1642" s="3"/>
      <c r="D1642" s="3"/>
      <c r="E1642" s="3"/>
      <c r="F1642" s="3"/>
      <c r="G1642" s="3"/>
      <c r="I1642" s="3"/>
      <c r="J1642" s="140"/>
      <c r="K1642" s="83"/>
      <c r="L1642" s="140"/>
      <c r="M1642" s="83"/>
      <c r="N1642" s="3"/>
      <c r="O1642" s="3"/>
      <c r="P1642" s="3"/>
    </row>
    <row r="1643" spans="1:16" ht="11.25" x14ac:dyDescent="0.2">
      <c r="A1643" s="3"/>
      <c r="B1643" s="3"/>
      <c r="C1643" s="3"/>
      <c r="D1643" s="3"/>
      <c r="E1643" s="3"/>
      <c r="F1643" s="3"/>
      <c r="G1643" s="3"/>
      <c r="I1643" s="3"/>
      <c r="J1643" s="140"/>
      <c r="K1643" s="83"/>
      <c r="L1643" s="140"/>
      <c r="M1643" s="83"/>
      <c r="N1643" s="3"/>
      <c r="O1643" s="3"/>
      <c r="P1643" s="3"/>
    </row>
    <row r="1644" spans="1:16" ht="11.25" x14ac:dyDescent="0.2">
      <c r="A1644" s="3"/>
      <c r="B1644" s="3"/>
      <c r="C1644" s="3"/>
      <c r="D1644" s="3"/>
      <c r="E1644" s="3"/>
      <c r="F1644" s="3"/>
      <c r="G1644" s="3"/>
      <c r="I1644" s="3"/>
      <c r="J1644" s="140"/>
      <c r="K1644" s="83"/>
      <c r="L1644" s="140"/>
      <c r="M1644" s="83"/>
      <c r="N1644" s="3"/>
      <c r="O1644" s="3"/>
      <c r="P1644" s="3"/>
    </row>
    <row r="1645" spans="1:16" ht="11.25" x14ac:dyDescent="0.2">
      <c r="A1645" s="3"/>
      <c r="B1645" s="3"/>
      <c r="C1645" s="3"/>
      <c r="D1645" s="3"/>
      <c r="E1645" s="3"/>
      <c r="F1645" s="3"/>
      <c r="G1645" s="3"/>
      <c r="I1645" s="3"/>
      <c r="J1645" s="140"/>
      <c r="K1645" s="83"/>
      <c r="L1645" s="140"/>
      <c r="M1645" s="83"/>
      <c r="N1645" s="3"/>
      <c r="O1645" s="3"/>
      <c r="P1645" s="3"/>
    </row>
    <row r="1646" spans="1:16" ht="11.25" x14ac:dyDescent="0.2">
      <c r="A1646" s="3"/>
      <c r="B1646" s="3"/>
      <c r="C1646" s="3"/>
      <c r="D1646" s="3"/>
      <c r="E1646" s="3"/>
      <c r="F1646" s="3"/>
      <c r="G1646" s="3"/>
      <c r="I1646" s="3"/>
      <c r="J1646" s="140"/>
      <c r="K1646" s="83"/>
      <c r="L1646" s="140"/>
      <c r="M1646" s="83"/>
      <c r="N1646" s="3"/>
      <c r="O1646" s="3"/>
      <c r="P1646" s="3"/>
    </row>
    <row r="1647" spans="1:16" ht="11.25" x14ac:dyDescent="0.2">
      <c r="A1647" s="3"/>
      <c r="B1647" s="3"/>
      <c r="C1647" s="3"/>
      <c r="D1647" s="3"/>
      <c r="E1647" s="3"/>
      <c r="F1647" s="3"/>
      <c r="G1647" s="3"/>
      <c r="I1647" s="3"/>
      <c r="J1647" s="140"/>
      <c r="K1647" s="83"/>
      <c r="L1647" s="140"/>
      <c r="M1647" s="83"/>
      <c r="N1647" s="3"/>
      <c r="O1647" s="3"/>
      <c r="P1647" s="3"/>
    </row>
    <row r="1648" spans="1:16" ht="11.25" x14ac:dyDescent="0.2">
      <c r="A1648" s="3"/>
      <c r="B1648" s="3"/>
      <c r="C1648" s="3"/>
      <c r="D1648" s="3"/>
      <c r="E1648" s="3"/>
      <c r="F1648" s="3"/>
      <c r="G1648" s="3"/>
      <c r="I1648" s="3"/>
      <c r="J1648" s="140"/>
      <c r="K1648" s="83"/>
      <c r="L1648" s="140"/>
      <c r="M1648" s="83"/>
      <c r="N1648" s="3"/>
      <c r="O1648" s="3"/>
      <c r="P1648" s="3"/>
    </row>
    <row r="1649" spans="1:16" ht="11.25" x14ac:dyDescent="0.2">
      <c r="A1649" s="3"/>
      <c r="B1649" s="3"/>
      <c r="C1649" s="3"/>
      <c r="D1649" s="3"/>
      <c r="E1649" s="3"/>
      <c r="F1649" s="3"/>
      <c r="G1649" s="3"/>
      <c r="I1649" s="3"/>
      <c r="J1649" s="140"/>
      <c r="K1649" s="83"/>
      <c r="L1649" s="140"/>
      <c r="M1649" s="83"/>
      <c r="N1649" s="3"/>
      <c r="O1649" s="3"/>
      <c r="P1649" s="3"/>
    </row>
    <row r="1650" spans="1:16" ht="11.25" x14ac:dyDescent="0.2">
      <c r="A1650" s="3"/>
      <c r="B1650" s="3"/>
      <c r="C1650" s="3"/>
      <c r="D1650" s="3"/>
      <c r="E1650" s="3"/>
      <c r="F1650" s="3"/>
      <c r="G1650" s="3"/>
      <c r="I1650" s="3"/>
      <c r="J1650" s="140"/>
      <c r="K1650" s="83"/>
      <c r="L1650" s="140"/>
      <c r="M1650" s="83"/>
      <c r="N1650" s="3"/>
      <c r="O1650" s="3"/>
      <c r="P1650" s="3"/>
    </row>
    <row r="1651" spans="1:16" ht="11.25" x14ac:dyDescent="0.2">
      <c r="A1651" s="3"/>
      <c r="B1651" s="3"/>
      <c r="C1651" s="3"/>
      <c r="D1651" s="3"/>
      <c r="E1651" s="3"/>
      <c r="F1651" s="3"/>
      <c r="G1651" s="3"/>
      <c r="I1651" s="3"/>
      <c r="J1651" s="140"/>
      <c r="K1651" s="83"/>
      <c r="L1651" s="140"/>
      <c r="M1651" s="83"/>
      <c r="N1651" s="3"/>
      <c r="O1651" s="3"/>
      <c r="P1651" s="3"/>
    </row>
    <row r="1652" spans="1:16" ht="11.25" x14ac:dyDescent="0.2">
      <c r="A1652" s="3"/>
      <c r="B1652" s="3"/>
      <c r="C1652" s="3"/>
      <c r="D1652" s="3"/>
      <c r="E1652" s="3"/>
      <c r="F1652" s="3"/>
      <c r="G1652" s="3"/>
      <c r="I1652" s="3"/>
      <c r="J1652" s="140"/>
      <c r="K1652" s="83"/>
      <c r="L1652" s="140"/>
      <c r="M1652" s="83"/>
      <c r="N1652" s="3"/>
      <c r="O1652" s="3"/>
      <c r="P1652" s="3"/>
    </row>
    <row r="1653" spans="1:16" ht="11.25" x14ac:dyDescent="0.2">
      <c r="A1653" s="3"/>
      <c r="B1653" s="3"/>
      <c r="C1653" s="3"/>
      <c r="D1653" s="3"/>
      <c r="E1653" s="3"/>
      <c r="F1653" s="3"/>
      <c r="G1653" s="3"/>
      <c r="I1653" s="3"/>
      <c r="J1653" s="140"/>
      <c r="K1653" s="83"/>
      <c r="L1653" s="140"/>
      <c r="M1653" s="83"/>
      <c r="N1653" s="3"/>
      <c r="O1653" s="3"/>
      <c r="P1653" s="3"/>
    </row>
    <row r="1654" spans="1:16" ht="11.25" x14ac:dyDescent="0.2">
      <c r="A1654" s="3"/>
      <c r="B1654" s="3"/>
      <c r="C1654" s="3"/>
      <c r="D1654" s="3"/>
      <c r="E1654" s="3"/>
      <c r="F1654" s="3"/>
      <c r="G1654" s="3"/>
      <c r="I1654" s="3"/>
      <c r="J1654" s="140"/>
      <c r="K1654" s="83"/>
      <c r="L1654" s="140"/>
      <c r="M1654" s="83"/>
      <c r="N1654" s="3"/>
      <c r="O1654" s="3"/>
      <c r="P1654" s="3"/>
    </row>
    <row r="1655" spans="1:16" ht="11.25" x14ac:dyDescent="0.2">
      <c r="A1655" s="3"/>
      <c r="B1655" s="3"/>
      <c r="C1655" s="3"/>
      <c r="D1655" s="3"/>
      <c r="E1655" s="3"/>
      <c r="F1655" s="3"/>
      <c r="G1655" s="3"/>
      <c r="I1655" s="3"/>
      <c r="J1655" s="140"/>
      <c r="K1655" s="83"/>
      <c r="L1655" s="140"/>
      <c r="M1655" s="83"/>
      <c r="N1655" s="3"/>
      <c r="O1655" s="3"/>
      <c r="P1655" s="3"/>
    </row>
    <row r="1656" spans="1:16" ht="11.25" x14ac:dyDescent="0.2">
      <c r="A1656" s="3"/>
      <c r="B1656" s="3"/>
      <c r="C1656" s="3"/>
      <c r="D1656" s="3"/>
      <c r="E1656" s="3"/>
      <c r="F1656" s="3"/>
      <c r="G1656" s="3"/>
      <c r="I1656" s="3"/>
      <c r="J1656" s="140"/>
      <c r="K1656" s="83"/>
      <c r="L1656" s="140"/>
      <c r="M1656" s="83"/>
      <c r="N1656" s="3"/>
      <c r="O1656" s="3"/>
      <c r="P1656" s="3"/>
    </row>
    <row r="1657" spans="1:16" ht="11.25" x14ac:dyDescent="0.2">
      <c r="A1657" s="3"/>
      <c r="B1657" s="3"/>
      <c r="C1657" s="3"/>
      <c r="D1657" s="3"/>
      <c r="E1657" s="3"/>
      <c r="F1657" s="3"/>
      <c r="G1657" s="3"/>
      <c r="I1657" s="3"/>
      <c r="J1657" s="140"/>
      <c r="K1657" s="83"/>
      <c r="L1657" s="140"/>
      <c r="M1657" s="83"/>
      <c r="N1657" s="3"/>
      <c r="O1657" s="3"/>
      <c r="P1657" s="3"/>
    </row>
    <row r="1658" spans="1:16" ht="11.25" x14ac:dyDescent="0.2">
      <c r="A1658" s="3"/>
      <c r="B1658" s="3"/>
      <c r="C1658" s="3"/>
      <c r="D1658" s="3"/>
      <c r="E1658" s="3"/>
      <c r="F1658" s="3"/>
      <c r="G1658" s="3"/>
      <c r="I1658" s="3"/>
      <c r="J1658" s="140"/>
      <c r="K1658" s="83"/>
      <c r="L1658" s="140"/>
      <c r="M1658" s="83"/>
      <c r="N1658" s="3"/>
      <c r="O1658" s="3"/>
      <c r="P1658" s="3"/>
    </row>
    <row r="1659" spans="1:16" ht="11.25" x14ac:dyDescent="0.2">
      <c r="A1659" s="3"/>
      <c r="B1659" s="3"/>
      <c r="C1659" s="3"/>
      <c r="D1659" s="3"/>
      <c r="E1659" s="3"/>
      <c r="F1659" s="3"/>
      <c r="G1659" s="3"/>
      <c r="I1659" s="3"/>
      <c r="J1659" s="140"/>
      <c r="K1659" s="83"/>
      <c r="L1659" s="140"/>
      <c r="M1659" s="83"/>
      <c r="N1659" s="3"/>
      <c r="O1659" s="3"/>
      <c r="P1659" s="3"/>
    </row>
    <row r="1660" spans="1:16" ht="11.25" x14ac:dyDescent="0.2">
      <c r="A1660" s="3"/>
      <c r="B1660" s="3"/>
      <c r="C1660" s="3"/>
      <c r="D1660" s="3"/>
      <c r="E1660" s="3"/>
      <c r="F1660" s="3"/>
      <c r="G1660" s="3"/>
      <c r="I1660" s="3"/>
      <c r="J1660" s="140"/>
      <c r="K1660" s="83"/>
      <c r="L1660" s="140"/>
      <c r="M1660" s="83"/>
      <c r="N1660" s="3"/>
      <c r="O1660" s="3"/>
      <c r="P1660" s="3"/>
    </row>
    <row r="1661" spans="1:16" ht="11.25" x14ac:dyDescent="0.2">
      <c r="A1661" s="3"/>
      <c r="B1661" s="3"/>
      <c r="C1661" s="3"/>
      <c r="D1661" s="3"/>
      <c r="E1661" s="3"/>
      <c r="F1661" s="3"/>
      <c r="G1661" s="3"/>
      <c r="I1661" s="3"/>
      <c r="J1661" s="140"/>
      <c r="K1661" s="83"/>
      <c r="L1661" s="140"/>
      <c r="M1661" s="83"/>
      <c r="N1661" s="3"/>
      <c r="O1661" s="3"/>
      <c r="P1661" s="3"/>
    </row>
    <row r="1662" spans="1:16" ht="11.25" x14ac:dyDescent="0.2">
      <c r="A1662" s="3"/>
      <c r="B1662" s="3"/>
      <c r="C1662" s="3"/>
      <c r="D1662" s="3"/>
      <c r="E1662" s="3"/>
      <c r="F1662" s="3"/>
      <c r="G1662" s="3"/>
      <c r="I1662" s="3"/>
      <c r="J1662" s="140"/>
      <c r="K1662" s="83"/>
      <c r="L1662" s="140"/>
      <c r="M1662" s="83"/>
      <c r="N1662" s="3"/>
      <c r="O1662" s="3"/>
      <c r="P1662" s="3"/>
    </row>
    <row r="1663" spans="1:16" ht="11.25" x14ac:dyDescent="0.2">
      <c r="A1663" s="3"/>
      <c r="B1663" s="3"/>
      <c r="C1663" s="3"/>
      <c r="D1663" s="3"/>
      <c r="E1663" s="3"/>
      <c r="F1663" s="3"/>
      <c r="G1663" s="3"/>
      <c r="I1663" s="3"/>
      <c r="J1663" s="140"/>
      <c r="K1663" s="83"/>
      <c r="L1663" s="140"/>
      <c r="M1663" s="83"/>
      <c r="N1663" s="3"/>
      <c r="O1663" s="3"/>
      <c r="P1663" s="3"/>
    </row>
    <row r="1664" spans="1:16" ht="11.25" x14ac:dyDescent="0.2">
      <c r="A1664" s="3"/>
      <c r="B1664" s="3"/>
      <c r="C1664" s="3"/>
      <c r="D1664" s="3"/>
      <c r="E1664" s="3"/>
      <c r="F1664" s="3"/>
      <c r="G1664" s="3"/>
      <c r="I1664" s="3"/>
      <c r="J1664" s="140"/>
      <c r="K1664" s="83"/>
      <c r="L1664" s="140"/>
      <c r="M1664" s="83"/>
      <c r="N1664" s="3"/>
      <c r="O1664" s="3"/>
      <c r="P1664" s="3"/>
    </row>
    <row r="1665" spans="1:16" ht="11.25" x14ac:dyDescent="0.2">
      <c r="A1665" s="3"/>
      <c r="B1665" s="3"/>
      <c r="C1665" s="3"/>
      <c r="D1665" s="3"/>
      <c r="E1665" s="3"/>
      <c r="F1665" s="3"/>
      <c r="G1665" s="3"/>
      <c r="I1665" s="3"/>
      <c r="J1665" s="140"/>
      <c r="K1665" s="83"/>
      <c r="L1665" s="140"/>
      <c r="M1665" s="83"/>
      <c r="N1665" s="3"/>
      <c r="O1665" s="3"/>
      <c r="P1665" s="3"/>
    </row>
    <row r="1666" spans="1:16" ht="11.25" x14ac:dyDescent="0.2">
      <c r="A1666" s="3"/>
      <c r="B1666" s="3"/>
      <c r="C1666" s="3"/>
      <c r="D1666" s="3"/>
      <c r="E1666" s="3"/>
      <c r="F1666" s="3"/>
      <c r="G1666" s="3"/>
      <c r="I1666" s="3"/>
      <c r="J1666" s="140"/>
      <c r="K1666" s="83"/>
      <c r="L1666" s="140"/>
      <c r="M1666" s="83"/>
      <c r="N1666" s="3"/>
      <c r="O1666" s="3"/>
      <c r="P1666" s="3"/>
    </row>
    <row r="1667" spans="1:16" ht="11.25" x14ac:dyDescent="0.2">
      <c r="A1667" s="3"/>
      <c r="B1667" s="3"/>
      <c r="C1667" s="3"/>
      <c r="D1667" s="3"/>
      <c r="E1667" s="3"/>
      <c r="F1667" s="3"/>
      <c r="G1667" s="3"/>
      <c r="I1667" s="3"/>
      <c r="J1667" s="140"/>
      <c r="K1667" s="83"/>
      <c r="L1667" s="140"/>
      <c r="M1667" s="83"/>
      <c r="N1667" s="3"/>
      <c r="O1667" s="3"/>
      <c r="P1667" s="3"/>
    </row>
    <row r="1668" spans="1:16" ht="11.25" x14ac:dyDescent="0.2">
      <c r="A1668" s="3"/>
      <c r="B1668" s="3"/>
      <c r="C1668" s="3"/>
      <c r="D1668" s="3"/>
      <c r="E1668" s="3"/>
      <c r="F1668" s="3"/>
      <c r="G1668" s="3"/>
      <c r="I1668" s="3"/>
      <c r="J1668" s="140"/>
      <c r="K1668" s="83"/>
      <c r="L1668" s="140"/>
      <c r="M1668" s="83"/>
      <c r="N1668" s="3"/>
      <c r="O1668" s="3"/>
      <c r="P1668" s="3"/>
    </row>
    <row r="1669" spans="1:16" ht="11.25" x14ac:dyDescent="0.2">
      <c r="A1669" s="3"/>
      <c r="B1669" s="3"/>
      <c r="C1669" s="3"/>
      <c r="D1669" s="3"/>
      <c r="E1669" s="3"/>
      <c r="F1669" s="3"/>
      <c r="G1669" s="3"/>
      <c r="I1669" s="3"/>
      <c r="J1669" s="140"/>
      <c r="K1669" s="83"/>
      <c r="L1669" s="140"/>
      <c r="M1669" s="83"/>
      <c r="N1669" s="3"/>
      <c r="O1669" s="3"/>
      <c r="P1669" s="3"/>
    </row>
    <row r="1670" spans="1:16" ht="11.25" x14ac:dyDescent="0.2">
      <c r="A1670" s="3"/>
      <c r="B1670" s="3"/>
      <c r="C1670" s="3"/>
      <c r="D1670" s="3"/>
      <c r="E1670" s="3"/>
      <c r="F1670" s="3"/>
      <c r="G1670" s="3"/>
      <c r="I1670" s="3"/>
      <c r="J1670" s="140"/>
      <c r="K1670" s="83"/>
      <c r="L1670" s="140"/>
      <c r="M1670" s="83"/>
      <c r="N1670" s="3"/>
      <c r="O1670" s="3"/>
      <c r="P1670" s="3"/>
    </row>
    <row r="1671" spans="1:16" ht="11.25" x14ac:dyDescent="0.2">
      <c r="A1671" s="3"/>
      <c r="B1671" s="3"/>
      <c r="C1671" s="3"/>
      <c r="D1671" s="3"/>
      <c r="E1671" s="3"/>
      <c r="F1671" s="3"/>
      <c r="G1671" s="3"/>
      <c r="I1671" s="3"/>
      <c r="J1671" s="140"/>
      <c r="K1671" s="83"/>
      <c r="L1671" s="140"/>
      <c r="M1671" s="83"/>
      <c r="N1671" s="3"/>
      <c r="O1671" s="3"/>
      <c r="P1671" s="3"/>
    </row>
    <row r="1672" spans="1:16" ht="11.25" x14ac:dyDescent="0.2">
      <c r="A1672" s="3"/>
      <c r="B1672" s="3"/>
      <c r="C1672" s="3"/>
      <c r="D1672" s="3"/>
      <c r="E1672" s="3"/>
      <c r="F1672" s="3"/>
      <c r="G1672" s="3"/>
      <c r="I1672" s="3"/>
      <c r="J1672" s="140"/>
      <c r="K1672" s="83"/>
      <c r="L1672" s="140"/>
      <c r="M1672" s="83"/>
      <c r="N1672" s="3"/>
      <c r="O1672" s="3"/>
      <c r="P1672" s="3"/>
    </row>
    <row r="1673" spans="1:16" ht="11.25" x14ac:dyDescent="0.2">
      <c r="A1673" s="3"/>
      <c r="B1673" s="3"/>
      <c r="C1673" s="3"/>
      <c r="D1673" s="3"/>
      <c r="E1673" s="3"/>
      <c r="F1673" s="3"/>
      <c r="G1673" s="3"/>
      <c r="I1673" s="3"/>
      <c r="J1673" s="140"/>
      <c r="K1673" s="83"/>
      <c r="L1673" s="140"/>
      <c r="M1673" s="83"/>
      <c r="N1673" s="3"/>
      <c r="O1673" s="3"/>
      <c r="P1673" s="3"/>
    </row>
    <row r="1674" spans="1:16" ht="11.25" x14ac:dyDescent="0.2">
      <c r="A1674" s="3"/>
      <c r="B1674" s="3"/>
      <c r="C1674" s="3"/>
      <c r="D1674" s="3"/>
      <c r="E1674" s="3"/>
      <c r="F1674" s="3"/>
      <c r="G1674" s="3"/>
      <c r="I1674" s="3"/>
      <c r="J1674" s="140"/>
      <c r="K1674" s="83"/>
      <c r="L1674" s="140"/>
      <c r="M1674" s="83"/>
      <c r="N1674" s="3"/>
      <c r="O1674" s="3"/>
      <c r="P1674" s="3"/>
    </row>
    <row r="1675" spans="1:16" ht="11.25" x14ac:dyDescent="0.2">
      <c r="A1675" s="3"/>
      <c r="B1675" s="3"/>
      <c r="C1675" s="3"/>
      <c r="D1675" s="3"/>
      <c r="E1675" s="3"/>
      <c r="F1675" s="3"/>
      <c r="G1675" s="3"/>
      <c r="I1675" s="3"/>
      <c r="J1675" s="140"/>
      <c r="K1675" s="83"/>
      <c r="L1675" s="140"/>
      <c r="M1675" s="83"/>
      <c r="N1675" s="3"/>
      <c r="O1675" s="3"/>
      <c r="P1675" s="3"/>
    </row>
    <row r="1676" spans="1:16" ht="11.25" x14ac:dyDescent="0.2">
      <c r="A1676" s="3"/>
      <c r="B1676" s="3"/>
      <c r="C1676" s="3"/>
      <c r="D1676" s="3"/>
      <c r="E1676" s="3"/>
      <c r="F1676" s="3"/>
      <c r="G1676" s="3"/>
      <c r="I1676" s="3"/>
      <c r="J1676" s="140"/>
      <c r="K1676" s="83"/>
      <c r="L1676" s="140"/>
      <c r="M1676" s="83"/>
      <c r="N1676" s="3"/>
      <c r="O1676" s="3"/>
      <c r="P1676" s="3"/>
    </row>
    <row r="1677" spans="1:16" ht="11.25" x14ac:dyDescent="0.2">
      <c r="A1677" s="3"/>
      <c r="B1677" s="3"/>
      <c r="C1677" s="3"/>
      <c r="D1677" s="3"/>
      <c r="E1677" s="3"/>
      <c r="F1677" s="3"/>
      <c r="G1677" s="3"/>
      <c r="I1677" s="3"/>
      <c r="J1677" s="140"/>
      <c r="K1677" s="83"/>
      <c r="L1677" s="140"/>
      <c r="M1677" s="83"/>
      <c r="N1677" s="3"/>
      <c r="O1677" s="3"/>
      <c r="P1677" s="3"/>
    </row>
    <row r="1678" spans="1:16" ht="11.25" x14ac:dyDescent="0.2">
      <c r="A1678" s="3"/>
      <c r="B1678" s="3"/>
      <c r="C1678" s="3"/>
      <c r="D1678" s="3"/>
      <c r="E1678" s="3"/>
      <c r="F1678" s="3"/>
      <c r="G1678" s="3"/>
      <c r="I1678" s="3"/>
      <c r="J1678" s="140"/>
      <c r="K1678" s="83"/>
      <c r="L1678" s="140"/>
      <c r="M1678" s="83"/>
      <c r="N1678" s="3"/>
      <c r="O1678" s="3"/>
      <c r="P1678" s="3"/>
    </row>
    <row r="1679" spans="1:16" ht="11.25" x14ac:dyDescent="0.2">
      <c r="A1679" s="3"/>
      <c r="B1679" s="3"/>
      <c r="C1679" s="3"/>
      <c r="D1679" s="3"/>
      <c r="E1679" s="3"/>
      <c r="F1679" s="3"/>
      <c r="G1679" s="3"/>
      <c r="I1679" s="3"/>
      <c r="J1679" s="140"/>
      <c r="K1679" s="83"/>
      <c r="L1679" s="140"/>
      <c r="M1679" s="83"/>
      <c r="N1679" s="3"/>
      <c r="O1679" s="3"/>
      <c r="P1679" s="3"/>
    </row>
    <row r="1680" spans="1:16" ht="11.25" x14ac:dyDescent="0.2">
      <c r="A1680" s="3"/>
      <c r="B1680" s="3"/>
      <c r="C1680" s="3"/>
      <c r="D1680" s="3"/>
      <c r="E1680" s="3"/>
      <c r="F1680" s="3"/>
      <c r="G1680" s="3"/>
      <c r="I1680" s="3"/>
      <c r="J1680" s="140"/>
      <c r="K1680" s="83"/>
      <c r="L1680" s="140"/>
      <c r="M1680" s="83"/>
      <c r="N1680" s="3"/>
      <c r="O1680" s="3"/>
      <c r="P1680" s="3"/>
    </row>
    <row r="1681" spans="1:16" ht="11.25" x14ac:dyDescent="0.2">
      <c r="A1681" s="3"/>
      <c r="B1681" s="3"/>
      <c r="C1681" s="3"/>
      <c r="D1681" s="3"/>
      <c r="E1681" s="3"/>
      <c r="F1681" s="3"/>
      <c r="G1681" s="3"/>
      <c r="I1681" s="3"/>
      <c r="J1681" s="140"/>
      <c r="K1681" s="83"/>
      <c r="L1681" s="140"/>
      <c r="M1681" s="83"/>
      <c r="N1681" s="3"/>
      <c r="O1681" s="3"/>
      <c r="P1681" s="3"/>
    </row>
    <row r="1682" spans="1:16" ht="11.25" x14ac:dyDescent="0.2">
      <c r="A1682" s="3"/>
      <c r="B1682" s="3"/>
      <c r="C1682" s="3"/>
      <c r="D1682" s="3"/>
      <c r="E1682" s="3"/>
      <c r="F1682" s="3"/>
      <c r="G1682" s="3"/>
      <c r="I1682" s="3"/>
      <c r="J1682" s="140"/>
      <c r="K1682" s="83"/>
      <c r="L1682" s="140"/>
      <c r="M1682" s="83"/>
      <c r="N1682" s="3"/>
      <c r="O1682" s="3"/>
      <c r="P1682" s="3"/>
    </row>
    <row r="1683" spans="1:16" ht="11.25" x14ac:dyDescent="0.2">
      <c r="A1683" s="3"/>
      <c r="B1683" s="3"/>
      <c r="C1683" s="3"/>
      <c r="D1683" s="3"/>
      <c r="E1683" s="3"/>
      <c r="F1683" s="3"/>
      <c r="G1683" s="3"/>
      <c r="I1683" s="3"/>
      <c r="J1683" s="140"/>
      <c r="K1683" s="83"/>
      <c r="L1683" s="140"/>
      <c r="M1683" s="83"/>
      <c r="N1683" s="3"/>
      <c r="O1683" s="3"/>
      <c r="P1683" s="3"/>
    </row>
    <row r="1684" spans="1:16" ht="11.25" x14ac:dyDescent="0.2">
      <c r="A1684" s="3"/>
      <c r="B1684" s="3"/>
      <c r="C1684" s="3"/>
      <c r="D1684" s="3"/>
      <c r="E1684" s="3"/>
      <c r="F1684" s="3"/>
      <c r="G1684" s="3"/>
      <c r="I1684" s="3"/>
      <c r="J1684" s="140"/>
      <c r="K1684" s="83"/>
      <c r="L1684" s="140"/>
      <c r="M1684" s="83"/>
      <c r="N1684" s="3"/>
      <c r="O1684" s="3"/>
      <c r="P1684" s="3"/>
    </row>
    <row r="1685" spans="1:16" ht="11.25" x14ac:dyDescent="0.2">
      <c r="A1685" s="3"/>
      <c r="B1685" s="3"/>
      <c r="C1685" s="3"/>
      <c r="D1685" s="3"/>
      <c r="E1685" s="3"/>
      <c r="F1685" s="3"/>
      <c r="G1685" s="3"/>
      <c r="I1685" s="3"/>
      <c r="J1685" s="140"/>
      <c r="K1685" s="83"/>
      <c r="L1685" s="140"/>
      <c r="M1685" s="83"/>
      <c r="N1685" s="3"/>
      <c r="O1685" s="3"/>
      <c r="P1685" s="3"/>
    </row>
    <row r="1686" spans="1:16" ht="11.25" x14ac:dyDescent="0.2">
      <c r="A1686" s="3"/>
      <c r="B1686" s="3"/>
      <c r="C1686" s="3"/>
      <c r="D1686" s="3"/>
      <c r="E1686" s="3"/>
      <c r="F1686" s="3"/>
      <c r="G1686" s="3"/>
      <c r="I1686" s="3"/>
      <c r="J1686" s="140"/>
      <c r="K1686" s="83"/>
      <c r="L1686" s="140"/>
      <c r="M1686" s="83"/>
      <c r="N1686" s="3"/>
      <c r="O1686" s="3"/>
      <c r="P1686" s="3"/>
    </row>
    <row r="1687" spans="1:16" ht="11.25" x14ac:dyDescent="0.2">
      <c r="A1687" s="3"/>
      <c r="B1687" s="3"/>
      <c r="C1687" s="3"/>
      <c r="D1687" s="3"/>
      <c r="E1687" s="3"/>
      <c r="F1687" s="3"/>
      <c r="G1687" s="3"/>
      <c r="I1687" s="3"/>
      <c r="J1687" s="140"/>
      <c r="K1687" s="83"/>
      <c r="L1687" s="140"/>
      <c r="M1687" s="83"/>
      <c r="N1687" s="3"/>
      <c r="O1687" s="3"/>
      <c r="P1687" s="3"/>
    </row>
    <row r="1688" spans="1:16" ht="11.25" x14ac:dyDescent="0.2">
      <c r="A1688" s="3"/>
      <c r="B1688" s="3"/>
      <c r="C1688" s="3"/>
      <c r="D1688" s="3"/>
      <c r="E1688" s="3"/>
      <c r="F1688" s="3"/>
      <c r="G1688" s="3"/>
      <c r="I1688" s="3"/>
      <c r="J1688" s="140"/>
      <c r="K1688" s="83"/>
      <c r="L1688" s="140"/>
      <c r="M1688" s="83"/>
      <c r="N1688" s="3"/>
      <c r="O1688" s="3"/>
      <c r="P1688" s="3"/>
    </row>
    <row r="1689" spans="1:16" ht="11.25" x14ac:dyDescent="0.2">
      <c r="A1689" s="3"/>
      <c r="B1689" s="3"/>
      <c r="C1689" s="3"/>
      <c r="D1689" s="3"/>
      <c r="E1689" s="3"/>
      <c r="F1689" s="3"/>
      <c r="G1689" s="3"/>
      <c r="I1689" s="3"/>
      <c r="J1689" s="140"/>
      <c r="K1689" s="83"/>
      <c r="L1689" s="140"/>
      <c r="M1689" s="83"/>
      <c r="N1689" s="3"/>
      <c r="O1689" s="3"/>
      <c r="P1689" s="3"/>
    </row>
    <row r="1690" spans="1:16" ht="11.25" x14ac:dyDescent="0.2">
      <c r="A1690" s="3"/>
      <c r="B1690" s="3"/>
      <c r="C1690" s="3"/>
      <c r="D1690" s="3"/>
      <c r="E1690" s="3"/>
      <c r="F1690" s="3"/>
      <c r="G1690" s="3"/>
      <c r="I1690" s="3"/>
      <c r="J1690" s="140"/>
      <c r="K1690" s="83"/>
      <c r="L1690" s="140"/>
      <c r="M1690" s="83"/>
      <c r="N1690" s="3"/>
      <c r="O1690" s="3"/>
      <c r="P1690" s="3"/>
    </row>
    <row r="1691" spans="1:16" ht="11.25" x14ac:dyDescent="0.2">
      <c r="A1691" s="3"/>
      <c r="B1691" s="3"/>
      <c r="C1691" s="3"/>
      <c r="D1691" s="3"/>
      <c r="E1691" s="3"/>
      <c r="F1691" s="3"/>
      <c r="G1691" s="3"/>
      <c r="I1691" s="3"/>
      <c r="J1691" s="140"/>
      <c r="K1691" s="83"/>
      <c r="L1691" s="140"/>
      <c r="M1691" s="83"/>
      <c r="N1691" s="3"/>
      <c r="O1691" s="3"/>
      <c r="P1691" s="3"/>
    </row>
    <row r="1692" spans="1:16" ht="11.25" x14ac:dyDescent="0.2">
      <c r="A1692" s="3"/>
      <c r="B1692" s="3"/>
      <c r="C1692" s="3"/>
      <c r="D1692" s="3"/>
      <c r="E1692" s="3"/>
      <c r="F1692" s="3"/>
      <c r="G1692" s="3"/>
      <c r="I1692" s="3"/>
      <c r="J1692" s="140"/>
      <c r="K1692" s="83"/>
      <c r="L1692" s="140"/>
      <c r="M1692" s="83"/>
      <c r="N1692" s="3"/>
      <c r="O1692" s="3"/>
      <c r="P1692" s="3"/>
    </row>
    <row r="1693" spans="1:16" ht="11.25" x14ac:dyDescent="0.2">
      <c r="A1693" s="3"/>
      <c r="B1693" s="3"/>
      <c r="C1693" s="3"/>
      <c r="D1693" s="3"/>
      <c r="E1693" s="3"/>
      <c r="F1693" s="3"/>
      <c r="G1693" s="3"/>
      <c r="I1693" s="3"/>
      <c r="J1693" s="140"/>
      <c r="K1693" s="83"/>
      <c r="L1693" s="140"/>
      <c r="M1693" s="83"/>
      <c r="N1693" s="3"/>
      <c r="O1693" s="3"/>
      <c r="P1693" s="3"/>
    </row>
    <row r="1694" spans="1:16" ht="11.25" x14ac:dyDescent="0.2">
      <c r="A1694" s="3"/>
      <c r="B1694" s="3"/>
      <c r="C1694" s="3"/>
      <c r="D1694" s="3"/>
      <c r="E1694" s="3"/>
      <c r="F1694" s="3"/>
      <c r="G1694" s="3"/>
      <c r="I1694" s="3"/>
      <c r="J1694" s="140"/>
      <c r="K1694" s="83"/>
      <c r="L1694" s="140"/>
      <c r="M1694" s="83"/>
      <c r="N1694" s="3"/>
      <c r="O1694" s="3"/>
      <c r="P1694" s="3"/>
    </row>
    <row r="1695" spans="1:16" ht="11.25" x14ac:dyDescent="0.2">
      <c r="A1695" s="3"/>
      <c r="B1695" s="3"/>
      <c r="C1695" s="3"/>
      <c r="D1695" s="3"/>
      <c r="E1695" s="3"/>
      <c r="F1695" s="3"/>
      <c r="G1695" s="3"/>
      <c r="I1695" s="3"/>
      <c r="J1695" s="140"/>
      <c r="K1695" s="83"/>
      <c r="L1695" s="140"/>
      <c r="M1695" s="83"/>
      <c r="N1695" s="3"/>
      <c r="O1695" s="3"/>
      <c r="P1695" s="3"/>
    </row>
    <row r="1696" spans="1:16" ht="11.25" x14ac:dyDescent="0.2">
      <c r="A1696" s="3"/>
      <c r="B1696" s="3"/>
      <c r="C1696" s="3"/>
      <c r="D1696" s="3"/>
      <c r="E1696" s="3"/>
      <c r="F1696" s="3"/>
      <c r="G1696" s="3"/>
      <c r="I1696" s="3"/>
      <c r="J1696" s="140"/>
      <c r="K1696" s="83"/>
      <c r="L1696" s="140"/>
      <c r="M1696" s="83"/>
      <c r="N1696" s="3"/>
      <c r="O1696" s="3"/>
      <c r="P1696" s="3"/>
    </row>
    <row r="1697" spans="1:16" ht="11.25" x14ac:dyDescent="0.2">
      <c r="A1697" s="3"/>
      <c r="B1697" s="3"/>
      <c r="C1697" s="3"/>
      <c r="D1697" s="3"/>
      <c r="E1697" s="3"/>
      <c r="F1697" s="3"/>
      <c r="G1697" s="3"/>
      <c r="I1697" s="3"/>
      <c r="J1697" s="140"/>
      <c r="K1697" s="83"/>
      <c r="L1697" s="140"/>
      <c r="M1697" s="83"/>
      <c r="N1697" s="3"/>
      <c r="O1697" s="3"/>
      <c r="P1697" s="3"/>
    </row>
    <row r="1698" spans="1:16" ht="11.25" x14ac:dyDescent="0.2">
      <c r="A1698" s="3"/>
      <c r="B1698" s="3"/>
      <c r="C1698" s="3"/>
      <c r="D1698" s="3"/>
      <c r="E1698" s="3"/>
      <c r="F1698" s="3"/>
      <c r="G1698" s="3"/>
      <c r="I1698" s="3"/>
      <c r="J1698" s="140"/>
      <c r="K1698" s="83"/>
      <c r="L1698" s="140"/>
      <c r="M1698" s="83"/>
      <c r="N1698" s="3"/>
      <c r="O1698" s="3"/>
      <c r="P1698" s="3"/>
    </row>
    <row r="1699" spans="1:16" ht="11.25" x14ac:dyDescent="0.2">
      <c r="A1699" s="3"/>
      <c r="B1699" s="3"/>
      <c r="C1699" s="3"/>
      <c r="D1699" s="3"/>
      <c r="E1699" s="3"/>
      <c r="F1699" s="3"/>
      <c r="G1699" s="3"/>
      <c r="I1699" s="3"/>
      <c r="J1699" s="140"/>
      <c r="K1699" s="83"/>
      <c r="L1699" s="140"/>
      <c r="M1699" s="83"/>
      <c r="N1699" s="3"/>
      <c r="O1699" s="3"/>
      <c r="P1699" s="3"/>
    </row>
    <row r="1700" spans="1:16" ht="11.25" x14ac:dyDescent="0.2">
      <c r="A1700" s="3"/>
      <c r="B1700" s="3"/>
      <c r="C1700" s="3"/>
      <c r="D1700" s="3"/>
      <c r="E1700" s="3"/>
      <c r="F1700" s="3"/>
      <c r="G1700" s="3"/>
      <c r="I1700" s="3"/>
      <c r="J1700" s="140"/>
      <c r="K1700" s="83"/>
      <c r="L1700" s="140"/>
      <c r="M1700" s="83"/>
      <c r="N1700" s="3"/>
      <c r="O1700" s="3"/>
      <c r="P1700" s="3"/>
    </row>
    <row r="1701" spans="1:16" ht="11.25" x14ac:dyDescent="0.2">
      <c r="A1701" s="3"/>
      <c r="B1701" s="3"/>
      <c r="C1701" s="3"/>
      <c r="D1701" s="3"/>
      <c r="E1701" s="3"/>
      <c r="F1701" s="3"/>
      <c r="G1701" s="3"/>
      <c r="I1701" s="3"/>
      <c r="J1701" s="140"/>
      <c r="K1701" s="83"/>
      <c r="L1701" s="140"/>
      <c r="M1701" s="83"/>
      <c r="N1701" s="3"/>
      <c r="O1701" s="3"/>
      <c r="P1701" s="3"/>
    </row>
    <row r="1702" spans="1:16" ht="11.25" x14ac:dyDescent="0.2">
      <c r="A1702" s="3"/>
      <c r="B1702" s="3"/>
      <c r="C1702" s="3"/>
      <c r="D1702" s="3"/>
      <c r="E1702" s="3"/>
      <c r="F1702" s="3"/>
      <c r="G1702" s="3"/>
      <c r="I1702" s="3"/>
      <c r="J1702" s="140"/>
      <c r="K1702" s="83"/>
      <c r="L1702" s="140"/>
      <c r="M1702" s="83"/>
      <c r="N1702" s="3"/>
      <c r="O1702" s="3"/>
      <c r="P1702" s="3"/>
    </row>
    <row r="1703" spans="1:16" ht="11.25" x14ac:dyDescent="0.2">
      <c r="A1703" s="3"/>
      <c r="B1703" s="3"/>
      <c r="C1703" s="3"/>
      <c r="D1703" s="3"/>
      <c r="E1703" s="3"/>
      <c r="F1703" s="3"/>
      <c r="G1703" s="3"/>
      <c r="I1703" s="3"/>
      <c r="J1703" s="140"/>
      <c r="K1703" s="83"/>
      <c r="L1703" s="140"/>
      <c r="M1703" s="83"/>
      <c r="N1703" s="3"/>
      <c r="O1703" s="3"/>
      <c r="P1703" s="3"/>
    </row>
    <row r="1704" spans="1:16" ht="11.25" x14ac:dyDescent="0.2">
      <c r="A1704" s="3"/>
      <c r="B1704" s="3"/>
      <c r="C1704" s="3"/>
      <c r="D1704" s="3"/>
      <c r="E1704" s="3"/>
      <c r="F1704" s="3"/>
      <c r="G1704" s="3"/>
      <c r="I1704" s="3"/>
      <c r="J1704" s="140"/>
      <c r="K1704" s="83"/>
      <c r="L1704" s="140"/>
      <c r="M1704" s="83"/>
      <c r="N1704" s="3"/>
      <c r="O1704" s="3"/>
      <c r="P1704" s="3"/>
    </row>
    <row r="1705" spans="1:16" ht="11.25" x14ac:dyDescent="0.2">
      <c r="A1705" s="3"/>
      <c r="B1705" s="3"/>
      <c r="C1705" s="3"/>
      <c r="D1705" s="3"/>
      <c r="E1705" s="3"/>
      <c r="F1705" s="3"/>
      <c r="G1705" s="3"/>
      <c r="I1705" s="3"/>
      <c r="J1705" s="140"/>
      <c r="K1705" s="83"/>
      <c r="L1705" s="140"/>
      <c r="M1705" s="83"/>
      <c r="N1705" s="3"/>
      <c r="O1705" s="3"/>
      <c r="P1705" s="3"/>
    </row>
    <row r="1706" spans="1:16" ht="11.25" x14ac:dyDescent="0.2">
      <c r="A1706" s="3"/>
      <c r="B1706" s="3"/>
      <c r="C1706" s="3"/>
      <c r="D1706" s="3"/>
      <c r="E1706" s="3"/>
      <c r="F1706" s="3"/>
      <c r="G1706" s="3"/>
      <c r="I1706" s="3"/>
      <c r="J1706" s="140"/>
      <c r="K1706" s="83"/>
      <c r="L1706" s="140"/>
      <c r="M1706" s="83"/>
      <c r="N1706" s="3"/>
      <c r="O1706" s="3"/>
      <c r="P1706" s="3"/>
    </row>
    <row r="1707" spans="1:16" ht="11.25" x14ac:dyDescent="0.2">
      <c r="A1707" s="3"/>
      <c r="B1707" s="3"/>
      <c r="C1707" s="3"/>
      <c r="D1707" s="3"/>
      <c r="E1707" s="3"/>
      <c r="F1707" s="3"/>
      <c r="G1707" s="3"/>
      <c r="I1707" s="3"/>
      <c r="J1707" s="140"/>
      <c r="K1707" s="83"/>
      <c r="L1707" s="140"/>
      <c r="M1707" s="83"/>
      <c r="N1707" s="3"/>
      <c r="O1707" s="3"/>
      <c r="P1707" s="3"/>
    </row>
    <row r="1708" spans="1:16" ht="11.25" x14ac:dyDescent="0.2">
      <c r="A1708" s="3"/>
      <c r="B1708" s="3"/>
      <c r="C1708" s="3"/>
      <c r="D1708" s="3"/>
      <c r="E1708" s="3"/>
      <c r="F1708" s="3"/>
      <c r="G1708" s="3"/>
      <c r="I1708" s="3"/>
      <c r="J1708" s="140"/>
      <c r="K1708" s="83"/>
      <c r="L1708" s="140"/>
      <c r="M1708" s="83"/>
      <c r="N1708" s="3"/>
      <c r="O1708" s="3"/>
      <c r="P1708" s="3"/>
    </row>
    <row r="1709" spans="1:16" ht="11.25" x14ac:dyDescent="0.2">
      <c r="A1709" s="3"/>
      <c r="B1709" s="3"/>
      <c r="C1709" s="3"/>
      <c r="D1709" s="3"/>
      <c r="E1709" s="3"/>
      <c r="F1709" s="3"/>
      <c r="G1709" s="3"/>
      <c r="I1709" s="3"/>
      <c r="J1709" s="140"/>
      <c r="K1709" s="83"/>
      <c r="L1709" s="140"/>
      <c r="M1709" s="83"/>
      <c r="N1709" s="3"/>
      <c r="O1709" s="3"/>
      <c r="P1709" s="3"/>
    </row>
    <row r="1710" spans="1:16" ht="11.25" x14ac:dyDescent="0.2">
      <c r="A1710" s="3"/>
      <c r="B1710" s="3"/>
      <c r="C1710" s="3"/>
      <c r="D1710" s="3"/>
      <c r="E1710" s="3"/>
      <c r="F1710" s="3"/>
      <c r="G1710" s="3"/>
      <c r="I1710" s="3"/>
      <c r="J1710" s="140"/>
      <c r="K1710" s="83"/>
      <c r="L1710" s="140"/>
      <c r="M1710" s="83"/>
      <c r="N1710" s="3"/>
      <c r="O1710" s="3"/>
      <c r="P1710" s="3"/>
    </row>
    <row r="1711" spans="1:16" ht="11.25" x14ac:dyDescent="0.2">
      <c r="A1711" s="3"/>
      <c r="B1711" s="3"/>
      <c r="C1711" s="3"/>
      <c r="D1711" s="3"/>
      <c r="E1711" s="3"/>
      <c r="F1711" s="3"/>
      <c r="G1711" s="3"/>
      <c r="I1711" s="3"/>
      <c r="J1711" s="140"/>
      <c r="K1711" s="83"/>
      <c r="L1711" s="140"/>
      <c r="M1711" s="83"/>
      <c r="N1711" s="3"/>
      <c r="O1711" s="3"/>
      <c r="P1711" s="3"/>
    </row>
    <row r="1712" spans="1:16" ht="11.25" x14ac:dyDescent="0.2">
      <c r="A1712" s="3"/>
      <c r="B1712" s="3"/>
      <c r="C1712" s="3"/>
      <c r="D1712" s="3"/>
      <c r="E1712" s="3"/>
      <c r="F1712" s="3"/>
      <c r="G1712" s="3"/>
      <c r="I1712" s="3"/>
      <c r="J1712" s="140"/>
      <c r="K1712" s="83"/>
      <c r="L1712" s="140"/>
      <c r="M1712" s="83"/>
      <c r="N1712" s="3"/>
      <c r="O1712" s="3"/>
      <c r="P1712" s="3"/>
    </row>
    <row r="1713" spans="1:16" ht="11.25" x14ac:dyDescent="0.2">
      <c r="A1713" s="3"/>
      <c r="B1713" s="3"/>
      <c r="C1713" s="3"/>
      <c r="D1713" s="3"/>
      <c r="E1713" s="3"/>
      <c r="F1713" s="3"/>
      <c r="G1713" s="3"/>
      <c r="I1713" s="3"/>
      <c r="J1713" s="140"/>
      <c r="K1713" s="83"/>
      <c r="L1713" s="140"/>
      <c r="M1713" s="83"/>
      <c r="N1713" s="3"/>
      <c r="O1713" s="3"/>
      <c r="P1713" s="3"/>
    </row>
    <row r="1714" spans="1:16" ht="11.25" x14ac:dyDescent="0.2">
      <c r="A1714" s="3"/>
      <c r="B1714" s="3"/>
      <c r="C1714" s="3"/>
      <c r="D1714" s="3"/>
      <c r="E1714" s="3"/>
      <c r="F1714" s="3"/>
      <c r="G1714" s="3"/>
      <c r="I1714" s="3"/>
      <c r="J1714" s="140"/>
      <c r="K1714" s="83"/>
      <c r="L1714" s="140"/>
      <c r="M1714" s="83"/>
      <c r="N1714" s="3"/>
      <c r="O1714" s="3"/>
      <c r="P1714" s="3"/>
    </row>
    <row r="1715" spans="1:16" ht="11.25" x14ac:dyDescent="0.2">
      <c r="A1715" s="3"/>
      <c r="B1715" s="3"/>
      <c r="C1715" s="3"/>
      <c r="D1715" s="3"/>
      <c r="E1715" s="3"/>
      <c r="F1715" s="3"/>
      <c r="G1715" s="3"/>
      <c r="I1715" s="3"/>
      <c r="J1715" s="140"/>
      <c r="K1715" s="83"/>
      <c r="L1715" s="140"/>
      <c r="M1715" s="83"/>
      <c r="N1715" s="3"/>
      <c r="O1715" s="3"/>
      <c r="P1715" s="3"/>
    </row>
    <row r="1716" spans="1:16" ht="11.25" x14ac:dyDescent="0.2">
      <c r="A1716" s="3"/>
      <c r="B1716" s="3"/>
      <c r="C1716" s="3"/>
      <c r="D1716" s="3"/>
      <c r="E1716" s="3"/>
      <c r="F1716" s="3"/>
      <c r="G1716" s="3"/>
      <c r="I1716" s="3"/>
      <c r="J1716" s="140"/>
      <c r="K1716" s="83"/>
      <c r="L1716" s="140"/>
      <c r="M1716" s="83"/>
      <c r="N1716" s="3"/>
      <c r="O1716" s="3"/>
      <c r="P1716" s="3"/>
    </row>
    <row r="1717" spans="1:16" ht="11.25" x14ac:dyDescent="0.2">
      <c r="A1717" s="3"/>
      <c r="B1717" s="3"/>
      <c r="C1717" s="3"/>
      <c r="D1717" s="3"/>
      <c r="E1717" s="3"/>
      <c r="F1717" s="3"/>
      <c r="G1717" s="3"/>
      <c r="I1717" s="3"/>
      <c r="J1717" s="140"/>
      <c r="K1717" s="83"/>
      <c r="L1717" s="140"/>
      <c r="M1717" s="83"/>
      <c r="N1717" s="3"/>
      <c r="O1717" s="3"/>
      <c r="P1717" s="3"/>
    </row>
    <row r="1718" spans="1:16" ht="11.25" x14ac:dyDescent="0.2">
      <c r="A1718" s="3"/>
      <c r="B1718" s="3"/>
      <c r="C1718" s="3"/>
      <c r="D1718" s="3"/>
      <c r="E1718" s="3"/>
      <c r="F1718" s="3"/>
      <c r="G1718" s="3"/>
      <c r="I1718" s="3"/>
      <c r="J1718" s="140"/>
      <c r="K1718" s="83"/>
      <c r="L1718" s="140"/>
      <c r="M1718" s="83"/>
      <c r="N1718" s="3"/>
      <c r="O1718" s="3"/>
      <c r="P1718" s="3"/>
    </row>
    <row r="1719" spans="1:16" ht="11.25" x14ac:dyDescent="0.2">
      <c r="A1719" s="3"/>
      <c r="B1719" s="3"/>
      <c r="C1719" s="3"/>
      <c r="D1719" s="3"/>
      <c r="E1719" s="3"/>
      <c r="F1719" s="3"/>
      <c r="G1719" s="3"/>
      <c r="I1719" s="3"/>
      <c r="J1719" s="140"/>
      <c r="K1719" s="83"/>
      <c r="L1719" s="140"/>
      <c r="M1719" s="83"/>
      <c r="N1719" s="3"/>
      <c r="O1719" s="3"/>
      <c r="P1719" s="3"/>
    </row>
    <row r="1720" spans="1:16" ht="11.25" x14ac:dyDescent="0.2">
      <c r="A1720" s="3"/>
      <c r="B1720" s="3"/>
      <c r="C1720" s="3"/>
      <c r="D1720" s="3"/>
      <c r="E1720" s="3"/>
      <c r="F1720" s="3"/>
      <c r="G1720" s="3"/>
      <c r="I1720" s="3"/>
      <c r="J1720" s="140"/>
      <c r="K1720" s="83"/>
      <c r="L1720" s="140"/>
      <c r="M1720" s="83"/>
      <c r="N1720" s="3"/>
      <c r="O1720" s="3"/>
      <c r="P1720" s="3"/>
    </row>
    <row r="1721" spans="1:16" ht="11.25" x14ac:dyDescent="0.2">
      <c r="A1721" s="3"/>
      <c r="B1721" s="3"/>
      <c r="C1721" s="3"/>
      <c r="D1721" s="3"/>
      <c r="E1721" s="3"/>
      <c r="F1721" s="3"/>
      <c r="G1721" s="3"/>
      <c r="I1721" s="3"/>
      <c r="J1721" s="140"/>
      <c r="K1721" s="83"/>
      <c r="L1721" s="140"/>
      <c r="M1721" s="83"/>
      <c r="N1721" s="3"/>
      <c r="O1721" s="3"/>
      <c r="P1721" s="3"/>
    </row>
    <row r="1722" spans="1:16" ht="11.25" x14ac:dyDescent="0.2">
      <c r="A1722" s="3"/>
      <c r="B1722" s="3"/>
      <c r="C1722" s="3"/>
      <c r="D1722" s="3"/>
      <c r="E1722" s="3"/>
      <c r="F1722" s="3"/>
      <c r="G1722" s="3"/>
      <c r="I1722" s="3"/>
      <c r="J1722" s="140"/>
      <c r="K1722" s="83"/>
      <c r="L1722" s="140"/>
      <c r="M1722" s="83"/>
      <c r="N1722" s="3"/>
      <c r="O1722" s="3"/>
      <c r="P1722" s="3"/>
    </row>
    <row r="1723" spans="1:16" ht="11.25" x14ac:dyDescent="0.2">
      <c r="A1723" s="3"/>
      <c r="B1723" s="3"/>
      <c r="C1723" s="3"/>
      <c r="D1723" s="3"/>
      <c r="E1723" s="3"/>
      <c r="F1723" s="3"/>
      <c r="G1723" s="3"/>
      <c r="I1723" s="3"/>
      <c r="J1723" s="140"/>
      <c r="K1723" s="83"/>
      <c r="L1723" s="140"/>
      <c r="M1723" s="83"/>
      <c r="N1723" s="3"/>
      <c r="O1723" s="3"/>
      <c r="P1723" s="3"/>
    </row>
    <row r="1724" spans="1:16" ht="11.25" x14ac:dyDescent="0.2">
      <c r="A1724" s="3"/>
      <c r="B1724" s="3"/>
      <c r="C1724" s="3"/>
      <c r="D1724" s="3"/>
      <c r="E1724" s="3"/>
      <c r="F1724" s="3"/>
      <c r="G1724" s="3"/>
      <c r="I1724" s="3"/>
      <c r="J1724" s="140"/>
      <c r="K1724" s="83"/>
      <c r="L1724" s="140"/>
      <c r="M1724" s="83"/>
      <c r="N1724" s="3"/>
      <c r="O1724" s="3"/>
      <c r="P1724" s="3"/>
    </row>
    <row r="1725" spans="1:16" ht="11.25" x14ac:dyDescent="0.2">
      <c r="A1725" s="3"/>
      <c r="B1725" s="3"/>
      <c r="C1725" s="3"/>
      <c r="D1725" s="3"/>
      <c r="E1725" s="3"/>
      <c r="F1725" s="3"/>
      <c r="G1725" s="3"/>
      <c r="I1725" s="3"/>
      <c r="J1725" s="140"/>
      <c r="K1725" s="83"/>
      <c r="L1725" s="140"/>
      <c r="M1725" s="83"/>
      <c r="N1725" s="3"/>
      <c r="O1725" s="3"/>
      <c r="P1725" s="3"/>
    </row>
    <row r="1726" spans="1:16" ht="11.25" x14ac:dyDescent="0.2">
      <c r="A1726" s="3"/>
      <c r="B1726" s="3"/>
      <c r="C1726" s="3"/>
      <c r="D1726" s="3"/>
      <c r="E1726" s="3"/>
      <c r="F1726" s="3"/>
      <c r="G1726" s="3"/>
      <c r="I1726" s="3"/>
      <c r="J1726" s="140"/>
      <c r="K1726" s="83"/>
      <c r="L1726" s="140"/>
      <c r="M1726" s="83"/>
      <c r="N1726" s="3"/>
      <c r="O1726" s="3"/>
      <c r="P1726" s="3"/>
    </row>
    <row r="1727" spans="1:16" ht="11.25" x14ac:dyDescent="0.2">
      <c r="A1727" s="3"/>
      <c r="B1727" s="3"/>
      <c r="C1727" s="3"/>
      <c r="D1727" s="3"/>
      <c r="E1727" s="3"/>
      <c r="F1727" s="3"/>
      <c r="G1727" s="3"/>
      <c r="I1727" s="3"/>
      <c r="J1727" s="140"/>
      <c r="K1727" s="83"/>
      <c r="L1727" s="140"/>
      <c r="M1727" s="83"/>
      <c r="N1727" s="3"/>
      <c r="O1727" s="3"/>
      <c r="P1727" s="3"/>
    </row>
    <row r="1728" spans="1:16" ht="11.25" x14ac:dyDescent="0.2">
      <c r="A1728" s="3"/>
      <c r="B1728" s="3"/>
      <c r="C1728" s="3"/>
      <c r="D1728" s="3"/>
      <c r="E1728" s="3"/>
      <c r="F1728" s="3"/>
      <c r="G1728" s="3"/>
      <c r="I1728" s="3"/>
      <c r="J1728" s="140"/>
      <c r="K1728" s="83"/>
      <c r="L1728" s="140"/>
      <c r="M1728" s="83"/>
      <c r="N1728" s="3"/>
      <c r="O1728" s="3"/>
      <c r="P1728" s="3"/>
    </row>
    <row r="1729" spans="1:16" ht="11.25" x14ac:dyDescent="0.2">
      <c r="A1729" s="3"/>
      <c r="B1729" s="3"/>
      <c r="C1729" s="3"/>
      <c r="D1729" s="3"/>
      <c r="E1729" s="3"/>
      <c r="F1729" s="3"/>
      <c r="G1729" s="3"/>
      <c r="I1729" s="3"/>
      <c r="J1729" s="140"/>
      <c r="K1729" s="83"/>
      <c r="L1729" s="140"/>
      <c r="M1729" s="83"/>
      <c r="N1729" s="3"/>
      <c r="O1729" s="3"/>
      <c r="P1729" s="3"/>
    </row>
    <row r="1730" spans="1:16" ht="11.25" x14ac:dyDescent="0.2">
      <c r="A1730" s="3"/>
      <c r="B1730" s="3"/>
      <c r="C1730" s="3"/>
      <c r="D1730" s="3"/>
      <c r="E1730" s="3"/>
      <c r="F1730" s="3"/>
      <c r="G1730" s="3"/>
      <c r="I1730" s="3"/>
      <c r="J1730" s="140"/>
      <c r="K1730" s="83"/>
      <c r="L1730" s="140"/>
      <c r="M1730" s="83"/>
      <c r="N1730" s="3"/>
      <c r="O1730" s="3"/>
      <c r="P1730" s="3"/>
    </row>
    <row r="1731" spans="1:16" ht="11.25" x14ac:dyDescent="0.2">
      <c r="A1731" s="3"/>
      <c r="B1731" s="3"/>
      <c r="C1731" s="3"/>
      <c r="D1731" s="3"/>
      <c r="E1731" s="3"/>
      <c r="F1731" s="3"/>
      <c r="G1731" s="3"/>
      <c r="I1731" s="3"/>
      <c r="J1731" s="140"/>
      <c r="K1731" s="83"/>
      <c r="L1731" s="140"/>
      <c r="M1731" s="83"/>
      <c r="N1731" s="3"/>
      <c r="O1731" s="3"/>
      <c r="P1731" s="3"/>
    </row>
    <row r="1732" spans="1:16" ht="11.25" x14ac:dyDescent="0.2">
      <c r="A1732" s="3"/>
      <c r="B1732" s="3"/>
      <c r="C1732" s="3"/>
      <c r="D1732" s="3"/>
      <c r="E1732" s="3"/>
      <c r="F1732" s="3"/>
      <c r="G1732" s="3"/>
      <c r="I1732" s="3"/>
      <c r="J1732" s="140"/>
      <c r="K1732" s="83"/>
      <c r="L1732" s="140"/>
      <c r="M1732" s="83"/>
      <c r="N1732" s="3"/>
      <c r="O1732" s="3"/>
      <c r="P1732" s="3"/>
    </row>
    <row r="1733" spans="1:16" ht="11.25" x14ac:dyDescent="0.2">
      <c r="A1733" s="3"/>
      <c r="B1733" s="3"/>
      <c r="C1733" s="3"/>
      <c r="D1733" s="3"/>
      <c r="E1733" s="3"/>
      <c r="F1733" s="3"/>
      <c r="G1733" s="3"/>
      <c r="I1733" s="3"/>
      <c r="J1733" s="140"/>
      <c r="K1733" s="83"/>
      <c r="L1733" s="140"/>
      <c r="M1733" s="83"/>
      <c r="N1733" s="3"/>
      <c r="O1733" s="3"/>
      <c r="P1733" s="3"/>
    </row>
    <row r="1734" spans="1:16" ht="11.25" x14ac:dyDescent="0.2">
      <c r="A1734" s="3"/>
      <c r="B1734" s="3"/>
      <c r="C1734" s="3"/>
      <c r="D1734" s="3"/>
      <c r="E1734" s="3"/>
      <c r="F1734" s="3"/>
      <c r="G1734" s="3"/>
      <c r="I1734" s="3"/>
      <c r="J1734" s="140"/>
      <c r="K1734" s="83"/>
      <c r="L1734" s="140"/>
      <c r="M1734" s="83"/>
      <c r="N1734" s="3"/>
      <c r="O1734" s="3"/>
      <c r="P1734" s="3"/>
    </row>
    <row r="1735" spans="1:16" ht="11.25" x14ac:dyDescent="0.2">
      <c r="A1735" s="3"/>
      <c r="B1735" s="3"/>
      <c r="C1735" s="3"/>
      <c r="D1735" s="3"/>
      <c r="E1735" s="3"/>
      <c r="F1735" s="3"/>
      <c r="G1735" s="3"/>
      <c r="I1735" s="3"/>
      <c r="J1735" s="140"/>
      <c r="K1735" s="83"/>
      <c r="L1735" s="140"/>
      <c r="M1735" s="83"/>
      <c r="N1735" s="3"/>
      <c r="O1735" s="3"/>
      <c r="P1735" s="3"/>
    </row>
    <row r="1736" spans="1:16" ht="11.25" x14ac:dyDescent="0.2">
      <c r="A1736" s="3"/>
      <c r="B1736" s="3"/>
      <c r="C1736" s="3"/>
      <c r="D1736" s="3"/>
      <c r="E1736" s="3"/>
      <c r="F1736" s="3"/>
      <c r="G1736" s="3"/>
      <c r="I1736" s="3"/>
      <c r="J1736" s="140"/>
      <c r="K1736" s="83"/>
      <c r="L1736" s="140"/>
      <c r="M1736" s="83"/>
      <c r="N1736" s="3"/>
      <c r="O1736" s="3"/>
      <c r="P1736" s="3"/>
    </row>
    <row r="1737" spans="1:16" ht="11.25" x14ac:dyDescent="0.2">
      <c r="A1737" s="3"/>
      <c r="B1737" s="3"/>
      <c r="C1737" s="3"/>
      <c r="D1737" s="3"/>
      <c r="E1737" s="3"/>
      <c r="F1737" s="3"/>
      <c r="G1737" s="3"/>
      <c r="I1737" s="3"/>
      <c r="J1737" s="140"/>
      <c r="K1737" s="83"/>
      <c r="L1737" s="140"/>
      <c r="M1737" s="83"/>
      <c r="N1737" s="3"/>
      <c r="O1737" s="3"/>
      <c r="P1737" s="3"/>
    </row>
    <row r="1738" spans="1:16" ht="11.25" x14ac:dyDescent="0.2">
      <c r="A1738" s="3"/>
      <c r="B1738" s="3"/>
      <c r="C1738" s="3"/>
      <c r="D1738" s="3"/>
      <c r="E1738" s="3"/>
      <c r="F1738" s="3"/>
      <c r="G1738" s="3"/>
      <c r="I1738" s="3"/>
      <c r="J1738" s="140"/>
      <c r="K1738" s="83"/>
      <c r="L1738" s="140"/>
      <c r="M1738" s="83"/>
      <c r="N1738" s="3"/>
      <c r="O1738" s="3"/>
      <c r="P1738" s="3"/>
    </row>
    <row r="1739" spans="1:16" ht="11.25" x14ac:dyDescent="0.2">
      <c r="A1739" s="3"/>
      <c r="B1739" s="3"/>
      <c r="C1739" s="3"/>
      <c r="D1739" s="3"/>
      <c r="E1739" s="3"/>
      <c r="F1739" s="3"/>
      <c r="G1739" s="3"/>
      <c r="I1739" s="3"/>
      <c r="J1739" s="140"/>
      <c r="K1739" s="83"/>
      <c r="L1739" s="140"/>
      <c r="M1739" s="83"/>
      <c r="N1739" s="3"/>
      <c r="O1739" s="3"/>
      <c r="P1739" s="3"/>
    </row>
    <row r="1740" spans="1:16" ht="11.25" x14ac:dyDescent="0.2">
      <c r="A1740" s="3"/>
      <c r="B1740" s="3"/>
      <c r="C1740" s="3"/>
      <c r="D1740" s="3"/>
      <c r="E1740" s="3"/>
      <c r="F1740" s="3"/>
      <c r="G1740" s="3"/>
      <c r="I1740" s="3"/>
      <c r="J1740" s="140"/>
      <c r="K1740" s="83"/>
      <c r="L1740" s="140"/>
      <c r="M1740" s="83"/>
      <c r="N1740" s="3"/>
      <c r="O1740" s="3"/>
      <c r="P1740" s="3"/>
    </row>
    <row r="1741" spans="1:16" ht="11.25" x14ac:dyDescent="0.2">
      <c r="A1741" s="3"/>
      <c r="B1741" s="3"/>
      <c r="C1741" s="3"/>
      <c r="D1741" s="3"/>
      <c r="E1741" s="3"/>
      <c r="F1741" s="3"/>
      <c r="G1741" s="3"/>
      <c r="I1741" s="3"/>
      <c r="J1741" s="140"/>
      <c r="K1741" s="83"/>
      <c r="L1741" s="140"/>
      <c r="M1741" s="83"/>
      <c r="N1741" s="3"/>
      <c r="O1741" s="3"/>
      <c r="P1741" s="3"/>
    </row>
    <row r="1742" spans="1:16" ht="11.25" x14ac:dyDescent="0.2">
      <c r="A1742" s="3"/>
      <c r="B1742" s="3"/>
      <c r="C1742" s="3"/>
      <c r="D1742" s="3"/>
      <c r="E1742" s="3"/>
      <c r="F1742" s="3"/>
      <c r="G1742" s="3"/>
      <c r="I1742" s="3"/>
      <c r="J1742" s="140"/>
      <c r="K1742" s="83"/>
      <c r="L1742" s="140"/>
      <c r="M1742" s="83"/>
      <c r="N1742" s="3"/>
      <c r="O1742" s="3"/>
      <c r="P1742" s="3"/>
    </row>
    <row r="1743" spans="1:16" ht="11.25" x14ac:dyDescent="0.2">
      <c r="A1743" s="3"/>
      <c r="B1743" s="3"/>
      <c r="C1743" s="3"/>
      <c r="D1743" s="3"/>
      <c r="E1743" s="3"/>
      <c r="F1743" s="3"/>
      <c r="G1743" s="3"/>
      <c r="I1743" s="3"/>
      <c r="J1743" s="140"/>
      <c r="K1743" s="83"/>
      <c r="L1743" s="140"/>
      <c r="M1743" s="83"/>
      <c r="N1743" s="3"/>
      <c r="O1743" s="3"/>
      <c r="P1743" s="3"/>
    </row>
    <row r="1744" spans="1:16" ht="11.25" x14ac:dyDescent="0.2">
      <c r="A1744" s="3"/>
      <c r="B1744" s="3"/>
      <c r="C1744" s="3"/>
      <c r="D1744" s="3"/>
      <c r="E1744" s="3"/>
      <c r="F1744" s="3"/>
      <c r="G1744" s="3"/>
      <c r="I1744" s="3"/>
      <c r="J1744" s="140"/>
      <c r="K1744" s="83"/>
      <c r="L1744" s="140"/>
      <c r="M1744" s="83"/>
      <c r="N1744" s="3"/>
      <c r="O1744" s="3"/>
      <c r="P1744" s="3"/>
    </row>
    <row r="1745" spans="1:16" ht="11.25" x14ac:dyDescent="0.2">
      <c r="A1745" s="3"/>
      <c r="B1745" s="3"/>
      <c r="C1745" s="3"/>
      <c r="D1745" s="3"/>
      <c r="E1745" s="3"/>
      <c r="F1745" s="3"/>
      <c r="G1745" s="3"/>
      <c r="I1745" s="3"/>
      <c r="J1745" s="140"/>
      <c r="K1745" s="83"/>
      <c r="L1745" s="140"/>
      <c r="M1745" s="83"/>
      <c r="N1745" s="3"/>
      <c r="O1745" s="3"/>
      <c r="P1745" s="3"/>
    </row>
    <row r="1746" spans="1:16" ht="11.25" x14ac:dyDescent="0.2">
      <c r="A1746" s="3"/>
      <c r="B1746" s="3"/>
      <c r="C1746" s="3"/>
      <c r="D1746" s="3"/>
      <c r="E1746" s="3"/>
      <c r="F1746" s="3"/>
      <c r="G1746" s="3"/>
      <c r="I1746" s="3"/>
      <c r="J1746" s="140"/>
      <c r="K1746" s="83"/>
      <c r="L1746" s="140"/>
      <c r="M1746" s="83"/>
      <c r="N1746" s="3"/>
      <c r="O1746" s="3"/>
      <c r="P1746" s="3"/>
    </row>
    <row r="1747" spans="1:16" ht="11.25" x14ac:dyDescent="0.2">
      <c r="A1747" s="3"/>
      <c r="B1747" s="3"/>
      <c r="C1747" s="3"/>
      <c r="D1747" s="3"/>
      <c r="E1747" s="3"/>
      <c r="F1747" s="3"/>
      <c r="G1747" s="3"/>
      <c r="I1747" s="3"/>
      <c r="J1747" s="140"/>
      <c r="K1747" s="83"/>
      <c r="L1747" s="140"/>
      <c r="M1747" s="83"/>
      <c r="N1747" s="3"/>
      <c r="O1747" s="3"/>
      <c r="P1747" s="3"/>
    </row>
    <row r="1748" spans="1:16" ht="11.25" x14ac:dyDescent="0.2">
      <c r="A1748" s="3"/>
      <c r="B1748" s="3"/>
      <c r="C1748" s="3"/>
      <c r="D1748" s="3"/>
      <c r="E1748" s="3"/>
      <c r="F1748" s="3"/>
      <c r="G1748" s="3"/>
      <c r="I1748" s="3"/>
      <c r="J1748" s="140"/>
      <c r="K1748" s="83"/>
      <c r="L1748" s="140"/>
      <c r="M1748" s="83"/>
      <c r="N1748" s="3"/>
      <c r="O1748" s="3"/>
      <c r="P1748" s="3"/>
    </row>
    <row r="1749" spans="1:16" ht="11.25" x14ac:dyDescent="0.2">
      <c r="A1749" s="3"/>
      <c r="B1749" s="3"/>
      <c r="C1749" s="3"/>
      <c r="D1749" s="3"/>
      <c r="E1749" s="3"/>
      <c r="F1749" s="3"/>
      <c r="G1749" s="3"/>
      <c r="I1749" s="3"/>
      <c r="J1749" s="140"/>
      <c r="K1749" s="83"/>
      <c r="L1749" s="140"/>
      <c r="M1749" s="83"/>
      <c r="N1749" s="3"/>
      <c r="O1749" s="3"/>
      <c r="P1749" s="3"/>
    </row>
    <row r="1750" spans="1:16" ht="11.25" x14ac:dyDescent="0.2">
      <c r="A1750" s="3"/>
      <c r="B1750" s="3"/>
      <c r="C1750" s="3"/>
      <c r="D1750" s="3"/>
      <c r="E1750" s="3"/>
      <c r="F1750" s="3"/>
      <c r="G1750" s="3"/>
      <c r="I1750" s="3"/>
      <c r="J1750" s="140"/>
      <c r="K1750" s="83"/>
      <c r="L1750" s="140"/>
      <c r="M1750" s="83"/>
      <c r="N1750" s="3"/>
      <c r="O1750" s="3"/>
      <c r="P1750" s="3"/>
    </row>
    <row r="1751" spans="1:16" ht="11.25" x14ac:dyDescent="0.2">
      <c r="A1751" s="3"/>
      <c r="B1751" s="3"/>
      <c r="C1751" s="3"/>
      <c r="D1751" s="3"/>
      <c r="E1751" s="3"/>
      <c r="F1751" s="3"/>
      <c r="G1751" s="3"/>
      <c r="I1751" s="3"/>
      <c r="J1751" s="140"/>
      <c r="K1751" s="83"/>
      <c r="L1751" s="140"/>
      <c r="M1751" s="83"/>
      <c r="N1751" s="3"/>
      <c r="O1751" s="3"/>
      <c r="P1751" s="3"/>
    </row>
    <row r="1752" spans="1:16" ht="11.25" x14ac:dyDescent="0.2">
      <c r="A1752" s="3"/>
      <c r="B1752" s="3"/>
      <c r="C1752" s="3"/>
      <c r="D1752" s="3"/>
      <c r="E1752" s="3"/>
      <c r="F1752" s="3"/>
      <c r="G1752" s="3"/>
      <c r="I1752" s="3"/>
      <c r="J1752" s="140"/>
      <c r="K1752" s="83"/>
      <c r="L1752" s="140"/>
      <c r="M1752" s="83"/>
      <c r="N1752" s="3"/>
      <c r="O1752" s="3"/>
      <c r="P1752" s="3"/>
    </row>
    <row r="1753" spans="1:16" ht="11.25" x14ac:dyDescent="0.2">
      <c r="A1753" s="3"/>
      <c r="B1753" s="3"/>
      <c r="C1753" s="3"/>
      <c r="D1753" s="3"/>
      <c r="E1753" s="3"/>
      <c r="F1753" s="3"/>
      <c r="G1753" s="3"/>
      <c r="I1753" s="3"/>
      <c r="J1753" s="140"/>
      <c r="K1753" s="83"/>
      <c r="L1753" s="140"/>
      <c r="M1753" s="83"/>
      <c r="N1753" s="3"/>
      <c r="O1753" s="3"/>
      <c r="P1753" s="3"/>
    </row>
    <row r="1754" spans="1:16" ht="11.25" x14ac:dyDescent="0.2">
      <c r="A1754" s="3"/>
      <c r="B1754" s="3"/>
      <c r="C1754" s="3"/>
      <c r="D1754" s="3"/>
      <c r="E1754" s="3"/>
      <c r="F1754" s="3"/>
      <c r="G1754" s="3"/>
      <c r="I1754" s="3"/>
      <c r="J1754" s="140"/>
      <c r="K1754" s="83"/>
      <c r="L1754" s="140"/>
      <c r="M1754" s="83"/>
      <c r="N1754" s="3"/>
      <c r="O1754" s="3"/>
      <c r="P1754" s="3"/>
    </row>
    <row r="1755" spans="1:16" ht="11.25" x14ac:dyDescent="0.2">
      <c r="A1755" s="3"/>
      <c r="B1755" s="3"/>
      <c r="C1755" s="3"/>
      <c r="D1755" s="3"/>
      <c r="E1755" s="3"/>
      <c r="F1755" s="3"/>
      <c r="G1755" s="3"/>
      <c r="I1755" s="3"/>
      <c r="J1755" s="140"/>
      <c r="K1755" s="83"/>
      <c r="L1755" s="140"/>
      <c r="M1755" s="83"/>
      <c r="N1755" s="3"/>
      <c r="O1755" s="3"/>
      <c r="P1755" s="3"/>
    </row>
    <row r="1756" spans="1:16" ht="11.25" x14ac:dyDescent="0.2">
      <c r="A1756" s="3"/>
      <c r="B1756" s="3"/>
      <c r="C1756" s="3"/>
      <c r="D1756" s="3"/>
      <c r="E1756" s="3"/>
      <c r="F1756" s="3"/>
      <c r="G1756" s="3"/>
      <c r="I1756" s="3"/>
      <c r="J1756" s="140"/>
      <c r="K1756" s="83"/>
      <c r="L1756" s="140"/>
      <c r="M1756" s="83"/>
      <c r="N1756" s="3"/>
      <c r="O1756" s="3"/>
      <c r="P1756" s="3"/>
    </row>
    <row r="1757" spans="1:16" ht="11.25" x14ac:dyDescent="0.2">
      <c r="A1757" s="3"/>
      <c r="B1757" s="3"/>
      <c r="C1757" s="3"/>
      <c r="D1757" s="3"/>
      <c r="E1757" s="3"/>
      <c r="F1757" s="3"/>
      <c r="G1757" s="3"/>
      <c r="I1757" s="3"/>
      <c r="J1757" s="140"/>
      <c r="K1757" s="83"/>
      <c r="L1757" s="140"/>
      <c r="M1757" s="83"/>
      <c r="N1757" s="3"/>
      <c r="O1757" s="3"/>
      <c r="P1757" s="3"/>
    </row>
    <row r="1758" spans="1:16" ht="11.25" x14ac:dyDescent="0.2">
      <c r="A1758" s="3"/>
      <c r="B1758" s="3"/>
      <c r="C1758" s="3"/>
      <c r="D1758" s="3"/>
      <c r="E1758" s="3"/>
      <c r="F1758" s="3"/>
      <c r="G1758" s="3"/>
      <c r="I1758" s="3"/>
      <c r="J1758" s="140"/>
      <c r="K1758" s="83"/>
      <c r="L1758" s="140"/>
      <c r="M1758" s="83"/>
      <c r="N1758" s="3"/>
      <c r="O1758" s="3"/>
      <c r="P1758" s="3"/>
    </row>
    <row r="1759" spans="1:16" ht="11.25" x14ac:dyDescent="0.2">
      <c r="A1759" s="3"/>
      <c r="B1759" s="3"/>
      <c r="C1759" s="3"/>
      <c r="D1759" s="3"/>
      <c r="E1759" s="3"/>
      <c r="F1759" s="3"/>
      <c r="G1759" s="3"/>
      <c r="I1759" s="3"/>
      <c r="J1759" s="140"/>
      <c r="K1759" s="83"/>
      <c r="L1759" s="140"/>
      <c r="M1759" s="83"/>
      <c r="N1759" s="3"/>
      <c r="O1759" s="3"/>
      <c r="P1759" s="3"/>
    </row>
    <row r="1760" spans="1:16" ht="11.25" x14ac:dyDescent="0.2">
      <c r="A1760" s="3"/>
      <c r="B1760" s="3"/>
      <c r="C1760" s="3"/>
      <c r="D1760" s="3"/>
      <c r="E1760" s="3"/>
      <c r="F1760" s="3"/>
      <c r="G1760" s="3"/>
      <c r="I1760" s="3"/>
      <c r="J1760" s="140"/>
      <c r="K1760" s="83"/>
      <c r="L1760" s="140"/>
      <c r="M1760" s="83"/>
      <c r="N1760" s="3"/>
      <c r="O1760" s="3"/>
      <c r="P1760" s="3"/>
    </row>
    <row r="1761" spans="1:16" ht="11.25" x14ac:dyDescent="0.2">
      <c r="A1761" s="3"/>
      <c r="B1761" s="3"/>
      <c r="C1761" s="3"/>
      <c r="D1761" s="3"/>
      <c r="E1761" s="3"/>
      <c r="F1761" s="3"/>
      <c r="G1761" s="3"/>
      <c r="I1761" s="3"/>
      <c r="J1761" s="140"/>
      <c r="K1761" s="83"/>
      <c r="L1761" s="140"/>
      <c r="M1761" s="83"/>
      <c r="N1761" s="3"/>
      <c r="O1761" s="3"/>
      <c r="P1761" s="3"/>
    </row>
    <row r="1762" spans="1:16" ht="11.25" x14ac:dyDescent="0.2">
      <c r="A1762" s="3"/>
      <c r="B1762" s="3"/>
      <c r="C1762" s="3"/>
      <c r="D1762" s="3"/>
      <c r="E1762" s="3"/>
      <c r="F1762" s="3"/>
      <c r="G1762" s="3"/>
      <c r="I1762" s="3"/>
      <c r="J1762" s="140"/>
      <c r="K1762" s="83"/>
      <c r="L1762" s="140"/>
      <c r="M1762" s="83"/>
      <c r="N1762" s="3"/>
      <c r="O1762" s="3"/>
      <c r="P1762" s="3"/>
    </row>
    <row r="1763" spans="1:16" ht="11.25" x14ac:dyDescent="0.2">
      <c r="A1763" s="3"/>
      <c r="B1763" s="3"/>
      <c r="C1763" s="3"/>
      <c r="D1763" s="3"/>
      <c r="E1763" s="3"/>
      <c r="F1763" s="3"/>
      <c r="G1763" s="3"/>
      <c r="I1763" s="3"/>
      <c r="J1763" s="140"/>
      <c r="K1763" s="83"/>
      <c r="L1763" s="140"/>
      <c r="M1763" s="83"/>
      <c r="N1763" s="3"/>
      <c r="O1763" s="3"/>
      <c r="P1763" s="3"/>
    </row>
    <row r="1764" spans="1:16" ht="11.25" x14ac:dyDescent="0.2">
      <c r="A1764" s="3"/>
      <c r="B1764" s="3"/>
      <c r="C1764" s="3"/>
      <c r="D1764" s="3"/>
      <c r="E1764" s="3"/>
      <c r="F1764" s="3"/>
      <c r="G1764" s="3"/>
      <c r="I1764" s="3"/>
      <c r="J1764" s="140"/>
      <c r="K1764" s="83"/>
      <c r="L1764" s="140"/>
      <c r="M1764" s="83"/>
      <c r="N1764" s="3"/>
      <c r="O1764" s="3"/>
      <c r="P1764" s="3"/>
    </row>
    <row r="1765" spans="1:16" ht="11.25" x14ac:dyDescent="0.2">
      <c r="A1765" s="3"/>
      <c r="B1765" s="3"/>
      <c r="C1765" s="3"/>
      <c r="D1765" s="3"/>
      <c r="E1765" s="3"/>
      <c r="F1765" s="3"/>
      <c r="G1765" s="3"/>
      <c r="I1765" s="3"/>
      <c r="J1765" s="140"/>
      <c r="K1765" s="83"/>
      <c r="L1765" s="140"/>
      <c r="M1765" s="83"/>
      <c r="N1765" s="3"/>
      <c r="O1765" s="3"/>
      <c r="P1765" s="3"/>
    </row>
    <row r="1766" spans="1:16" ht="11.25" x14ac:dyDescent="0.2">
      <c r="A1766" s="3"/>
      <c r="B1766" s="3"/>
      <c r="C1766" s="3"/>
      <c r="D1766" s="3"/>
      <c r="E1766" s="3"/>
      <c r="F1766" s="3"/>
      <c r="G1766" s="3"/>
      <c r="I1766" s="3"/>
      <c r="J1766" s="140"/>
      <c r="K1766" s="83"/>
      <c r="L1766" s="140"/>
      <c r="M1766" s="83"/>
      <c r="N1766" s="3"/>
      <c r="O1766" s="3"/>
      <c r="P1766" s="3"/>
    </row>
    <row r="1767" spans="1:16" ht="11.25" x14ac:dyDescent="0.2">
      <c r="A1767" s="3"/>
      <c r="B1767" s="3"/>
      <c r="C1767" s="3"/>
      <c r="D1767" s="3"/>
      <c r="E1767" s="3"/>
      <c r="F1767" s="3"/>
      <c r="G1767" s="3"/>
      <c r="I1767" s="3"/>
      <c r="J1767" s="140"/>
      <c r="K1767" s="83"/>
      <c r="L1767" s="140"/>
      <c r="M1767" s="83"/>
      <c r="N1767" s="3"/>
      <c r="O1767" s="3"/>
      <c r="P1767" s="3"/>
    </row>
    <row r="1768" spans="1:16" ht="11.25" x14ac:dyDescent="0.2">
      <c r="A1768" s="3"/>
      <c r="B1768" s="3"/>
      <c r="C1768" s="3"/>
      <c r="D1768" s="3"/>
      <c r="E1768" s="3"/>
      <c r="F1768" s="3"/>
      <c r="G1768" s="3"/>
      <c r="I1768" s="3"/>
      <c r="J1768" s="140"/>
      <c r="K1768" s="83"/>
      <c r="L1768" s="140"/>
      <c r="M1768" s="83"/>
      <c r="N1768" s="3"/>
      <c r="O1768" s="3"/>
      <c r="P1768" s="3"/>
    </row>
    <row r="1769" spans="1:16" ht="11.25" x14ac:dyDescent="0.2">
      <c r="A1769" s="3"/>
      <c r="B1769" s="3"/>
      <c r="C1769" s="3"/>
      <c r="D1769" s="3"/>
      <c r="E1769" s="3"/>
      <c r="F1769" s="3"/>
      <c r="G1769" s="3"/>
      <c r="I1769" s="3"/>
      <c r="J1769" s="140"/>
      <c r="K1769" s="83"/>
      <c r="L1769" s="140"/>
      <c r="M1769" s="83"/>
      <c r="N1769" s="3"/>
      <c r="O1769" s="3"/>
      <c r="P1769" s="3"/>
    </row>
    <row r="1770" spans="1:16" ht="11.25" x14ac:dyDescent="0.2">
      <c r="A1770" s="3"/>
      <c r="B1770" s="3"/>
      <c r="C1770" s="3"/>
      <c r="D1770" s="3"/>
      <c r="E1770" s="3"/>
      <c r="F1770" s="3"/>
      <c r="G1770" s="3"/>
      <c r="I1770" s="3"/>
      <c r="J1770" s="140"/>
      <c r="K1770" s="83"/>
      <c r="L1770" s="140"/>
      <c r="M1770" s="83"/>
      <c r="N1770" s="3"/>
      <c r="O1770" s="3"/>
      <c r="P1770" s="3"/>
    </row>
    <row r="1771" spans="1:16" ht="11.25" x14ac:dyDescent="0.2">
      <c r="A1771" s="3"/>
      <c r="B1771" s="3"/>
      <c r="C1771" s="3"/>
      <c r="D1771" s="3"/>
      <c r="E1771" s="3"/>
      <c r="F1771" s="3"/>
      <c r="G1771" s="3"/>
      <c r="I1771" s="3"/>
      <c r="J1771" s="140"/>
      <c r="K1771" s="83"/>
      <c r="L1771" s="140"/>
      <c r="M1771" s="83"/>
      <c r="N1771" s="3"/>
      <c r="O1771" s="3"/>
      <c r="P1771" s="3"/>
    </row>
    <row r="1772" spans="1:16" ht="11.25" x14ac:dyDescent="0.2">
      <c r="A1772" s="3"/>
      <c r="B1772" s="3"/>
      <c r="C1772" s="3"/>
      <c r="D1772" s="3"/>
      <c r="E1772" s="3"/>
      <c r="F1772" s="3"/>
      <c r="G1772" s="3"/>
      <c r="I1772" s="3"/>
      <c r="J1772" s="140"/>
      <c r="K1772" s="83"/>
      <c r="L1772" s="140"/>
      <c r="M1772" s="83"/>
      <c r="N1772" s="3"/>
      <c r="O1772" s="3"/>
      <c r="P1772" s="3"/>
    </row>
    <row r="1773" spans="1:16" ht="11.25" x14ac:dyDescent="0.2">
      <c r="A1773" s="3"/>
      <c r="B1773" s="3"/>
      <c r="C1773" s="3"/>
      <c r="D1773" s="3"/>
      <c r="E1773" s="3"/>
      <c r="F1773" s="3"/>
      <c r="G1773" s="3"/>
      <c r="I1773" s="3"/>
      <c r="J1773" s="140"/>
      <c r="K1773" s="83"/>
      <c r="L1773" s="140"/>
      <c r="M1773" s="83"/>
      <c r="N1773" s="3"/>
      <c r="O1773" s="3"/>
      <c r="P1773" s="3"/>
    </row>
    <row r="1774" spans="1:16" ht="11.25" x14ac:dyDescent="0.2">
      <c r="A1774" s="3"/>
      <c r="B1774" s="3"/>
      <c r="C1774" s="3"/>
      <c r="D1774" s="3"/>
      <c r="E1774" s="3"/>
      <c r="F1774" s="3"/>
      <c r="G1774" s="3"/>
      <c r="I1774" s="3"/>
      <c r="J1774" s="140"/>
      <c r="K1774" s="83"/>
      <c r="L1774" s="140"/>
      <c r="M1774" s="83"/>
      <c r="N1774" s="3"/>
      <c r="O1774" s="3"/>
      <c r="P1774" s="3"/>
    </row>
    <row r="1775" spans="1:16" ht="11.25" x14ac:dyDescent="0.2">
      <c r="A1775" s="3"/>
      <c r="B1775" s="3"/>
      <c r="C1775" s="3"/>
      <c r="D1775" s="3"/>
      <c r="E1775" s="3"/>
      <c r="F1775" s="3"/>
      <c r="G1775" s="3"/>
      <c r="I1775" s="3"/>
      <c r="J1775" s="140"/>
      <c r="K1775" s="83"/>
      <c r="L1775" s="140"/>
      <c r="M1775" s="83"/>
      <c r="N1775" s="3"/>
      <c r="O1775" s="3"/>
      <c r="P1775" s="3"/>
    </row>
    <row r="1776" spans="1:16" ht="11.25" x14ac:dyDescent="0.2">
      <c r="A1776" s="3"/>
      <c r="B1776" s="3"/>
      <c r="C1776" s="3"/>
      <c r="D1776" s="3"/>
      <c r="E1776" s="3"/>
      <c r="F1776" s="3"/>
      <c r="G1776" s="3"/>
      <c r="I1776" s="3"/>
      <c r="J1776" s="140"/>
      <c r="K1776" s="83"/>
      <c r="L1776" s="140"/>
      <c r="M1776" s="83"/>
      <c r="N1776" s="3"/>
      <c r="O1776" s="3"/>
      <c r="P1776" s="3"/>
    </row>
    <row r="1777" spans="1:16" ht="11.25" x14ac:dyDescent="0.2">
      <c r="A1777" s="3"/>
      <c r="B1777" s="3"/>
      <c r="C1777" s="3"/>
      <c r="D1777" s="3"/>
      <c r="E1777" s="3"/>
      <c r="F1777" s="3"/>
      <c r="G1777" s="3"/>
      <c r="I1777" s="3"/>
      <c r="J1777" s="140"/>
      <c r="K1777" s="83"/>
      <c r="L1777" s="140"/>
      <c r="M1777" s="83"/>
      <c r="N1777" s="3"/>
      <c r="O1777" s="3"/>
      <c r="P1777" s="3"/>
    </row>
    <row r="1778" spans="1:16" ht="11.25" x14ac:dyDescent="0.2">
      <c r="A1778" s="3"/>
      <c r="B1778" s="3"/>
      <c r="C1778" s="3"/>
      <c r="D1778" s="3"/>
      <c r="E1778" s="3"/>
      <c r="F1778" s="3"/>
      <c r="G1778" s="3"/>
      <c r="I1778" s="3"/>
      <c r="J1778" s="140"/>
      <c r="K1778" s="83"/>
      <c r="L1778" s="140"/>
      <c r="M1778" s="83"/>
      <c r="N1778" s="3"/>
      <c r="O1778" s="3"/>
      <c r="P1778" s="3"/>
    </row>
    <row r="1779" spans="1:16" ht="11.25" x14ac:dyDescent="0.2">
      <c r="A1779" s="3"/>
      <c r="B1779" s="3"/>
      <c r="C1779" s="3"/>
      <c r="D1779" s="3"/>
      <c r="E1779" s="3"/>
      <c r="F1779" s="3"/>
      <c r="G1779" s="3"/>
      <c r="I1779" s="3"/>
      <c r="J1779" s="140"/>
      <c r="K1779" s="83"/>
      <c r="L1779" s="140"/>
      <c r="M1779" s="83"/>
      <c r="N1779" s="3"/>
      <c r="O1779" s="3"/>
      <c r="P1779" s="3"/>
    </row>
    <row r="1780" spans="1:16" ht="11.25" x14ac:dyDescent="0.2">
      <c r="A1780" s="3"/>
      <c r="B1780" s="3"/>
      <c r="C1780" s="3"/>
      <c r="D1780" s="3"/>
      <c r="E1780" s="3"/>
      <c r="F1780" s="3"/>
      <c r="G1780" s="3"/>
      <c r="I1780" s="3"/>
      <c r="J1780" s="140"/>
      <c r="K1780" s="83"/>
      <c r="L1780" s="140"/>
      <c r="M1780" s="83"/>
      <c r="N1780" s="3"/>
      <c r="O1780" s="3"/>
      <c r="P1780" s="3"/>
    </row>
    <row r="1781" spans="1:16" ht="11.25" x14ac:dyDescent="0.2">
      <c r="A1781" s="3"/>
      <c r="B1781" s="3"/>
      <c r="C1781" s="3"/>
      <c r="D1781" s="3"/>
      <c r="E1781" s="3"/>
      <c r="F1781" s="3"/>
      <c r="G1781" s="3"/>
      <c r="I1781" s="3"/>
      <c r="J1781" s="140"/>
      <c r="K1781" s="83"/>
      <c r="L1781" s="140"/>
      <c r="M1781" s="83"/>
      <c r="N1781" s="3"/>
      <c r="O1781" s="3"/>
      <c r="P1781" s="3"/>
    </row>
    <row r="1782" spans="1:16" ht="11.25" x14ac:dyDescent="0.2">
      <c r="A1782" s="3"/>
      <c r="B1782" s="3"/>
      <c r="C1782" s="3"/>
      <c r="D1782" s="3"/>
      <c r="E1782" s="3"/>
      <c r="F1782" s="3"/>
      <c r="G1782" s="3"/>
      <c r="I1782" s="3"/>
      <c r="J1782" s="140"/>
      <c r="K1782" s="83"/>
      <c r="L1782" s="140"/>
      <c r="M1782" s="83"/>
      <c r="N1782" s="3"/>
      <c r="O1782" s="3"/>
      <c r="P1782" s="3"/>
    </row>
    <row r="1783" spans="1:16" ht="11.25" x14ac:dyDescent="0.2">
      <c r="A1783" s="3"/>
      <c r="B1783" s="3"/>
      <c r="C1783" s="3"/>
      <c r="D1783" s="3"/>
      <c r="E1783" s="3"/>
      <c r="F1783" s="3"/>
      <c r="G1783" s="3"/>
      <c r="I1783" s="3"/>
      <c r="J1783" s="140"/>
      <c r="K1783" s="83"/>
      <c r="L1783" s="140"/>
      <c r="M1783" s="83"/>
      <c r="N1783" s="3"/>
      <c r="O1783" s="3"/>
      <c r="P1783" s="3"/>
    </row>
    <row r="1784" spans="1:16" ht="11.25" x14ac:dyDescent="0.2">
      <c r="A1784" s="3"/>
      <c r="B1784" s="3"/>
      <c r="C1784" s="3"/>
      <c r="D1784" s="3"/>
      <c r="E1784" s="3"/>
      <c r="F1784" s="3"/>
      <c r="G1784" s="3"/>
      <c r="I1784" s="3"/>
      <c r="J1784" s="140"/>
      <c r="K1784" s="83"/>
      <c r="L1784" s="140"/>
      <c r="M1784" s="83"/>
      <c r="N1784" s="3"/>
      <c r="O1784" s="3"/>
      <c r="P1784" s="3"/>
    </row>
    <row r="1785" spans="1:16" ht="11.25" x14ac:dyDescent="0.2">
      <c r="A1785" s="3"/>
      <c r="B1785" s="3"/>
      <c r="C1785" s="3"/>
      <c r="D1785" s="3"/>
      <c r="E1785" s="3"/>
      <c r="F1785" s="3"/>
      <c r="G1785" s="3"/>
      <c r="I1785" s="3"/>
      <c r="J1785" s="140"/>
      <c r="K1785" s="83"/>
      <c r="L1785" s="140"/>
      <c r="M1785" s="83"/>
      <c r="N1785" s="3"/>
      <c r="O1785" s="3"/>
      <c r="P1785" s="3"/>
    </row>
    <row r="1786" spans="1:16" ht="11.25" x14ac:dyDescent="0.2">
      <c r="A1786" s="3"/>
      <c r="B1786" s="3"/>
      <c r="C1786" s="3"/>
      <c r="D1786" s="3"/>
      <c r="E1786" s="3"/>
      <c r="F1786" s="3"/>
      <c r="G1786" s="3"/>
      <c r="I1786" s="3"/>
      <c r="J1786" s="140"/>
      <c r="K1786" s="83"/>
      <c r="L1786" s="140"/>
      <c r="M1786" s="83"/>
      <c r="N1786" s="3"/>
      <c r="O1786" s="3"/>
      <c r="P1786" s="3"/>
    </row>
    <row r="1787" spans="1:16" ht="11.25" x14ac:dyDescent="0.2">
      <c r="A1787" s="3"/>
      <c r="B1787" s="3"/>
      <c r="C1787" s="3"/>
      <c r="D1787" s="3"/>
      <c r="E1787" s="3"/>
      <c r="F1787" s="3"/>
      <c r="G1787" s="3"/>
      <c r="I1787" s="3"/>
      <c r="J1787" s="140"/>
      <c r="K1787" s="83"/>
      <c r="L1787" s="140"/>
      <c r="M1787" s="83"/>
      <c r="N1787" s="3"/>
      <c r="O1787" s="3"/>
      <c r="P1787" s="3"/>
    </row>
    <row r="1788" spans="1:16" ht="11.25" x14ac:dyDescent="0.2">
      <c r="A1788" s="3"/>
      <c r="B1788" s="3"/>
      <c r="C1788" s="3"/>
      <c r="D1788" s="3"/>
      <c r="E1788" s="3"/>
      <c r="F1788" s="3"/>
      <c r="G1788" s="3"/>
      <c r="I1788" s="3"/>
      <c r="J1788" s="140"/>
      <c r="K1788" s="83"/>
      <c r="L1788" s="140"/>
      <c r="M1788" s="83"/>
      <c r="N1788" s="3"/>
      <c r="O1788" s="3"/>
      <c r="P1788" s="3"/>
    </row>
    <row r="1789" spans="1:16" ht="11.25" x14ac:dyDescent="0.2">
      <c r="A1789" s="3"/>
      <c r="B1789" s="3"/>
      <c r="C1789" s="3"/>
      <c r="D1789" s="3"/>
      <c r="E1789" s="3"/>
      <c r="F1789" s="3"/>
      <c r="G1789" s="3"/>
      <c r="I1789" s="3"/>
      <c r="J1789" s="140"/>
      <c r="K1789" s="83"/>
      <c r="L1789" s="140"/>
      <c r="M1789" s="83"/>
      <c r="N1789" s="3"/>
      <c r="O1789" s="3"/>
      <c r="P1789" s="3"/>
    </row>
    <row r="1790" spans="1:16" ht="11.25" x14ac:dyDescent="0.2">
      <c r="A1790" s="3"/>
      <c r="B1790" s="3"/>
      <c r="C1790" s="3"/>
      <c r="D1790" s="3"/>
      <c r="E1790" s="3"/>
      <c r="F1790" s="3"/>
      <c r="G1790" s="3"/>
      <c r="I1790" s="3"/>
      <c r="J1790" s="140"/>
      <c r="K1790" s="83"/>
      <c r="L1790" s="140"/>
      <c r="M1790" s="83"/>
      <c r="N1790" s="3"/>
      <c r="O1790" s="3"/>
      <c r="P1790" s="3"/>
    </row>
    <row r="1791" spans="1:16" ht="11.25" x14ac:dyDescent="0.2">
      <c r="A1791" s="3"/>
      <c r="B1791" s="3"/>
      <c r="C1791" s="3"/>
      <c r="D1791" s="3"/>
      <c r="E1791" s="3"/>
      <c r="F1791" s="3"/>
      <c r="G1791" s="3"/>
      <c r="I1791" s="3"/>
      <c r="J1791" s="140"/>
      <c r="K1791" s="83"/>
      <c r="L1791" s="140"/>
      <c r="M1791" s="83"/>
      <c r="N1791" s="3"/>
      <c r="O1791" s="3"/>
      <c r="P1791" s="3"/>
    </row>
    <row r="1792" spans="1:16" ht="11.25" x14ac:dyDescent="0.2">
      <c r="A1792" s="3"/>
      <c r="B1792" s="3"/>
      <c r="C1792" s="3"/>
      <c r="D1792" s="3"/>
      <c r="E1792" s="3"/>
      <c r="F1792" s="3"/>
      <c r="G1792" s="3"/>
      <c r="I1792" s="3"/>
      <c r="J1792" s="140"/>
      <c r="K1792" s="83"/>
      <c r="L1792" s="140"/>
      <c r="M1792" s="83"/>
      <c r="N1792" s="3"/>
      <c r="O1792" s="3"/>
      <c r="P1792" s="3"/>
    </row>
    <row r="1793" spans="1:16" ht="11.25" x14ac:dyDescent="0.2">
      <c r="A1793" s="3"/>
      <c r="B1793" s="3"/>
      <c r="C1793" s="3"/>
      <c r="D1793" s="3"/>
      <c r="E1793" s="3"/>
      <c r="F1793" s="3"/>
      <c r="G1793" s="3"/>
      <c r="I1793" s="3"/>
      <c r="J1793" s="140"/>
      <c r="K1793" s="83"/>
      <c r="L1793" s="140"/>
      <c r="M1793" s="83"/>
      <c r="N1793" s="3"/>
      <c r="O1793" s="3"/>
      <c r="P1793" s="3"/>
    </row>
    <row r="1794" spans="1:16" ht="11.25" x14ac:dyDescent="0.2">
      <c r="A1794" s="3"/>
      <c r="B1794" s="3"/>
      <c r="C1794" s="3"/>
      <c r="D1794" s="3"/>
      <c r="E1794" s="3"/>
      <c r="F1794" s="3"/>
      <c r="G1794" s="3"/>
      <c r="I1794" s="3"/>
      <c r="J1794" s="140"/>
      <c r="K1794" s="83"/>
      <c r="L1794" s="140"/>
      <c r="M1794" s="83"/>
      <c r="N1794" s="3"/>
      <c r="O1794" s="3"/>
      <c r="P1794" s="3"/>
    </row>
    <row r="1795" spans="1:16" ht="11.25" x14ac:dyDescent="0.2">
      <c r="A1795" s="3"/>
      <c r="B1795" s="3"/>
      <c r="C1795" s="3"/>
      <c r="D1795" s="3"/>
      <c r="E1795" s="3"/>
      <c r="F1795" s="3"/>
      <c r="G1795" s="3"/>
      <c r="I1795" s="3"/>
      <c r="J1795" s="140"/>
      <c r="K1795" s="83"/>
      <c r="L1795" s="140"/>
      <c r="M1795" s="83"/>
      <c r="N1795" s="3"/>
      <c r="O1795" s="3"/>
      <c r="P1795" s="3"/>
    </row>
    <row r="1796" spans="1:16" ht="11.25" x14ac:dyDescent="0.2">
      <c r="A1796" s="3"/>
      <c r="B1796" s="3"/>
      <c r="C1796" s="3"/>
      <c r="D1796" s="3"/>
      <c r="E1796" s="3"/>
      <c r="F1796" s="3"/>
      <c r="G1796" s="3"/>
      <c r="I1796" s="3"/>
      <c r="J1796" s="140"/>
      <c r="K1796" s="83"/>
      <c r="L1796" s="140"/>
      <c r="M1796" s="83"/>
      <c r="N1796" s="3"/>
      <c r="O1796" s="3"/>
      <c r="P1796" s="3"/>
    </row>
    <row r="1797" spans="1:16" ht="11.25" x14ac:dyDescent="0.2">
      <c r="A1797" s="3"/>
      <c r="B1797" s="3"/>
      <c r="C1797" s="3"/>
      <c r="D1797" s="3"/>
      <c r="E1797" s="3"/>
      <c r="F1797" s="3"/>
      <c r="G1797" s="3"/>
      <c r="I1797" s="3"/>
      <c r="J1797" s="140"/>
      <c r="K1797" s="83"/>
      <c r="L1797" s="140"/>
      <c r="M1797" s="83"/>
      <c r="N1797" s="3"/>
      <c r="O1797" s="3"/>
      <c r="P1797" s="3"/>
    </row>
    <row r="1798" spans="1:16" ht="11.25" x14ac:dyDescent="0.2">
      <c r="A1798" s="3"/>
      <c r="B1798" s="3"/>
      <c r="C1798" s="3"/>
      <c r="D1798" s="3"/>
      <c r="E1798" s="3"/>
      <c r="F1798" s="3"/>
      <c r="G1798" s="3"/>
      <c r="I1798" s="3"/>
      <c r="J1798" s="140"/>
      <c r="K1798" s="83"/>
      <c r="L1798" s="140"/>
      <c r="M1798" s="83"/>
      <c r="N1798" s="3"/>
      <c r="O1798" s="3"/>
      <c r="P1798" s="3"/>
    </row>
    <row r="1799" spans="1:16" ht="11.25" x14ac:dyDescent="0.2">
      <c r="A1799" s="3"/>
      <c r="B1799" s="3"/>
      <c r="C1799" s="3"/>
      <c r="D1799" s="3"/>
      <c r="E1799" s="3"/>
      <c r="F1799" s="3"/>
      <c r="G1799" s="3"/>
      <c r="I1799" s="3"/>
      <c r="J1799" s="140"/>
      <c r="K1799" s="83"/>
      <c r="L1799" s="140"/>
      <c r="M1799" s="83"/>
      <c r="N1799" s="3"/>
      <c r="O1799" s="3"/>
      <c r="P1799" s="3"/>
    </row>
    <row r="1800" spans="1:16" ht="11.25" x14ac:dyDescent="0.2">
      <c r="A1800" s="3"/>
      <c r="B1800" s="3"/>
      <c r="C1800" s="3"/>
      <c r="D1800" s="3"/>
      <c r="E1800" s="3"/>
      <c r="F1800" s="3"/>
      <c r="G1800" s="3"/>
      <c r="I1800" s="3"/>
      <c r="J1800" s="140"/>
      <c r="K1800" s="83"/>
      <c r="L1800" s="140"/>
      <c r="M1800" s="83"/>
      <c r="N1800" s="3"/>
      <c r="O1800" s="3"/>
      <c r="P1800" s="3"/>
    </row>
    <row r="1801" spans="1:16" ht="11.25" x14ac:dyDescent="0.2">
      <c r="A1801" s="3"/>
      <c r="B1801" s="3"/>
      <c r="C1801" s="3"/>
      <c r="D1801" s="3"/>
      <c r="E1801" s="3"/>
      <c r="F1801" s="3"/>
      <c r="G1801" s="3"/>
      <c r="I1801" s="3"/>
      <c r="J1801" s="140"/>
      <c r="K1801" s="83"/>
      <c r="L1801" s="140"/>
      <c r="M1801" s="83"/>
      <c r="N1801" s="3"/>
      <c r="O1801" s="3"/>
      <c r="P1801" s="3"/>
    </row>
    <row r="1802" spans="1:16" ht="11.25" x14ac:dyDescent="0.2">
      <c r="A1802" s="3"/>
      <c r="B1802" s="3"/>
      <c r="C1802" s="3"/>
      <c r="D1802" s="3"/>
      <c r="E1802" s="3"/>
      <c r="F1802" s="3"/>
      <c r="G1802" s="3"/>
      <c r="I1802" s="3"/>
      <c r="J1802" s="140"/>
      <c r="K1802" s="83"/>
      <c r="L1802" s="140"/>
      <c r="M1802" s="83"/>
      <c r="N1802" s="3"/>
      <c r="O1802" s="3"/>
      <c r="P1802" s="3"/>
    </row>
    <row r="1803" spans="1:16" ht="11.25" x14ac:dyDescent="0.2">
      <c r="A1803" s="3"/>
      <c r="B1803" s="3"/>
      <c r="C1803" s="3"/>
      <c r="D1803" s="3"/>
      <c r="E1803" s="3"/>
      <c r="F1803" s="3"/>
      <c r="G1803" s="3"/>
      <c r="I1803" s="3"/>
      <c r="J1803" s="140"/>
      <c r="K1803" s="83"/>
      <c r="L1803" s="140"/>
      <c r="M1803" s="83"/>
      <c r="N1803" s="3"/>
      <c r="O1803" s="3"/>
      <c r="P1803" s="3"/>
    </row>
    <row r="1804" spans="1:16" ht="11.25" x14ac:dyDescent="0.2">
      <c r="A1804" s="3"/>
      <c r="B1804" s="3"/>
      <c r="C1804" s="3"/>
      <c r="D1804" s="3"/>
      <c r="E1804" s="3"/>
      <c r="F1804" s="3"/>
      <c r="G1804" s="3"/>
      <c r="I1804" s="3"/>
      <c r="J1804" s="140"/>
      <c r="K1804" s="83"/>
      <c r="L1804" s="140"/>
      <c r="M1804" s="83"/>
      <c r="N1804" s="3"/>
      <c r="O1804" s="3"/>
      <c r="P1804" s="3"/>
    </row>
    <row r="1805" spans="1:16" ht="11.25" x14ac:dyDescent="0.2">
      <c r="A1805" s="3"/>
      <c r="B1805" s="3"/>
      <c r="C1805" s="3"/>
      <c r="D1805" s="3"/>
      <c r="E1805" s="3"/>
      <c r="F1805" s="3"/>
      <c r="G1805" s="3"/>
      <c r="I1805" s="3"/>
      <c r="J1805" s="140"/>
      <c r="K1805" s="83"/>
      <c r="L1805" s="140"/>
      <c r="M1805" s="83"/>
      <c r="N1805" s="3"/>
      <c r="O1805" s="3"/>
      <c r="P1805" s="3"/>
    </row>
    <row r="1806" spans="1:16" ht="11.25" x14ac:dyDescent="0.2">
      <c r="A1806" s="3"/>
      <c r="B1806" s="3"/>
      <c r="C1806" s="3"/>
      <c r="D1806" s="3"/>
      <c r="E1806" s="3"/>
      <c r="F1806" s="3"/>
      <c r="G1806" s="3"/>
      <c r="I1806" s="3"/>
      <c r="J1806" s="140"/>
      <c r="K1806" s="83"/>
      <c r="L1806" s="140"/>
      <c r="M1806" s="83"/>
      <c r="N1806" s="3"/>
      <c r="O1806" s="3"/>
      <c r="P1806" s="3"/>
    </row>
    <row r="1807" spans="1:16" ht="11.25" x14ac:dyDescent="0.2">
      <c r="A1807" s="3"/>
      <c r="B1807" s="3"/>
      <c r="C1807" s="3"/>
      <c r="D1807" s="3"/>
      <c r="E1807" s="3"/>
      <c r="F1807" s="3"/>
      <c r="G1807" s="3"/>
      <c r="I1807" s="3"/>
      <c r="J1807" s="140"/>
      <c r="K1807" s="83"/>
      <c r="L1807" s="140"/>
      <c r="M1807" s="83"/>
      <c r="N1807" s="3"/>
      <c r="O1807" s="3"/>
      <c r="P1807" s="3"/>
    </row>
    <row r="1808" spans="1:16" ht="11.25" x14ac:dyDescent="0.2">
      <c r="A1808" s="3"/>
      <c r="B1808" s="3"/>
      <c r="C1808" s="3"/>
      <c r="D1808" s="3"/>
      <c r="E1808" s="3"/>
      <c r="F1808" s="3"/>
      <c r="G1808" s="3"/>
      <c r="I1808" s="3"/>
      <c r="J1808" s="140"/>
      <c r="K1808" s="83"/>
      <c r="L1808" s="140"/>
      <c r="M1808" s="83"/>
      <c r="N1808" s="3"/>
      <c r="O1808" s="3"/>
      <c r="P1808" s="3"/>
    </row>
    <row r="1809" spans="1:16" ht="11.25" x14ac:dyDescent="0.2">
      <c r="A1809" s="3"/>
      <c r="B1809" s="3"/>
      <c r="C1809" s="3"/>
      <c r="D1809" s="3"/>
      <c r="E1809" s="3"/>
      <c r="F1809" s="3"/>
      <c r="G1809" s="3"/>
      <c r="I1809" s="3"/>
      <c r="J1809" s="140"/>
      <c r="K1809" s="83"/>
      <c r="L1809" s="140"/>
      <c r="M1809" s="83"/>
      <c r="N1809" s="3"/>
      <c r="O1809" s="3"/>
      <c r="P1809" s="3"/>
    </row>
    <row r="1810" spans="1:16" ht="11.25" x14ac:dyDescent="0.2">
      <c r="A1810" s="3"/>
      <c r="B1810" s="3"/>
      <c r="C1810" s="3"/>
      <c r="D1810" s="3"/>
      <c r="E1810" s="3"/>
      <c r="F1810" s="3"/>
      <c r="G1810" s="3"/>
      <c r="I1810" s="3"/>
      <c r="J1810" s="140"/>
      <c r="K1810" s="83"/>
      <c r="L1810" s="140"/>
      <c r="M1810" s="83"/>
      <c r="N1810" s="3"/>
      <c r="O1810" s="3"/>
      <c r="P1810" s="3"/>
    </row>
    <row r="1811" spans="1:16" ht="11.25" x14ac:dyDescent="0.2">
      <c r="A1811" s="3"/>
      <c r="B1811" s="3"/>
      <c r="C1811" s="3"/>
      <c r="D1811" s="3"/>
      <c r="E1811" s="3"/>
      <c r="F1811" s="3"/>
      <c r="G1811" s="3"/>
      <c r="I1811" s="3"/>
      <c r="J1811" s="140"/>
      <c r="K1811" s="83"/>
      <c r="L1811" s="140"/>
      <c r="M1811" s="83"/>
      <c r="N1811" s="3"/>
      <c r="O1811" s="3"/>
      <c r="P1811" s="3"/>
    </row>
    <row r="1812" spans="1:16" ht="11.25" x14ac:dyDescent="0.2">
      <c r="A1812" s="3"/>
      <c r="B1812" s="3"/>
      <c r="C1812" s="3"/>
      <c r="D1812" s="3"/>
      <c r="E1812" s="3"/>
      <c r="F1812" s="3"/>
      <c r="G1812" s="3"/>
      <c r="I1812" s="3"/>
      <c r="J1812" s="140"/>
      <c r="K1812" s="83"/>
      <c r="L1812" s="140"/>
      <c r="M1812" s="83"/>
      <c r="N1812" s="3"/>
      <c r="O1812" s="3"/>
      <c r="P1812" s="3"/>
    </row>
    <row r="1813" spans="1:16" ht="11.25" x14ac:dyDescent="0.2">
      <c r="A1813" s="3"/>
      <c r="B1813" s="3"/>
      <c r="C1813" s="3"/>
      <c r="D1813" s="3"/>
      <c r="E1813" s="3"/>
      <c r="F1813" s="3"/>
      <c r="G1813" s="3"/>
      <c r="I1813" s="3"/>
      <c r="J1813" s="140"/>
      <c r="K1813" s="83"/>
      <c r="L1813" s="140"/>
      <c r="M1813" s="83"/>
      <c r="N1813" s="3"/>
      <c r="O1813" s="3"/>
      <c r="P1813" s="3"/>
    </row>
    <row r="1814" spans="1:16" ht="11.25" x14ac:dyDescent="0.2">
      <c r="A1814" s="3"/>
      <c r="B1814" s="3"/>
      <c r="C1814" s="3"/>
      <c r="D1814" s="3"/>
      <c r="E1814" s="3"/>
      <c r="F1814" s="3"/>
      <c r="G1814" s="3"/>
      <c r="I1814" s="3"/>
      <c r="J1814" s="140"/>
      <c r="K1814" s="83"/>
      <c r="L1814" s="140"/>
      <c r="M1814" s="83"/>
      <c r="N1814" s="3"/>
      <c r="O1814" s="3"/>
      <c r="P1814" s="3"/>
    </row>
    <row r="1815" spans="1:16" ht="11.25" x14ac:dyDescent="0.2">
      <c r="A1815" s="3"/>
      <c r="B1815" s="3"/>
      <c r="C1815" s="3"/>
      <c r="D1815" s="3"/>
      <c r="E1815" s="3"/>
      <c r="F1815" s="3"/>
      <c r="G1815" s="3"/>
      <c r="I1815" s="3"/>
      <c r="J1815" s="140"/>
      <c r="K1815" s="83"/>
      <c r="L1815" s="140"/>
      <c r="M1815" s="83"/>
      <c r="N1815" s="3"/>
      <c r="O1815" s="3"/>
      <c r="P1815" s="3"/>
    </row>
    <row r="1816" spans="1:16" ht="11.25" x14ac:dyDescent="0.2">
      <c r="A1816" s="3"/>
      <c r="B1816" s="3"/>
      <c r="C1816" s="3"/>
      <c r="D1816" s="3"/>
      <c r="E1816" s="3"/>
      <c r="F1816" s="3"/>
      <c r="G1816" s="3"/>
      <c r="I1816" s="3"/>
      <c r="J1816" s="140"/>
      <c r="K1816" s="83"/>
      <c r="L1816" s="140"/>
      <c r="M1816" s="83"/>
      <c r="N1816" s="3"/>
      <c r="O1816" s="3"/>
      <c r="P1816" s="3"/>
    </row>
    <row r="1817" spans="1:16" ht="11.25" x14ac:dyDescent="0.2">
      <c r="A1817" s="3"/>
      <c r="B1817" s="3"/>
      <c r="C1817" s="3"/>
      <c r="D1817" s="3"/>
      <c r="E1817" s="3"/>
      <c r="F1817" s="3"/>
      <c r="G1817" s="3"/>
      <c r="I1817" s="3"/>
      <c r="J1817" s="140"/>
      <c r="K1817" s="83"/>
      <c r="L1817" s="140"/>
      <c r="M1817" s="83"/>
      <c r="N1817" s="3"/>
      <c r="O1817" s="3"/>
      <c r="P1817" s="3"/>
    </row>
    <row r="1818" spans="1:16" ht="11.25" x14ac:dyDescent="0.2">
      <c r="A1818" s="3"/>
      <c r="B1818" s="3"/>
      <c r="C1818" s="3"/>
      <c r="D1818" s="3"/>
      <c r="E1818" s="3"/>
      <c r="F1818" s="3"/>
      <c r="G1818" s="3"/>
      <c r="I1818" s="3"/>
      <c r="J1818" s="140"/>
      <c r="K1818" s="83"/>
      <c r="L1818" s="140"/>
      <c r="M1818" s="83"/>
      <c r="N1818" s="3"/>
      <c r="O1818" s="3"/>
      <c r="P1818" s="3"/>
    </row>
    <row r="1819" spans="1:16" ht="11.25" x14ac:dyDescent="0.2">
      <c r="A1819" s="3"/>
      <c r="B1819" s="3"/>
      <c r="C1819" s="3"/>
      <c r="D1819" s="3"/>
      <c r="E1819" s="3"/>
      <c r="F1819" s="3"/>
      <c r="G1819" s="3"/>
      <c r="I1819" s="3"/>
      <c r="J1819" s="140"/>
      <c r="K1819" s="83"/>
      <c r="L1819" s="140"/>
      <c r="M1819" s="83"/>
      <c r="N1819" s="3"/>
      <c r="O1819" s="3"/>
      <c r="P1819" s="3"/>
    </row>
    <row r="1820" spans="1:16" ht="11.25" x14ac:dyDescent="0.2">
      <c r="A1820" s="3"/>
      <c r="B1820" s="3"/>
      <c r="C1820" s="3"/>
      <c r="D1820" s="3"/>
      <c r="E1820" s="3"/>
      <c r="F1820" s="3"/>
      <c r="G1820" s="3"/>
      <c r="I1820" s="3"/>
      <c r="J1820" s="140"/>
      <c r="K1820" s="83"/>
      <c r="L1820" s="140"/>
      <c r="M1820" s="83"/>
      <c r="N1820" s="3"/>
      <c r="O1820" s="3"/>
      <c r="P1820" s="3"/>
    </row>
    <row r="1821" spans="1:16" ht="11.25" x14ac:dyDescent="0.2">
      <c r="A1821" s="3"/>
      <c r="B1821" s="3"/>
      <c r="C1821" s="3"/>
      <c r="D1821" s="3"/>
      <c r="E1821" s="3"/>
      <c r="F1821" s="3"/>
      <c r="G1821" s="3"/>
      <c r="I1821" s="3"/>
      <c r="J1821" s="140"/>
      <c r="K1821" s="83"/>
      <c r="L1821" s="140"/>
      <c r="M1821" s="83"/>
      <c r="N1821" s="3"/>
      <c r="O1821" s="3"/>
      <c r="P1821" s="3"/>
    </row>
    <row r="1822" spans="1:16" ht="11.25" x14ac:dyDescent="0.2">
      <c r="A1822" s="3"/>
      <c r="B1822" s="3"/>
      <c r="C1822" s="3"/>
      <c r="D1822" s="3"/>
      <c r="E1822" s="3"/>
      <c r="F1822" s="3"/>
      <c r="G1822" s="3"/>
      <c r="I1822" s="3"/>
      <c r="J1822" s="140"/>
      <c r="K1822" s="83"/>
      <c r="L1822" s="140"/>
      <c r="M1822" s="83"/>
      <c r="N1822" s="3"/>
      <c r="O1822" s="3"/>
      <c r="P1822" s="3"/>
    </row>
    <row r="1823" spans="1:16" ht="11.25" x14ac:dyDescent="0.2">
      <c r="A1823" s="3"/>
      <c r="B1823" s="3"/>
      <c r="C1823" s="3"/>
      <c r="D1823" s="3"/>
      <c r="E1823" s="3"/>
      <c r="F1823" s="3"/>
      <c r="G1823" s="3"/>
      <c r="I1823" s="3"/>
      <c r="J1823" s="140"/>
      <c r="K1823" s="83"/>
      <c r="L1823" s="140"/>
      <c r="M1823" s="83"/>
      <c r="N1823" s="3"/>
      <c r="O1823" s="3"/>
      <c r="P1823" s="3"/>
    </row>
    <row r="1824" spans="1:16" ht="11.25" x14ac:dyDescent="0.2">
      <c r="A1824" s="3"/>
      <c r="B1824" s="3"/>
      <c r="C1824" s="3"/>
      <c r="D1824" s="3"/>
      <c r="E1824" s="3"/>
      <c r="F1824" s="3"/>
      <c r="G1824" s="3"/>
      <c r="I1824" s="3"/>
      <c r="J1824" s="140"/>
      <c r="K1824" s="83"/>
      <c r="L1824" s="140"/>
      <c r="M1824" s="83"/>
      <c r="N1824" s="3"/>
      <c r="O1824" s="3"/>
      <c r="P1824" s="3"/>
    </row>
    <row r="1825" spans="1:16" ht="11.25" x14ac:dyDescent="0.2">
      <c r="A1825" s="3"/>
      <c r="B1825" s="3"/>
      <c r="C1825" s="3"/>
      <c r="D1825" s="3"/>
      <c r="E1825" s="3"/>
      <c r="F1825" s="3"/>
      <c r="G1825" s="3"/>
      <c r="I1825" s="3"/>
      <c r="J1825" s="140"/>
      <c r="K1825" s="83"/>
      <c r="L1825" s="140"/>
      <c r="M1825" s="83"/>
      <c r="N1825" s="3"/>
      <c r="O1825" s="3"/>
      <c r="P1825" s="3"/>
    </row>
    <row r="1826" spans="1:16" ht="11.25" x14ac:dyDescent="0.2">
      <c r="A1826" s="3"/>
      <c r="B1826" s="3"/>
      <c r="C1826" s="3"/>
      <c r="D1826" s="3"/>
      <c r="E1826" s="3"/>
      <c r="F1826" s="3"/>
      <c r="G1826" s="3"/>
      <c r="I1826" s="3"/>
      <c r="J1826" s="140"/>
      <c r="K1826" s="83"/>
      <c r="L1826" s="140"/>
      <c r="M1826" s="83"/>
      <c r="N1826" s="3"/>
      <c r="O1826" s="3"/>
      <c r="P1826" s="3"/>
    </row>
    <row r="1827" spans="1:16" ht="11.25" x14ac:dyDescent="0.2">
      <c r="A1827" s="3"/>
      <c r="B1827" s="3"/>
      <c r="C1827" s="3"/>
      <c r="D1827" s="3"/>
      <c r="E1827" s="3"/>
      <c r="F1827" s="3"/>
      <c r="G1827" s="3"/>
      <c r="I1827" s="3"/>
      <c r="J1827" s="140"/>
      <c r="K1827" s="83"/>
      <c r="L1827" s="140"/>
      <c r="M1827" s="83"/>
      <c r="N1827" s="3"/>
      <c r="O1827" s="3"/>
      <c r="P1827" s="3"/>
    </row>
    <row r="1828" spans="1:16" ht="11.25" x14ac:dyDescent="0.2">
      <c r="A1828" s="3"/>
      <c r="B1828" s="3"/>
      <c r="C1828" s="3"/>
      <c r="D1828" s="3"/>
      <c r="E1828" s="3"/>
      <c r="F1828" s="3"/>
      <c r="G1828" s="3"/>
      <c r="I1828" s="3"/>
      <c r="J1828" s="140"/>
      <c r="K1828" s="83"/>
      <c r="L1828" s="140"/>
      <c r="M1828" s="83"/>
      <c r="N1828" s="3"/>
      <c r="O1828" s="3"/>
      <c r="P1828" s="3"/>
    </row>
    <row r="1829" spans="1:16" ht="11.25" x14ac:dyDescent="0.2">
      <c r="A1829" s="3"/>
      <c r="B1829" s="3"/>
      <c r="C1829" s="3"/>
      <c r="D1829" s="3"/>
      <c r="E1829" s="3"/>
      <c r="F1829" s="3"/>
      <c r="G1829" s="3"/>
      <c r="I1829" s="3"/>
      <c r="J1829" s="140"/>
      <c r="K1829" s="83"/>
      <c r="L1829" s="140"/>
      <c r="M1829" s="83"/>
      <c r="N1829" s="3"/>
      <c r="O1829" s="3"/>
      <c r="P1829" s="3"/>
    </row>
    <row r="1830" spans="1:16" ht="11.25" x14ac:dyDescent="0.2">
      <c r="A1830" s="3"/>
      <c r="B1830" s="3"/>
      <c r="C1830" s="3"/>
      <c r="D1830" s="3"/>
      <c r="E1830" s="3"/>
      <c r="F1830" s="3"/>
      <c r="G1830" s="3"/>
      <c r="I1830" s="3"/>
      <c r="J1830" s="140"/>
      <c r="K1830" s="83"/>
      <c r="L1830" s="140"/>
      <c r="M1830" s="83"/>
      <c r="N1830" s="3"/>
      <c r="O1830" s="3"/>
      <c r="P1830" s="3"/>
    </row>
    <row r="1831" spans="1:16" ht="11.25" x14ac:dyDescent="0.2">
      <c r="A1831" s="3"/>
      <c r="B1831" s="3"/>
      <c r="C1831" s="3"/>
      <c r="D1831" s="3"/>
      <c r="E1831" s="3"/>
      <c r="F1831" s="3"/>
      <c r="G1831" s="3"/>
      <c r="I1831" s="3"/>
      <c r="J1831" s="140"/>
      <c r="K1831" s="83"/>
      <c r="L1831" s="140"/>
      <c r="M1831" s="83"/>
      <c r="N1831" s="3"/>
      <c r="O1831" s="3"/>
      <c r="P1831" s="3"/>
    </row>
    <row r="1832" spans="1:16" ht="11.25" x14ac:dyDescent="0.2">
      <c r="A1832" s="3"/>
      <c r="B1832" s="3"/>
      <c r="C1832" s="3"/>
      <c r="D1832" s="3"/>
      <c r="E1832" s="3"/>
      <c r="F1832" s="3"/>
      <c r="G1832" s="3"/>
      <c r="I1832" s="3"/>
      <c r="J1832" s="140"/>
      <c r="K1832" s="83"/>
      <c r="L1832" s="140"/>
      <c r="M1832" s="83"/>
      <c r="N1832" s="3"/>
      <c r="O1832" s="3"/>
      <c r="P1832" s="3"/>
    </row>
    <row r="1833" spans="1:16" ht="11.25" x14ac:dyDescent="0.2">
      <c r="A1833" s="3"/>
      <c r="B1833" s="3"/>
      <c r="C1833" s="3"/>
      <c r="D1833" s="3"/>
      <c r="E1833" s="3"/>
      <c r="F1833" s="3"/>
      <c r="G1833" s="3"/>
      <c r="I1833" s="3"/>
      <c r="J1833" s="140"/>
      <c r="K1833" s="83"/>
      <c r="L1833" s="140"/>
      <c r="M1833" s="83"/>
      <c r="N1833" s="3"/>
      <c r="O1833" s="3"/>
      <c r="P1833" s="3"/>
    </row>
    <row r="1834" spans="1:16" ht="11.25" x14ac:dyDescent="0.2">
      <c r="A1834" s="3"/>
      <c r="B1834" s="3"/>
      <c r="C1834" s="3"/>
      <c r="D1834" s="3"/>
      <c r="E1834" s="3"/>
      <c r="F1834" s="3"/>
      <c r="G1834" s="3"/>
      <c r="I1834" s="3"/>
      <c r="J1834" s="140"/>
      <c r="K1834" s="83"/>
      <c r="L1834" s="140"/>
      <c r="M1834" s="83"/>
      <c r="N1834" s="3"/>
      <c r="O1834" s="3"/>
      <c r="P1834" s="3"/>
    </row>
    <row r="1835" spans="1:16" ht="11.25" x14ac:dyDescent="0.2">
      <c r="A1835" s="3"/>
      <c r="B1835" s="3"/>
      <c r="C1835" s="3"/>
      <c r="D1835" s="3"/>
      <c r="E1835" s="3"/>
      <c r="F1835" s="3"/>
      <c r="G1835" s="3"/>
      <c r="I1835" s="3"/>
      <c r="J1835" s="140"/>
      <c r="K1835" s="83"/>
      <c r="L1835" s="140"/>
      <c r="M1835" s="83"/>
      <c r="N1835" s="3"/>
      <c r="O1835" s="3"/>
      <c r="P1835" s="3"/>
    </row>
    <row r="1836" spans="1:16" ht="11.25" x14ac:dyDescent="0.2">
      <c r="A1836" s="3"/>
      <c r="B1836" s="3"/>
      <c r="C1836" s="3"/>
      <c r="D1836" s="3"/>
      <c r="E1836" s="3"/>
      <c r="F1836" s="3"/>
      <c r="G1836" s="3"/>
      <c r="I1836" s="3"/>
      <c r="J1836" s="140"/>
      <c r="K1836" s="83"/>
      <c r="L1836" s="140"/>
      <c r="M1836" s="83"/>
      <c r="N1836" s="3"/>
      <c r="O1836" s="3"/>
      <c r="P1836" s="3"/>
    </row>
    <row r="1837" spans="1:16" ht="11.25" x14ac:dyDescent="0.2">
      <c r="A1837" s="3"/>
      <c r="B1837" s="3"/>
      <c r="C1837" s="3"/>
      <c r="D1837" s="3"/>
      <c r="E1837" s="3"/>
      <c r="F1837" s="3"/>
      <c r="G1837" s="3"/>
      <c r="I1837" s="3"/>
      <c r="J1837" s="140"/>
      <c r="K1837" s="83"/>
      <c r="L1837" s="140"/>
      <c r="M1837" s="83"/>
      <c r="N1837" s="3"/>
      <c r="O1837" s="3"/>
      <c r="P1837" s="3"/>
    </row>
    <row r="1838" spans="1:16" ht="11.25" x14ac:dyDescent="0.2">
      <c r="A1838" s="3"/>
      <c r="B1838" s="3"/>
      <c r="C1838" s="3"/>
      <c r="D1838" s="3"/>
      <c r="E1838" s="3"/>
      <c r="F1838" s="3"/>
      <c r="G1838" s="3"/>
      <c r="I1838" s="3"/>
      <c r="J1838" s="140"/>
      <c r="K1838" s="83"/>
      <c r="L1838" s="140"/>
      <c r="M1838" s="83"/>
      <c r="N1838" s="3"/>
      <c r="O1838" s="3"/>
      <c r="P1838" s="3"/>
    </row>
    <row r="1839" spans="1:16" ht="11.25" x14ac:dyDescent="0.2">
      <c r="A1839" s="3"/>
      <c r="B1839" s="3"/>
      <c r="C1839" s="3"/>
      <c r="D1839" s="3"/>
      <c r="E1839" s="3"/>
      <c r="F1839" s="3"/>
      <c r="G1839" s="3"/>
      <c r="I1839" s="3"/>
      <c r="J1839" s="140"/>
      <c r="K1839" s="83"/>
      <c r="L1839" s="140"/>
      <c r="M1839" s="83"/>
      <c r="N1839" s="3"/>
      <c r="O1839" s="3"/>
      <c r="P1839" s="3"/>
    </row>
    <row r="1840" spans="1:16" ht="11.25" x14ac:dyDescent="0.2">
      <c r="A1840" s="3"/>
      <c r="B1840" s="3"/>
      <c r="C1840" s="3"/>
      <c r="D1840" s="3"/>
      <c r="E1840" s="3"/>
      <c r="F1840" s="3"/>
      <c r="G1840" s="3"/>
      <c r="I1840" s="3"/>
      <c r="J1840" s="140"/>
      <c r="K1840" s="83"/>
      <c r="L1840" s="140"/>
      <c r="M1840" s="83"/>
      <c r="N1840" s="3"/>
      <c r="O1840" s="3"/>
      <c r="P1840" s="3"/>
    </row>
    <row r="1841" spans="1:16" ht="11.25" x14ac:dyDescent="0.2">
      <c r="A1841" s="3"/>
      <c r="B1841" s="3"/>
      <c r="C1841" s="3"/>
      <c r="D1841" s="3"/>
      <c r="E1841" s="3"/>
      <c r="F1841" s="3"/>
      <c r="G1841" s="3"/>
      <c r="I1841" s="3"/>
      <c r="J1841" s="140"/>
      <c r="K1841" s="83"/>
      <c r="L1841" s="140"/>
      <c r="M1841" s="83"/>
      <c r="N1841" s="3"/>
      <c r="O1841" s="3"/>
      <c r="P1841" s="3"/>
    </row>
    <row r="1842" spans="1:16" ht="11.25" x14ac:dyDescent="0.2">
      <c r="A1842" s="3"/>
      <c r="B1842" s="3"/>
      <c r="C1842" s="3"/>
      <c r="D1842" s="3"/>
      <c r="E1842" s="3"/>
      <c r="F1842" s="3"/>
      <c r="G1842" s="3"/>
      <c r="I1842" s="3"/>
      <c r="J1842" s="140"/>
      <c r="K1842" s="83"/>
      <c r="L1842" s="140"/>
      <c r="M1842" s="83"/>
      <c r="N1842" s="3"/>
      <c r="O1842" s="3"/>
      <c r="P1842" s="3"/>
    </row>
    <row r="1843" spans="1:16" ht="11.25" x14ac:dyDescent="0.2">
      <c r="A1843" s="3"/>
      <c r="B1843" s="3"/>
      <c r="C1843" s="3"/>
      <c r="D1843" s="3"/>
      <c r="E1843" s="3"/>
      <c r="F1843" s="3"/>
      <c r="G1843" s="3"/>
      <c r="I1843" s="3"/>
      <c r="J1843" s="140"/>
      <c r="K1843" s="83"/>
      <c r="L1843" s="140"/>
      <c r="M1843" s="83"/>
      <c r="N1843" s="3"/>
      <c r="O1843" s="3"/>
      <c r="P1843" s="3"/>
    </row>
    <row r="1844" spans="1:16" ht="11.25" x14ac:dyDescent="0.2">
      <c r="A1844" s="3"/>
      <c r="B1844" s="3"/>
      <c r="C1844" s="3"/>
      <c r="D1844" s="3"/>
      <c r="E1844" s="3"/>
      <c r="F1844" s="3"/>
      <c r="G1844" s="3"/>
      <c r="I1844" s="3"/>
      <c r="J1844" s="140"/>
      <c r="K1844" s="83"/>
      <c r="L1844" s="140"/>
      <c r="M1844" s="83"/>
      <c r="N1844" s="3"/>
      <c r="O1844" s="3"/>
      <c r="P1844" s="3"/>
    </row>
    <row r="1845" spans="1:16" ht="11.25" x14ac:dyDescent="0.2">
      <c r="A1845" s="3"/>
      <c r="B1845" s="3"/>
      <c r="C1845" s="3"/>
      <c r="D1845" s="3"/>
      <c r="E1845" s="3"/>
      <c r="F1845" s="3"/>
      <c r="G1845" s="3"/>
      <c r="I1845" s="3"/>
      <c r="J1845" s="140"/>
      <c r="K1845" s="83"/>
      <c r="L1845" s="140"/>
      <c r="M1845" s="83"/>
      <c r="N1845" s="3"/>
      <c r="O1845" s="3"/>
      <c r="P1845" s="3"/>
    </row>
    <row r="1846" spans="1:16" ht="11.25" x14ac:dyDescent="0.2">
      <c r="A1846" s="3"/>
      <c r="B1846" s="3"/>
      <c r="C1846" s="3"/>
      <c r="D1846" s="3"/>
      <c r="E1846" s="3"/>
      <c r="F1846" s="3"/>
      <c r="G1846" s="3"/>
      <c r="I1846" s="3"/>
      <c r="J1846" s="140"/>
      <c r="K1846" s="83"/>
      <c r="L1846" s="140"/>
      <c r="M1846" s="83"/>
      <c r="N1846" s="3"/>
      <c r="O1846" s="3"/>
      <c r="P1846" s="3"/>
    </row>
    <row r="1847" spans="1:16" ht="11.25" x14ac:dyDescent="0.2">
      <c r="A1847" s="3"/>
      <c r="B1847" s="3"/>
      <c r="C1847" s="3"/>
      <c r="D1847" s="3"/>
      <c r="E1847" s="3"/>
      <c r="F1847" s="3"/>
      <c r="G1847" s="3"/>
      <c r="I1847" s="3"/>
      <c r="J1847" s="140"/>
      <c r="K1847" s="83"/>
      <c r="L1847" s="140"/>
      <c r="M1847" s="83"/>
      <c r="N1847" s="3"/>
      <c r="O1847" s="3"/>
      <c r="P1847" s="3"/>
    </row>
    <row r="1848" spans="1:16" ht="11.25" x14ac:dyDescent="0.2">
      <c r="A1848" s="3"/>
      <c r="B1848" s="3"/>
      <c r="C1848" s="3"/>
      <c r="D1848" s="3"/>
      <c r="E1848" s="3"/>
      <c r="F1848" s="3"/>
      <c r="G1848" s="3"/>
      <c r="I1848" s="3"/>
      <c r="J1848" s="140"/>
      <c r="K1848" s="83"/>
      <c r="L1848" s="140"/>
      <c r="M1848" s="83"/>
      <c r="N1848" s="3"/>
      <c r="O1848" s="3"/>
      <c r="P1848" s="3"/>
    </row>
    <row r="1849" spans="1:16" ht="11.25" x14ac:dyDescent="0.2">
      <c r="A1849" s="3"/>
      <c r="B1849" s="3"/>
      <c r="C1849" s="3"/>
      <c r="D1849" s="3"/>
      <c r="E1849" s="3"/>
      <c r="F1849" s="3"/>
      <c r="G1849" s="3"/>
      <c r="I1849" s="3"/>
      <c r="J1849" s="140"/>
      <c r="K1849" s="83"/>
      <c r="L1849" s="140"/>
      <c r="M1849" s="83"/>
      <c r="N1849" s="3"/>
      <c r="O1849" s="3"/>
      <c r="P1849" s="3"/>
    </row>
    <row r="1850" spans="1:16" ht="11.25" x14ac:dyDescent="0.2">
      <c r="A1850" s="3"/>
      <c r="B1850" s="3"/>
      <c r="C1850" s="3"/>
      <c r="D1850" s="3"/>
      <c r="E1850" s="3"/>
      <c r="F1850" s="3"/>
      <c r="G1850" s="3"/>
      <c r="I1850" s="3"/>
      <c r="J1850" s="140"/>
      <c r="K1850" s="83"/>
      <c r="L1850" s="140"/>
      <c r="M1850" s="83"/>
      <c r="N1850" s="3"/>
      <c r="O1850" s="3"/>
      <c r="P1850" s="3"/>
    </row>
    <row r="1851" spans="1:16" ht="11.25" x14ac:dyDescent="0.2">
      <c r="A1851" s="3"/>
      <c r="B1851" s="3"/>
      <c r="C1851" s="3"/>
      <c r="D1851" s="3"/>
      <c r="E1851" s="3"/>
      <c r="F1851" s="3"/>
      <c r="G1851" s="3"/>
      <c r="I1851" s="3"/>
      <c r="J1851" s="140"/>
      <c r="K1851" s="83"/>
      <c r="L1851" s="140"/>
      <c r="M1851" s="83"/>
      <c r="N1851" s="3"/>
      <c r="O1851" s="3"/>
      <c r="P1851" s="3"/>
    </row>
    <row r="1852" spans="1:16" ht="11.25" x14ac:dyDescent="0.2">
      <c r="A1852" s="3"/>
      <c r="B1852" s="3"/>
      <c r="C1852" s="3"/>
      <c r="D1852" s="3"/>
      <c r="E1852" s="3"/>
      <c r="F1852" s="3"/>
      <c r="G1852" s="3"/>
      <c r="I1852" s="3"/>
      <c r="J1852" s="140"/>
      <c r="K1852" s="83"/>
      <c r="L1852" s="140"/>
      <c r="M1852" s="83"/>
      <c r="N1852" s="3"/>
      <c r="O1852" s="3"/>
      <c r="P1852" s="3"/>
    </row>
    <row r="1853" spans="1:16" ht="11.25" x14ac:dyDescent="0.2">
      <c r="A1853" s="3"/>
      <c r="B1853" s="3"/>
      <c r="C1853" s="3"/>
      <c r="D1853" s="3"/>
      <c r="E1853" s="3"/>
      <c r="F1853" s="3"/>
      <c r="G1853" s="3"/>
      <c r="I1853" s="3"/>
      <c r="J1853" s="140"/>
      <c r="K1853" s="83"/>
      <c r="L1853" s="140"/>
      <c r="M1853" s="83"/>
      <c r="N1853" s="3"/>
      <c r="O1853" s="3"/>
      <c r="P1853" s="3"/>
    </row>
    <row r="1854" spans="1:16" ht="11.25" x14ac:dyDescent="0.2">
      <c r="A1854" s="3"/>
      <c r="B1854" s="3"/>
      <c r="C1854" s="3"/>
      <c r="D1854" s="3"/>
      <c r="E1854" s="3"/>
      <c r="F1854" s="3"/>
      <c r="G1854" s="3"/>
      <c r="I1854" s="3"/>
      <c r="J1854" s="140"/>
      <c r="K1854" s="83"/>
      <c r="L1854" s="140"/>
      <c r="M1854" s="83"/>
      <c r="N1854" s="3"/>
      <c r="O1854" s="3"/>
      <c r="P1854" s="3"/>
    </row>
    <row r="1855" spans="1:16" ht="11.25" x14ac:dyDescent="0.2">
      <c r="A1855" s="3"/>
      <c r="B1855" s="3"/>
      <c r="C1855" s="3"/>
      <c r="D1855" s="3"/>
      <c r="E1855" s="3"/>
      <c r="F1855" s="3"/>
      <c r="G1855" s="3"/>
      <c r="I1855" s="3"/>
      <c r="J1855" s="140"/>
      <c r="K1855" s="83"/>
      <c r="L1855" s="140"/>
      <c r="M1855" s="83"/>
      <c r="N1855" s="3"/>
      <c r="O1855" s="3"/>
      <c r="P1855" s="3"/>
    </row>
    <row r="1856" spans="1:16" ht="11.25" x14ac:dyDescent="0.2">
      <c r="A1856" s="3"/>
      <c r="B1856" s="3"/>
      <c r="C1856" s="3"/>
      <c r="D1856" s="3"/>
      <c r="E1856" s="3"/>
      <c r="F1856" s="3"/>
      <c r="G1856" s="3"/>
      <c r="I1856" s="3"/>
      <c r="J1856" s="140"/>
      <c r="K1856" s="83"/>
      <c r="L1856" s="140"/>
      <c r="M1856" s="83"/>
      <c r="N1856" s="3"/>
      <c r="O1856" s="3"/>
      <c r="P1856" s="3"/>
    </row>
    <row r="1857" spans="1:16" ht="11.25" x14ac:dyDescent="0.2">
      <c r="A1857" s="3"/>
      <c r="B1857" s="3"/>
      <c r="C1857" s="3"/>
      <c r="D1857" s="3"/>
      <c r="E1857" s="3"/>
      <c r="F1857" s="3"/>
      <c r="G1857" s="3"/>
      <c r="I1857" s="3"/>
      <c r="J1857" s="140"/>
      <c r="K1857" s="83"/>
      <c r="L1857" s="140"/>
      <c r="M1857" s="83"/>
      <c r="N1857" s="3"/>
      <c r="O1857" s="3"/>
      <c r="P1857" s="3"/>
    </row>
    <row r="1858" spans="1:16" ht="11.25" x14ac:dyDescent="0.2">
      <c r="A1858" s="3"/>
      <c r="B1858" s="3"/>
      <c r="C1858" s="3"/>
      <c r="D1858" s="3"/>
      <c r="E1858" s="3"/>
      <c r="F1858" s="3"/>
      <c r="G1858" s="3"/>
      <c r="I1858" s="3"/>
      <c r="J1858" s="140"/>
      <c r="K1858" s="83"/>
      <c r="L1858" s="140"/>
      <c r="M1858" s="83"/>
      <c r="N1858" s="3"/>
      <c r="O1858" s="3"/>
      <c r="P1858" s="3"/>
    </row>
    <row r="1859" spans="1:16" ht="11.25" x14ac:dyDescent="0.2">
      <c r="A1859" s="3"/>
      <c r="B1859" s="3"/>
      <c r="C1859" s="3"/>
      <c r="D1859" s="3"/>
      <c r="E1859" s="3"/>
      <c r="F1859" s="3"/>
      <c r="G1859" s="3"/>
      <c r="I1859" s="3"/>
      <c r="J1859" s="140"/>
      <c r="K1859" s="83"/>
      <c r="L1859" s="140"/>
      <c r="M1859" s="83"/>
      <c r="N1859" s="3"/>
      <c r="O1859" s="3"/>
      <c r="P1859" s="3"/>
    </row>
    <row r="1860" spans="1:16" ht="11.25" x14ac:dyDescent="0.2">
      <c r="A1860" s="3"/>
      <c r="B1860" s="3"/>
      <c r="C1860" s="3"/>
      <c r="D1860" s="3"/>
      <c r="E1860" s="3"/>
      <c r="F1860" s="3"/>
      <c r="G1860" s="3"/>
      <c r="I1860" s="3"/>
      <c r="J1860" s="140"/>
      <c r="K1860" s="83"/>
      <c r="L1860" s="140"/>
      <c r="M1860" s="83"/>
      <c r="N1860" s="3"/>
      <c r="O1860" s="3"/>
      <c r="P1860" s="3"/>
    </row>
    <row r="1861" spans="1:16" ht="11.25" x14ac:dyDescent="0.2">
      <c r="A1861" s="3"/>
      <c r="B1861" s="3"/>
      <c r="C1861" s="3"/>
      <c r="D1861" s="3"/>
      <c r="E1861" s="3"/>
      <c r="F1861" s="3"/>
      <c r="G1861" s="3"/>
      <c r="I1861" s="3"/>
      <c r="J1861" s="140"/>
      <c r="K1861" s="83"/>
      <c r="L1861" s="140"/>
      <c r="M1861" s="83"/>
      <c r="N1861" s="3"/>
      <c r="O1861" s="3"/>
      <c r="P1861" s="3"/>
    </row>
    <row r="1862" spans="1:16" ht="11.25" x14ac:dyDescent="0.2">
      <c r="A1862" s="3"/>
      <c r="B1862" s="3"/>
      <c r="C1862" s="3"/>
      <c r="D1862" s="3"/>
      <c r="E1862" s="3"/>
      <c r="F1862" s="3"/>
      <c r="G1862" s="3"/>
      <c r="I1862" s="3"/>
      <c r="J1862" s="140"/>
      <c r="K1862" s="83"/>
      <c r="L1862" s="140"/>
      <c r="M1862" s="83"/>
      <c r="N1862" s="3"/>
      <c r="O1862" s="3"/>
      <c r="P1862" s="3"/>
    </row>
    <row r="1863" spans="1:16" ht="11.25" x14ac:dyDescent="0.2">
      <c r="A1863" s="3"/>
      <c r="B1863" s="3"/>
      <c r="C1863" s="3"/>
      <c r="D1863" s="3"/>
      <c r="E1863" s="3"/>
      <c r="F1863" s="3"/>
      <c r="G1863" s="3"/>
      <c r="I1863" s="3"/>
      <c r="J1863" s="140"/>
      <c r="K1863" s="83"/>
      <c r="L1863" s="140"/>
      <c r="M1863" s="83"/>
      <c r="N1863" s="3"/>
      <c r="O1863" s="3"/>
      <c r="P1863" s="3"/>
    </row>
    <row r="1864" spans="1:16" ht="11.25" x14ac:dyDescent="0.2">
      <c r="A1864" s="3"/>
      <c r="B1864" s="3"/>
      <c r="C1864" s="3"/>
      <c r="D1864" s="3"/>
      <c r="E1864" s="3"/>
      <c r="F1864" s="3"/>
      <c r="G1864" s="3"/>
      <c r="I1864" s="3"/>
      <c r="J1864" s="140"/>
      <c r="K1864" s="83"/>
      <c r="L1864" s="140"/>
      <c r="M1864" s="83"/>
      <c r="N1864" s="3"/>
      <c r="O1864" s="3"/>
      <c r="P1864" s="3"/>
    </row>
    <row r="1865" spans="1:16" ht="11.25" x14ac:dyDescent="0.2">
      <c r="A1865" s="3"/>
      <c r="B1865" s="3"/>
      <c r="C1865" s="3"/>
      <c r="D1865" s="3"/>
      <c r="E1865" s="3"/>
      <c r="F1865" s="3"/>
      <c r="G1865" s="3"/>
      <c r="I1865" s="3"/>
      <c r="J1865" s="140"/>
      <c r="K1865" s="83"/>
      <c r="L1865" s="140"/>
      <c r="M1865" s="83"/>
      <c r="N1865" s="3"/>
      <c r="O1865" s="3"/>
      <c r="P1865" s="3"/>
    </row>
    <row r="1866" spans="1:16" ht="11.25" x14ac:dyDescent="0.2">
      <c r="A1866" s="3"/>
      <c r="B1866" s="3"/>
      <c r="C1866" s="3"/>
      <c r="D1866" s="3"/>
      <c r="E1866" s="3"/>
      <c r="F1866" s="3"/>
      <c r="G1866" s="3"/>
      <c r="I1866" s="3"/>
      <c r="J1866" s="140"/>
      <c r="K1866" s="83"/>
      <c r="L1866" s="140"/>
      <c r="M1866" s="83"/>
      <c r="N1866" s="3"/>
      <c r="O1866" s="3"/>
      <c r="P1866" s="3"/>
    </row>
    <row r="1867" spans="1:16" ht="11.25" x14ac:dyDescent="0.2">
      <c r="A1867" s="3"/>
      <c r="B1867" s="3"/>
      <c r="C1867" s="3"/>
      <c r="D1867" s="3"/>
      <c r="E1867" s="3"/>
      <c r="F1867" s="3"/>
      <c r="G1867" s="3"/>
      <c r="I1867" s="3"/>
      <c r="J1867" s="140"/>
      <c r="K1867" s="83"/>
      <c r="L1867" s="140"/>
      <c r="M1867" s="83"/>
      <c r="N1867" s="3"/>
      <c r="O1867" s="3"/>
      <c r="P1867" s="3"/>
    </row>
    <row r="1868" spans="1:16" ht="11.25" x14ac:dyDescent="0.2">
      <c r="A1868" s="3"/>
      <c r="B1868" s="3"/>
      <c r="C1868" s="3"/>
      <c r="D1868" s="3"/>
      <c r="E1868" s="3"/>
      <c r="F1868" s="3"/>
      <c r="G1868" s="3"/>
      <c r="I1868" s="3"/>
      <c r="J1868" s="140"/>
      <c r="K1868" s="83"/>
      <c r="L1868" s="140"/>
      <c r="M1868" s="83"/>
      <c r="N1868" s="3"/>
      <c r="O1868" s="3"/>
      <c r="P1868" s="3"/>
    </row>
    <row r="1869" spans="1:16" ht="11.25" x14ac:dyDescent="0.2">
      <c r="A1869" s="3"/>
      <c r="B1869" s="3"/>
      <c r="C1869" s="3"/>
      <c r="D1869" s="3"/>
      <c r="E1869" s="3"/>
      <c r="F1869" s="3"/>
      <c r="G1869" s="3"/>
      <c r="I1869" s="3"/>
      <c r="J1869" s="140"/>
      <c r="K1869" s="83"/>
      <c r="L1869" s="140"/>
      <c r="M1869" s="83"/>
      <c r="N1869" s="3"/>
      <c r="O1869" s="3"/>
      <c r="P1869" s="3"/>
    </row>
    <row r="1870" spans="1:16" ht="11.25" x14ac:dyDescent="0.2">
      <c r="A1870" s="3"/>
      <c r="B1870" s="3"/>
      <c r="C1870" s="3"/>
      <c r="D1870" s="3"/>
      <c r="E1870" s="3"/>
      <c r="F1870" s="3"/>
      <c r="G1870" s="3"/>
      <c r="I1870" s="3"/>
      <c r="J1870" s="140"/>
      <c r="K1870" s="83"/>
      <c r="L1870" s="140"/>
      <c r="M1870" s="83"/>
      <c r="N1870" s="3"/>
      <c r="O1870" s="3"/>
      <c r="P1870" s="3"/>
    </row>
    <row r="1871" spans="1:16" ht="11.25" x14ac:dyDescent="0.2">
      <c r="A1871" s="3"/>
      <c r="B1871" s="3"/>
      <c r="C1871" s="3"/>
      <c r="D1871" s="3"/>
      <c r="E1871" s="3"/>
      <c r="F1871" s="3"/>
      <c r="G1871" s="3"/>
      <c r="I1871" s="3"/>
      <c r="J1871" s="140"/>
      <c r="K1871" s="83"/>
      <c r="L1871" s="140"/>
      <c r="M1871" s="83"/>
      <c r="N1871" s="3"/>
      <c r="O1871" s="3"/>
      <c r="P1871" s="3"/>
    </row>
    <row r="1872" spans="1:16" ht="11.25" x14ac:dyDescent="0.2">
      <c r="A1872" s="3"/>
      <c r="B1872" s="3"/>
      <c r="C1872" s="3"/>
      <c r="D1872" s="3"/>
      <c r="E1872" s="3"/>
      <c r="F1872" s="3"/>
      <c r="G1872" s="3"/>
      <c r="I1872" s="3"/>
      <c r="J1872" s="140"/>
      <c r="K1872" s="83"/>
      <c r="L1872" s="140"/>
      <c r="M1872" s="83"/>
      <c r="N1872" s="3"/>
      <c r="O1872" s="3"/>
      <c r="P1872" s="3"/>
    </row>
    <row r="1873" spans="1:16" ht="11.25" x14ac:dyDescent="0.2">
      <c r="A1873" s="3"/>
      <c r="B1873" s="3"/>
      <c r="C1873" s="3"/>
      <c r="D1873" s="3"/>
      <c r="E1873" s="3"/>
      <c r="F1873" s="3"/>
      <c r="G1873" s="3"/>
      <c r="I1873" s="3"/>
      <c r="J1873" s="140"/>
      <c r="K1873" s="83"/>
      <c r="L1873" s="140"/>
      <c r="M1873" s="83"/>
      <c r="N1873" s="3"/>
      <c r="O1873" s="3"/>
      <c r="P1873" s="3"/>
    </row>
    <row r="1874" spans="1:16" ht="11.25" x14ac:dyDescent="0.2">
      <c r="A1874" s="3"/>
      <c r="B1874" s="3"/>
      <c r="C1874" s="3"/>
      <c r="D1874" s="3"/>
      <c r="E1874" s="3"/>
      <c r="F1874" s="3"/>
      <c r="G1874" s="3"/>
      <c r="I1874" s="3"/>
      <c r="J1874" s="140"/>
      <c r="K1874" s="83"/>
      <c r="L1874" s="140"/>
      <c r="M1874" s="83"/>
      <c r="N1874" s="3"/>
      <c r="O1874" s="3"/>
      <c r="P1874" s="3"/>
    </row>
    <row r="1875" spans="1:16" ht="11.25" x14ac:dyDescent="0.2">
      <c r="A1875" s="3"/>
      <c r="B1875" s="3"/>
      <c r="C1875" s="3"/>
      <c r="D1875" s="3"/>
      <c r="E1875" s="3"/>
      <c r="F1875" s="3"/>
      <c r="G1875" s="3"/>
      <c r="I1875" s="3"/>
      <c r="J1875" s="140"/>
      <c r="K1875" s="83"/>
      <c r="L1875" s="140"/>
      <c r="M1875" s="83"/>
      <c r="N1875" s="3"/>
      <c r="O1875" s="3"/>
      <c r="P1875" s="3"/>
    </row>
    <row r="1876" spans="1:16" ht="11.25" x14ac:dyDescent="0.2">
      <c r="A1876" s="3"/>
      <c r="B1876" s="3"/>
      <c r="C1876" s="3"/>
      <c r="D1876" s="3"/>
      <c r="E1876" s="3"/>
      <c r="F1876" s="3"/>
      <c r="G1876" s="3"/>
      <c r="I1876" s="3"/>
      <c r="J1876" s="140"/>
      <c r="K1876" s="83"/>
      <c r="L1876" s="140"/>
      <c r="M1876" s="83"/>
      <c r="N1876" s="3"/>
      <c r="O1876" s="3"/>
      <c r="P1876" s="3"/>
    </row>
    <row r="1877" spans="1:16" ht="11.25" x14ac:dyDescent="0.2">
      <c r="A1877" s="3"/>
      <c r="B1877" s="3"/>
      <c r="C1877" s="3"/>
      <c r="D1877" s="3"/>
      <c r="E1877" s="3"/>
      <c r="F1877" s="3"/>
      <c r="G1877" s="3"/>
      <c r="I1877" s="3"/>
      <c r="J1877" s="140"/>
      <c r="K1877" s="83"/>
      <c r="L1877" s="140"/>
      <c r="M1877" s="83"/>
      <c r="N1877" s="3"/>
      <c r="O1877" s="3"/>
      <c r="P1877" s="3"/>
    </row>
    <row r="1878" spans="1:16" ht="11.25" x14ac:dyDescent="0.2">
      <c r="A1878" s="3"/>
      <c r="B1878" s="3"/>
      <c r="C1878" s="3"/>
      <c r="D1878" s="3"/>
      <c r="E1878" s="3"/>
      <c r="F1878" s="3"/>
      <c r="G1878" s="3"/>
      <c r="I1878" s="3"/>
      <c r="J1878" s="140"/>
      <c r="K1878" s="83"/>
      <c r="L1878" s="140"/>
      <c r="M1878" s="83"/>
      <c r="N1878" s="3"/>
      <c r="O1878" s="3"/>
      <c r="P1878" s="3"/>
    </row>
    <row r="1879" spans="1:16" ht="11.25" x14ac:dyDescent="0.2">
      <c r="A1879" s="3"/>
      <c r="B1879" s="3"/>
      <c r="C1879" s="3"/>
      <c r="D1879" s="3"/>
      <c r="E1879" s="3"/>
      <c r="F1879" s="3"/>
      <c r="G1879" s="3"/>
      <c r="I1879" s="3"/>
      <c r="J1879" s="140"/>
      <c r="K1879" s="83"/>
      <c r="L1879" s="140"/>
      <c r="M1879" s="83"/>
      <c r="N1879" s="3"/>
      <c r="O1879" s="3"/>
      <c r="P1879" s="3"/>
    </row>
    <row r="1880" spans="1:16" ht="11.25" x14ac:dyDescent="0.2">
      <c r="A1880" s="3"/>
      <c r="B1880" s="3"/>
      <c r="C1880" s="3"/>
      <c r="D1880" s="3"/>
      <c r="E1880" s="3"/>
      <c r="F1880" s="3"/>
      <c r="G1880" s="3"/>
      <c r="I1880" s="3"/>
      <c r="J1880" s="140"/>
      <c r="K1880" s="83"/>
      <c r="L1880" s="140"/>
      <c r="M1880" s="83"/>
      <c r="N1880" s="3"/>
      <c r="O1880" s="3"/>
      <c r="P1880" s="3"/>
    </row>
    <row r="1881" spans="1:16" ht="11.25" x14ac:dyDescent="0.2">
      <c r="A1881" s="3"/>
      <c r="B1881" s="3"/>
      <c r="C1881" s="3"/>
      <c r="D1881" s="3"/>
      <c r="E1881" s="3"/>
      <c r="F1881" s="3"/>
      <c r="G1881" s="3"/>
      <c r="I1881" s="3"/>
      <c r="J1881" s="140"/>
      <c r="K1881" s="83"/>
      <c r="L1881" s="140"/>
      <c r="M1881" s="83"/>
      <c r="N1881" s="3"/>
      <c r="O1881" s="3"/>
      <c r="P1881" s="3"/>
    </row>
    <row r="1882" spans="1:16" ht="11.25" x14ac:dyDescent="0.2">
      <c r="A1882" s="3"/>
      <c r="B1882" s="3"/>
      <c r="C1882" s="3"/>
      <c r="D1882" s="3"/>
      <c r="E1882" s="3"/>
      <c r="F1882" s="3"/>
      <c r="G1882" s="3"/>
      <c r="I1882" s="3"/>
      <c r="J1882" s="140"/>
      <c r="K1882" s="83"/>
      <c r="L1882" s="140"/>
      <c r="M1882" s="83"/>
      <c r="N1882" s="3"/>
      <c r="O1882" s="3"/>
      <c r="P1882" s="3"/>
    </row>
    <row r="1883" spans="1:16" ht="11.25" x14ac:dyDescent="0.2">
      <c r="A1883" s="3"/>
      <c r="B1883" s="3"/>
      <c r="C1883" s="3"/>
      <c r="D1883" s="3"/>
      <c r="E1883" s="3"/>
      <c r="F1883" s="3"/>
      <c r="G1883" s="3"/>
      <c r="I1883" s="3"/>
      <c r="J1883" s="140"/>
      <c r="K1883" s="83"/>
      <c r="L1883" s="140"/>
      <c r="M1883" s="83"/>
      <c r="N1883" s="3"/>
      <c r="O1883" s="3"/>
      <c r="P1883" s="3"/>
    </row>
    <row r="1884" spans="1:16" ht="11.25" x14ac:dyDescent="0.2">
      <c r="A1884" s="3"/>
      <c r="B1884" s="3"/>
      <c r="C1884" s="3"/>
      <c r="D1884" s="3"/>
      <c r="E1884" s="3"/>
      <c r="F1884" s="3"/>
      <c r="G1884" s="3"/>
      <c r="I1884" s="3"/>
      <c r="J1884" s="140"/>
      <c r="K1884" s="83"/>
      <c r="L1884" s="140"/>
      <c r="M1884" s="83"/>
      <c r="N1884" s="3"/>
      <c r="O1884" s="3"/>
      <c r="P1884" s="3"/>
    </row>
    <row r="1885" spans="1:16" ht="11.25" x14ac:dyDescent="0.2">
      <c r="A1885" s="3"/>
      <c r="B1885" s="3"/>
      <c r="C1885" s="3"/>
      <c r="D1885" s="3"/>
      <c r="E1885" s="3"/>
      <c r="F1885" s="3"/>
      <c r="G1885" s="3"/>
      <c r="I1885" s="3"/>
      <c r="J1885" s="140"/>
      <c r="K1885" s="83"/>
      <c r="L1885" s="140"/>
      <c r="M1885" s="83"/>
      <c r="N1885" s="3"/>
      <c r="O1885" s="3"/>
      <c r="P1885" s="3"/>
    </row>
    <row r="1886" spans="1:16" ht="11.25" x14ac:dyDescent="0.2">
      <c r="A1886" s="3"/>
      <c r="B1886" s="3"/>
      <c r="C1886" s="3"/>
      <c r="D1886" s="3"/>
      <c r="E1886" s="3"/>
      <c r="F1886" s="3"/>
      <c r="G1886" s="3"/>
      <c r="I1886" s="3"/>
      <c r="J1886" s="140"/>
      <c r="K1886" s="83"/>
      <c r="L1886" s="140"/>
      <c r="M1886" s="83"/>
      <c r="N1886" s="3"/>
      <c r="O1886" s="3"/>
      <c r="P1886" s="3"/>
    </row>
    <row r="1887" spans="1:16" ht="11.25" x14ac:dyDescent="0.2">
      <c r="A1887" s="3"/>
      <c r="B1887" s="3"/>
      <c r="C1887" s="3"/>
      <c r="D1887" s="3"/>
      <c r="E1887" s="3"/>
      <c r="F1887" s="3"/>
      <c r="G1887" s="3"/>
      <c r="I1887" s="3"/>
      <c r="J1887" s="140"/>
      <c r="K1887" s="83"/>
      <c r="L1887" s="140"/>
      <c r="M1887" s="83"/>
      <c r="N1887" s="3"/>
      <c r="O1887" s="3"/>
      <c r="P1887" s="3"/>
    </row>
    <row r="1888" spans="1:16" ht="11.25" x14ac:dyDescent="0.2">
      <c r="A1888" s="3"/>
      <c r="B1888" s="3"/>
      <c r="C1888" s="3"/>
      <c r="D1888" s="3"/>
      <c r="E1888" s="3"/>
      <c r="F1888" s="3"/>
      <c r="G1888" s="3"/>
      <c r="I1888" s="3"/>
      <c r="J1888" s="140"/>
      <c r="K1888" s="83"/>
      <c r="L1888" s="140"/>
      <c r="M1888" s="83"/>
      <c r="N1888" s="3"/>
      <c r="O1888" s="3"/>
      <c r="P1888" s="3"/>
    </row>
    <row r="1889" spans="1:16" ht="11.25" x14ac:dyDescent="0.2">
      <c r="A1889" s="3"/>
      <c r="B1889" s="3"/>
      <c r="C1889" s="3"/>
      <c r="D1889" s="3"/>
      <c r="E1889" s="3"/>
      <c r="F1889" s="3"/>
      <c r="G1889" s="3"/>
      <c r="I1889" s="3"/>
      <c r="J1889" s="140"/>
      <c r="K1889" s="83"/>
      <c r="L1889" s="140"/>
      <c r="M1889" s="83"/>
      <c r="N1889" s="3"/>
      <c r="O1889" s="3"/>
      <c r="P1889" s="3"/>
    </row>
    <row r="1890" spans="1:16" ht="11.25" x14ac:dyDescent="0.2">
      <c r="A1890" s="3"/>
      <c r="B1890" s="3"/>
      <c r="C1890" s="3"/>
      <c r="D1890" s="3"/>
      <c r="E1890" s="3"/>
      <c r="F1890" s="3"/>
      <c r="G1890" s="3"/>
      <c r="I1890" s="3"/>
      <c r="J1890" s="140"/>
      <c r="K1890" s="83"/>
      <c r="L1890" s="140"/>
      <c r="M1890" s="83"/>
      <c r="N1890" s="3"/>
      <c r="O1890" s="3"/>
      <c r="P1890" s="3"/>
    </row>
    <row r="1891" spans="1:16" ht="11.25" x14ac:dyDescent="0.2">
      <c r="A1891" s="3"/>
      <c r="B1891" s="3"/>
      <c r="C1891" s="3"/>
      <c r="D1891" s="3"/>
      <c r="E1891" s="3"/>
      <c r="F1891" s="3"/>
      <c r="G1891" s="3"/>
      <c r="I1891" s="3"/>
      <c r="J1891" s="140"/>
      <c r="K1891" s="83"/>
      <c r="L1891" s="140"/>
      <c r="M1891" s="83"/>
      <c r="N1891" s="3"/>
      <c r="O1891" s="3"/>
      <c r="P1891" s="3"/>
    </row>
    <row r="1892" spans="1:16" ht="11.25" x14ac:dyDescent="0.2">
      <c r="A1892" s="3"/>
      <c r="B1892" s="3"/>
      <c r="C1892" s="3"/>
      <c r="D1892" s="3"/>
      <c r="E1892" s="3"/>
      <c r="F1892" s="3"/>
      <c r="G1892" s="3"/>
      <c r="I1892" s="3"/>
      <c r="J1892" s="140"/>
      <c r="K1892" s="83"/>
      <c r="L1892" s="140"/>
      <c r="M1892" s="83"/>
      <c r="N1892" s="3"/>
      <c r="O1892" s="3"/>
      <c r="P1892" s="3"/>
    </row>
    <row r="1893" spans="1:16" ht="11.25" x14ac:dyDescent="0.2">
      <c r="A1893" s="3"/>
      <c r="B1893" s="3"/>
      <c r="C1893" s="3"/>
      <c r="D1893" s="3"/>
      <c r="E1893" s="3"/>
      <c r="F1893" s="3"/>
      <c r="G1893" s="3"/>
      <c r="I1893" s="3"/>
      <c r="J1893" s="140"/>
      <c r="K1893" s="83"/>
      <c r="L1893" s="140"/>
      <c r="M1893" s="83"/>
      <c r="N1893" s="3"/>
      <c r="O1893" s="3"/>
      <c r="P1893" s="3"/>
    </row>
    <row r="1894" spans="1:16" ht="11.25" x14ac:dyDescent="0.2">
      <c r="A1894" s="3"/>
      <c r="B1894" s="3"/>
      <c r="C1894" s="3"/>
      <c r="D1894" s="3"/>
      <c r="E1894" s="3"/>
      <c r="F1894" s="3"/>
      <c r="G1894" s="3"/>
      <c r="I1894" s="3"/>
      <c r="J1894" s="140"/>
      <c r="K1894" s="83"/>
      <c r="L1894" s="140"/>
      <c r="M1894" s="83"/>
      <c r="N1894" s="3"/>
      <c r="O1894" s="3"/>
      <c r="P1894" s="3"/>
    </row>
    <row r="1895" spans="1:16" ht="11.25" x14ac:dyDescent="0.2">
      <c r="A1895" s="3"/>
      <c r="B1895" s="3"/>
      <c r="C1895" s="3"/>
      <c r="D1895" s="3"/>
      <c r="E1895" s="3"/>
      <c r="F1895" s="3"/>
      <c r="G1895" s="3"/>
      <c r="I1895" s="3"/>
      <c r="J1895" s="140"/>
      <c r="K1895" s="83"/>
      <c r="L1895" s="140"/>
      <c r="M1895" s="83"/>
      <c r="N1895" s="3"/>
      <c r="O1895" s="3"/>
      <c r="P1895" s="3"/>
    </row>
    <row r="1896" spans="1:16" ht="11.25" x14ac:dyDescent="0.2">
      <c r="A1896" s="3"/>
      <c r="B1896" s="3"/>
      <c r="C1896" s="3"/>
      <c r="D1896" s="3"/>
      <c r="E1896" s="3"/>
      <c r="F1896" s="3"/>
      <c r="G1896" s="3"/>
      <c r="I1896" s="3"/>
      <c r="J1896" s="140"/>
      <c r="K1896" s="83"/>
      <c r="L1896" s="140"/>
      <c r="M1896" s="83"/>
      <c r="N1896" s="3"/>
      <c r="O1896" s="3"/>
      <c r="P1896" s="3"/>
    </row>
    <row r="1897" spans="1:16" ht="11.25" x14ac:dyDescent="0.2">
      <c r="A1897" s="3"/>
      <c r="B1897" s="3"/>
      <c r="C1897" s="3"/>
      <c r="D1897" s="3"/>
      <c r="E1897" s="3"/>
      <c r="F1897" s="3"/>
      <c r="G1897" s="3"/>
      <c r="I1897" s="3"/>
      <c r="J1897" s="140"/>
      <c r="K1897" s="83"/>
      <c r="L1897" s="140"/>
      <c r="M1897" s="83"/>
      <c r="N1897" s="3"/>
      <c r="O1897" s="3"/>
      <c r="P1897" s="3"/>
    </row>
    <row r="1898" spans="1:16" ht="11.25" x14ac:dyDescent="0.2">
      <c r="A1898" s="3"/>
      <c r="B1898" s="3"/>
      <c r="C1898" s="3"/>
      <c r="D1898" s="3"/>
      <c r="E1898" s="3"/>
      <c r="F1898" s="3"/>
      <c r="G1898" s="3"/>
      <c r="I1898" s="3"/>
      <c r="J1898" s="140"/>
      <c r="K1898" s="83"/>
      <c r="L1898" s="140"/>
      <c r="M1898" s="83"/>
      <c r="N1898" s="3"/>
      <c r="O1898" s="3"/>
      <c r="P1898" s="3"/>
    </row>
    <row r="1899" spans="1:16" ht="11.25" x14ac:dyDescent="0.2">
      <c r="A1899" s="3"/>
      <c r="B1899" s="3"/>
      <c r="C1899" s="3"/>
      <c r="D1899" s="3"/>
      <c r="E1899" s="3"/>
      <c r="F1899" s="3"/>
      <c r="G1899" s="3"/>
      <c r="I1899" s="3"/>
      <c r="J1899" s="140"/>
      <c r="K1899" s="83"/>
      <c r="L1899" s="140"/>
      <c r="M1899" s="83"/>
      <c r="N1899" s="3"/>
      <c r="O1899" s="3"/>
      <c r="P1899" s="3"/>
    </row>
    <row r="1900" spans="1:16" ht="11.25" x14ac:dyDescent="0.2">
      <c r="A1900" s="3"/>
      <c r="B1900" s="3"/>
      <c r="C1900" s="3"/>
      <c r="D1900" s="3"/>
      <c r="E1900" s="3"/>
      <c r="F1900" s="3"/>
      <c r="G1900" s="3"/>
      <c r="I1900" s="3"/>
      <c r="J1900" s="140"/>
      <c r="K1900" s="83"/>
      <c r="L1900" s="140"/>
      <c r="M1900" s="83"/>
      <c r="N1900" s="3"/>
      <c r="O1900" s="3"/>
      <c r="P1900" s="3"/>
    </row>
    <row r="1901" spans="1:16" ht="11.25" x14ac:dyDescent="0.2">
      <c r="A1901" s="3"/>
      <c r="B1901" s="3"/>
      <c r="C1901" s="3"/>
      <c r="D1901" s="3"/>
      <c r="E1901" s="3"/>
      <c r="F1901" s="3"/>
      <c r="G1901" s="3"/>
      <c r="I1901" s="3"/>
      <c r="J1901" s="140"/>
      <c r="K1901" s="83"/>
      <c r="L1901" s="140"/>
      <c r="M1901" s="83"/>
      <c r="N1901" s="3"/>
      <c r="O1901" s="3"/>
      <c r="P1901" s="3"/>
    </row>
    <row r="1902" spans="1:16" ht="11.25" x14ac:dyDescent="0.2">
      <c r="A1902" s="3"/>
      <c r="B1902" s="3"/>
      <c r="C1902" s="3"/>
      <c r="D1902" s="3"/>
      <c r="E1902" s="3"/>
      <c r="F1902" s="3"/>
      <c r="G1902" s="3"/>
      <c r="I1902" s="3"/>
      <c r="J1902" s="140"/>
      <c r="K1902" s="83"/>
      <c r="L1902" s="140"/>
      <c r="M1902" s="83"/>
      <c r="N1902" s="3"/>
      <c r="O1902" s="3"/>
      <c r="P1902" s="3"/>
    </row>
    <row r="1903" spans="1:16" ht="11.25" x14ac:dyDescent="0.2">
      <c r="A1903" s="3"/>
      <c r="B1903" s="3"/>
      <c r="C1903" s="3"/>
      <c r="D1903" s="3"/>
      <c r="E1903" s="3"/>
      <c r="F1903" s="3"/>
      <c r="G1903" s="3"/>
      <c r="I1903" s="3"/>
      <c r="J1903" s="140"/>
      <c r="K1903" s="83"/>
      <c r="L1903" s="140"/>
      <c r="M1903" s="83"/>
      <c r="N1903" s="3"/>
      <c r="O1903" s="3"/>
      <c r="P1903" s="3"/>
    </row>
  </sheetData>
  <mergeCells count="127">
    <mergeCell ref="Q749:S749"/>
    <mergeCell ref="Q739:R739"/>
    <mergeCell ref="Q738:S738"/>
    <mergeCell ref="N912:P912"/>
    <mergeCell ref="N791:P791"/>
    <mergeCell ref="N821:P821"/>
    <mergeCell ref="N850:P850"/>
    <mergeCell ref="N883:P883"/>
    <mergeCell ref="N788:P788"/>
    <mergeCell ref="N818:P818"/>
    <mergeCell ref="N847:P847"/>
    <mergeCell ref="N909:P909"/>
    <mergeCell ref="N1036:P1036"/>
    <mergeCell ref="N944:P944"/>
    <mergeCell ref="N1066:P1066"/>
    <mergeCell ref="N1095:P1095"/>
    <mergeCell ref="N955:P955"/>
    <mergeCell ref="N975:P975"/>
    <mergeCell ref="N1003:P1003"/>
    <mergeCell ref="A1:A2"/>
    <mergeCell ref="N733:P733"/>
    <mergeCell ref="N735:P735"/>
    <mergeCell ref="N738:P738"/>
    <mergeCell ref="N762:P762"/>
    <mergeCell ref="N759:P759"/>
    <mergeCell ref="N370:P370"/>
    <mergeCell ref="N373:P373"/>
    <mergeCell ref="N401:P401"/>
    <mergeCell ref="N423:P423"/>
    <mergeCell ref="N426:P426"/>
    <mergeCell ref="N430:P430"/>
    <mergeCell ref="N453:P453"/>
    <mergeCell ref="N456:P456"/>
    <mergeCell ref="N460:P460"/>
    <mergeCell ref="N482:P482"/>
    <mergeCell ref="N544:P544"/>
    <mergeCell ref="Q373:S373"/>
    <mergeCell ref="Q374:R374"/>
    <mergeCell ref="Q384:S384"/>
    <mergeCell ref="N394:P394"/>
    <mergeCell ref="N397:P397"/>
    <mergeCell ref="N1099:P1099"/>
    <mergeCell ref="N1033:P1033"/>
    <mergeCell ref="N1063:P1063"/>
    <mergeCell ref="N1092:P1092"/>
    <mergeCell ref="N766:P766"/>
    <mergeCell ref="N795:P795"/>
    <mergeCell ref="N825:P825"/>
    <mergeCell ref="N854:P854"/>
    <mergeCell ref="N887:P887"/>
    <mergeCell ref="N916:P916"/>
    <mergeCell ref="N948:P948"/>
    <mergeCell ref="N979:P979"/>
    <mergeCell ref="N1007:P1007"/>
    <mergeCell ref="N1040:P1040"/>
    <mergeCell ref="N1070:P1070"/>
    <mergeCell ref="N880:P880"/>
    <mergeCell ref="N941:P941"/>
    <mergeCell ref="N972:P972"/>
    <mergeCell ref="N1000:P1000"/>
    <mergeCell ref="N547:P547"/>
    <mergeCell ref="N551:P551"/>
    <mergeCell ref="N576:P576"/>
    <mergeCell ref="N579:P579"/>
    <mergeCell ref="N485:P485"/>
    <mergeCell ref="N489:P489"/>
    <mergeCell ref="N515:P515"/>
    <mergeCell ref="N518:P518"/>
    <mergeCell ref="N522:P522"/>
    <mergeCell ref="N705:P705"/>
    <mergeCell ref="N727:P727"/>
    <mergeCell ref="N635:P635"/>
    <mergeCell ref="N638:P638"/>
    <mergeCell ref="N642:P642"/>
    <mergeCell ref="N668:P668"/>
    <mergeCell ref="N671:P671"/>
    <mergeCell ref="N583:P583"/>
    <mergeCell ref="N590:P590"/>
    <mergeCell ref="N607:P607"/>
    <mergeCell ref="N610:P610"/>
    <mergeCell ref="N614:P614"/>
    <mergeCell ref="N120:P120"/>
    <mergeCell ref="N124:P124"/>
    <mergeCell ref="N150:P150"/>
    <mergeCell ref="N153:P153"/>
    <mergeCell ref="N157:P157"/>
    <mergeCell ref="N730:P730"/>
    <mergeCell ref="N5:P5"/>
    <mergeCell ref="N8:P8"/>
    <mergeCell ref="Q8:S8"/>
    <mergeCell ref="Q9:R9"/>
    <mergeCell ref="Q19:S19"/>
    <mergeCell ref="N29:P29"/>
    <mergeCell ref="N32:P32"/>
    <mergeCell ref="N36:P36"/>
    <mergeCell ref="N58:P58"/>
    <mergeCell ref="N61:P61"/>
    <mergeCell ref="N65:P65"/>
    <mergeCell ref="N88:P88"/>
    <mergeCell ref="N91:P91"/>
    <mergeCell ref="N95:P95"/>
    <mergeCell ref="N117:P117"/>
    <mergeCell ref="N675:P675"/>
    <mergeCell ref="N698:P698"/>
    <mergeCell ref="N701:P701"/>
    <mergeCell ref="N218:P218"/>
    <mergeCell ref="N225:P225"/>
    <mergeCell ref="N242:P242"/>
    <mergeCell ref="N245:P245"/>
    <mergeCell ref="N249:P249"/>
    <mergeCell ref="N179:P179"/>
    <mergeCell ref="N182:P182"/>
    <mergeCell ref="N186:P186"/>
    <mergeCell ref="N211:P211"/>
    <mergeCell ref="N214:P214"/>
    <mergeCell ref="N365:P365"/>
    <mergeCell ref="N368:P368"/>
    <mergeCell ref="N310:P310"/>
    <mergeCell ref="N333:P333"/>
    <mergeCell ref="N336:P336"/>
    <mergeCell ref="N340:P340"/>
    <mergeCell ref="N362:P362"/>
    <mergeCell ref="N270:P270"/>
    <mergeCell ref="N273:P273"/>
    <mergeCell ref="N277:P277"/>
    <mergeCell ref="N303:P303"/>
    <mergeCell ref="N306:P30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03"/>
  <sheetViews>
    <sheetView zoomScaleNormal="100" workbookViewId="0">
      <pane ySplit="2" topLeftCell="A847" activePane="bottomLeft" state="frozenSplit"/>
      <selection pane="bottomLeft" activeCell="G853" sqref="G853"/>
    </sheetView>
  </sheetViews>
  <sheetFormatPr defaultRowHeight="12.75" x14ac:dyDescent="0.2"/>
  <cols>
    <col min="1" max="1" width="9.7109375" style="4" customWidth="1"/>
    <col min="2" max="2" width="12.85546875" style="11" customWidth="1"/>
    <col min="3" max="3" width="8.5703125" style="11" customWidth="1"/>
    <col min="4" max="4" width="14" style="11" customWidth="1"/>
    <col min="5" max="7" width="8.28515625" style="11" customWidth="1"/>
    <col min="8" max="8" width="2.140625" style="3" customWidth="1"/>
    <col min="9" max="9" width="9.140625" style="22" hidden="1" customWidth="1"/>
    <col min="10" max="10" width="9.28515625" style="141" hidden="1" customWidth="1"/>
    <col min="11" max="11" width="9.28515625" style="84" hidden="1" customWidth="1"/>
    <col min="12" max="12" width="9" style="141" hidden="1" customWidth="1"/>
    <col min="13" max="13" width="9" style="84" hidden="1" customWidth="1"/>
    <col min="14" max="14" width="10.140625" style="23" hidden="1" customWidth="1"/>
    <col min="15" max="15" width="9.5703125" style="23" hidden="1" customWidth="1"/>
    <col min="16" max="16" width="9" style="23" hidden="1" customWidth="1"/>
    <col min="17" max="17" width="12.5703125" style="3" hidden="1" customWidth="1"/>
    <col min="18" max="18" width="14.28515625" style="3" hidden="1" customWidth="1"/>
    <col min="19" max="19" width="4.85546875" style="3" hidden="1" customWidth="1"/>
    <col min="20" max="21" width="10" style="3" hidden="1" customWidth="1"/>
    <col min="22" max="22" width="8.140625" style="3" hidden="1" customWidth="1"/>
    <col min="23" max="23" width="7.7109375" style="3" hidden="1" customWidth="1"/>
    <col min="24" max="24" width="0" style="3" hidden="1" customWidth="1"/>
    <col min="25" max="25" width="9.5703125" style="3" bestFit="1" customWidth="1"/>
    <col min="26" max="26" width="9.140625" style="3"/>
    <col min="27" max="27" width="9.85546875" style="3" bestFit="1" customWidth="1"/>
    <col min="28" max="28" width="10.42578125" style="3" customWidth="1"/>
    <col min="29" max="16384" width="9.140625" style="3"/>
  </cols>
  <sheetData>
    <row r="1" spans="1:23" ht="21.75" customHeight="1" x14ac:dyDescent="0.2">
      <c r="A1" s="200" t="s">
        <v>3</v>
      </c>
      <c r="B1" s="40"/>
      <c r="C1" s="40"/>
      <c r="D1" s="9"/>
      <c r="E1" s="9"/>
      <c r="F1" s="9"/>
      <c r="G1" s="9"/>
      <c r="I1" s="13" t="s">
        <v>30</v>
      </c>
      <c r="J1" s="135" t="s">
        <v>31</v>
      </c>
      <c r="K1" s="81" t="s">
        <v>45</v>
      </c>
      <c r="L1" s="142" t="s">
        <v>32</v>
      </c>
      <c r="M1" s="85" t="s">
        <v>46</v>
      </c>
      <c r="N1" s="15" t="s">
        <v>33</v>
      </c>
      <c r="O1" s="16" t="s">
        <v>34</v>
      </c>
      <c r="P1" s="17" t="s">
        <v>35</v>
      </c>
      <c r="Q1" s="28" t="s">
        <v>17</v>
      </c>
      <c r="R1" s="64" t="s">
        <v>29</v>
      </c>
      <c r="V1" s="117" t="s">
        <v>50</v>
      </c>
      <c r="W1" s="117" t="s">
        <v>51</v>
      </c>
    </row>
    <row r="2" spans="1:23" ht="23.25" customHeight="1" x14ac:dyDescent="0.2">
      <c r="A2" s="201"/>
      <c r="B2" s="44" t="s">
        <v>1</v>
      </c>
      <c r="C2" s="24" t="s">
        <v>21</v>
      </c>
      <c r="D2" s="10" t="s">
        <v>0</v>
      </c>
      <c r="E2" s="24" t="s">
        <v>22</v>
      </c>
      <c r="F2" s="24" t="s">
        <v>23</v>
      </c>
      <c r="G2" s="24" t="s">
        <v>24</v>
      </c>
      <c r="I2" s="18"/>
      <c r="J2" s="136"/>
      <c r="K2" s="82"/>
      <c r="L2" s="143"/>
      <c r="M2" s="86"/>
      <c r="N2" s="80">
        <v>8.9999999999999993E-3</v>
      </c>
      <c r="O2" s="26">
        <v>0</v>
      </c>
      <c r="P2" s="27">
        <v>0</v>
      </c>
      <c r="Q2" s="68">
        <f>SUM(B734:B1099)</f>
        <v>149618544611.98965</v>
      </c>
      <c r="R2" s="65">
        <f>Q2/O739</f>
        <v>408793837.73767668</v>
      </c>
      <c r="V2" s="66">
        <v>3.0000000000000001E-3</v>
      </c>
      <c r="W2" s="66">
        <v>3.0000000000000001E-3</v>
      </c>
    </row>
    <row r="3" spans="1:23" ht="12.75" customHeight="1" x14ac:dyDescent="0.2">
      <c r="A3" s="171">
        <v>41274</v>
      </c>
      <c r="B3" s="2"/>
      <c r="C3" s="2"/>
      <c r="D3" s="2"/>
      <c r="E3" s="30"/>
      <c r="F3" s="73"/>
      <c r="G3" s="43"/>
      <c r="I3" s="18"/>
      <c r="J3" s="136"/>
      <c r="K3" s="82"/>
      <c r="L3" s="143"/>
      <c r="M3" s="86"/>
      <c r="N3" s="170"/>
      <c r="O3" s="170"/>
      <c r="P3" s="170"/>
      <c r="Q3" s="68"/>
      <c r="R3" s="65"/>
      <c r="V3" s="169"/>
      <c r="W3" s="169"/>
    </row>
    <row r="4" spans="1:23" x14ac:dyDescent="0.2">
      <c r="A4" s="171">
        <v>41275</v>
      </c>
      <c r="B4" s="2"/>
      <c r="C4" s="2"/>
      <c r="D4" s="2" t="e">
        <f>IF(B4-#REF!=-B4-#REF!,0,B4-#REF!)</f>
        <v>#REF!</v>
      </c>
      <c r="E4" s="30" t="e">
        <f>IF(C4-#REF!=-C4-#REF!,0,C4-#REF!)</f>
        <v>#REF!</v>
      </c>
      <c r="F4" s="73">
        <f>IFERROR(D4/#REF!,0)</f>
        <v>0</v>
      </c>
      <c r="G4" s="43">
        <f>IFERROR(E4/#REF!,0)</f>
        <v>0</v>
      </c>
      <c r="H4" s="55"/>
      <c r="I4" s="31" t="e">
        <f>ROUND(#REF!*$N$2/$O$739,2)</f>
        <v>#REF!</v>
      </c>
      <c r="J4" s="137" t="e">
        <f>ROUND(IF(#REF!&lt;=$R$740,#REF!*$S$740/$O$739,MAX(IF(#REF!&lt;=$R$741,#REF!*$S$741/$O$739,MAX(IF(#REF!&lt;=$R$742,#REF!*$S$742/$O$739,MAX(IF(#REF!&lt;=$R$743,#REF!*$S$743/$O$739,MAX(IF(#REF!&lt;=$R$744,#REF!*$S$744/$O$739,MAX(IF(#REF!&lt;=$R$745,#REF!*$S$745/$O$739,MAX(IF(#REF!&gt;$R$746,#REF!*$S$746/$O$739,0),$R$745*$S$745/$O$739)),$R$744*$S$744/$O$739)),$R$743*$S$743/$O$739)),$R$742*$S$742/$O$739)),$R$741*$S$741/$O$739)),$R$740*$S$740/$O$739)),4)</f>
        <v>#REF!</v>
      </c>
      <c r="K4" s="77" t="e">
        <f>ROUND(J4*18%,4)</f>
        <v>#REF!</v>
      </c>
      <c r="L4" s="137" t="e">
        <f>ROUND(IF(#REF!&lt;=$R$750,#REF!*$S$750/$O$739,IF(#REF!&gt;$R$751,#REF!*$S$751/$O$739,0)),4)</f>
        <v>#REF!</v>
      </c>
      <c r="M4" s="77" t="e">
        <f>ROUND(L4*18%,4)</f>
        <v>#REF!</v>
      </c>
      <c r="N4" s="14"/>
      <c r="P4" s="14"/>
      <c r="Q4" s="69" t="s">
        <v>28</v>
      </c>
      <c r="R4" s="67">
        <v>5.0000000000000001E-3</v>
      </c>
      <c r="V4" s="36">
        <f t="shared" ref="V4:V68" si="0">C4+(ROUND(C4*$V$2,2))</f>
        <v>0</v>
      </c>
      <c r="W4" s="36">
        <f t="shared" ref="W4:W67" si="1">C4-(ROUND(C4*$V$2,2))</f>
        <v>0</v>
      </c>
    </row>
    <row r="5" spans="1:23" x14ac:dyDescent="0.2">
      <c r="A5" s="171">
        <v>41276</v>
      </c>
      <c r="B5" s="2"/>
      <c r="C5" s="2"/>
      <c r="D5" s="2">
        <f t="shared" ref="D5:E68" si="2">IF(B5-B4=-B5-B4,0,B5-B4)</f>
        <v>0</v>
      </c>
      <c r="E5" s="30">
        <f t="shared" si="2"/>
        <v>0</v>
      </c>
      <c r="F5" s="73">
        <f t="shared" ref="F5:G68" si="3">IFERROR(D5/B4,0)</f>
        <v>0</v>
      </c>
      <c r="G5" s="43">
        <f t="shared" si="3"/>
        <v>0</v>
      </c>
      <c r="H5" s="55"/>
      <c r="I5" s="31">
        <f t="shared" ref="I5:I36" si="4">ROUND(B4*$N$2/$O$739,2)</f>
        <v>0</v>
      </c>
      <c r="J5" s="137">
        <f t="shared" ref="J5:J12" si="5">ROUND(IF(B4&lt;=$R$740,B4*$S$740/$O$739,MAX(IF(B4&lt;=$R$741,B4*$S$741/$O$739,MAX(IF(B4&lt;=$R$742,B4*$S$742/$O$739,MAX(IF(B4&lt;=$R$743,B4*$S$743/$O$739,MAX(IF(B4&lt;=$R$744,B4*$S$744/$O$739,MAX(IF(B4&lt;=$R$745,B4*$S$745/$O$739,MAX(IF(B4&gt;$R$746,B4*$S$746/$O$739,0),$R$745*$S$745/$O$739)),$R$744*$S$744/$O$739)),$R$743*$S$743/$O$739)),$R$742*$S$742/$O$739)),$R$741*$S$741/$O$739)),$R$740*$S$740/$O$739)),4)</f>
        <v>0</v>
      </c>
      <c r="K5" s="77">
        <f t="shared" ref="K5:K12" si="6">ROUND(J5*18%,4)</f>
        <v>0</v>
      </c>
      <c r="L5" s="137">
        <f t="shared" ref="L5:L12" si="7">ROUND(IF(B4&lt;=$R$750,B4*$S$750/$O$739,IF(B4&gt;$R$751,B4*$S$751/$O$739,0)),4)</f>
        <v>0</v>
      </c>
      <c r="M5" s="77">
        <f t="shared" ref="M5:M12" si="8">ROUND(L5*18%,4)</f>
        <v>0</v>
      </c>
      <c r="N5" s="187" t="s">
        <v>44</v>
      </c>
      <c r="O5" s="188"/>
      <c r="P5" s="188"/>
      <c r="V5" s="36">
        <f t="shared" si="0"/>
        <v>0</v>
      </c>
      <c r="W5" s="36">
        <f t="shared" si="1"/>
        <v>0</v>
      </c>
    </row>
    <row r="6" spans="1:23" x14ac:dyDescent="0.2">
      <c r="A6" s="171">
        <v>41277</v>
      </c>
      <c r="B6" s="2"/>
      <c r="C6" s="2"/>
      <c r="D6" s="2">
        <f t="shared" si="2"/>
        <v>0</v>
      </c>
      <c r="E6" s="30">
        <f t="shared" si="2"/>
        <v>0</v>
      </c>
      <c r="F6" s="73">
        <f t="shared" si="3"/>
        <v>0</v>
      </c>
      <c r="G6" s="43">
        <f t="shared" si="3"/>
        <v>0</v>
      </c>
      <c r="H6" s="55"/>
      <c r="I6" s="31">
        <f t="shared" si="4"/>
        <v>0</v>
      </c>
      <c r="J6" s="137">
        <f t="shared" si="5"/>
        <v>0</v>
      </c>
      <c r="K6" s="77">
        <f t="shared" si="6"/>
        <v>0</v>
      </c>
      <c r="L6" s="137">
        <f t="shared" si="7"/>
        <v>0</v>
      </c>
      <c r="M6" s="77">
        <f t="shared" si="8"/>
        <v>0</v>
      </c>
      <c r="N6" s="14"/>
      <c r="O6" s="25">
        <v>365</v>
      </c>
      <c r="P6" s="14"/>
      <c r="Q6" s="36"/>
      <c r="V6" s="36">
        <f t="shared" si="0"/>
        <v>0</v>
      </c>
      <c r="W6" s="36">
        <f t="shared" si="1"/>
        <v>0</v>
      </c>
    </row>
    <row r="7" spans="1:23" x14ac:dyDescent="0.2">
      <c r="A7" s="171">
        <v>41278</v>
      </c>
      <c r="B7" s="2"/>
      <c r="C7" s="2"/>
      <c r="D7" s="2">
        <f t="shared" si="2"/>
        <v>0</v>
      </c>
      <c r="E7" s="30">
        <f t="shared" si="2"/>
        <v>0</v>
      </c>
      <c r="F7" s="73">
        <f t="shared" si="3"/>
        <v>0</v>
      </c>
      <c r="G7" s="43">
        <f t="shared" si="3"/>
        <v>0</v>
      </c>
      <c r="H7" s="55"/>
      <c r="I7" s="31">
        <f t="shared" si="4"/>
        <v>0</v>
      </c>
      <c r="J7" s="137">
        <f t="shared" si="5"/>
        <v>0</v>
      </c>
      <c r="K7" s="77">
        <f t="shared" si="6"/>
        <v>0</v>
      </c>
      <c r="L7" s="137">
        <f t="shared" si="7"/>
        <v>0</v>
      </c>
      <c r="M7" s="77">
        <f t="shared" si="8"/>
        <v>0</v>
      </c>
      <c r="N7" s="14"/>
      <c r="O7" s="14"/>
      <c r="P7" s="14"/>
      <c r="Q7" s="36"/>
      <c r="V7" s="36">
        <f t="shared" si="0"/>
        <v>0</v>
      </c>
      <c r="W7" s="36">
        <f t="shared" si="1"/>
        <v>0</v>
      </c>
    </row>
    <row r="8" spans="1:23" x14ac:dyDescent="0.2">
      <c r="A8" s="171">
        <v>41279</v>
      </c>
      <c r="B8" s="2"/>
      <c r="C8" s="2"/>
      <c r="D8" s="2">
        <f t="shared" si="2"/>
        <v>0</v>
      </c>
      <c r="E8" s="30">
        <f t="shared" si="2"/>
        <v>0</v>
      </c>
      <c r="F8" s="73">
        <f t="shared" si="3"/>
        <v>0</v>
      </c>
      <c r="G8" s="43">
        <f t="shared" si="3"/>
        <v>0</v>
      </c>
      <c r="H8" s="55"/>
      <c r="I8" s="31">
        <f t="shared" si="4"/>
        <v>0</v>
      </c>
      <c r="J8" s="137">
        <f t="shared" si="5"/>
        <v>0</v>
      </c>
      <c r="K8" s="77">
        <f t="shared" si="6"/>
        <v>0</v>
      </c>
      <c r="L8" s="137">
        <f t="shared" si="7"/>
        <v>0</v>
      </c>
      <c r="M8" s="77">
        <f t="shared" si="8"/>
        <v>0</v>
      </c>
      <c r="N8" s="187" t="s">
        <v>19</v>
      </c>
      <c r="O8" s="188"/>
      <c r="P8" s="188"/>
      <c r="Q8" s="195" t="s">
        <v>39</v>
      </c>
      <c r="R8" s="196"/>
      <c r="S8" s="196"/>
      <c r="T8" s="3" t="s">
        <v>42</v>
      </c>
      <c r="U8" s="3" t="s">
        <v>42</v>
      </c>
      <c r="V8" s="36">
        <f t="shared" si="0"/>
        <v>0</v>
      </c>
      <c r="W8" s="36">
        <f t="shared" si="1"/>
        <v>0</v>
      </c>
    </row>
    <row r="9" spans="1:23" x14ac:dyDescent="0.2">
      <c r="A9" s="171">
        <v>41280</v>
      </c>
      <c r="B9" s="2"/>
      <c r="C9" s="2"/>
      <c r="D9" s="2">
        <f t="shared" si="2"/>
        <v>0</v>
      </c>
      <c r="E9" s="30">
        <f t="shared" si="2"/>
        <v>0</v>
      </c>
      <c r="F9" s="73">
        <f t="shared" si="3"/>
        <v>0</v>
      </c>
      <c r="G9" s="43">
        <f t="shared" si="3"/>
        <v>0</v>
      </c>
      <c r="H9" s="55"/>
      <c r="I9" s="31">
        <f t="shared" si="4"/>
        <v>0</v>
      </c>
      <c r="J9" s="137">
        <f t="shared" si="5"/>
        <v>0</v>
      </c>
      <c r="K9" s="77">
        <f t="shared" si="6"/>
        <v>0</v>
      </c>
      <c r="L9" s="137">
        <f t="shared" si="7"/>
        <v>0</v>
      </c>
      <c r="M9" s="77">
        <f t="shared" si="8"/>
        <v>0</v>
      </c>
      <c r="N9" s="14"/>
      <c r="O9" s="25">
        <v>366</v>
      </c>
      <c r="P9" s="14"/>
      <c r="Q9" s="197" t="s">
        <v>36</v>
      </c>
      <c r="R9" s="197"/>
      <c r="S9" s="70" t="s">
        <v>37</v>
      </c>
      <c r="V9" s="36">
        <f t="shared" si="0"/>
        <v>0</v>
      </c>
      <c r="W9" s="36">
        <f t="shared" si="1"/>
        <v>0</v>
      </c>
    </row>
    <row r="10" spans="1:23" x14ac:dyDescent="0.2">
      <c r="A10" s="171">
        <v>41281</v>
      </c>
      <c r="B10" s="2"/>
      <c r="C10" s="2"/>
      <c r="D10" s="2">
        <f t="shared" si="2"/>
        <v>0</v>
      </c>
      <c r="E10" s="30">
        <f t="shared" si="2"/>
        <v>0</v>
      </c>
      <c r="F10" s="73">
        <f t="shared" si="3"/>
        <v>0</v>
      </c>
      <c r="G10" s="43">
        <f t="shared" si="3"/>
        <v>0</v>
      </c>
      <c r="H10" s="55"/>
      <c r="I10" s="31">
        <f t="shared" si="4"/>
        <v>0</v>
      </c>
      <c r="J10" s="137">
        <f t="shared" si="5"/>
        <v>0</v>
      </c>
      <c r="K10" s="77">
        <f t="shared" si="6"/>
        <v>0</v>
      </c>
      <c r="L10" s="137">
        <f t="shared" si="7"/>
        <v>0</v>
      </c>
      <c r="M10" s="77">
        <f t="shared" si="8"/>
        <v>0</v>
      </c>
      <c r="Q10" s="53">
        <v>0</v>
      </c>
      <c r="R10" s="49">
        <v>100000000</v>
      </c>
      <c r="S10" s="48">
        <v>4.8999999999999998E-3</v>
      </c>
      <c r="T10" s="62">
        <f>IF(B14&lt;=R10,B14*S10/O9,T11)</f>
        <v>0</v>
      </c>
      <c r="U10" s="56">
        <f t="shared" ref="U10:U15" si="9">R10*S10/$O$739</f>
        <v>1338.7978142076502</v>
      </c>
      <c r="V10" s="36">
        <f t="shared" si="0"/>
        <v>0</v>
      </c>
      <c r="W10" s="36">
        <f t="shared" si="1"/>
        <v>0</v>
      </c>
    </row>
    <row r="11" spans="1:23" x14ac:dyDescent="0.2">
      <c r="A11" s="171">
        <v>41282</v>
      </c>
      <c r="B11" s="2"/>
      <c r="C11" s="2"/>
      <c r="D11" s="2">
        <f t="shared" si="2"/>
        <v>0</v>
      </c>
      <c r="E11" s="30">
        <f t="shared" si="2"/>
        <v>0</v>
      </c>
      <c r="F11" s="73">
        <f t="shared" si="3"/>
        <v>0</v>
      </c>
      <c r="G11" s="43">
        <f t="shared" si="3"/>
        <v>0</v>
      </c>
      <c r="H11" s="55"/>
      <c r="I11" s="31">
        <f t="shared" si="4"/>
        <v>0</v>
      </c>
      <c r="J11" s="137">
        <f t="shared" si="5"/>
        <v>0</v>
      </c>
      <c r="K11" s="77">
        <f t="shared" si="6"/>
        <v>0</v>
      </c>
      <c r="L11" s="137">
        <f t="shared" si="7"/>
        <v>0</v>
      </c>
      <c r="M11" s="77">
        <f t="shared" si="8"/>
        <v>0</v>
      </c>
      <c r="Q11" s="58">
        <v>100000000</v>
      </c>
      <c r="R11" s="58">
        <v>300000000</v>
      </c>
      <c r="S11" s="59">
        <v>3.8999999999999998E-3</v>
      </c>
      <c r="T11" s="60">
        <f>MAX(IF(B14&lt;=R11,B14*S11/O9,T12),R10*S10/$O$739)</f>
        <v>1338.7978142076502</v>
      </c>
      <c r="U11" s="56">
        <f t="shared" si="9"/>
        <v>3196.7213114754099</v>
      </c>
      <c r="V11" s="36">
        <f t="shared" si="0"/>
        <v>0</v>
      </c>
      <c r="W11" s="36">
        <f t="shared" si="1"/>
        <v>0</v>
      </c>
    </row>
    <row r="12" spans="1:23" x14ac:dyDescent="0.2">
      <c r="A12" s="171">
        <v>41283</v>
      </c>
      <c r="B12" s="2"/>
      <c r="C12" s="2"/>
      <c r="D12" s="2">
        <f t="shared" si="2"/>
        <v>0</v>
      </c>
      <c r="E12" s="30">
        <f t="shared" si="2"/>
        <v>0</v>
      </c>
      <c r="F12" s="73">
        <f t="shared" si="3"/>
        <v>0</v>
      </c>
      <c r="G12" s="43">
        <f t="shared" si="3"/>
        <v>0</v>
      </c>
      <c r="H12" s="55"/>
      <c r="I12" s="31">
        <f t="shared" si="4"/>
        <v>0</v>
      </c>
      <c r="J12" s="137">
        <f t="shared" si="5"/>
        <v>0</v>
      </c>
      <c r="K12" s="77">
        <f t="shared" si="6"/>
        <v>0</v>
      </c>
      <c r="L12" s="137">
        <f t="shared" si="7"/>
        <v>0</v>
      </c>
      <c r="M12" s="77">
        <f t="shared" si="8"/>
        <v>0</v>
      </c>
      <c r="Q12" s="52">
        <v>300000000</v>
      </c>
      <c r="R12" s="52">
        <v>600000000</v>
      </c>
      <c r="S12" s="48">
        <v>2.8999999999999998E-3</v>
      </c>
      <c r="T12" s="60">
        <f>MAX(IF(B14&lt;=R12,B14*S12/O9,T13),R11*S11/$O$739)</f>
        <v>3196.7213114754099</v>
      </c>
      <c r="U12" s="56">
        <f t="shared" si="9"/>
        <v>4754.0983606557375</v>
      </c>
      <c r="V12" s="36">
        <f t="shared" si="0"/>
        <v>0</v>
      </c>
      <c r="W12" s="36">
        <f t="shared" si="1"/>
        <v>0</v>
      </c>
    </row>
    <row r="13" spans="1:23" x14ac:dyDescent="0.2">
      <c r="A13" s="171">
        <v>41284</v>
      </c>
      <c r="B13" s="2"/>
      <c r="C13" s="2"/>
      <c r="D13" s="2">
        <f t="shared" si="2"/>
        <v>0</v>
      </c>
      <c r="E13" s="30">
        <f t="shared" si="2"/>
        <v>0</v>
      </c>
      <c r="F13" s="73">
        <f t="shared" si="3"/>
        <v>0</v>
      </c>
      <c r="G13" s="43">
        <f t="shared" si="3"/>
        <v>0</v>
      </c>
      <c r="H13" s="55"/>
      <c r="I13" s="19">
        <f t="shared" si="4"/>
        <v>0</v>
      </c>
      <c r="J13" s="138">
        <f>ROUND(IF(B12&lt;=$R$740,B12*$S$740/$O$739,MAX(IF(B12&lt;=$R$741,B12*$S$741/$O$739,MAX(IF(B12&lt;=$R$742,B12*$S$742/$O$739,MAX(IF(B12&lt;=$R$743,B12*$S$743/$O$739,MAX(IF(B12&lt;=$R$744,B12*$S$744/$O$739,MAX(IF(B12&lt;=$R$745,B12*$S$745/$O$739,MAX(IF(B12&gt;$R$746,B12*$S$746/$O$739,0),$R$745*$S$745/$O$739)),$R$744*$S$744/$O$739)),$R$743*$S$743/$O$739)),$R$742*$S$742/$O$739)),$R$741*$S$741/$O$739)),$R$740*$S$740/$O$739)),4)</f>
        <v>0</v>
      </c>
      <c r="K13" s="78">
        <f>ROUND(J13*18%,4)</f>
        <v>0</v>
      </c>
      <c r="L13" s="144">
        <f>ROUND(IF(B12&lt;=$R$750,B12*$S$750/$O$739,IF(B12&gt;$R$751,B12*$S$751/$O$739,0)),4)</f>
        <v>0</v>
      </c>
      <c r="M13" s="87">
        <f>ROUND(L13*18%,4)</f>
        <v>0</v>
      </c>
      <c r="N13" s="14"/>
      <c r="Q13" s="52">
        <v>600000000</v>
      </c>
      <c r="R13" s="51">
        <v>900000000</v>
      </c>
      <c r="S13" s="48">
        <v>2.3999999999999998E-3</v>
      </c>
      <c r="T13" s="60">
        <f>MAX(IF(B14&lt;=R13,B14*S13/O9,T14),R12*S12/$O$739)</f>
        <v>4754.0983606557375</v>
      </c>
      <c r="U13" s="56">
        <f t="shared" si="9"/>
        <v>5901.6393442622948</v>
      </c>
      <c r="V13" s="36">
        <f t="shared" si="0"/>
        <v>0</v>
      </c>
      <c r="W13" s="36">
        <f t="shared" si="1"/>
        <v>0</v>
      </c>
    </row>
    <row r="14" spans="1:23" x14ac:dyDescent="0.2">
      <c r="A14" s="171">
        <v>41285</v>
      </c>
      <c r="B14" s="2"/>
      <c r="C14" s="2"/>
      <c r="D14" s="2">
        <f t="shared" si="2"/>
        <v>0</v>
      </c>
      <c r="E14" s="30">
        <f t="shared" si="2"/>
        <v>0</v>
      </c>
      <c r="F14" s="73">
        <f t="shared" si="3"/>
        <v>0</v>
      </c>
      <c r="G14" s="43">
        <f t="shared" si="3"/>
        <v>0</v>
      </c>
      <c r="H14" s="55"/>
      <c r="I14" s="19">
        <f t="shared" si="4"/>
        <v>0</v>
      </c>
      <c r="J14" s="138">
        <f t="shared" ref="J14:J16" si="10">ROUND(IF(B13&lt;=$R$740,B13*$S$740/$O$739,MAX(IF(B13&lt;=$R$741,B13*$S$741/$O$739,MAX(IF(B13&lt;=$R$742,B13*$S$742/$O$739,MAX(IF(B13&lt;=$R$743,B13*$S$743/$O$739,MAX(IF(B13&lt;=$R$744,B13*$S$744/$O$739,MAX(IF(B13&lt;=$R$745,B13*$S$745/$O$739,MAX(IF(B13&gt;$R$746,B13*$S$746/$O$739,0),$R$745*$S$745/$O$739)),$R$744*$S$744/$O$739)),$R$743*$S$743/$O$739)),$R$742*$S$742/$O$739)),$R$741*$S$741/$O$739)),$R$740*$S$740/$O$739)),4)</f>
        <v>0</v>
      </c>
      <c r="K14" s="78">
        <f t="shared" ref="K14:K77" si="11">ROUND(J14*18%,4)</f>
        <v>0</v>
      </c>
      <c r="L14" s="144">
        <f t="shared" ref="L14:L16" si="12">ROUND(IF(B13&lt;=$R$750,B13*$S$750/$O$739,IF(B13&gt;$R$751,B13*$S$751/$O$739,0)),4)</f>
        <v>0</v>
      </c>
      <c r="M14" s="87">
        <f t="shared" ref="M14:M77" si="13">ROUND(L14*18%,4)</f>
        <v>0</v>
      </c>
      <c r="N14" s="14"/>
      <c r="O14" s="72"/>
      <c r="Q14" s="52">
        <v>900000000</v>
      </c>
      <c r="R14" s="52">
        <v>1500000000</v>
      </c>
      <c r="S14" s="48">
        <v>1.9E-3</v>
      </c>
      <c r="T14" s="60">
        <f>MAX(IF(B14&lt;=R14,B14*S14/O9,T15),R13*S13/$O$739)</f>
        <v>5901.6393442622948</v>
      </c>
      <c r="U14" s="56">
        <f t="shared" si="9"/>
        <v>7786.8852459016398</v>
      </c>
      <c r="V14" s="36">
        <f t="shared" si="0"/>
        <v>0</v>
      </c>
      <c r="W14" s="36">
        <f t="shared" si="1"/>
        <v>0</v>
      </c>
    </row>
    <row r="15" spans="1:23" x14ac:dyDescent="0.2">
      <c r="A15" s="171">
        <v>41286</v>
      </c>
      <c r="B15" s="2"/>
      <c r="C15" s="2"/>
      <c r="D15" s="2">
        <f t="shared" si="2"/>
        <v>0</v>
      </c>
      <c r="E15" s="30">
        <f t="shared" si="2"/>
        <v>0</v>
      </c>
      <c r="F15" s="73">
        <f t="shared" si="3"/>
        <v>0</v>
      </c>
      <c r="G15" s="43">
        <f t="shared" si="3"/>
        <v>0</v>
      </c>
      <c r="H15" s="55"/>
      <c r="I15" s="19">
        <f t="shared" si="4"/>
        <v>0</v>
      </c>
      <c r="J15" s="138">
        <f t="shared" si="10"/>
        <v>0</v>
      </c>
      <c r="K15" s="78">
        <f t="shared" si="11"/>
        <v>0</v>
      </c>
      <c r="L15" s="144">
        <f t="shared" si="12"/>
        <v>0</v>
      </c>
      <c r="M15" s="87">
        <f t="shared" si="13"/>
        <v>0</v>
      </c>
      <c r="N15" s="14"/>
      <c r="Q15" s="52">
        <v>1500000000</v>
      </c>
      <c r="R15" s="51">
        <v>2000000000</v>
      </c>
      <c r="S15" s="48">
        <v>1.6999999999999999E-3</v>
      </c>
      <c r="T15" s="60">
        <f>MAX(IF(B14&lt;=R15,B14*S15/O9,T16),R14*S14/$O$739)</f>
        <v>7786.8852459016398</v>
      </c>
      <c r="U15" s="56">
        <f t="shared" si="9"/>
        <v>9289.6174863387987</v>
      </c>
      <c r="V15" s="36">
        <f t="shared" si="0"/>
        <v>0</v>
      </c>
      <c r="W15" s="36">
        <f t="shared" si="1"/>
        <v>0</v>
      </c>
    </row>
    <row r="16" spans="1:23" x14ac:dyDescent="0.2">
      <c r="A16" s="171">
        <v>41287</v>
      </c>
      <c r="B16" s="2"/>
      <c r="C16" s="2"/>
      <c r="D16" s="2">
        <f t="shared" si="2"/>
        <v>0</v>
      </c>
      <c r="E16" s="30">
        <f t="shared" si="2"/>
        <v>0</v>
      </c>
      <c r="F16" s="73">
        <f t="shared" si="3"/>
        <v>0</v>
      </c>
      <c r="G16" s="43">
        <f t="shared" si="3"/>
        <v>0</v>
      </c>
      <c r="H16" s="55"/>
      <c r="I16" s="19">
        <f t="shared" si="4"/>
        <v>0</v>
      </c>
      <c r="J16" s="138">
        <f t="shared" si="10"/>
        <v>0</v>
      </c>
      <c r="K16" s="78">
        <f t="shared" si="11"/>
        <v>0</v>
      </c>
      <c r="L16" s="144">
        <f t="shared" si="12"/>
        <v>0</v>
      </c>
      <c r="M16" s="87">
        <f t="shared" si="13"/>
        <v>0</v>
      </c>
      <c r="N16" s="14"/>
      <c r="Q16" s="53" t="s">
        <v>41</v>
      </c>
      <c r="R16" s="52">
        <v>2000000000</v>
      </c>
      <c r="S16" s="48">
        <v>1.5E-3</v>
      </c>
      <c r="T16" s="60">
        <f>MAX(IF(B14&gt;R16,B14*S16/O9,0),R15*S15/$O$739)</f>
        <v>9289.6174863387987</v>
      </c>
      <c r="U16" s="14"/>
      <c r="V16" s="36">
        <f t="shared" si="0"/>
        <v>0</v>
      </c>
      <c r="W16" s="36">
        <f t="shared" si="1"/>
        <v>0</v>
      </c>
    </row>
    <row r="17" spans="1:23" x14ac:dyDescent="0.2">
      <c r="A17" s="171">
        <v>41288</v>
      </c>
      <c r="B17" s="2"/>
      <c r="C17" s="2"/>
      <c r="D17" s="2">
        <f t="shared" si="2"/>
        <v>0</v>
      </c>
      <c r="E17" s="30">
        <f t="shared" si="2"/>
        <v>0</v>
      </c>
      <c r="F17" s="73">
        <f t="shared" si="3"/>
        <v>0</v>
      </c>
      <c r="G17" s="43">
        <f t="shared" si="3"/>
        <v>0</v>
      </c>
      <c r="H17" s="55"/>
      <c r="I17" s="31">
        <f t="shared" si="4"/>
        <v>0</v>
      </c>
      <c r="J17" s="137">
        <f>ROUND(IF(B16&lt;=$R$740,B16*$S$740/$O$739,MAX(IF(B16&lt;=$R$741,B16*$S$741/$O$739,MAX(IF(B16&lt;=$R$742,B16*$S$742/$O$739,MAX(IF(B16&lt;=$R$743,B16*$S$743/$O$739,MAX(IF(B16&lt;=$R$744,B16*$S$744/$O$739,MAX(IF(B16&lt;=$R$745,B16*$S$745/$O$739,MAX(IF(B16&gt;$R$746,B16*$S$746/$O$739,0),$R$745*$S$745/$O$739)),$R$744*$S$744/$O$739)),$R$743*$S$743/$O$739)),$R$742*$S$742/$O$739)),$R$741*$S$741/$O$739)),$R$740*$S$740/$O$739)),4)</f>
        <v>0</v>
      </c>
      <c r="K17" s="77">
        <f t="shared" si="11"/>
        <v>0</v>
      </c>
      <c r="L17" s="137">
        <f>ROUND(IF(B16&lt;=$R$750,B16*$S$750/$O$739,IF(B16&gt;$R$751,B16*$S$751/$O$739,0)),4)</f>
        <v>0</v>
      </c>
      <c r="M17" s="77">
        <f t="shared" si="13"/>
        <v>0</v>
      </c>
      <c r="N17" s="14"/>
      <c r="O17" s="14"/>
      <c r="P17" s="14"/>
      <c r="Q17" s="71" t="s">
        <v>38</v>
      </c>
      <c r="R17" s="52">
        <v>20000</v>
      </c>
      <c r="S17" s="49"/>
      <c r="V17" s="36">
        <f t="shared" si="0"/>
        <v>0</v>
      </c>
      <c r="W17" s="36">
        <f t="shared" si="1"/>
        <v>0</v>
      </c>
    </row>
    <row r="18" spans="1:23" x14ac:dyDescent="0.2">
      <c r="A18" s="171">
        <v>41289</v>
      </c>
      <c r="B18" s="2"/>
      <c r="C18" s="2"/>
      <c r="D18" s="2">
        <f t="shared" si="2"/>
        <v>0</v>
      </c>
      <c r="E18" s="30">
        <f t="shared" si="2"/>
        <v>0</v>
      </c>
      <c r="F18" s="73">
        <f t="shared" si="3"/>
        <v>0</v>
      </c>
      <c r="G18" s="43">
        <f t="shared" si="3"/>
        <v>0</v>
      </c>
      <c r="H18" s="55"/>
      <c r="I18" s="31">
        <f t="shared" si="4"/>
        <v>0</v>
      </c>
      <c r="J18" s="137">
        <f>ROUND(IF(B17&lt;=$R$740,B17*$S$740/$O$739,MAX(IF(B17&lt;=$R$741,B17*$S$741/$O$739,MAX(IF(B17&lt;=$R$742,B17*$S$742/$O$739,MAX(IF(B17&lt;=$R$743,B17*$S$743/$O$739,MAX(IF(B17&lt;=$R$744,B17*$S$744/$O$739,MAX(IF(B17&lt;=$R$745,B17*$S$745/$O$739,MAX(IF(B17&gt;$R$746,B17*$S$746/$O$739,0),$R$745*$S$745/$O$739)),$R$744*$S$744/$O$739)),$R$743*$S$743/$O$739)),$R$742*$S$742/$O$739)),$R$741*$S$741/$O$739)),$R$740*$S$740/$O$739)),4)</f>
        <v>0</v>
      </c>
      <c r="K18" s="77">
        <f t="shared" si="11"/>
        <v>0</v>
      </c>
      <c r="L18" s="137">
        <f>ROUND(IF(B17&lt;=$R$750,B17*$S$750/$O$739,IF(B17&gt;$R$751,B17*$S$751/$O$739,0)),4)</f>
        <v>0</v>
      </c>
      <c r="M18" s="77">
        <f t="shared" si="13"/>
        <v>0</v>
      </c>
      <c r="N18" s="14"/>
      <c r="P18" s="14"/>
      <c r="T18" s="14">
        <f>ROUND(IF(B14&lt;=R10,B14*S10/O9,IF(B14&lt;=R11,B14*S11/O9,IF(B14&lt;=R12,B14*S12/O9,IF(B14&lt;=R13,B14*S13/O9,IF(B14&lt;=R14,B14*S14/O9,IF(B14&lt;=R15,B14*S15/O9,IF(B14&gt;R16,B14*S16/O9,0))))))),2)</f>
        <v>0</v>
      </c>
      <c r="V18" s="36">
        <f t="shared" si="0"/>
        <v>0</v>
      </c>
      <c r="W18" s="36">
        <f t="shared" si="1"/>
        <v>0</v>
      </c>
    </row>
    <row r="19" spans="1:23" x14ac:dyDescent="0.2">
      <c r="A19" s="171">
        <v>41290</v>
      </c>
      <c r="B19" s="2"/>
      <c r="C19" s="2"/>
      <c r="D19" s="2">
        <f t="shared" si="2"/>
        <v>0</v>
      </c>
      <c r="E19" s="30">
        <f t="shared" si="2"/>
        <v>0</v>
      </c>
      <c r="F19" s="73">
        <f t="shared" si="3"/>
        <v>0</v>
      </c>
      <c r="G19" s="43">
        <f t="shared" si="3"/>
        <v>0</v>
      </c>
      <c r="H19" s="55"/>
      <c r="I19" s="19">
        <f t="shared" si="4"/>
        <v>0</v>
      </c>
      <c r="J19" s="138">
        <f>ROUND(IF(B18&lt;=$R$740,B18*$S$740/$O$739,MAX(IF(B18&lt;=$R$741,B18*$S$741/$O$739,MAX(IF(B18&lt;=$R$742,B18*$S$742/$O$739,MAX(IF(B18&lt;=$R$743,B18*$S$743/$O$739,MAX(IF(B18&lt;=$R$744,B18*$S$744/$O$739,MAX(IF(B18&lt;=$R$745,B18*$S$745/$O$739,MAX(IF(B18&gt;$R$746,B18*$S$746/$O$739,0),$R$745*$S$745/$O$739)),$R$744*$S$744/$O$739)),$R$743*$S$743/$O$739)),$R$742*$S$742/$O$739)),$R$741*$S$741/$O$739)),$R$740*$S$740/$O$739)),4)</f>
        <v>0</v>
      </c>
      <c r="K19" s="78">
        <f t="shared" si="11"/>
        <v>0</v>
      </c>
      <c r="L19" s="144">
        <f>ROUND(IF(B18&lt;=$R$750,B18*$S$750/$O$739,IF(B18&gt;$R$751,B18*$S$751/$O$739,0)),4)</f>
        <v>0</v>
      </c>
      <c r="M19" s="87">
        <f t="shared" si="13"/>
        <v>0</v>
      </c>
      <c r="N19" s="14"/>
      <c r="P19" s="14"/>
      <c r="Q19" s="198" t="s">
        <v>40</v>
      </c>
      <c r="R19" s="198"/>
      <c r="S19" s="198"/>
      <c r="T19" s="63">
        <f>ROUND(IF(B14&lt;=R10,B14*S10/O9,MAX(IF(B14&lt;=R11,B14*S11/O9,MAX(IF(B14&lt;=R12,B14*S12/O9,MAX(IF(B14&lt;=R13,B14*S13/O9,MAX(IF(B14&lt;=R14,B14*S14/O9,MAX(IF(B14&lt;=R15,B14*S15/O9,MAX(IF(B14&gt;R16,B14*S16/O9,0),R15*S15/$O$739)),R14*S14/$O$739)),R13*S13/$O$739)),R12*S12/$O$739)),R11*S11/$O$739)),R10*S10/$O$739)),2)</f>
        <v>0</v>
      </c>
      <c r="V19" s="36">
        <f t="shared" si="0"/>
        <v>0</v>
      </c>
      <c r="W19" s="36">
        <f t="shared" si="1"/>
        <v>0</v>
      </c>
    </row>
    <row r="20" spans="1:23" x14ac:dyDescent="0.2">
      <c r="A20" s="171">
        <v>41291</v>
      </c>
      <c r="B20" s="2"/>
      <c r="C20" s="2"/>
      <c r="D20" s="2">
        <f t="shared" si="2"/>
        <v>0</v>
      </c>
      <c r="E20" s="30">
        <f t="shared" si="2"/>
        <v>0</v>
      </c>
      <c r="F20" s="73">
        <f t="shared" si="3"/>
        <v>0</v>
      </c>
      <c r="G20" s="43">
        <f t="shared" si="3"/>
        <v>0</v>
      </c>
      <c r="H20" s="55"/>
      <c r="I20" s="19">
        <f t="shared" si="4"/>
        <v>0</v>
      </c>
      <c r="J20" s="138">
        <f t="shared" ref="J20:J23" si="14">ROUND(IF(B19&lt;=$R$740,B19*$S$740/$O$739,MAX(IF(B19&lt;=$R$741,B19*$S$741/$O$739,MAX(IF(B19&lt;=$R$742,B19*$S$742/$O$739,MAX(IF(B19&lt;=$R$743,B19*$S$743/$O$739,MAX(IF(B19&lt;=$R$744,B19*$S$744/$O$739,MAX(IF(B19&lt;=$R$745,B19*$S$745/$O$739,MAX(IF(B19&gt;$R$746,B19*$S$746/$O$739,0),$R$745*$S$745/$O$739)),$R$744*$S$744/$O$739)),$R$743*$S$743/$O$739)),$R$742*$S$742/$O$739)),$R$741*$S$741/$O$739)),$R$740*$S$740/$O$739)),4)</f>
        <v>0</v>
      </c>
      <c r="K20" s="78">
        <f t="shared" si="11"/>
        <v>0</v>
      </c>
      <c r="L20" s="144">
        <f t="shared" ref="L20:L23" si="15">ROUND(IF(B19&lt;=$R$750,B19*$S$750/$O$739,IF(B19&gt;$R$751,B19*$S$751/$O$739,0)),4)</f>
        <v>0</v>
      </c>
      <c r="M20" s="87">
        <f t="shared" si="13"/>
        <v>0</v>
      </c>
      <c r="N20" s="14"/>
      <c r="P20" s="14"/>
      <c r="Q20" s="50">
        <v>0</v>
      </c>
      <c r="R20" s="49">
        <v>100000000</v>
      </c>
      <c r="S20" s="48">
        <v>1.5E-3</v>
      </c>
      <c r="T20" s="61">
        <f>ROUND(IF(B14&lt;=R20,B14*S20/O9,IF(B14&gt;R21,B14*S21/O9,0)),2)</f>
        <v>0</v>
      </c>
      <c r="V20" s="36">
        <f t="shared" si="0"/>
        <v>0</v>
      </c>
      <c r="W20" s="36">
        <f t="shared" si="1"/>
        <v>0</v>
      </c>
    </row>
    <row r="21" spans="1:23" x14ac:dyDescent="0.2">
      <c r="A21" s="171">
        <v>41292</v>
      </c>
      <c r="B21" s="2"/>
      <c r="C21" s="2"/>
      <c r="D21" s="2">
        <f t="shared" si="2"/>
        <v>0</v>
      </c>
      <c r="E21" s="30">
        <f t="shared" si="2"/>
        <v>0</v>
      </c>
      <c r="F21" s="73">
        <f t="shared" si="3"/>
        <v>0</v>
      </c>
      <c r="G21" s="43">
        <f t="shared" si="3"/>
        <v>0</v>
      </c>
      <c r="H21" s="55"/>
      <c r="I21" s="19">
        <f t="shared" si="4"/>
        <v>0</v>
      </c>
      <c r="J21" s="138">
        <f t="shared" si="14"/>
        <v>0</v>
      </c>
      <c r="K21" s="78">
        <f t="shared" si="11"/>
        <v>0</v>
      </c>
      <c r="L21" s="144">
        <f t="shared" si="15"/>
        <v>0</v>
      </c>
      <c r="M21" s="87">
        <f t="shared" si="13"/>
        <v>0</v>
      </c>
      <c r="N21" s="14"/>
      <c r="P21" s="14"/>
      <c r="Q21" s="50" t="s">
        <v>41</v>
      </c>
      <c r="R21" s="49">
        <v>100000000</v>
      </c>
      <c r="S21" s="48">
        <v>1E-3</v>
      </c>
      <c r="T21" s="14">
        <f>IF(B14&gt;R21,B14*S21/O9,0)</f>
        <v>0</v>
      </c>
      <c r="V21" s="36">
        <f t="shared" si="0"/>
        <v>0</v>
      </c>
      <c r="W21" s="36">
        <f t="shared" si="1"/>
        <v>0</v>
      </c>
    </row>
    <row r="22" spans="1:23" x14ac:dyDescent="0.2">
      <c r="A22" s="171">
        <v>41293</v>
      </c>
      <c r="B22" s="2"/>
      <c r="C22" s="2"/>
      <c r="D22" s="2">
        <f t="shared" si="2"/>
        <v>0</v>
      </c>
      <c r="E22" s="30">
        <f t="shared" si="2"/>
        <v>0</v>
      </c>
      <c r="F22" s="73">
        <f t="shared" si="3"/>
        <v>0</v>
      </c>
      <c r="G22" s="43">
        <f t="shared" si="3"/>
        <v>0</v>
      </c>
      <c r="H22" s="55"/>
      <c r="I22" s="19">
        <f t="shared" si="4"/>
        <v>0</v>
      </c>
      <c r="J22" s="138">
        <f t="shared" si="14"/>
        <v>0</v>
      </c>
      <c r="K22" s="78">
        <f t="shared" si="11"/>
        <v>0</v>
      </c>
      <c r="L22" s="144">
        <f t="shared" si="15"/>
        <v>0</v>
      </c>
      <c r="M22" s="87">
        <f t="shared" si="13"/>
        <v>0</v>
      </c>
      <c r="N22" s="14"/>
      <c r="O22" s="14"/>
      <c r="P22" s="14"/>
      <c r="Q22" s="71" t="s">
        <v>38</v>
      </c>
      <c r="R22" s="52">
        <v>6000</v>
      </c>
      <c r="S22" s="49"/>
      <c r="V22" s="36">
        <f t="shared" si="0"/>
        <v>0</v>
      </c>
      <c r="W22" s="36">
        <f t="shared" si="1"/>
        <v>0</v>
      </c>
    </row>
    <row r="23" spans="1:23" x14ac:dyDescent="0.2">
      <c r="A23" s="171">
        <v>41294</v>
      </c>
      <c r="B23" s="2"/>
      <c r="C23" s="2"/>
      <c r="D23" s="2">
        <f t="shared" si="2"/>
        <v>0</v>
      </c>
      <c r="E23" s="30">
        <f t="shared" si="2"/>
        <v>0</v>
      </c>
      <c r="F23" s="73">
        <f t="shared" si="3"/>
        <v>0</v>
      </c>
      <c r="G23" s="43">
        <f t="shared" si="3"/>
        <v>0</v>
      </c>
      <c r="H23" s="55"/>
      <c r="I23" s="19">
        <f t="shared" si="4"/>
        <v>0</v>
      </c>
      <c r="J23" s="138">
        <f t="shared" si="14"/>
        <v>0</v>
      </c>
      <c r="K23" s="78">
        <f t="shared" si="11"/>
        <v>0</v>
      </c>
      <c r="L23" s="144">
        <f t="shared" si="15"/>
        <v>0</v>
      </c>
      <c r="M23" s="87">
        <f t="shared" si="13"/>
        <v>0</v>
      </c>
      <c r="N23" s="14"/>
      <c r="O23" s="14"/>
      <c r="P23" s="14"/>
      <c r="V23" s="36">
        <f t="shared" si="0"/>
        <v>0</v>
      </c>
      <c r="W23" s="36">
        <f t="shared" si="1"/>
        <v>0</v>
      </c>
    </row>
    <row r="24" spans="1:23" x14ac:dyDescent="0.2">
      <c r="A24" s="171">
        <v>41295</v>
      </c>
      <c r="B24" s="2"/>
      <c r="C24" s="2"/>
      <c r="D24" s="2">
        <f t="shared" si="2"/>
        <v>0</v>
      </c>
      <c r="E24" s="30">
        <f t="shared" si="2"/>
        <v>0</v>
      </c>
      <c r="F24" s="73">
        <f t="shared" si="3"/>
        <v>0</v>
      </c>
      <c r="G24" s="43">
        <f t="shared" si="3"/>
        <v>0</v>
      </c>
      <c r="H24" s="55"/>
      <c r="I24" s="31">
        <f t="shared" si="4"/>
        <v>0</v>
      </c>
      <c r="J24" s="137">
        <f>ROUND(IF(B23&lt;=$R$740,B23*$S$740/$O$739,MAX(IF(B23&lt;=$R$741,B23*$S$741/$O$739,MAX(IF(B23&lt;=$R$742,B23*$S$742/$O$739,MAX(IF(B23&lt;=$R$743,B23*$S$743/$O$739,MAX(IF(B23&lt;=$R$744,B23*$S$744/$O$739,MAX(IF(B23&lt;=$R$745,B23*$S$745/$O$739,MAX(IF(B23&gt;$R$746,B23*$S$746/$O$739,0),$R$745*$S$745/$O$739)),$R$744*$S$744/$O$739)),$R$743*$S$743/$O$739)),$R$742*$S$742/$O$739)),$R$741*$S$741/$O$739)),$R$740*$S$740/$O$739)),4)</f>
        <v>0</v>
      </c>
      <c r="K24" s="77">
        <f t="shared" si="11"/>
        <v>0</v>
      </c>
      <c r="L24" s="137">
        <f>ROUND(IF(B23&lt;=$R$750,B23*$S$750/$O$739,IF(B23&gt;$R$751,B23*$S$751/$O$739,0)),4)</f>
        <v>0</v>
      </c>
      <c r="M24" s="77">
        <f t="shared" si="13"/>
        <v>0</v>
      </c>
      <c r="N24" s="14"/>
      <c r="O24" s="14"/>
      <c r="P24" s="14"/>
      <c r="Q24" s="36"/>
      <c r="R24" s="36"/>
      <c r="S24" s="57"/>
      <c r="V24" s="36">
        <f t="shared" si="0"/>
        <v>0</v>
      </c>
      <c r="W24" s="36">
        <f t="shared" si="1"/>
        <v>0</v>
      </c>
    </row>
    <row r="25" spans="1:23" x14ac:dyDescent="0.2">
      <c r="A25" s="171">
        <v>41296</v>
      </c>
      <c r="B25" s="2"/>
      <c r="C25" s="2"/>
      <c r="D25" s="2">
        <f t="shared" si="2"/>
        <v>0</v>
      </c>
      <c r="E25" s="30">
        <f t="shared" si="2"/>
        <v>0</v>
      </c>
      <c r="F25" s="73">
        <f t="shared" si="3"/>
        <v>0</v>
      </c>
      <c r="G25" s="43">
        <f t="shared" si="3"/>
        <v>0</v>
      </c>
      <c r="H25" s="55"/>
      <c r="I25" s="31">
        <f t="shared" si="4"/>
        <v>0</v>
      </c>
      <c r="J25" s="137">
        <f>ROUND(IF(B24&lt;=$R$740,B24*$S$740/$O$739,MAX(IF(B24&lt;=$R$741,B24*$S$741/$O$739,MAX(IF(B24&lt;=$R$742,B24*$S$742/$O$739,MAX(IF(B24&lt;=$R$743,B24*$S$743/$O$739,MAX(IF(B24&lt;=$R$744,B24*$S$744/$O$739,MAX(IF(B24&lt;=$R$745,B24*$S$745/$O$739,MAX(IF(B24&gt;$R$746,B24*$S$746/$O$739,0),$R$745*$S$745/$O$739)),$R$744*$S$744/$O$739)),$R$743*$S$743/$O$739)),$R$742*$S$742/$O$739)),$R$741*$S$741/$O$739)),$R$740*$S$740/$O$739)),4)</f>
        <v>0</v>
      </c>
      <c r="K25" s="77">
        <f t="shared" si="11"/>
        <v>0</v>
      </c>
      <c r="L25" s="137">
        <f>ROUND(IF(B24&lt;=$R$750,B24*$S$750/$O$739,IF(B24&gt;$R$751,B24*$S$751/$O$739,0)),4)</f>
        <v>0</v>
      </c>
      <c r="M25" s="77">
        <f t="shared" si="13"/>
        <v>0</v>
      </c>
      <c r="N25" s="14"/>
      <c r="O25" s="14"/>
      <c r="P25" s="14"/>
      <c r="Q25" s="36"/>
      <c r="R25" s="36"/>
      <c r="S25" s="57"/>
      <c r="V25" s="36">
        <f t="shared" si="0"/>
        <v>0</v>
      </c>
      <c r="W25" s="36">
        <f t="shared" si="1"/>
        <v>0</v>
      </c>
    </row>
    <row r="26" spans="1:23" x14ac:dyDescent="0.2">
      <c r="A26" s="171">
        <v>41297</v>
      </c>
      <c r="B26" s="2"/>
      <c r="C26" s="2"/>
      <c r="D26" s="2">
        <f t="shared" si="2"/>
        <v>0</v>
      </c>
      <c r="E26" s="30">
        <f t="shared" si="2"/>
        <v>0</v>
      </c>
      <c r="F26" s="73">
        <f t="shared" si="3"/>
        <v>0</v>
      </c>
      <c r="G26" s="43">
        <f t="shared" si="3"/>
        <v>0</v>
      </c>
      <c r="H26" s="55"/>
      <c r="I26" s="19">
        <f t="shared" si="4"/>
        <v>0</v>
      </c>
      <c r="J26" s="138">
        <f>ROUND(IF(B25&lt;=$R$740,B25*$S$740/$O$739,MAX(IF(B25&lt;=$R$741,B25*$S$741/$O$739,MAX(IF(B25&lt;=$R$742,B25*$S$742/$O$739,MAX(IF(B25&lt;=$R$743,B25*$S$743/$O$739,MAX(IF(B25&lt;=$R$744,B25*$S$744/$O$739,MAX(IF(B25&lt;=$R$745,B25*$S$745/$O$739,MAX(IF(B25&gt;$R$746,B25*$S$746/$O$739,0),$R$745*$S$745/$O$739)),$R$744*$S$744/$O$739)),$R$743*$S$743/$O$739)),$R$742*$S$742/$O$739)),$R$741*$S$741/$O$739)),$R$740*$S$740/$O$739)),4)</f>
        <v>0</v>
      </c>
      <c r="K26" s="78">
        <f t="shared" si="11"/>
        <v>0</v>
      </c>
      <c r="L26" s="144">
        <f>ROUND(IF(B25&lt;=$R$750,B25*$S$750/$O$739,IF(B25&gt;$R$751,B25*$S$751/$O$739,0)),4)</f>
        <v>0</v>
      </c>
      <c r="M26" s="87">
        <f t="shared" si="13"/>
        <v>0</v>
      </c>
      <c r="N26" s="14"/>
      <c r="O26" s="14"/>
      <c r="P26" s="14"/>
      <c r="Q26" s="36"/>
      <c r="R26" s="36"/>
      <c r="S26" s="57"/>
      <c r="V26" s="36">
        <f t="shared" si="0"/>
        <v>0</v>
      </c>
      <c r="W26" s="36">
        <f t="shared" si="1"/>
        <v>0</v>
      </c>
    </row>
    <row r="27" spans="1:23" x14ac:dyDescent="0.2">
      <c r="A27" s="171">
        <v>41298</v>
      </c>
      <c r="B27" s="2"/>
      <c r="C27" s="2"/>
      <c r="D27" s="2">
        <f t="shared" si="2"/>
        <v>0</v>
      </c>
      <c r="E27" s="30">
        <f t="shared" si="2"/>
        <v>0</v>
      </c>
      <c r="F27" s="73">
        <f t="shared" si="3"/>
        <v>0</v>
      </c>
      <c r="G27" s="43">
        <f t="shared" si="3"/>
        <v>0</v>
      </c>
      <c r="H27" s="55"/>
      <c r="I27" s="19">
        <f t="shared" si="4"/>
        <v>0</v>
      </c>
      <c r="J27" s="138">
        <f t="shared" ref="J27:J90" si="16">ROUND(IF(B26&lt;=$R$740,B26*$S$740/$O$739,MAX(IF(B26&lt;=$R$741,B26*$S$741/$O$739,MAX(IF(B26&lt;=$R$742,B26*$S$742/$O$739,MAX(IF(B26&lt;=$R$743,B26*$S$743/$O$739,MAX(IF(B26&lt;=$R$744,B26*$S$744/$O$739,MAX(IF(B26&lt;=$R$745,B26*$S$745/$O$739,MAX(IF(B26&gt;$R$746,B26*$S$746/$O$739,0),$R$745*$S$745/$O$739)),$R$744*$S$744/$O$739)),$R$743*$S$743/$O$739)),$R$742*$S$742/$O$739)),$R$741*$S$741/$O$739)),$R$740*$S$740/$O$739)),4)</f>
        <v>0</v>
      </c>
      <c r="K27" s="78">
        <f t="shared" si="11"/>
        <v>0</v>
      </c>
      <c r="L27" s="144">
        <f t="shared" ref="L27:L30" si="17">ROUND(IF(B26&lt;=$R$750,B26*$S$750/$O$739,IF(B26&gt;$R$751,B26*$S$751/$O$739,0)),4)</f>
        <v>0</v>
      </c>
      <c r="M27" s="87">
        <f t="shared" si="13"/>
        <v>0</v>
      </c>
      <c r="N27" s="14"/>
      <c r="O27" s="14"/>
      <c r="P27" s="14"/>
      <c r="V27" s="36">
        <f t="shared" si="0"/>
        <v>0</v>
      </c>
      <c r="W27" s="36">
        <f t="shared" si="1"/>
        <v>0</v>
      </c>
    </row>
    <row r="28" spans="1:23" x14ac:dyDescent="0.2">
      <c r="A28" s="171">
        <v>41299</v>
      </c>
      <c r="B28" s="2"/>
      <c r="C28" s="2"/>
      <c r="D28" s="2">
        <f t="shared" si="2"/>
        <v>0</v>
      </c>
      <c r="E28" s="30">
        <f t="shared" si="2"/>
        <v>0</v>
      </c>
      <c r="F28" s="73">
        <f t="shared" si="3"/>
        <v>0</v>
      </c>
      <c r="G28" s="43">
        <f t="shared" si="3"/>
        <v>0</v>
      </c>
      <c r="H28" s="55"/>
      <c r="I28" s="19">
        <f t="shared" si="4"/>
        <v>0</v>
      </c>
      <c r="J28" s="138">
        <f t="shared" si="16"/>
        <v>0</v>
      </c>
      <c r="K28" s="78">
        <f t="shared" si="11"/>
        <v>0</v>
      </c>
      <c r="L28" s="144">
        <f t="shared" si="17"/>
        <v>0</v>
      </c>
      <c r="M28" s="87">
        <f t="shared" si="13"/>
        <v>0</v>
      </c>
      <c r="N28" s="14"/>
      <c r="O28" s="14"/>
      <c r="P28" s="14"/>
      <c r="V28" s="36">
        <f t="shared" si="0"/>
        <v>0</v>
      </c>
      <c r="W28" s="36">
        <f t="shared" si="1"/>
        <v>0</v>
      </c>
    </row>
    <row r="29" spans="1:23" x14ac:dyDescent="0.2">
      <c r="A29" s="171">
        <v>41300</v>
      </c>
      <c r="B29" s="2"/>
      <c r="C29" s="2"/>
      <c r="D29" s="2">
        <f t="shared" si="2"/>
        <v>0</v>
      </c>
      <c r="E29" s="30">
        <f t="shared" si="2"/>
        <v>0</v>
      </c>
      <c r="F29" s="73">
        <f t="shared" si="3"/>
        <v>0</v>
      </c>
      <c r="G29" s="43">
        <f t="shared" si="3"/>
        <v>0</v>
      </c>
      <c r="H29" s="55"/>
      <c r="I29" s="19">
        <f t="shared" si="4"/>
        <v>0</v>
      </c>
      <c r="J29" s="138">
        <f t="shared" si="16"/>
        <v>0</v>
      </c>
      <c r="K29" s="78">
        <f t="shared" si="11"/>
        <v>0</v>
      </c>
      <c r="L29" s="144">
        <f t="shared" si="17"/>
        <v>0</v>
      </c>
      <c r="M29" s="87">
        <f t="shared" si="13"/>
        <v>0</v>
      </c>
      <c r="N29" s="191" t="s">
        <v>54</v>
      </c>
      <c r="O29" s="191"/>
      <c r="P29" s="191"/>
      <c r="V29" s="36">
        <f t="shared" si="0"/>
        <v>0</v>
      </c>
      <c r="W29" s="36">
        <f t="shared" si="1"/>
        <v>0</v>
      </c>
    </row>
    <row r="30" spans="1:23" x14ac:dyDescent="0.2">
      <c r="A30" s="171">
        <v>41301</v>
      </c>
      <c r="B30" s="2"/>
      <c r="C30" s="2"/>
      <c r="D30" s="2">
        <f t="shared" si="2"/>
        <v>0</v>
      </c>
      <c r="E30" s="30">
        <f t="shared" si="2"/>
        <v>0</v>
      </c>
      <c r="F30" s="73">
        <f t="shared" si="3"/>
        <v>0</v>
      </c>
      <c r="G30" s="43">
        <f t="shared" si="3"/>
        <v>0</v>
      </c>
      <c r="H30" s="55"/>
      <c r="I30" s="19">
        <f t="shared" si="4"/>
        <v>0</v>
      </c>
      <c r="J30" s="138">
        <f t="shared" si="16"/>
        <v>0</v>
      </c>
      <c r="K30" s="78">
        <f t="shared" si="11"/>
        <v>0</v>
      </c>
      <c r="L30" s="144">
        <f t="shared" si="17"/>
        <v>0</v>
      </c>
      <c r="M30" s="87">
        <f t="shared" si="13"/>
        <v>0</v>
      </c>
      <c r="N30" s="119" t="s">
        <v>52</v>
      </c>
      <c r="O30" s="120" t="e">
        <f>SUM(J4:J34)</f>
        <v>#REF!</v>
      </c>
      <c r="P30" s="76" t="e">
        <f>SUM(L4:L34)</f>
        <v>#REF!</v>
      </c>
      <c r="V30" s="36">
        <f t="shared" si="0"/>
        <v>0</v>
      </c>
      <c r="W30" s="36">
        <f t="shared" si="1"/>
        <v>0</v>
      </c>
    </row>
    <row r="31" spans="1:23" x14ac:dyDescent="0.2">
      <c r="A31" s="171">
        <v>41302</v>
      </c>
      <c r="B31" s="2"/>
      <c r="C31" s="2"/>
      <c r="D31" s="2">
        <f t="shared" si="2"/>
        <v>0</v>
      </c>
      <c r="E31" s="30">
        <f t="shared" si="2"/>
        <v>0</v>
      </c>
      <c r="F31" s="73">
        <f t="shared" si="3"/>
        <v>0</v>
      </c>
      <c r="G31" s="43">
        <f t="shared" si="3"/>
        <v>0</v>
      </c>
      <c r="H31" s="55"/>
      <c r="I31" s="31">
        <f t="shared" si="4"/>
        <v>0</v>
      </c>
      <c r="J31" s="137">
        <f t="shared" si="16"/>
        <v>0</v>
      </c>
      <c r="K31" s="77">
        <f t="shared" si="11"/>
        <v>0</v>
      </c>
      <c r="L31" s="137">
        <f>ROUND(IF(B30&lt;=$R$750,B30*$S$750/$O$739,IF(B30&gt;$R$751,B30*$S$751/$O$739,0)),4)</f>
        <v>0</v>
      </c>
      <c r="M31" s="77">
        <f t="shared" si="13"/>
        <v>0</v>
      </c>
      <c r="N31" s="119" t="s">
        <v>53</v>
      </c>
      <c r="O31" s="76" t="e">
        <f>SUM(K4:K34)</f>
        <v>#REF!</v>
      </c>
      <c r="P31" s="76" t="e">
        <f>SUM(M4:M34)</f>
        <v>#REF!</v>
      </c>
      <c r="V31" s="36">
        <f t="shared" si="0"/>
        <v>0</v>
      </c>
      <c r="W31" s="36">
        <f t="shared" si="1"/>
        <v>0</v>
      </c>
    </row>
    <row r="32" spans="1:23" x14ac:dyDescent="0.2">
      <c r="A32" s="171">
        <v>41303</v>
      </c>
      <c r="B32" s="2"/>
      <c r="C32" s="2"/>
      <c r="D32" s="2">
        <f t="shared" si="2"/>
        <v>0</v>
      </c>
      <c r="E32" s="30">
        <f t="shared" si="2"/>
        <v>0</v>
      </c>
      <c r="F32" s="73">
        <f t="shared" si="3"/>
        <v>0</v>
      </c>
      <c r="G32" s="43">
        <f t="shared" si="3"/>
        <v>0</v>
      </c>
      <c r="H32" s="55"/>
      <c r="I32" s="31">
        <f t="shared" si="4"/>
        <v>0</v>
      </c>
      <c r="J32" s="137">
        <f t="shared" si="16"/>
        <v>0</v>
      </c>
      <c r="K32" s="77">
        <f t="shared" si="11"/>
        <v>0</v>
      </c>
      <c r="L32" s="137">
        <f>ROUND(IF(B31&lt;=$R$750,B31*$S$750/$O$739,IF(B31&gt;$R$751,B31*$S$751/$O$739,0)),4)</f>
        <v>0</v>
      </c>
      <c r="M32" s="77">
        <f t="shared" si="13"/>
        <v>0</v>
      </c>
      <c r="N32" s="186" t="s">
        <v>5</v>
      </c>
      <c r="O32" s="186"/>
      <c r="P32" s="186"/>
      <c r="V32" s="36">
        <f t="shared" si="0"/>
        <v>0</v>
      </c>
      <c r="W32" s="36">
        <f t="shared" si="1"/>
        <v>0</v>
      </c>
    </row>
    <row r="33" spans="1:23" x14ac:dyDescent="0.2">
      <c r="A33" s="171">
        <v>41304</v>
      </c>
      <c r="B33" s="2"/>
      <c r="C33" s="2"/>
      <c r="D33" s="2">
        <f t="shared" si="2"/>
        <v>0</v>
      </c>
      <c r="E33" s="30">
        <f t="shared" si="2"/>
        <v>0</v>
      </c>
      <c r="F33" s="73">
        <f t="shared" si="3"/>
        <v>0</v>
      </c>
      <c r="G33" s="43">
        <f t="shared" si="3"/>
        <v>0</v>
      </c>
      <c r="H33" s="55"/>
      <c r="I33" s="19">
        <f t="shared" si="4"/>
        <v>0</v>
      </c>
      <c r="J33" s="138">
        <f t="shared" si="16"/>
        <v>0</v>
      </c>
      <c r="K33" s="78">
        <f t="shared" si="11"/>
        <v>0</v>
      </c>
      <c r="L33" s="144">
        <f>ROUND(IF(B32&lt;=$R$750,B32*$S$750/$O$739,IF(B32&gt;$R$751,B32*$S$751/$O$739,0)),4)</f>
        <v>0</v>
      </c>
      <c r="M33" s="87">
        <f t="shared" si="13"/>
        <v>0</v>
      </c>
      <c r="N33" s="92" t="s">
        <v>43</v>
      </c>
      <c r="O33" s="167" t="s">
        <v>39</v>
      </c>
      <c r="P33" s="93" t="s">
        <v>40</v>
      </c>
      <c r="V33" s="36">
        <f t="shared" si="0"/>
        <v>0</v>
      </c>
      <c r="W33" s="36">
        <f t="shared" si="1"/>
        <v>0</v>
      </c>
    </row>
    <row r="34" spans="1:23" x14ac:dyDescent="0.2">
      <c r="A34" s="171">
        <v>41305</v>
      </c>
      <c r="B34" s="77"/>
      <c r="C34" s="31"/>
      <c r="D34" s="2">
        <f t="shared" si="2"/>
        <v>0</v>
      </c>
      <c r="E34" s="30">
        <f t="shared" si="2"/>
        <v>0</v>
      </c>
      <c r="F34" s="73">
        <f t="shared" si="3"/>
        <v>0</v>
      </c>
      <c r="G34" s="43">
        <f t="shared" si="3"/>
        <v>0</v>
      </c>
      <c r="H34" s="55"/>
      <c r="I34" s="32">
        <f t="shared" si="4"/>
        <v>0</v>
      </c>
      <c r="J34" s="139">
        <f t="shared" si="16"/>
        <v>0</v>
      </c>
      <c r="K34" s="79">
        <f t="shared" si="11"/>
        <v>0</v>
      </c>
      <c r="L34" s="139">
        <f>ROUND(IF(B33&lt;=$R$750,B33*$S$750/$O$739,IF(B33&gt;$R$751,B33*$S$751/$O$739,0)),4)</f>
        <v>0</v>
      </c>
      <c r="M34" s="79">
        <f t="shared" si="13"/>
        <v>0</v>
      </c>
      <c r="N34" s="94" t="e">
        <f>SUM(I4:I34)</f>
        <v>#REF!</v>
      </c>
      <c r="O34" s="89" t="e">
        <f>IF(SUM(J4:J34)&lt;20000,20000,SUM(J4:J34))</f>
        <v>#REF!</v>
      </c>
      <c r="P34" s="91" t="e">
        <f>IF(SUM(L4:L34)&lt;6000,6000,SUM(L4:L34))</f>
        <v>#REF!</v>
      </c>
      <c r="Q34" s="118"/>
      <c r="V34" s="36">
        <f t="shared" si="0"/>
        <v>0</v>
      </c>
      <c r="W34" s="36">
        <f t="shared" si="1"/>
        <v>0</v>
      </c>
    </row>
    <row r="35" spans="1:23" x14ac:dyDescent="0.2">
      <c r="A35" s="171">
        <v>41306</v>
      </c>
      <c r="B35" s="165"/>
      <c r="C35" s="2"/>
      <c r="D35" s="2">
        <f t="shared" si="2"/>
        <v>0</v>
      </c>
      <c r="E35" s="30">
        <f t="shared" si="2"/>
        <v>0</v>
      </c>
      <c r="F35" s="73">
        <f t="shared" si="3"/>
        <v>0</v>
      </c>
      <c r="G35" s="43">
        <f t="shared" si="3"/>
        <v>0</v>
      </c>
      <c r="I35" s="19">
        <f t="shared" si="4"/>
        <v>0</v>
      </c>
      <c r="J35" s="138">
        <f t="shared" si="16"/>
        <v>0</v>
      </c>
      <c r="K35" s="78">
        <f t="shared" si="11"/>
        <v>0</v>
      </c>
      <c r="L35" s="144">
        <f>ROUND(IF(B34&lt;=$R$750,B34*$S$750/$O$739,IF(B34&gt;$R$751,B34*$S$751/$O$739,0)),4)</f>
        <v>0</v>
      </c>
      <c r="M35" s="87">
        <f t="shared" si="13"/>
        <v>0</v>
      </c>
      <c r="N35" s="94" t="e">
        <f>ROUND(N34*18/118,2)</f>
        <v>#REF!</v>
      </c>
      <c r="O35" s="90" t="e">
        <f>IF(O34=TRUE,SUM(K4:K34),O34*18%)</f>
        <v>#REF!</v>
      </c>
      <c r="P35" s="91" t="e">
        <f>IF(P34=TRUE,SUM(M4:M34),P34*18%)</f>
        <v>#REF!</v>
      </c>
      <c r="Q35" s="36"/>
      <c r="V35" s="36">
        <f t="shared" si="0"/>
        <v>0</v>
      </c>
      <c r="W35" s="36">
        <f t="shared" si="1"/>
        <v>0</v>
      </c>
    </row>
    <row r="36" spans="1:23" x14ac:dyDescent="0.2">
      <c r="A36" s="171">
        <v>41307</v>
      </c>
      <c r="B36" s="165"/>
      <c r="C36" s="2"/>
      <c r="D36" s="2">
        <f t="shared" si="2"/>
        <v>0</v>
      </c>
      <c r="E36" s="30">
        <f t="shared" si="2"/>
        <v>0</v>
      </c>
      <c r="F36" s="73">
        <f t="shared" si="3"/>
        <v>0</v>
      </c>
      <c r="G36" s="43">
        <f t="shared" si="3"/>
        <v>0</v>
      </c>
      <c r="I36" s="19">
        <f t="shared" si="4"/>
        <v>0</v>
      </c>
      <c r="J36" s="138">
        <f t="shared" si="16"/>
        <v>0</v>
      </c>
      <c r="K36" s="78">
        <f t="shared" si="11"/>
        <v>0</v>
      </c>
      <c r="L36" s="144">
        <f t="shared" ref="L36:L99" si="18">ROUND(IF(B35&lt;=$R$750,B35*$S$750/$O$739,IF(B35&gt;$R$751,B35*$S$751/$O$739,0)),4)</f>
        <v>0</v>
      </c>
      <c r="M36" s="87">
        <f t="shared" si="13"/>
        <v>0</v>
      </c>
      <c r="N36" s="190" t="s">
        <v>47</v>
      </c>
      <c r="O36" s="190"/>
      <c r="P36" s="190"/>
      <c r="V36" s="36">
        <f t="shared" si="0"/>
        <v>0</v>
      </c>
      <c r="W36" s="36">
        <f t="shared" si="1"/>
        <v>0</v>
      </c>
    </row>
    <row r="37" spans="1:23" x14ac:dyDescent="0.2">
      <c r="A37" s="171">
        <v>41308</v>
      </c>
      <c r="B37" s="165"/>
      <c r="C37" s="2"/>
      <c r="D37" s="2">
        <f t="shared" si="2"/>
        <v>0</v>
      </c>
      <c r="E37" s="30">
        <f t="shared" si="2"/>
        <v>0</v>
      </c>
      <c r="F37" s="73">
        <f t="shared" si="3"/>
        <v>0</v>
      </c>
      <c r="G37" s="43">
        <f t="shared" si="3"/>
        <v>0</v>
      </c>
      <c r="I37" s="19">
        <f t="shared" ref="I37:I68" si="19">ROUND(B36*$N$2/$O$739,2)</f>
        <v>0</v>
      </c>
      <c r="J37" s="138">
        <f t="shared" si="16"/>
        <v>0</v>
      </c>
      <c r="K37" s="78">
        <f t="shared" si="11"/>
        <v>0</v>
      </c>
      <c r="L37" s="144">
        <f t="shared" si="18"/>
        <v>0</v>
      </c>
      <c r="M37" s="87">
        <f t="shared" si="13"/>
        <v>0</v>
      </c>
      <c r="N37" s="88"/>
      <c r="O37" s="121"/>
      <c r="V37" s="36">
        <f t="shared" si="0"/>
        <v>0</v>
      </c>
      <c r="W37" s="36">
        <f t="shared" si="1"/>
        <v>0</v>
      </c>
    </row>
    <row r="38" spans="1:23" x14ac:dyDescent="0.2">
      <c r="A38" s="171">
        <v>41309</v>
      </c>
      <c r="B38" s="165"/>
      <c r="C38" s="2"/>
      <c r="D38" s="2">
        <f t="shared" si="2"/>
        <v>0</v>
      </c>
      <c r="E38" s="30">
        <f t="shared" si="2"/>
        <v>0</v>
      </c>
      <c r="F38" s="73">
        <f t="shared" si="3"/>
        <v>0</v>
      </c>
      <c r="G38" s="43">
        <f t="shared" si="3"/>
        <v>0</v>
      </c>
      <c r="I38" s="31">
        <f t="shared" si="19"/>
        <v>0</v>
      </c>
      <c r="J38" s="137">
        <f t="shared" si="16"/>
        <v>0</v>
      </c>
      <c r="K38" s="77">
        <f t="shared" si="11"/>
        <v>0</v>
      </c>
      <c r="L38" s="137">
        <f t="shared" si="18"/>
        <v>0</v>
      </c>
      <c r="M38" s="77">
        <f t="shared" si="13"/>
        <v>0</v>
      </c>
      <c r="V38" s="36">
        <f t="shared" si="0"/>
        <v>0</v>
      </c>
      <c r="W38" s="36">
        <f t="shared" si="1"/>
        <v>0</v>
      </c>
    </row>
    <row r="39" spans="1:23" x14ac:dyDescent="0.2">
      <c r="A39" s="171">
        <v>41310</v>
      </c>
      <c r="B39" s="165"/>
      <c r="C39" s="2"/>
      <c r="D39" s="2">
        <f t="shared" si="2"/>
        <v>0</v>
      </c>
      <c r="E39" s="30">
        <f t="shared" si="2"/>
        <v>0</v>
      </c>
      <c r="F39" s="73">
        <f t="shared" si="3"/>
        <v>0</v>
      </c>
      <c r="G39" s="43">
        <f t="shared" si="3"/>
        <v>0</v>
      </c>
      <c r="I39" s="31">
        <f t="shared" si="19"/>
        <v>0</v>
      </c>
      <c r="J39" s="137">
        <f t="shared" si="16"/>
        <v>0</v>
      </c>
      <c r="K39" s="77">
        <f t="shared" si="11"/>
        <v>0</v>
      </c>
      <c r="L39" s="137">
        <f t="shared" si="18"/>
        <v>0</v>
      </c>
      <c r="M39" s="77">
        <f t="shared" si="13"/>
        <v>0</v>
      </c>
      <c r="N39" s="14"/>
      <c r="O39" s="14"/>
      <c r="P39" s="14"/>
      <c r="V39" s="36">
        <f t="shared" si="0"/>
        <v>0</v>
      </c>
      <c r="W39" s="36">
        <f t="shared" si="1"/>
        <v>0</v>
      </c>
    </row>
    <row r="40" spans="1:23" x14ac:dyDescent="0.2">
      <c r="A40" s="171">
        <v>41311</v>
      </c>
      <c r="B40" s="165"/>
      <c r="C40" s="2"/>
      <c r="D40" s="2">
        <f t="shared" si="2"/>
        <v>0</v>
      </c>
      <c r="E40" s="30">
        <f t="shared" si="2"/>
        <v>0</v>
      </c>
      <c r="F40" s="73">
        <f t="shared" si="3"/>
        <v>0</v>
      </c>
      <c r="G40" s="43">
        <f t="shared" si="3"/>
        <v>0</v>
      </c>
      <c r="I40" s="19">
        <f t="shared" si="19"/>
        <v>0</v>
      </c>
      <c r="J40" s="138">
        <f t="shared" si="16"/>
        <v>0</v>
      </c>
      <c r="K40" s="78">
        <f t="shared" si="11"/>
        <v>0</v>
      </c>
      <c r="L40" s="144">
        <f t="shared" si="18"/>
        <v>0</v>
      </c>
      <c r="M40" s="87">
        <f t="shared" si="13"/>
        <v>0</v>
      </c>
      <c r="N40" s="14"/>
      <c r="O40" s="14"/>
      <c r="P40" s="14"/>
      <c r="V40" s="36">
        <f t="shared" si="0"/>
        <v>0</v>
      </c>
      <c r="W40" s="36">
        <f t="shared" si="1"/>
        <v>0</v>
      </c>
    </row>
    <row r="41" spans="1:23" x14ac:dyDescent="0.2">
      <c r="A41" s="171">
        <v>41312</v>
      </c>
      <c r="B41" s="165"/>
      <c r="C41" s="2"/>
      <c r="D41" s="2">
        <f t="shared" si="2"/>
        <v>0</v>
      </c>
      <c r="E41" s="30">
        <f t="shared" si="2"/>
        <v>0</v>
      </c>
      <c r="F41" s="73">
        <f t="shared" si="3"/>
        <v>0</v>
      </c>
      <c r="G41" s="43">
        <f t="shared" si="3"/>
        <v>0</v>
      </c>
      <c r="I41" s="19">
        <f t="shared" si="19"/>
        <v>0</v>
      </c>
      <c r="J41" s="138">
        <f t="shared" si="16"/>
        <v>0</v>
      </c>
      <c r="K41" s="78">
        <f t="shared" si="11"/>
        <v>0</v>
      </c>
      <c r="L41" s="144">
        <f t="shared" si="18"/>
        <v>0</v>
      </c>
      <c r="M41" s="87">
        <f t="shared" si="13"/>
        <v>0</v>
      </c>
      <c r="N41" s="14"/>
      <c r="O41" s="14"/>
      <c r="P41" s="14"/>
      <c r="V41" s="36">
        <f t="shared" si="0"/>
        <v>0</v>
      </c>
      <c r="W41" s="36">
        <f t="shared" si="1"/>
        <v>0</v>
      </c>
    </row>
    <row r="42" spans="1:23" x14ac:dyDescent="0.2">
      <c r="A42" s="171">
        <v>41313</v>
      </c>
      <c r="B42" s="165"/>
      <c r="C42" s="2"/>
      <c r="D42" s="2">
        <f t="shared" si="2"/>
        <v>0</v>
      </c>
      <c r="E42" s="30">
        <f t="shared" si="2"/>
        <v>0</v>
      </c>
      <c r="F42" s="73">
        <f t="shared" si="3"/>
        <v>0</v>
      </c>
      <c r="G42" s="43">
        <f t="shared" si="3"/>
        <v>0</v>
      </c>
      <c r="I42" s="19">
        <f t="shared" si="19"/>
        <v>0</v>
      </c>
      <c r="J42" s="138">
        <f t="shared" si="16"/>
        <v>0</v>
      </c>
      <c r="K42" s="78">
        <f t="shared" si="11"/>
        <v>0</v>
      </c>
      <c r="L42" s="144">
        <f t="shared" si="18"/>
        <v>0</v>
      </c>
      <c r="M42" s="87">
        <f t="shared" si="13"/>
        <v>0</v>
      </c>
      <c r="N42" s="14"/>
      <c r="O42" s="14"/>
      <c r="P42" s="14"/>
      <c r="V42" s="36">
        <f t="shared" si="0"/>
        <v>0</v>
      </c>
      <c r="W42" s="36">
        <f t="shared" si="1"/>
        <v>0</v>
      </c>
    </row>
    <row r="43" spans="1:23" x14ac:dyDescent="0.2">
      <c r="A43" s="171">
        <v>41314</v>
      </c>
      <c r="B43" s="165"/>
      <c r="C43" s="2"/>
      <c r="D43" s="2">
        <f t="shared" si="2"/>
        <v>0</v>
      </c>
      <c r="E43" s="30">
        <f t="shared" si="2"/>
        <v>0</v>
      </c>
      <c r="F43" s="73">
        <f t="shared" si="3"/>
        <v>0</v>
      </c>
      <c r="G43" s="43">
        <f t="shared" si="3"/>
        <v>0</v>
      </c>
      <c r="I43" s="19">
        <f t="shared" si="19"/>
        <v>0</v>
      </c>
      <c r="J43" s="138">
        <f t="shared" si="16"/>
        <v>0</v>
      </c>
      <c r="K43" s="78">
        <f t="shared" si="11"/>
        <v>0</v>
      </c>
      <c r="L43" s="144">
        <f t="shared" si="18"/>
        <v>0</v>
      </c>
      <c r="M43" s="87">
        <f t="shared" si="13"/>
        <v>0</v>
      </c>
      <c r="N43" s="14"/>
      <c r="O43" s="14"/>
      <c r="P43" s="14"/>
      <c r="V43" s="36">
        <f t="shared" si="0"/>
        <v>0</v>
      </c>
      <c r="W43" s="36">
        <f t="shared" si="1"/>
        <v>0</v>
      </c>
    </row>
    <row r="44" spans="1:23" x14ac:dyDescent="0.2">
      <c r="A44" s="171">
        <v>41315</v>
      </c>
      <c r="B44" s="165"/>
      <c r="C44" s="2"/>
      <c r="D44" s="2">
        <f t="shared" si="2"/>
        <v>0</v>
      </c>
      <c r="E44" s="30">
        <f t="shared" si="2"/>
        <v>0</v>
      </c>
      <c r="F44" s="73">
        <f t="shared" si="3"/>
        <v>0</v>
      </c>
      <c r="G44" s="43">
        <f t="shared" si="3"/>
        <v>0</v>
      </c>
      <c r="I44" s="19">
        <f t="shared" si="19"/>
        <v>0</v>
      </c>
      <c r="J44" s="138">
        <f t="shared" si="16"/>
        <v>0</v>
      </c>
      <c r="K44" s="78">
        <f t="shared" si="11"/>
        <v>0</v>
      </c>
      <c r="L44" s="144">
        <f t="shared" si="18"/>
        <v>0</v>
      </c>
      <c r="M44" s="87">
        <f t="shared" si="13"/>
        <v>0</v>
      </c>
      <c r="N44" s="14"/>
      <c r="O44" s="14"/>
      <c r="P44" s="14"/>
      <c r="V44" s="36">
        <f t="shared" si="0"/>
        <v>0</v>
      </c>
      <c r="W44" s="36">
        <f t="shared" si="1"/>
        <v>0</v>
      </c>
    </row>
    <row r="45" spans="1:23" x14ac:dyDescent="0.2">
      <c r="A45" s="171">
        <v>41316</v>
      </c>
      <c r="B45" s="165"/>
      <c r="C45" s="2"/>
      <c r="D45" s="2">
        <f t="shared" si="2"/>
        <v>0</v>
      </c>
      <c r="E45" s="30">
        <f t="shared" si="2"/>
        <v>0</v>
      </c>
      <c r="F45" s="73">
        <f t="shared" si="3"/>
        <v>0</v>
      </c>
      <c r="G45" s="43">
        <f t="shared" si="3"/>
        <v>0</v>
      </c>
      <c r="I45" s="31">
        <f t="shared" si="19"/>
        <v>0</v>
      </c>
      <c r="J45" s="137">
        <f t="shared" si="16"/>
        <v>0</v>
      </c>
      <c r="K45" s="77">
        <f t="shared" si="11"/>
        <v>0</v>
      </c>
      <c r="L45" s="137">
        <f t="shared" si="18"/>
        <v>0</v>
      </c>
      <c r="M45" s="77">
        <f t="shared" si="13"/>
        <v>0</v>
      </c>
      <c r="N45" s="14"/>
      <c r="O45" s="14"/>
      <c r="P45" s="14"/>
      <c r="V45" s="36">
        <f t="shared" si="0"/>
        <v>0</v>
      </c>
      <c r="W45" s="36">
        <f t="shared" si="1"/>
        <v>0</v>
      </c>
    </row>
    <row r="46" spans="1:23" x14ac:dyDescent="0.2">
      <c r="A46" s="171">
        <v>41317</v>
      </c>
      <c r="B46" s="165"/>
      <c r="C46" s="2"/>
      <c r="D46" s="2">
        <f t="shared" si="2"/>
        <v>0</v>
      </c>
      <c r="E46" s="30">
        <f t="shared" si="2"/>
        <v>0</v>
      </c>
      <c r="F46" s="73">
        <f t="shared" si="3"/>
        <v>0</v>
      </c>
      <c r="G46" s="43">
        <f t="shared" si="3"/>
        <v>0</v>
      </c>
      <c r="I46" s="31">
        <f t="shared" si="19"/>
        <v>0</v>
      </c>
      <c r="J46" s="137">
        <f t="shared" si="16"/>
        <v>0</v>
      </c>
      <c r="K46" s="77">
        <f t="shared" si="11"/>
        <v>0</v>
      </c>
      <c r="L46" s="137">
        <f t="shared" si="18"/>
        <v>0</v>
      </c>
      <c r="M46" s="77">
        <f t="shared" si="13"/>
        <v>0</v>
      </c>
      <c r="N46" s="14"/>
      <c r="O46" s="14"/>
      <c r="P46" s="14"/>
      <c r="V46" s="36">
        <f t="shared" si="0"/>
        <v>0</v>
      </c>
      <c r="W46" s="36">
        <f t="shared" si="1"/>
        <v>0</v>
      </c>
    </row>
    <row r="47" spans="1:23" x14ac:dyDescent="0.2">
      <c r="A47" s="171">
        <v>41318</v>
      </c>
      <c r="B47" s="165"/>
      <c r="C47" s="2"/>
      <c r="D47" s="2">
        <f t="shared" si="2"/>
        <v>0</v>
      </c>
      <c r="E47" s="30">
        <f t="shared" si="2"/>
        <v>0</v>
      </c>
      <c r="F47" s="73">
        <f t="shared" si="3"/>
        <v>0</v>
      </c>
      <c r="G47" s="43">
        <f t="shared" si="3"/>
        <v>0</v>
      </c>
      <c r="I47" s="19">
        <f t="shared" si="19"/>
        <v>0</v>
      </c>
      <c r="J47" s="138">
        <f t="shared" si="16"/>
        <v>0</v>
      </c>
      <c r="K47" s="78">
        <f t="shared" si="11"/>
        <v>0</v>
      </c>
      <c r="L47" s="144">
        <f t="shared" si="18"/>
        <v>0</v>
      </c>
      <c r="M47" s="87">
        <f t="shared" si="13"/>
        <v>0</v>
      </c>
      <c r="N47" s="14"/>
      <c r="O47" s="14"/>
      <c r="P47" s="14"/>
      <c r="V47" s="36">
        <f t="shared" si="0"/>
        <v>0</v>
      </c>
      <c r="W47" s="36">
        <f t="shared" si="1"/>
        <v>0</v>
      </c>
    </row>
    <row r="48" spans="1:23" x14ac:dyDescent="0.2">
      <c r="A48" s="171">
        <v>41319</v>
      </c>
      <c r="B48" s="165"/>
      <c r="C48" s="2"/>
      <c r="D48" s="2">
        <f t="shared" si="2"/>
        <v>0</v>
      </c>
      <c r="E48" s="30">
        <f t="shared" si="2"/>
        <v>0</v>
      </c>
      <c r="F48" s="73">
        <f t="shared" si="3"/>
        <v>0</v>
      </c>
      <c r="G48" s="43">
        <f t="shared" si="3"/>
        <v>0</v>
      </c>
      <c r="I48" s="19">
        <f t="shared" si="19"/>
        <v>0</v>
      </c>
      <c r="J48" s="138">
        <f t="shared" si="16"/>
        <v>0</v>
      </c>
      <c r="K48" s="78">
        <f t="shared" si="11"/>
        <v>0</v>
      </c>
      <c r="L48" s="144">
        <f t="shared" si="18"/>
        <v>0</v>
      </c>
      <c r="M48" s="87">
        <f t="shared" si="13"/>
        <v>0</v>
      </c>
      <c r="N48" s="14"/>
      <c r="O48" s="14"/>
      <c r="P48" s="14"/>
      <c r="V48" s="36">
        <f t="shared" si="0"/>
        <v>0</v>
      </c>
      <c r="W48" s="36">
        <f t="shared" si="1"/>
        <v>0</v>
      </c>
    </row>
    <row r="49" spans="1:23" x14ac:dyDescent="0.2">
      <c r="A49" s="171">
        <v>41320</v>
      </c>
      <c r="B49" s="165"/>
      <c r="C49" s="2"/>
      <c r="D49" s="2">
        <f t="shared" si="2"/>
        <v>0</v>
      </c>
      <c r="E49" s="30">
        <f t="shared" si="2"/>
        <v>0</v>
      </c>
      <c r="F49" s="73">
        <f t="shared" si="3"/>
        <v>0</v>
      </c>
      <c r="G49" s="43">
        <f t="shared" si="3"/>
        <v>0</v>
      </c>
      <c r="I49" s="19">
        <f t="shared" si="19"/>
        <v>0</v>
      </c>
      <c r="J49" s="138">
        <f t="shared" si="16"/>
        <v>0</v>
      </c>
      <c r="K49" s="78">
        <f t="shared" si="11"/>
        <v>0</v>
      </c>
      <c r="L49" s="144">
        <f t="shared" si="18"/>
        <v>0</v>
      </c>
      <c r="M49" s="87">
        <f t="shared" si="13"/>
        <v>0</v>
      </c>
      <c r="N49" s="14"/>
      <c r="O49" s="14"/>
      <c r="P49" s="14"/>
      <c r="V49" s="36">
        <f t="shared" si="0"/>
        <v>0</v>
      </c>
      <c r="W49" s="36">
        <f t="shared" si="1"/>
        <v>0</v>
      </c>
    </row>
    <row r="50" spans="1:23" x14ac:dyDescent="0.2">
      <c r="A50" s="171">
        <v>41321</v>
      </c>
      <c r="B50" s="165"/>
      <c r="C50" s="2"/>
      <c r="D50" s="2">
        <f t="shared" si="2"/>
        <v>0</v>
      </c>
      <c r="E50" s="30">
        <f t="shared" si="2"/>
        <v>0</v>
      </c>
      <c r="F50" s="73">
        <f t="shared" si="3"/>
        <v>0</v>
      </c>
      <c r="G50" s="43">
        <f t="shared" si="3"/>
        <v>0</v>
      </c>
      <c r="I50" s="19">
        <f t="shared" si="19"/>
        <v>0</v>
      </c>
      <c r="J50" s="138">
        <f t="shared" si="16"/>
        <v>0</v>
      </c>
      <c r="K50" s="78">
        <f t="shared" si="11"/>
        <v>0</v>
      </c>
      <c r="L50" s="144">
        <f t="shared" si="18"/>
        <v>0</v>
      </c>
      <c r="M50" s="87">
        <f t="shared" si="13"/>
        <v>0</v>
      </c>
      <c r="N50" s="14"/>
      <c r="O50" s="14"/>
      <c r="P50" s="14"/>
      <c r="V50" s="36">
        <f t="shared" si="0"/>
        <v>0</v>
      </c>
      <c r="W50" s="36">
        <f t="shared" si="1"/>
        <v>0</v>
      </c>
    </row>
    <row r="51" spans="1:23" x14ac:dyDescent="0.2">
      <c r="A51" s="171">
        <v>41322</v>
      </c>
      <c r="B51" s="165"/>
      <c r="C51" s="2"/>
      <c r="D51" s="2">
        <f t="shared" si="2"/>
        <v>0</v>
      </c>
      <c r="E51" s="30">
        <f t="shared" si="2"/>
        <v>0</v>
      </c>
      <c r="F51" s="73">
        <f t="shared" si="3"/>
        <v>0</v>
      </c>
      <c r="G51" s="43">
        <f t="shared" si="3"/>
        <v>0</v>
      </c>
      <c r="I51" s="19">
        <f t="shared" si="19"/>
        <v>0</v>
      </c>
      <c r="J51" s="138">
        <f t="shared" si="16"/>
        <v>0</v>
      </c>
      <c r="K51" s="78">
        <f t="shared" si="11"/>
        <v>0</v>
      </c>
      <c r="L51" s="144">
        <f t="shared" si="18"/>
        <v>0</v>
      </c>
      <c r="M51" s="87">
        <f t="shared" si="13"/>
        <v>0</v>
      </c>
      <c r="N51" s="14"/>
      <c r="O51" s="14"/>
      <c r="P51" s="14"/>
      <c r="V51" s="36">
        <f t="shared" si="0"/>
        <v>0</v>
      </c>
      <c r="W51" s="36">
        <f t="shared" si="1"/>
        <v>0</v>
      </c>
    </row>
    <row r="52" spans="1:23" x14ac:dyDescent="0.2">
      <c r="A52" s="171">
        <v>41323</v>
      </c>
      <c r="B52" s="165"/>
      <c r="C52" s="2"/>
      <c r="D52" s="2">
        <f t="shared" si="2"/>
        <v>0</v>
      </c>
      <c r="E52" s="30">
        <f t="shared" si="2"/>
        <v>0</v>
      </c>
      <c r="F52" s="73">
        <f t="shared" si="3"/>
        <v>0</v>
      </c>
      <c r="G52" s="43">
        <f t="shared" si="3"/>
        <v>0</v>
      </c>
      <c r="I52" s="31">
        <f t="shared" si="19"/>
        <v>0</v>
      </c>
      <c r="J52" s="137">
        <f t="shared" si="16"/>
        <v>0</v>
      </c>
      <c r="K52" s="77">
        <f t="shared" si="11"/>
        <v>0</v>
      </c>
      <c r="L52" s="137">
        <f t="shared" si="18"/>
        <v>0</v>
      </c>
      <c r="M52" s="77">
        <f t="shared" si="13"/>
        <v>0</v>
      </c>
      <c r="N52" s="14"/>
      <c r="O52" s="14"/>
      <c r="P52" s="14"/>
      <c r="V52" s="36">
        <f t="shared" si="0"/>
        <v>0</v>
      </c>
      <c r="W52" s="36">
        <f t="shared" si="1"/>
        <v>0</v>
      </c>
    </row>
    <row r="53" spans="1:23" x14ac:dyDescent="0.2">
      <c r="A53" s="171">
        <v>41324</v>
      </c>
      <c r="B53" s="165"/>
      <c r="C53" s="2"/>
      <c r="D53" s="2">
        <f t="shared" si="2"/>
        <v>0</v>
      </c>
      <c r="E53" s="30">
        <f t="shared" si="2"/>
        <v>0</v>
      </c>
      <c r="F53" s="73">
        <f t="shared" si="3"/>
        <v>0</v>
      </c>
      <c r="G53" s="43">
        <f t="shared" si="3"/>
        <v>0</v>
      </c>
      <c r="I53" s="31">
        <f t="shared" si="19"/>
        <v>0</v>
      </c>
      <c r="J53" s="137">
        <f t="shared" si="16"/>
        <v>0</v>
      </c>
      <c r="K53" s="77">
        <f t="shared" si="11"/>
        <v>0</v>
      </c>
      <c r="L53" s="137">
        <f t="shared" si="18"/>
        <v>0</v>
      </c>
      <c r="M53" s="77">
        <f t="shared" si="13"/>
        <v>0</v>
      </c>
      <c r="N53" s="14"/>
      <c r="O53" s="14"/>
      <c r="P53" s="14"/>
      <c r="V53" s="36">
        <f t="shared" si="0"/>
        <v>0</v>
      </c>
      <c r="W53" s="36">
        <f t="shared" si="1"/>
        <v>0</v>
      </c>
    </row>
    <row r="54" spans="1:23" x14ac:dyDescent="0.2">
      <c r="A54" s="171">
        <v>41325</v>
      </c>
      <c r="B54" s="165"/>
      <c r="C54" s="2"/>
      <c r="D54" s="2">
        <f t="shared" si="2"/>
        <v>0</v>
      </c>
      <c r="E54" s="30">
        <f t="shared" si="2"/>
        <v>0</v>
      </c>
      <c r="F54" s="73">
        <f t="shared" si="3"/>
        <v>0</v>
      </c>
      <c r="G54" s="43">
        <f t="shared" si="3"/>
        <v>0</v>
      </c>
      <c r="I54" s="19">
        <f t="shared" si="19"/>
        <v>0</v>
      </c>
      <c r="J54" s="138">
        <f t="shared" si="16"/>
        <v>0</v>
      </c>
      <c r="K54" s="78">
        <f t="shared" si="11"/>
        <v>0</v>
      </c>
      <c r="L54" s="144">
        <f t="shared" si="18"/>
        <v>0</v>
      </c>
      <c r="M54" s="87">
        <f t="shared" si="13"/>
        <v>0</v>
      </c>
      <c r="N54" s="14"/>
      <c r="O54" s="14"/>
      <c r="P54" s="14"/>
      <c r="V54" s="36">
        <f t="shared" si="0"/>
        <v>0</v>
      </c>
      <c r="W54" s="36">
        <f t="shared" si="1"/>
        <v>0</v>
      </c>
    </row>
    <row r="55" spans="1:23" x14ac:dyDescent="0.2">
      <c r="A55" s="171">
        <v>41326</v>
      </c>
      <c r="B55" s="165"/>
      <c r="C55" s="2"/>
      <c r="D55" s="2">
        <f t="shared" si="2"/>
        <v>0</v>
      </c>
      <c r="E55" s="30">
        <f t="shared" si="2"/>
        <v>0</v>
      </c>
      <c r="F55" s="73">
        <f t="shared" si="3"/>
        <v>0</v>
      </c>
      <c r="G55" s="43">
        <f t="shared" si="3"/>
        <v>0</v>
      </c>
      <c r="I55" s="19">
        <f t="shared" si="19"/>
        <v>0</v>
      </c>
      <c r="J55" s="138">
        <f t="shared" si="16"/>
        <v>0</v>
      </c>
      <c r="K55" s="78">
        <f t="shared" si="11"/>
        <v>0</v>
      </c>
      <c r="L55" s="144">
        <f t="shared" si="18"/>
        <v>0</v>
      </c>
      <c r="M55" s="87">
        <f t="shared" si="13"/>
        <v>0</v>
      </c>
      <c r="N55" s="14"/>
      <c r="O55" s="14"/>
      <c r="P55" s="14"/>
      <c r="V55" s="36">
        <f t="shared" si="0"/>
        <v>0</v>
      </c>
      <c r="W55" s="36">
        <f t="shared" si="1"/>
        <v>0</v>
      </c>
    </row>
    <row r="56" spans="1:23" x14ac:dyDescent="0.2">
      <c r="A56" s="171">
        <v>41327</v>
      </c>
      <c r="B56" s="165"/>
      <c r="C56" s="2"/>
      <c r="D56" s="2">
        <f t="shared" si="2"/>
        <v>0</v>
      </c>
      <c r="E56" s="30">
        <f t="shared" si="2"/>
        <v>0</v>
      </c>
      <c r="F56" s="73">
        <f t="shared" si="3"/>
        <v>0</v>
      </c>
      <c r="G56" s="43">
        <f t="shared" si="3"/>
        <v>0</v>
      </c>
      <c r="I56" s="19">
        <f t="shared" si="19"/>
        <v>0</v>
      </c>
      <c r="J56" s="138">
        <f t="shared" si="16"/>
        <v>0</v>
      </c>
      <c r="K56" s="78">
        <f t="shared" si="11"/>
        <v>0</v>
      </c>
      <c r="L56" s="144">
        <f t="shared" si="18"/>
        <v>0</v>
      </c>
      <c r="M56" s="87">
        <f t="shared" si="13"/>
        <v>0</v>
      </c>
      <c r="N56" s="14"/>
      <c r="O56" s="14"/>
      <c r="P56" s="14"/>
      <c r="V56" s="36">
        <f t="shared" si="0"/>
        <v>0</v>
      </c>
      <c r="W56" s="36">
        <f t="shared" si="1"/>
        <v>0</v>
      </c>
    </row>
    <row r="57" spans="1:23" x14ac:dyDescent="0.2">
      <c r="A57" s="171">
        <v>41328</v>
      </c>
      <c r="B57" s="165"/>
      <c r="C57" s="2"/>
      <c r="D57" s="2">
        <f t="shared" si="2"/>
        <v>0</v>
      </c>
      <c r="E57" s="30">
        <f t="shared" si="2"/>
        <v>0</v>
      </c>
      <c r="F57" s="73">
        <f t="shared" si="3"/>
        <v>0</v>
      </c>
      <c r="G57" s="43">
        <f t="shared" si="3"/>
        <v>0</v>
      </c>
      <c r="I57" s="31">
        <f t="shared" si="19"/>
        <v>0</v>
      </c>
      <c r="J57" s="137">
        <f t="shared" si="16"/>
        <v>0</v>
      </c>
      <c r="K57" s="77">
        <f t="shared" si="11"/>
        <v>0</v>
      </c>
      <c r="L57" s="137">
        <f t="shared" si="18"/>
        <v>0</v>
      </c>
      <c r="M57" s="77">
        <f t="shared" si="13"/>
        <v>0</v>
      </c>
      <c r="V57" s="36">
        <f t="shared" si="0"/>
        <v>0</v>
      </c>
      <c r="W57" s="36">
        <f t="shared" si="1"/>
        <v>0</v>
      </c>
    </row>
    <row r="58" spans="1:23" x14ac:dyDescent="0.2">
      <c r="A58" s="171">
        <v>41329</v>
      </c>
      <c r="B58" s="165"/>
      <c r="C58" s="2"/>
      <c r="D58" s="2">
        <f t="shared" si="2"/>
        <v>0</v>
      </c>
      <c r="E58" s="30">
        <f t="shared" si="2"/>
        <v>0</v>
      </c>
      <c r="F58" s="73">
        <f t="shared" si="3"/>
        <v>0</v>
      </c>
      <c r="G58" s="43">
        <f t="shared" si="3"/>
        <v>0</v>
      </c>
      <c r="I58" s="19">
        <f t="shared" si="19"/>
        <v>0</v>
      </c>
      <c r="J58" s="138">
        <f t="shared" si="16"/>
        <v>0</v>
      </c>
      <c r="K58" s="78">
        <f t="shared" si="11"/>
        <v>0</v>
      </c>
      <c r="L58" s="144">
        <f t="shared" si="18"/>
        <v>0</v>
      </c>
      <c r="M58" s="87">
        <f t="shared" si="13"/>
        <v>0</v>
      </c>
      <c r="N58" s="191" t="s">
        <v>54</v>
      </c>
      <c r="O58" s="191"/>
      <c r="P58" s="191"/>
      <c r="V58" s="36">
        <f t="shared" si="0"/>
        <v>0</v>
      </c>
      <c r="W58" s="36">
        <f t="shared" si="1"/>
        <v>0</v>
      </c>
    </row>
    <row r="59" spans="1:23" x14ac:dyDescent="0.2">
      <c r="A59" s="171">
        <v>41330</v>
      </c>
      <c r="B59" s="165"/>
      <c r="C59" s="2"/>
      <c r="D59" s="2">
        <f t="shared" si="2"/>
        <v>0</v>
      </c>
      <c r="E59" s="30">
        <f t="shared" si="2"/>
        <v>0</v>
      </c>
      <c r="F59" s="73">
        <f t="shared" si="3"/>
        <v>0</v>
      </c>
      <c r="G59" s="43">
        <f t="shared" si="3"/>
        <v>0</v>
      </c>
      <c r="I59" s="31">
        <f t="shared" si="19"/>
        <v>0</v>
      </c>
      <c r="J59" s="137">
        <f t="shared" si="16"/>
        <v>0</v>
      </c>
      <c r="K59" s="77">
        <f t="shared" si="11"/>
        <v>0</v>
      </c>
      <c r="L59" s="137">
        <f t="shared" si="18"/>
        <v>0</v>
      </c>
      <c r="M59" s="77">
        <f t="shared" si="13"/>
        <v>0</v>
      </c>
      <c r="N59" s="119" t="s">
        <v>52</v>
      </c>
      <c r="O59" s="120">
        <f>SUM(J35:J63)</f>
        <v>0</v>
      </c>
      <c r="P59" s="76">
        <f>SUM(L35:L63)</f>
        <v>0</v>
      </c>
      <c r="V59" s="36">
        <f t="shared" si="0"/>
        <v>0</v>
      </c>
      <c r="W59" s="36">
        <f t="shared" si="1"/>
        <v>0</v>
      </c>
    </row>
    <row r="60" spans="1:23" x14ac:dyDescent="0.2">
      <c r="A60" s="171">
        <v>41331</v>
      </c>
      <c r="B60" s="165"/>
      <c r="C60" s="2"/>
      <c r="D60" s="2">
        <f t="shared" si="2"/>
        <v>0</v>
      </c>
      <c r="E60" s="30">
        <f t="shared" si="2"/>
        <v>0</v>
      </c>
      <c r="F60" s="73">
        <f t="shared" si="3"/>
        <v>0</v>
      </c>
      <c r="G60" s="43">
        <f t="shared" si="3"/>
        <v>0</v>
      </c>
      <c r="I60" s="31">
        <f t="shared" si="19"/>
        <v>0</v>
      </c>
      <c r="J60" s="137">
        <f t="shared" si="16"/>
        <v>0</v>
      </c>
      <c r="K60" s="77">
        <f t="shared" si="11"/>
        <v>0</v>
      </c>
      <c r="L60" s="137">
        <f t="shared" si="18"/>
        <v>0</v>
      </c>
      <c r="M60" s="77">
        <f t="shared" si="13"/>
        <v>0</v>
      </c>
      <c r="N60" s="119" t="s">
        <v>53</v>
      </c>
      <c r="O60" s="76">
        <f>SUM(K35:K63)</f>
        <v>0</v>
      </c>
      <c r="P60" s="76">
        <f>SUM(M35:M63)</f>
        <v>0</v>
      </c>
      <c r="V60" s="36">
        <f t="shared" si="0"/>
        <v>0</v>
      </c>
      <c r="W60" s="36">
        <f t="shared" si="1"/>
        <v>0</v>
      </c>
    </row>
    <row r="61" spans="1:23" x14ac:dyDescent="0.2">
      <c r="A61" s="171">
        <v>41332</v>
      </c>
      <c r="B61" s="165"/>
      <c r="C61" s="2"/>
      <c r="D61" s="2">
        <f t="shared" si="2"/>
        <v>0</v>
      </c>
      <c r="E61" s="30">
        <f t="shared" si="2"/>
        <v>0</v>
      </c>
      <c r="F61" s="73">
        <f t="shared" si="3"/>
        <v>0</v>
      </c>
      <c r="G61" s="43">
        <f t="shared" si="3"/>
        <v>0</v>
      </c>
      <c r="I61" s="19">
        <f t="shared" si="19"/>
        <v>0</v>
      </c>
      <c r="J61" s="138">
        <f t="shared" si="16"/>
        <v>0</v>
      </c>
      <c r="K61" s="78">
        <f t="shared" si="11"/>
        <v>0</v>
      </c>
      <c r="L61" s="144">
        <f t="shared" si="18"/>
        <v>0</v>
      </c>
      <c r="M61" s="87">
        <f t="shared" si="13"/>
        <v>0</v>
      </c>
      <c r="N61" s="186" t="s">
        <v>6</v>
      </c>
      <c r="O61" s="186"/>
      <c r="P61" s="186"/>
      <c r="V61" s="36">
        <f t="shared" si="0"/>
        <v>0</v>
      </c>
      <c r="W61" s="36">
        <f t="shared" si="1"/>
        <v>0</v>
      </c>
    </row>
    <row r="62" spans="1:23" x14ac:dyDescent="0.2">
      <c r="A62" s="171">
        <v>41333</v>
      </c>
      <c r="B62" s="31"/>
      <c r="C62" s="31"/>
      <c r="D62" s="2">
        <f t="shared" si="2"/>
        <v>0</v>
      </c>
      <c r="E62" s="30">
        <f t="shared" si="2"/>
        <v>0</v>
      </c>
      <c r="F62" s="73">
        <f t="shared" si="3"/>
        <v>0</v>
      </c>
      <c r="G62" s="43">
        <f t="shared" si="3"/>
        <v>0</v>
      </c>
      <c r="I62" s="19">
        <f t="shared" si="19"/>
        <v>0</v>
      </c>
      <c r="J62" s="138">
        <f t="shared" si="16"/>
        <v>0</v>
      </c>
      <c r="K62" s="78">
        <f t="shared" si="11"/>
        <v>0</v>
      </c>
      <c r="L62" s="144">
        <f t="shared" si="18"/>
        <v>0</v>
      </c>
      <c r="M62" s="87">
        <f t="shared" si="13"/>
        <v>0</v>
      </c>
      <c r="N62" s="92" t="s">
        <v>43</v>
      </c>
      <c r="O62" s="167" t="s">
        <v>39</v>
      </c>
      <c r="P62" s="93" t="s">
        <v>40</v>
      </c>
      <c r="V62" s="36">
        <f t="shared" si="0"/>
        <v>0</v>
      </c>
      <c r="W62" s="36">
        <f t="shared" si="1"/>
        <v>0</v>
      </c>
    </row>
    <row r="63" spans="1:23" x14ac:dyDescent="0.2">
      <c r="A63" s="171">
        <v>41334</v>
      </c>
      <c r="B63" s="2"/>
      <c r="C63" s="2"/>
      <c r="D63" s="2">
        <f t="shared" si="2"/>
        <v>0</v>
      </c>
      <c r="E63" s="30">
        <f t="shared" si="2"/>
        <v>0</v>
      </c>
      <c r="F63" s="73">
        <f t="shared" si="3"/>
        <v>0</v>
      </c>
      <c r="G63" s="43">
        <f t="shared" si="3"/>
        <v>0</v>
      </c>
      <c r="I63" s="32">
        <f t="shared" si="19"/>
        <v>0</v>
      </c>
      <c r="J63" s="139">
        <f t="shared" si="16"/>
        <v>0</v>
      </c>
      <c r="K63" s="79">
        <f t="shared" si="11"/>
        <v>0</v>
      </c>
      <c r="L63" s="139">
        <f t="shared" si="18"/>
        <v>0</v>
      </c>
      <c r="M63" s="79">
        <f t="shared" si="13"/>
        <v>0</v>
      </c>
      <c r="N63" s="94">
        <f>SUM(I35:I63)</f>
        <v>0</v>
      </c>
      <c r="O63" s="89">
        <f>IF(SUM(J35:J63)&lt;20000,20000,SUM(J35:J63))</f>
        <v>20000</v>
      </c>
      <c r="P63" s="91">
        <f>IF(SUM(L35:L63)&lt;6000,6000,SUM(L35:L63))</f>
        <v>6000</v>
      </c>
      <c r="V63" s="36">
        <f t="shared" si="0"/>
        <v>0</v>
      </c>
      <c r="W63" s="36">
        <f t="shared" si="1"/>
        <v>0</v>
      </c>
    </row>
    <row r="64" spans="1:23" x14ac:dyDescent="0.2">
      <c r="A64" s="171">
        <v>41335</v>
      </c>
      <c r="B64" s="2"/>
      <c r="C64" s="2"/>
      <c r="D64" s="2">
        <f t="shared" si="2"/>
        <v>0</v>
      </c>
      <c r="E64" s="30">
        <f t="shared" si="2"/>
        <v>0</v>
      </c>
      <c r="F64" s="73">
        <f t="shared" si="3"/>
        <v>0</v>
      </c>
      <c r="G64" s="43">
        <f t="shared" si="3"/>
        <v>0</v>
      </c>
      <c r="I64" s="19">
        <f t="shared" si="19"/>
        <v>0</v>
      </c>
      <c r="J64" s="138">
        <f t="shared" si="16"/>
        <v>0</v>
      </c>
      <c r="K64" s="78">
        <f t="shared" si="11"/>
        <v>0</v>
      </c>
      <c r="L64" s="144">
        <f t="shared" si="18"/>
        <v>0</v>
      </c>
      <c r="M64" s="87">
        <f t="shared" si="13"/>
        <v>0</v>
      </c>
      <c r="N64" s="94">
        <f>ROUND(N63*18/118,2)</f>
        <v>0</v>
      </c>
      <c r="O64" s="95">
        <f>IF(O63=TRUE,SUM(K35:K63),O63*18%)</f>
        <v>3600</v>
      </c>
      <c r="P64" s="96">
        <f>IF(P63=TRUE,SUM(M35:M63),P63*18%)</f>
        <v>1080</v>
      </c>
      <c r="V64" s="36">
        <f t="shared" si="0"/>
        <v>0</v>
      </c>
      <c r="W64" s="36">
        <f t="shared" si="1"/>
        <v>0</v>
      </c>
    </row>
    <row r="65" spans="1:23" x14ac:dyDescent="0.2">
      <c r="A65" s="171">
        <v>41336</v>
      </c>
      <c r="B65" s="2"/>
      <c r="C65" s="2"/>
      <c r="D65" s="2">
        <f t="shared" si="2"/>
        <v>0</v>
      </c>
      <c r="E65" s="30">
        <f t="shared" si="2"/>
        <v>0</v>
      </c>
      <c r="F65" s="73">
        <f t="shared" si="3"/>
        <v>0</v>
      </c>
      <c r="G65" s="43">
        <f t="shared" si="3"/>
        <v>0</v>
      </c>
      <c r="I65" s="19">
        <f t="shared" si="19"/>
        <v>0</v>
      </c>
      <c r="J65" s="138">
        <f t="shared" si="16"/>
        <v>0</v>
      </c>
      <c r="K65" s="78">
        <f t="shared" si="11"/>
        <v>0</v>
      </c>
      <c r="L65" s="144">
        <f t="shared" si="18"/>
        <v>0</v>
      </c>
      <c r="M65" s="87">
        <f t="shared" si="13"/>
        <v>0</v>
      </c>
      <c r="N65" s="190" t="s">
        <v>47</v>
      </c>
      <c r="O65" s="190"/>
      <c r="P65" s="190"/>
      <c r="V65" s="36">
        <f t="shared" si="0"/>
        <v>0</v>
      </c>
      <c r="W65" s="36">
        <f t="shared" si="1"/>
        <v>0</v>
      </c>
    </row>
    <row r="66" spans="1:23" x14ac:dyDescent="0.2">
      <c r="A66" s="171">
        <v>41337</v>
      </c>
      <c r="B66" s="2"/>
      <c r="C66" s="2"/>
      <c r="D66" s="2">
        <f t="shared" si="2"/>
        <v>0</v>
      </c>
      <c r="E66" s="30">
        <f t="shared" si="2"/>
        <v>0</v>
      </c>
      <c r="F66" s="73">
        <f t="shared" si="3"/>
        <v>0</v>
      </c>
      <c r="G66" s="43">
        <f t="shared" si="3"/>
        <v>0</v>
      </c>
      <c r="I66" s="31">
        <f t="shared" si="19"/>
        <v>0</v>
      </c>
      <c r="J66" s="137">
        <f t="shared" si="16"/>
        <v>0</v>
      </c>
      <c r="K66" s="77">
        <f t="shared" si="11"/>
        <v>0</v>
      </c>
      <c r="L66" s="137">
        <f t="shared" si="18"/>
        <v>0</v>
      </c>
      <c r="M66" s="77">
        <f t="shared" si="13"/>
        <v>0</v>
      </c>
      <c r="N66" s="14"/>
      <c r="O66" s="14"/>
      <c r="P66" s="14"/>
      <c r="V66" s="36">
        <f t="shared" si="0"/>
        <v>0</v>
      </c>
      <c r="W66" s="36">
        <f t="shared" si="1"/>
        <v>0</v>
      </c>
    </row>
    <row r="67" spans="1:23" x14ac:dyDescent="0.2">
      <c r="A67" s="171">
        <v>41338</v>
      </c>
      <c r="B67" s="2"/>
      <c r="C67" s="2"/>
      <c r="D67" s="2">
        <f t="shared" si="2"/>
        <v>0</v>
      </c>
      <c r="E67" s="30">
        <f t="shared" si="2"/>
        <v>0</v>
      </c>
      <c r="F67" s="73">
        <f t="shared" si="3"/>
        <v>0</v>
      </c>
      <c r="G67" s="43">
        <f t="shared" si="3"/>
        <v>0</v>
      </c>
      <c r="I67" s="31">
        <f t="shared" si="19"/>
        <v>0</v>
      </c>
      <c r="J67" s="137">
        <f t="shared" si="16"/>
        <v>0</v>
      </c>
      <c r="K67" s="77">
        <f t="shared" si="11"/>
        <v>0</v>
      </c>
      <c r="L67" s="137">
        <f t="shared" si="18"/>
        <v>0</v>
      </c>
      <c r="M67" s="77">
        <f t="shared" si="13"/>
        <v>0</v>
      </c>
      <c r="N67" s="14"/>
      <c r="O67" s="14"/>
      <c r="P67" s="14"/>
      <c r="V67" s="36">
        <f t="shared" si="0"/>
        <v>0</v>
      </c>
      <c r="W67" s="36">
        <f t="shared" si="1"/>
        <v>0</v>
      </c>
    </row>
    <row r="68" spans="1:23" x14ac:dyDescent="0.2">
      <c r="A68" s="171">
        <v>41339</v>
      </c>
      <c r="B68" s="2"/>
      <c r="C68" s="2"/>
      <c r="D68" s="2">
        <f t="shared" si="2"/>
        <v>0</v>
      </c>
      <c r="E68" s="30">
        <f t="shared" si="2"/>
        <v>0</v>
      </c>
      <c r="F68" s="73">
        <f t="shared" si="3"/>
        <v>0</v>
      </c>
      <c r="G68" s="43">
        <f t="shared" si="3"/>
        <v>0</v>
      </c>
      <c r="I68" s="19">
        <f t="shared" si="19"/>
        <v>0</v>
      </c>
      <c r="J68" s="138">
        <f t="shared" si="16"/>
        <v>0</v>
      </c>
      <c r="K68" s="78">
        <f t="shared" si="11"/>
        <v>0</v>
      </c>
      <c r="L68" s="144">
        <f t="shared" si="18"/>
        <v>0</v>
      </c>
      <c r="M68" s="87">
        <f t="shared" si="13"/>
        <v>0</v>
      </c>
      <c r="N68" s="14"/>
      <c r="O68" s="14"/>
      <c r="P68" s="14"/>
      <c r="V68" s="36">
        <f t="shared" si="0"/>
        <v>0</v>
      </c>
      <c r="W68" s="36">
        <f t="shared" ref="W68:W76" si="20">C68-(ROUND(C68*$V$2,2))</f>
        <v>0</v>
      </c>
    </row>
    <row r="69" spans="1:23" x14ac:dyDescent="0.2">
      <c r="A69" s="171">
        <v>41340</v>
      </c>
      <c r="B69" s="2"/>
      <c r="C69" s="2"/>
      <c r="D69" s="2">
        <f t="shared" ref="D69:E132" si="21">IF(B69-B68=-B69-B68,0,B69-B68)</f>
        <v>0</v>
      </c>
      <c r="E69" s="30">
        <f t="shared" si="21"/>
        <v>0</v>
      </c>
      <c r="F69" s="73">
        <f t="shared" ref="F69:G132" si="22">IFERROR(D69/B68,0)</f>
        <v>0</v>
      </c>
      <c r="G69" s="43">
        <f t="shared" si="22"/>
        <v>0</v>
      </c>
      <c r="I69" s="19">
        <f t="shared" ref="I69:I100" si="23">ROUND(B68*$N$2/$O$739,2)</f>
        <v>0</v>
      </c>
      <c r="J69" s="138">
        <f t="shared" si="16"/>
        <v>0</v>
      </c>
      <c r="K69" s="78">
        <f t="shared" si="11"/>
        <v>0</v>
      </c>
      <c r="L69" s="144">
        <f t="shared" si="18"/>
        <v>0</v>
      </c>
      <c r="M69" s="87">
        <f t="shared" si="13"/>
        <v>0</v>
      </c>
      <c r="N69" s="14"/>
      <c r="O69" s="14"/>
      <c r="P69" s="14"/>
      <c r="V69" s="36">
        <f t="shared" ref="V69:V76" si="24">C69+(ROUND(C69*$V$2,2))</f>
        <v>0</v>
      </c>
      <c r="W69" s="36">
        <f t="shared" si="20"/>
        <v>0</v>
      </c>
    </row>
    <row r="70" spans="1:23" x14ac:dyDescent="0.2">
      <c r="A70" s="171">
        <v>41341</v>
      </c>
      <c r="B70" s="2"/>
      <c r="C70" s="2"/>
      <c r="D70" s="2">
        <f t="shared" si="21"/>
        <v>0</v>
      </c>
      <c r="E70" s="30">
        <f t="shared" si="21"/>
        <v>0</v>
      </c>
      <c r="F70" s="73">
        <f t="shared" si="22"/>
        <v>0</v>
      </c>
      <c r="G70" s="43">
        <f t="shared" si="22"/>
        <v>0</v>
      </c>
      <c r="I70" s="19">
        <f t="shared" si="23"/>
        <v>0</v>
      </c>
      <c r="J70" s="138">
        <f t="shared" si="16"/>
        <v>0</v>
      </c>
      <c r="K70" s="78">
        <f t="shared" si="11"/>
        <v>0</v>
      </c>
      <c r="L70" s="144">
        <f t="shared" si="18"/>
        <v>0</v>
      </c>
      <c r="M70" s="87">
        <f t="shared" si="13"/>
        <v>0</v>
      </c>
      <c r="N70" s="14"/>
      <c r="O70" s="14"/>
      <c r="P70" s="14"/>
      <c r="V70" s="36">
        <f t="shared" si="24"/>
        <v>0</v>
      </c>
      <c r="W70" s="36">
        <f t="shared" si="20"/>
        <v>0</v>
      </c>
    </row>
    <row r="71" spans="1:23" x14ac:dyDescent="0.2">
      <c r="A71" s="171">
        <v>41342</v>
      </c>
      <c r="B71" s="2"/>
      <c r="C71" s="2"/>
      <c r="D71" s="2">
        <f t="shared" si="21"/>
        <v>0</v>
      </c>
      <c r="E71" s="30">
        <f t="shared" si="21"/>
        <v>0</v>
      </c>
      <c r="F71" s="73">
        <f t="shared" si="22"/>
        <v>0</v>
      </c>
      <c r="G71" s="43">
        <f t="shared" si="22"/>
        <v>0</v>
      </c>
      <c r="I71" s="31">
        <f t="shared" si="23"/>
        <v>0</v>
      </c>
      <c r="J71" s="137">
        <f t="shared" si="16"/>
        <v>0</v>
      </c>
      <c r="K71" s="77">
        <f t="shared" si="11"/>
        <v>0</v>
      </c>
      <c r="L71" s="137">
        <f t="shared" si="18"/>
        <v>0</v>
      </c>
      <c r="M71" s="77">
        <f t="shared" si="13"/>
        <v>0</v>
      </c>
      <c r="N71" s="14"/>
      <c r="O71" s="14"/>
      <c r="P71" s="14"/>
      <c r="V71" s="36">
        <f t="shared" si="24"/>
        <v>0</v>
      </c>
      <c r="W71" s="36">
        <f t="shared" si="20"/>
        <v>0</v>
      </c>
    </row>
    <row r="72" spans="1:23" x14ac:dyDescent="0.2">
      <c r="A72" s="171">
        <v>41343</v>
      </c>
      <c r="B72" s="2"/>
      <c r="C72" s="2"/>
      <c r="D72" s="2">
        <f t="shared" si="21"/>
        <v>0</v>
      </c>
      <c r="E72" s="30">
        <f t="shared" si="21"/>
        <v>0</v>
      </c>
      <c r="F72" s="73">
        <f t="shared" si="22"/>
        <v>0</v>
      </c>
      <c r="G72" s="43">
        <f t="shared" si="22"/>
        <v>0</v>
      </c>
      <c r="I72" s="31">
        <f t="shared" si="23"/>
        <v>0</v>
      </c>
      <c r="J72" s="137">
        <f t="shared" si="16"/>
        <v>0</v>
      </c>
      <c r="K72" s="77">
        <f t="shared" si="11"/>
        <v>0</v>
      </c>
      <c r="L72" s="137">
        <f t="shared" si="18"/>
        <v>0</v>
      </c>
      <c r="M72" s="77">
        <f t="shared" si="13"/>
        <v>0</v>
      </c>
      <c r="N72" s="14"/>
      <c r="O72" s="14"/>
      <c r="P72" s="14"/>
      <c r="V72" s="36">
        <f t="shared" si="24"/>
        <v>0</v>
      </c>
      <c r="W72" s="36">
        <f t="shared" si="20"/>
        <v>0</v>
      </c>
    </row>
    <row r="73" spans="1:23" x14ac:dyDescent="0.2">
      <c r="A73" s="171">
        <v>41344</v>
      </c>
      <c r="B73" s="2"/>
      <c r="C73" s="2"/>
      <c r="D73" s="2">
        <f t="shared" si="21"/>
        <v>0</v>
      </c>
      <c r="E73" s="30">
        <f t="shared" si="21"/>
        <v>0</v>
      </c>
      <c r="F73" s="73">
        <f t="shared" si="22"/>
        <v>0</v>
      </c>
      <c r="G73" s="43">
        <f t="shared" si="22"/>
        <v>0</v>
      </c>
      <c r="I73" s="31">
        <f t="shared" si="23"/>
        <v>0</v>
      </c>
      <c r="J73" s="137">
        <f t="shared" si="16"/>
        <v>0</v>
      </c>
      <c r="K73" s="77">
        <f t="shared" si="11"/>
        <v>0</v>
      </c>
      <c r="L73" s="137">
        <f t="shared" si="18"/>
        <v>0</v>
      </c>
      <c r="M73" s="77">
        <f t="shared" si="13"/>
        <v>0</v>
      </c>
      <c r="N73" s="14"/>
      <c r="O73" s="14"/>
      <c r="P73" s="14"/>
      <c r="V73" s="36">
        <f t="shared" si="24"/>
        <v>0</v>
      </c>
      <c r="W73" s="36">
        <f t="shared" si="20"/>
        <v>0</v>
      </c>
    </row>
    <row r="74" spans="1:23" x14ac:dyDescent="0.2">
      <c r="A74" s="171">
        <v>41345</v>
      </c>
      <c r="B74" s="2"/>
      <c r="C74" s="2"/>
      <c r="D74" s="2">
        <f t="shared" si="21"/>
        <v>0</v>
      </c>
      <c r="E74" s="30">
        <f t="shared" si="21"/>
        <v>0</v>
      </c>
      <c r="F74" s="73">
        <f t="shared" si="22"/>
        <v>0</v>
      </c>
      <c r="G74" s="43">
        <f t="shared" si="22"/>
        <v>0</v>
      </c>
      <c r="I74" s="19">
        <f t="shared" si="23"/>
        <v>0</v>
      </c>
      <c r="J74" s="138">
        <f t="shared" si="16"/>
        <v>0</v>
      </c>
      <c r="K74" s="78">
        <f t="shared" si="11"/>
        <v>0</v>
      </c>
      <c r="L74" s="144">
        <f t="shared" si="18"/>
        <v>0</v>
      </c>
      <c r="M74" s="87">
        <f t="shared" si="13"/>
        <v>0</v>
      </c>
      <c r="N74" s="14"/>
      <c r="O74" s="14"/>
      <c r="P74" s="14"/>
      <c r="V74" s="36">
        <f t="shared" si="24"/>
        <v>0</v>
      </c>
      <c r="W74" s="36">
        <f t="shared" si="20"/>
        <v>0</v>
      </c>
    </row>
    <row r="75" spans="1:23" x14ac:dyDescent="0.2">
      <c r="A75" s="171">
        <v>41346</v>
      </c>
      <c r="B75" s="2"/>
      <c r="C75" s="2"/>
      <c r="D75" s="2">
        <f t="shared" si="21"/>
        <v>0</v>
      </c>
      <c r="E75" s="30">
        <f t="shared" si="21"/>
        <v>0</v>
      </c>
      <c r="F75" s="73">
        <f t="shared" si="22"/>
        <v>0</v>
      </c>
      <c r="G75" s="43">
        <f t="shared" si="22"/>
        <v>0</v>
      </c>
      <c r="I75" s="19">
        <f t="shared" si="23"/>
        <v>0</v>
      </c>
      <c r="J75" s="138">
        <f t="shared" si="16"/>
        <v>0</v>
      </c>
      <c r="K75" s="78">
        <f t="shared" si="11"/>
        <v>0</v>
      </c>
      <c r="L75" s="144">
        <f t="shared" si="18"/>
        <v>0</v>
      </c>
      <c r="M75" s="87">
        <f t="shared" si="13"/>
        <v>0</v>
      </c>
      <c r="N75" s="14"/>
      <c r="O75" s="14"/>
      <c r="P75" s="14"/>
      <c r="V75" s="36">
        <f t="shared" si="24"/>
        <v>0</v>
      </c>
      <c r="W75" s="36">
        <f t="shared" si="20"/>
        <v>0</v>
      </c>
    </row>
    <row r="76" spans="1:23" x14ac:dyDescent="0.2">
      <c r="A76" s="171">
        <v>41347</v>
      </c>
      <c r="B76" s="2"/>
      <c r="C76" s="2"/>
      <c r="D76" s="2">
        <f t="shared" si="21"/>
        <v>0</v>
      </c>
      <c r="E76" s="30">
        <f t="shared" si="21"/>
        <v>0</v>
      </c>
      <c r="F76" s="73">
        <f t="shared" si="22"/>
        <v>0</v>
      </c>
      <c r="G76" s="43">
        <f t="shared" si="22"/>
        <v>0</v>
      </c>
      <c r="I76" s="19">
        <f t="shared" si="23"/>
        <v>0</v>
      </c>
      <c r="J76" s="138">
        <f t="shared" si="16"/>
        <v>0</v>
      </c>
      <c r="K76" s="78">
        <f t="shared" si="11"/>
        <v>0</v>
      </c>
      <c r="L76" s="144">
        <f t="shared" si="18"/>
        <v>0</v>
      </c>
      <c r="M76" s="87">
        <f t="shared" si="13"/>
        <v>0</v>
      </c>
      <c r="N76" s="14"/>
      <c r="O76" s="14"/>
      <c r="P76" s="14"/>
      <c r="V76" s="36">
        <f t="shared" si="24"/>
        <v>0</v>
      </c>
      <c r="W76" s="36">
        <f t="shared" si="20"/>
        <v>0</v>
      </c>
    </row>
    <row r="77" spans="1:23" x14ac:dyDescent="0.2">
      <c r="A77" s="171">
        <v>41348</v>
      </c>
      <c r="B77" s="2"/>
      <c r="C77" s="2"/>
      <c r="D77" s="2">
        <f t="shared" si="21"/>
        <v>0</v>
      </c>
      <c r="E77" s="30">
        <f t="shared" si="21"/>
        <v>0</v>
      </c>
      <c r="F77" s="73">
        <f t="shared" si="22"/>
        <v>0</v>
      </c>
      <c r="G77" s="43">
        <f t="shared" si="22"/>
        <v>0</v>
      </c>
      <c r="I77" s="19">
        <f t="shared" si="23"/>
        <v>0</v>
      </c>
      <c r="J77" s="138">
        <f t="shared" si="16"/>
        <v>0</v>
      </c>
      <c r="K77" s="78">
        <f t="shared" si="11"/>
        <v>0</v>
      </c>
      <c r="L77" s="144">
        <f t="shared" si="18"/>
        <v>0</v>
      </c>
      <c r="M77" s="87">
        <f t="shared" si="13"/>
        <v>0</v>
      </c>
      <c r="N77" s="14"/>
      <c r="O77" s="14"/>
      <c r="P77" s="14"/>
      <c r="V77" s="36">
        <f>C77+(ROUND(C77*$V$2,2))</f>
        <v>0</v>
      </c>
      <c r="W77" s="36">
        <f>C77-(ROUND(C77*$V$2,2))</f>
        <v>0</v>
      </c>
    </row>
    <row r="78" spans="1:23" x14ac:dyDescent="0.2">
      <c r="A78" s="171">
        <v>41349</v>
      </c>
      <c r="B78" s="2"/>
      <c r="C78" s="2"/>
      <c r="D78" s="2">
        <f t="shared" si="21"/>
        <v>0</v>
      </c>
      <c r="E78" s="30">
        <f t="shared" si="21"/>
        <v>0</v>
      </c>
      <c r="F78" s="73">
        <f t="shared" si="22"/>
        <v>0</v>
      </c>
      <c r="G78" s="43">
        <f t="shared" si="22"/>
        <v>0</v>
      </c>
      <c r="I78" s="19">
        <f t="shared" si="23"/>
        <v>0</v>
      </c>
      <c r="J78" s="138">
        <f t="shared" si="16"/>
        <v>0</v>
      </c>
      <c r="K78" s="78">
        <f t="shared" ref="K78:K141" si="25">ROUND(J78*18%,4)</f>
        <v>0</v>
      </c>
      <c r="L78" s="144">
        <f t="shared" si="18"/>
        <v>0</v>
      </c>
      <c r="M78" s="87">
        <f t="shared" ref="M78:M141" si="26">ROUND(L78*18%,4)</f>
        <v>0</v>
      </c>
      <c r="N78" s="14"/>
      <c r="O78" s="14"/>
      <c r="P78" s="14"/>
      <c r="Q78" s="83"/>
      <c r="R78" s="83"/>
      <c r="V78" s="36">
        <f t="shared" ref="V78:V141" si="27">C78+(ROUND(C78*$V$2,2))</f>
        <v>0</v>
      </c>
      <c r="W78" s="36">
        <f t="shared" ref="W78:W141" si="28">C78-(ROUND(C78*$V$2,2))</f>
        <v>0</v>
      </c>
    </row>
    <row r="79" spans="1:23" x14ac:dyDescent="0.2">
      <c r="A79" s="171">
        <v>41350</v>
      </c>
      <c r="B79" s="2"/>
      <c r="C79" s="2"/>
      <c r="D79" s="2">
        <f t="shared" si="21"/>
        <v>0</v>
      </c>
      <c r="E79" s="30">
        <f t="shared" si="21"/>
        <v>0</v>
      </c>
      <c r="F79" s="73">
        <f t="shared" si="22"/>
        <v>0</v>
      </c>
      <c r="G79" s="43">
        <f t="shared" si="22"/>
        <v>0</v>
      </c>
      <c r="I79" s="19">
        <f t="shared" si="23"/>
        <v>0</v>
      </c>
      <c r="J79" s="138">
        <f t="shared" si="16"/>
        <v>0</v>
      </c>
      <c r="K79" s="78">
        <f t="shared" si="25"/>
        <v>0</v>
      </c>
      <c r="L79" s="144">
        <f t="shared" si="18"/>
        <v>0</v>
      </c>
      <c r="M79" s="87">
        <f t="shared" si="26"/>
        <v>0</v>
      </c>
      <c r="N79" s="14"/>
      <c r="O79" s="14"/>
      <c r="P79" s="14"/>
      <c r="Q79" s="83"/>
      <c r="R79" s="83"/>
      <c r="V79" s="36">
        <f t="shared" si="27"/>
        <v>0</v>
      </c>
      <c r="W79" s="36">
        <f t="shared" si="28"/>
        <v>0</v>
      </c>
    </row>
    <row r="80" spans="1:23" x14ac:dyDescent="0.2">
      <c r="A80" s="171">
        <v>41351</v>
      </c>
      <c r="B80" s="2"/>
      <c r="C80" s="2"/>
      <c r="D80" s="2">
        <f t="shared" si="21"/>
        <v>0</v>
      </c>
      <c r="E80" s="30">
        <f t="shared" si="21"/>
        <v>0</v>
      </c>
      <c r="F80" s="73">
        <f t="shared" si="22"/>
        <v>0</v>
      </c>
      <c r="G80" s="43">
        <f t="shared" si="22"/>
        <v>0</v>
      </c>
      <c r="I80" s="31">
        <f t="shared" si="23"/>
        <v>0</v>
      </c>
      <c r="J80" s="137">
        <f t="shared" si="16"/>
        <v>0</v>
      </c>
      <c r="K80" s="77">
        <f t="shared" si="25"/>
        <v>0</v>
      </c>
      <c r="L80" s="137">
        <f t="shared" si="18"/>
        <v>0</v>
      </c>
      <c r="M80" s="77">
        <f t="shared" si="26"/>
        <v>0</v>
      </c>
      <c r="N80" s="14"/>
      <c r="O80" s="14"/>
      <c r="P80" s="14"/>
      <c r="Q80" s="83"/>
      <c r="R80" s="83"/>
      <c r="V80" s="36">
        <f t="shared" si="27"/>
        <v>0</v>
      </c>
      <c r="W80" s="36">
        <f t="shared" si="28"/>
        <v>0</v>
      </c>
    </row>
    <row r="81" spans="1:23" x14ac:dyDescent="0.2">
      <c r="A81" s="171">
        <v>41352</v>
      </c>
      <c r="B81" s="2"/>
      <c r="C81" s="2"/>
      <c r="D81" s="2">
        <f t="shared" si="21"/>
        <v>0</v>
      </c>
      <c r="E81" s="30">
        <f t="shared" si="21"/>
        <v>0</v>
      </c>
      <c r="F81" s="73">
        <f t="shared" si="22"/>
        <v>0</v>
      </c>
      <c r="G81" s="43">
        <f t="shared" si="22"/>
        <v>0</v>
      </c>
      <c r="I81" s="31">
        <f t="shared" si="23"/>
        <v>0</v>
      </c>
      <c r="J81" s="137">
        <f t="shared" si="16"/>
        <v>0</v>
      </c>
      <c r="K81" s="77">
        <f t="shared" si="25"/>
        <v>0</v>
      </c>
      <c r="L81" s="137">
        <f t="shared" si="18"/>
        <v>0</v>
      </c>
      <c r="M81" s="77">
        <f t="shared" si="26"/>
        <v>0</v>
      </c>
      <c r="N81" s="14"/>
      <c r="O81" s="14"/>
      <c r="P81" s="14"/>
      <c r="Q81" s="83"/>
      <c r="R81" s="83"/>
      <c r="V81" s="36">
        <f t="shared" si="27"/>
        <v>0</v>
      </c>
      <c r="W81" s="36">
        <f t="shared" si="28"/>
        <v>0</v>
      </c>
    </row>
    <row r="82" spans="1:23" x14ac:dyDescent="0.2">
      <c r="A82" s="171">
        <v>41353</v>
      </c>
      <c r="B82" s="2"/>
      <c r="C82" s="2"/>
      <c r="D82" s="2">
        <f t="shared" si="21"/>
        <v>0</v>
      </c>
      <c r="E82" s="30">
        <f t="shared" si="21"/>
        <v>0</v>
      </c>
      <c r="F82" s="73">
        <f t="shared" si="22"/>
        <v>0</v>
      </c>
      <c r="G82" s="43">
        <f t="shared" si="22"/>
        <v>0</v>
      </c>
      <c r="I82" s="19">
        <f t="shared" si="23"/>
        <v>0</v>
      </c>
      <c r="J82" s="138">
        <f t="shared" si="16"/>
        <v>0</v>
      </c>
      <c r="K82" s="78">
        <f t="shared" si="25"/>
        <v>0</v>
      </c>
      <c r="L82" s="144">
        <f t="shared" si="18"/>
        <v>0</v>
      </c>
      <c r="M82" s="87">
        <f t="shared" si="26"/>
        <v>0</v>
      </c>
      <c r="N82" s="14"/>
      <c r="O82" s="14"/>
      <c r="P82" s="14"/>
      <c r="Q82" s="83"/>
      <c r="R82" s="83"/>
      <c r="V82" s="36">
        <f t="shared" si="27"/>
        <v>0</v>
      </c>
      <c r="W82" s="36">
        <f t="shared" si="28"/>
        <v>0</v>
      </c>
    </row>
    <row r="83" spans="1:23" x14ac:dyDescent="0.2">
      <c r="A83" s="171">
        <v>41354</v>
      </c>
      <c r="B83" s="2"/>
      <c r="C83" s="2"/>
      <c r="D83" s="2">
        <f t="shared" si="21"/>
        <v>0</v>
      </c>
      <c r="E83" s="30">
        <f t="shared" si="21"/>
        <v>0</v>
      </c>
      <c r="F83" s="73">
        <f t="shared" si="22"/>
        <v>0</v>
      </c>
      <c r="G83" s="43">
        <f t="shared" si="22"/>
        <v>0</v>
      </c>
      <c r="I83" s="19">
        <f t="shared" si="23"/>
        <v>0</v>
      </c>
      <c r="J83" s="138">
        <f t="shared" si="16"/>
        <v>0</v>
      </c>
      <c r="K83" s="78">
        <f t="shared" si="25"/>
        <v>0</v>
      </c>
      <c r="L83" s="144">
        <f t="shared" si="18"/>
        <v>0</v>
      </c>
      <c r="M83" s="87">
        <f t="shared" si="26"/>
        <v>0</v>
      </c>
      <c r="N83" s="14"/>
      <c r="O83" s="14"/>
      <c r="P83" s="14"/>
      <c r="Q83" s="83"/>
      <c r="R83" s="83"/>
      <c r="V83" s="36">
        <f t="shared" si="27"/>
        <v>0</v>
      </c>
      <c r="W83" s="36">
        <f t="shared" si="28"/>
        <v>0</v>
      </c>
    </row>
    <row r="84" spans="1:23" x14ac:dyDescent="0.2">
      <c r="A84" s="171">
        <v>41355</v>
      </c>
      <c r="B84" s="2"/>
      <c r="C84" s="2"/>
      <c r="D84" s="2">
        <f t="shared" si="21"/>
        <v>0</v>
      </c>
      <c r="E84" s="30">
        <f t="shared" si="21"/>
        <v>0</v>
      </c>
      <c r="F84" s="73">
        <f t="shared" si="22"/>
        <v>0</v>
      </c>
      <c r="G84" s="43">
        <f t="shared" si="22"/>
        <v>0</v>
      </c>
      <c r="I84" s="19">
        <f t="shared" si="23"/>
        <v>0</v>
      </c>
      <c r="J84" s="138">
        <f t="shared" si="16"/>
        <v>0</v>
      </c>
      <c r="K84" s="78">
        <f t="shared" si="25"/>
        <v>0</v>
      </c>
      <c r="L84" s="144">
        <f t="shared" si="18"/>
        <v>0</v>
      </c>
      <c r="M84" s="87">
        <f t="shared" si="26"/>
        <v>0</v>
      </c>
      <c r="N84" s="14"/>
      <c r="O84" s="116"/>
      <c r="P84" s="14"/>
      <c r="Q84" s="83"/>
      <c r="R84" s="83"/>
      <c r="S84" s="118"/>
      <c r="V84" s="36">
        <f t="shared" si="27"/>
        <v>0</v>
      </c>
      <c r="W84" s="36">
        <f t="shared" si="28"/>
        <v>0</v>
      </c>
    </row>
    <row r="85" spans="1:23" x14ac:dyDescent="0.2">
      <c r="A85" s="171">
        <v>41356</v>
      </c>
      <c r="B85" s="2"/>
      <c r="C85" s="2"/>
      <c r="D85" s="2">
        <f t="shared" si="21"/>
        <v>0</v>
      </c>
      <c r="E85" s="30">
        <f t="shared" si="21"/>
        <v>0</v>
      </c>
      <c r="F85" s="73">
        <f t="shared" si="22"/>
        <v>0</v>
      </c>
      <c r="G85" s="43">
        <f t="shared" si="22"/>
        <v>0</v>
      </c>
      <c r="I85" s="19">
        <f t="shared" si="23"/>
        <v>0</v>
      </c>
      <c r="J85" s="138">
        <f t="shared" si="16"/>
        <v>0</v>
      </c>
      <c r="K85" s="78">
        <f t="shared" si="25"/>
        <v>0</v>
      </c>
      <c r="L85" s="144">
        <f t="shared" si="18"/>
        <v>0</v>
      </c>
      <c r="M85" s="87">
        <f t="shared" si="26"/>
        <v>0</v>
      </c>
      <c r="N85" s="14"/>
      <c r="O85" s="14"/>
      <c r="P85" s="14"/>
      <c r="Q85" s="83"/>
      <c r="R85" s="83"/>
      <c r="V85" s="36">
        <f t="shared" si="27"/>
        <v>0</v>
      </c>
      <c r="W85" s="36">
        <f t="shared" si="28"/>
        <v>0</v>
      </c>
    </row>
    <row r="86" spans="1:23" x14ac:dyDescent="0.2">
      <c r="A86" s="171">
        <v>41357</v>
      </c>
      <c r="B86" s="2"/>
      <c r="C86" s="2"/>
      <c r="D86" s="2">
        <f t="shared" si="21"/>
        <v>0</v>
      </c>
      <c r="E86" s="30">
        <f t="shared" si="21"/>
        <v>0</v>
      </c>
      <c r="F86" s="73">
        <f t="shared" si="22"/>
        <v>0</v>
      </c>
      <c r="G86" s="43">
        <f t="shared" si="22"/>
        <v>0</v>
      </c>
      <c r="I86" s="19">
        <f t="shared" si="23"/>
        <v>0</v>
      </c>
      <c r="J86" s="138">
        <f t="shared" si="16"/>
        <v>0</v>
      </c>
      <c r="K86" s="78">
        <f t="shared" si="25"/>
        <v>0</v>
      </c>
      <c r="L86" s="144">
        <f t="shared" si="18"/>
        <v>0</v>
      </c>
      <c r="M86" s="87">
        <f t="shared" si="26"/>
        <v>0</v>
      </c>
      <c r="N86" s="14"/>
      <c r="O86" s="14"/>
      <c r="P86" s="14"/>
      <c r="Q86" s="83"/>
      <c r="R86" s="83"/>
      <c r="V86" s="36">
        <f t="shared" si="27"/>
        <v>0</v>
      </c>
      <c r="W86" s="36">
        <f t="shared" si="28"/>
        <v>0</v>
      </c>
    </row>
    <row r="87" spans="1:23" x14ac:dyDescent="0.2">
      <c r="A87" s="171">
        <v>41358</v>
      </c>
      <c r="B87" s="2"/>
      <c r="C87" s="2"/>
      <c r="D87" s="2">
        <f t="shared" si="21"/>
        <v>0</v>
      </c>
      <c r="E87" s="30">
        <f t="shared" si="21"/>
        <v>0</v>
      </c>
      <c r="F87" s="73">
        <f t="shared" si="22"/>
        <v>0</v>
      </c>
      <c r="G87" s="43">
        <f t="shared" si="22"/>
        <v>0</v>
      </c>
      <c r="I87" s="31">
        <f t="shared" si="23"/>
        <v>0</v>
      </c>
      <c r="J87" s="137">
        <f t="shared" si="16"/>
        <v>0</v>
      </c>
      <c r="K87" s="77">
        <f t="shared" si="25"/>
        <v>0</v>
      </c>
      <c r="L87" s="137">
        <f t="shared" si="18"/>
        <v>0</v>
      </c>
      <c r="M87" s="77">
        <f t="shared" si="26"/>
        <v>0</v>
      </c>
      <c r="N87" s="14"/>
      <c r="O87" s="14"/>
      <c r="P87" s="14"/>
      <c r="Q87" s="83"/>
      <c r="R87" s="83"/>
      <c r="V87" s="36">
        <f t="shared" si="27"/>
        <v>0</v>
      </c>
      <c r="W87" s="36">
        <f t="shared" si="28"/>
        <v>0</v>
      </c>
    </row>
    <row r="88" spans="1:23" x14ac:dyDescent="0.2">
      <c r="A88" s="171">
        <v>41359</v>
      </c>
      <c r="B88" s="2"/>
      <c r="C88" s="2"/>
      <c r="D88" s="2">
        <f t="shared" si="21"/>
        <v>0</v>
      </c>
      <c r="E88" s="30">
        <f t="shared" si="21"/>
        <v>0</v>
      </c>
      <c r="F88" s="73">
        <f t="shared" si="22"/>
        <v>0</v>
      </c>
      <c r="G88" s="43">
        <f t="shared" si="22"/>
        <v>0</v>
      </c>
      <c r="I88" s="31">
        <f t="shared" si="23"/>
        <v>0</v>
      </c>
      <c r="J88" s="137">
        <f t="shared" si="16"/>
        <v>0</v>
      </c>
      <c r="K88" s="77">
        <f t="shared" si="25"/>
        <v>0</v>
      </c>
      <c r="L88" s="137">
        <f t="shared" si="18"/>
        <v>0</v>
      </c>
      <c r="M88" s="77">
        <f t="shared" si="26"/>
        <v>0</v>
      </c>
      <c r="N88" s="191" t="s">
        <v>54</v>
      </c>
      <c r="O88" s="191"/>
      <c r="P88" s="191"/>
      <c r="Q88" s="83"/>
      <c r="R88" s="83"/>
      <c r="V88" s="36">
        <f t="shared" si="27"/>
        <v>0</v>
      </c>
      <c r="W88" s="36">
        <f t="shared" si="28"/>
        <v>0</v>
      </c>
    </row>
    <row r="89" spans="1:23" x14ac:dyDescent="0.2">
      <c r="A89" s="171">
        <v>41360</v>
      </c>
      <c r="B89" s="2"/>
      <c r="C89" s="2"/>
      <c r="D89" s="2">
        <f t="shared" si="21"/>
        <v>0</v>
      </c>
      <c r="E89" s="30">
        <f t="shared" si="21"/>
        <v>0</v>
      </c>
      <c r="F89" s="73">
        <f t="shared" si="22"/>
        <v>0</v>
      </c>
      <c r="G89" s="43">
        <f t="shared" si="22"/>
        <v>0</v>
      </c>
      <c r="I89" s="19">
        <f t="shared" si="23"/>
        <v>0</v>
      </c>
      <c r="J89" s="138">
        <f t="shared" si="16"/>
        <v>0</v>
      </c>
      <c r="K89" s="78">
        <f t="shared" si="25"/>
        <v>0</v>
      </c>
      <c r="L89" s="144">
        <f t="shared" si="18"/>
        <v>0</v>
      </c>
      <c r="M89" s="87">
        <f t="shared" si="26"/>
        <v>0</v>
      </c>
      <c r="N89" s="119" t="s">
        <v>52</v>
      </c>
      <c r="O89" s="120">
        <f>SUM(J64:J94)</f>
        <v>0</v>
      </c>
      <c r="P89" s="76">
        <f>SUM(L64:L94)</f>
        <v>0</v>
      </c>
      <c r="Q89" s="83"/>
      <c r="R89" s="83"/>
      <c r="V89" s="36">
        <f t="shared" si="27"/>
        <v>0</v>
      </c>
      <c r="W89" s="36">
        <f t="shared" si="28"/>
        <v>0</v>
      </c>
    </row>
    <row r="90" spans="1:23" x14ac:dyDescent="0.2">
      <c r="A90" s="171">
        <v>41361</v>
      </c>
      <c r="B90" s="2"/>
      <c r="C90" s="2"/>
      <c r="D90" s="2">
        <f t="shared" si="21"/>
        <v>0</v>
      </c>
      <c r="E90" s="30">
        <f t="shared" si="21"/>
        <v>0</v>
      </c>
      <c r="F90" s="73">
        <f t="shared" si="22"/>
        <v>0</v>
      </c>
      <c r="G90" s="43">
        <f t="shared" si="22"/>
        <v>0</v>
      </c>
      <c r="I90" s="19">
        <f t="shared" si="23"/>
        <v>0</v>
      </c>
      <c r="J90" s="138">
        <f t="shared" si="16"/>
        <v>0</v>
      </c>
      <c r="K90" s="78">
        <f t="shared" si="25"/>
        <v>0</v>
      </c>
      <c r="L90" s="144">
        <f t="shared" si="18"/>
        <v>0</v>
      </c>
      <c r="M90" s="87">
        <f t="shared" si="26"/>
        <v>0</v>
      </c>
      <c r="N90" s="119" t="s">
        <v>53</v>
      </c>
      <c r="O90" s="76">
        <f>SUM(K64:K94)</f>
        <v>0</v>
      </c>
      <c r="P90" s="76">
        <f>SUM(M64:M94)</f>
        <v>0</v>
      </c>
      <c r="Q90" s="83"/>
      <c r="R90" s="83"/>
      <c r="V90" s="36">
        <f t="shared" si="27"/>
        <v>0</v>
      </c>
      <c r="W90" s="36">
        <f t="shared" si="28"/>
        <v>0</v>
      </c>
    </row>
    <row r="91" spans="1:23" x14ac:dyDescent="0.2">
      <c r="A91" s="171">
        <v>41362</v>
      </c>
      <c r="B91" s="31"/>
      <c r="C91" s="31"/>
      <c r="D91" s="2">
        <f t="shared" si="21"/>
        <v>0</v>
      </c>
      <c r="E91" s="30">
        <f t="shared" si="21"/>
        <v>0</v>
      </c>
      <c r="F91" s="73">
        <f t="shared" si="22"/>
        <v>0</v>
      </c>
      <c r="G91" s="43">
        <f t="shared" si="22"/>
        <v>0</v>
      </c>
      <c r="I91" s="19">
        <f t="shared" si="23"/>
        <v>0</v>
      </c>
      <c r="J91" s="138">
        <f t="shared" ref="J91:J154" si="29">ROUND(IF(B90&lt;=$R$740,B90*$S$740/$O$739,MAX(IF(B90&lt;=$R$741,B90*$S$741/$O$739,MAX(IF(B90&lt;=$R$742,B90*$S$742/$O$739,MAX(IF(B90&lt;=$R$743,B90*$S$743/$O$739,MAX(IF(B90&lt;=$R$744,B90*$S$744/$O$739,MAX(IF(B90&lt;=$R$745,B90*$S$745/$O$739,MAX(IF(B90&gt;$R$746,B90*$S$746/$O$739,0),$R$745*$S$745/$O$739)),$R$744*$S$744/$O$739)),$R$743*$S$743/$O$739)),$R$742*$S$742/$O$739)),$R$741*$S$741/$O$739)),$R$740*$S$740/$O$739)),4)</f>
        <v>0</v>
      </c>
      <c r="K91" s="78">
        <f t="shared" si="25"/>
        <v>0</v>
      </c>
      <c r="L91" s="144">
        <f t="shared" si="18"/>
        <v>0</v>
      </c>
      <c r="M91" s="87">
        <f t="shared" si="26"/>
        <v>0</v>
      </c>
      <c r="N91" s="186" t="s">
        <v>7</v>
      </c>
      <c r="O91" s="199"/>
      <c r="P91" s="199"/>
      <c r="Q91" s="83"/>
      <c r="R91" s="83"/>
      <c r="V91" s="36">
        <f t="shared" si="27"/>
        <v>0</v>
      </c>
      <c r="W91" s="36">
        <f t="shared" si="28"/>
        <v>0</v>
      </c>
    </row>
    <row r="92" spans="1:23" x14ac:dyDescent="0.2">
      <c r="A92" s="171">
        <v>41363</v>
      </c>
      <c r="B92" s="2"/>
      <c r="C92" s="2"/>
      <c r="D92" s="2">
        <f t="shared" si="21"/>
        <v>0</v>
      </c>
      <c r="E92" s="30">
        <f t="shared" si="21"/>
        <v>0</v>
      </c>
      <c r="F92" s="73">
        <f t="shared" si="22"/>
        <v>0</v>
      </c>
      <c r="G92" s="43">
        <f t="shared" si="22"/>
        <v>0</v>
      </c>
      <c r="I92" s="19">
        <f t="shared" si="23"/>
        <v>0</v>
      </c>
      <c r="J92" s="138">
        <f t="shared" si="29"/>
        <v>0</v>
      </c>
      <c r="K92" s="78">
        <f t="shared" si="25"/>
        <v>0</v>
      </c>
      <c r="L92" s="144">
        <f t="shared" si="18"/>
        <v>0</v>
      </c>
      <c r="M92" s="87">
        <f t="shared" si="26"/>
        <v>0</v>
      </c>
      <c r="N92" s="92" t="s">
        <v>43</v>
      </c>
      <c r="O92" s="167" t="s">
        <v>39</v>
      </c>
      <c r="P92" s="93" t="s">
        <v>40</v>
      </c>
      <c r="Q92" s="83"/>
      <c r="R92" s="83"/>
      <c r="V92" s="36">
        <f t="shared" si="27"/>
        <v>0</v>
      </c>
      <c r="W92" s="36">
        <f t="shared" si="28"/>
        <v>0</v>
      </c>
    </row>
    <row r="93" spans="1:23" x14ac:dyDescent="0.2">
      <c r="A93" s="171">
        <v>41364</v>
      </c>
      <c r="B93" s="2"/>
      <c r="C93" s="2"/>
      <c r="D93" s="2">
        <f t="shared" si="21"/>
        <v>0</v>
      </c>
      <c r="E93" s="30">
        <f t="shared" si="21"/>
        <v>0</v>
      </c>
      <c r="F93" s="73">
        <f t="shared" si="22"/>
        <v>0</v>
      </c>
      <c r="G93" s="43">
        <f t="shared" si="22"/>
        <v>0</v>
      </c>
      <c r="I93" s="32">
        <f t="shared" si="23"/>
        <v>0</v>
      </c>
      <c r="J93" s="138">
        <f t="shared" si="29"/>
        <v>0</v>
      </c>
      <c r="K93" s="78">
        <f t="shared" si="25"/>
        <v>0</v>
      </c>
      <c r="L93" s="144">
        <f t="shared" si="18"/>
        <v>0</v>
      </c>
      <c r="M93" s="87">
        <f t="shared" si="26"/>
        <v>0</v>
      </c>
      <c r="N93" s="94">
        <f>SUM(I64:I93)</f>
        <v>0</v>
      </c>
      <c r="O93" s="89">
        <f>IF(SUM(J64:J94)&lt;20000,20000,SUM(J64:J94))</f>
        <v>20000</v>
      </c>
      <c r="P93" s="91">
        <f>IF(SUM(L64:L94)&lt;6000,6000,SUM(L64:L94))</f>
        <v>6000</v>
      </c>
      <c r="Q93" s="83"/>
      <c r="R93" s="83"/>
      <c r="V93" s="36">
        <f t="shared" si="27"/>
        <v>0</v>
      </c>
      <c r="W93" s="36">
        <f t="shared" si="28"/>
        <v>0</v>
      </c>
    </row>
    <row r="94" spans="1:23" x14ac:dyDescent="0.2">
      <c r="A94" s="171">
        <v>41365</v>
      </c>
      <c r="B94" s="2"/>
      <c r="C94" s="2"/>
      <c r="D94" s="2">
        <f t="shared" si="21"/>
        <v>0</v>
      </c>
      <c r="E94" s="30">
        <f t="shared" si="21"/>
        <v>0</v>
      </c>
      <c r="F94" s="73">
        <f t="shared" si="22"/>
        <v>0</v>
      </c>
      <c r="G94" s="43">
        <f t="shared" si="22"/>
        <v>0</v>
      </c>
      <c r="I94" s="31">
        <f t="shared" si="23"/>
        <v>0</v>
      </c>
      <c r="J94" s="139">
        <f t="shared" si="29"/>
        <v>0</v>
      </c>
      <c r="K94" s="79">
        <f t="shared" si="25"/>
        <v>0</v>
      </c>
      <c r="L94" s="139">
        <f t="shared" si="18"/>
        <v>0</v>
      </c>
      <c r="M94" s="79">
        <f t="shared" si="26"/>
        <v>0</v>
      </c>
      <c r="N94" s="94">
        <f>ROUND(N93*18/118,2)</f>
        <v>0</v>
      </c>
      <c r="O94" s="95">
        <f>IF(O93=TRUE,SUM(K64:K94),O93*18%)</f>
        <v>3600</v>
      </c>
      <c r="P94" s="96">
        <f>IF(P93=TRUE,SUM(M64:M94),P93*18%)</f>
        <v>1080</v>
      </c>
      <c r="Q94" s="83"/>
      <c r="R94" s="83"/>
      <c r="V94" s="36">
        <f t="shared" si="27"/>
        <v>0</v>
      </c>
      <c r="W94" s="36">
        <f t="shared" si="28"/>
        <v>0</v>
      </c>
    </row>
    <row r="95" spans="1:23" x14ac:dyDescent="0.2">
      <c r="A95" s="171">
        <v>41366</v>
      </c>
      <c r="B95" s="2"/>
      <c r="C95" s="2"/>
      <c r="D95" s="2">
        <f t="shared" si="21"/>
        <v>0</v>
      </c>
      <c r="E95" s="30">
        <f t="shared" si="21"/>
        <v>0</v>
      </c>
      <c r="F95" s="73">
        <f t="shared" si="22"/>
        <v>0</v>
      </c>
      <c r="G95" s="43">
        <f t="shared" si="22"/>
        <v>0</v>
      </c>
      <c r="I95" s="31">
        <f t="shared" si="23"/>
        <v>0</v>
      </c>
      <c r="J95" s="137">
        <f t="shared" si="29"/>
        <v>0</v>
      </c>
      <c r="K95" s="77">
        <f t="shared" si="25"/>
        <v>0</v>
      </c>
      <c r="L95" s="137">
        <f t="shared" si="18"/>
        <v>0</v>
      </c>
      <c r="M95" s="77">
        <f t="shared" si="26"/>
        <v>0</v>
      </c>
      <c r="N95" s="190" t="s">
        <v>47</v>
      </c>
      <c r="O95" s="190"/>
      <c r="P95" s="190"/>
      <c r="Q95" s="83"/>
      <c r="R95" s="83"/>
      <c r="V95" s="36">
        <f t="shared" si="27"/>
        <v>0</v>
      </c>
      <c r="W95" s="36">
        <f t="shared" si="28"/>
        <v>0</v>
      </c>
    </row>
    <row r="96" spans="1:23" x14ac:dyDescent="0.2">
      <c r="A96" s="171">
        <v>41367</v>
      </c>
      <c r="B96" s="2"/>
      <c r="C96" s="2"/>
      <c r="D96" s="2">
        <f t="shared" si="21"/>
        <v>0</v>
      </c>
      <c r="E96" s="30">
        <f t="shared" si="21"/>
        <v>0</v>
      </c>
      <c r="F96" s="73">
        <f t="shared" si="22"/>
        <v>0</v>
      </c>
      <c r="G96" s="43">
        <f t="shared" si="22"/>
        <v>0</v>
      </c>
      <c r="I96" s="19">
        <f t="shared" si="23"/>
        <v>0</v>
      </c>
      <c r="J96" s="138">
        <f t="shared" si="29"/>
        <v>0</v>
      </c>
      <c r="K96" s="78">
        <f t="shared" si="25"/>
        <v>0</v>
      </c>
      <c r="L96" s="144">
        <f t="shared" si="18"/>
        <v>0</v>
      </c>
      <c r="M96" s="87">
        <f t="shared" si="26"/>
        <v>0</v>
      </c>
      <c r="N96" s="145"/>
      <c r="O96" s="14"/>
      <c r="P96" s="14"/>
      <c r="V96" s="36">
        <f t="shared" si="27"/>
        <v>0</v>
      </c>
      <c r="W96" s="36">
        <f t="shared" si="28"/>
        <v>0</v>
      </c>
    </row>
    <row r="97" spans="1:23" x14ac:dyDescent="0.2">
      <c r="A97" s="171">
        <v>41368</v>
      </c>
      <c r="B97" s="2"/>
      <c r="C97" s="2"/>
      <c r="D97" s="2">
        <f t="shared" si="21"/>
        <v>0</v>
      </c>
      <c r="E97" s="30">
        <f t="shared" si="21"/>
        <v>0</v>
      </c>
      <c r="F97" s="73">
        <f t="shared" si="22"/>
        <v>0</v>
      </c>
      <c r="G97" s="43">
        <f t="shared" si="22"/>
        <v>0</v>
      </c>
      <c r="I97" s="19">
        <f t="shared" si="23"/>
        <v>0</v>
      </c>
      <c r="J97" s="138">
        <f t="shared" si="29"/>
        <v>0</v>
      </c>
      <c r="K97" s="78">
        <f t="shared" si="25"/>
        <v>0</v>
      </c>
      <c r="L97" s="144">
        <f t="shared" si="18"/>
        <v>0</v>
      </c>
      <c r="M97" s="87">
        <f t="shared" si="26"/>
        <v>0</v>
      </c>
      <c r="N97" s="14"/>
      <c r="O97" s="14"/>
      <c r="P97" s="14"/>
      <c r="V97" s="36">
        <f t="shared" si="27"/>
        <v>0</v>
      </c>
      <c r="W97" s="36">
        <f t="shared" si="28"/>
        <v>0</v>
      </c>
    </row>
    <row r="98" spans="1:23" x14ac:dyDescent="0.2">
      <c r="A98" s="171">
        <v>41369</v>
      </c>
      <c r="B98" s="2"/>
      <c r="C98" s="2"/>
      <c r="D98" s="2">
        <f t="shared" si="21"/>
        <v>0</v>
      </c>
      <c r="E98" s="30">
        <f t="shared" si="21"/>
        <v>0</v>
      </c>
      <c r="F98" s="73">
        <f t="shared" si="22"/>
        <v>0</v>
      </c>
      <c r="G98" s="43">
        <f t="shared" si="22"/>
        <v>0</v>
      </c>
      <c r="I98" s="19">
        <f t="shared" si="23"/>
        <v>0</v>
      </c>
      <c r="J98" s="138">
        <f t="shared" si="29"/>
        <v>0</v>
      </c>
      <c r="K98" s="78">
        <f t="shared" si="25"/>
        <v>0</v>
      </c>
      <c r="L98" s="144">
        <f t="shared" si="18"/>
        <v>0</v>
      </c>
      <c r="M98" s="87">
        <f t="shared" si="26"/>
        <v>0</v>
      </c>
      <c r="N98" s="14"/>
      <c r="O98" s="14"/>
      <c r="P98" s="14"/>
      <c r="V98" s="36">
        <f t="shared" si="27"/>
        <v>0</v>
      </c>
      <c r="W98" s="36">
        <f t="shared" si="28"/>
        <v>0</v>
      </c>
    </row>
    <row r="99" spans="1:23" x14ac:dyDescent="0.2">
      <c r="A99" s="171">
        <v>41370</v>
      </c>
      <c r="B99" s="2"/>
      <c r="C99" s="2"/>
      <c r="D99" s="2">
        <f t="shared" si="21"/>
        <v>0</v>
      </c>
      <c r="E99" s="30">
        <f t="shared" si="21"/>
        <v>0</v>
      </c>
      <c r="F99" s="73">
        <f t="shared" si="22"/>
        <v>0</v>
      </c>
      <c r="G99" s="43">
        <f t="shared" si="22"/>
        <v>0</v>
      </c>
      <c r="I99" s="19">
        <f t="shared" si="23"/>
        <v>0</v>
      </c>
      <c r="J99" s="138">
        <f t="shared" si="29"/>
        <v>0</v>
      </c>
      <c r="K99" s="78">
        <f t="shared" si="25"/>
        <v>0</v>
      </c>
      <c r="L99" s="144">
        <f t="shared" si="18"/>
        <v>0</v>
      </c>
      <c r="M99" s="87">
        <f t="shared" si="26"/>
        <v>0</v>
      </c>
      <c r="N99" s="14"/>
      <c r="O99" s="14"/>
      <c r="P99" s="14"/>
      <c r="V99" s="36">
        <f t="shared" si="27"/>
        <v>0</v>
      </c>
      <c r="W99" s="36">
        <f t="shared" si="28"/>
        <v>0</v>
      </c>
    </row>
    <row r="100" spans="1:23" x14ac:dyDescent="0.2">
      <c r="A100" s="171">
        <v>41371</v>
      </c>
      <c r="B100" s="2"/>
      <c r="C100" s="2"/>
      <c r="D100" s="2">
        <f t="shared" si="21"/>
        <v>0</v>
      </c>
      <c r="E100" s="30">
        <f t="shared" si="21"/>
        <v>0</v>
      </c>
      <c r="F100" s="73">
        <f t="shared" si="22"/>
        <v>0</v>
      </c>
      <c r="G100" s="43">
        <f t="shared" si="22"/>
        <v>0</v>
      </c>
      <c r="I100" s="19">
        <f t="shared" si="23"/>
        <v>0</v>
      </c>
      <c r="J100" s="138">
        <f t="shared" si="29"/>
        <v>0</v>
      </c>
      <c r="K100" s="78">
        <f t="shared" si="25"/>
        <v>0</v>
      </c>
      <c r="L100" s="144">
        <f t="shared" ref="L100:L163" si="30">ROUND(IF(B99&lt;=$R$750,B99*$S$750/$O$739,IF(B99&gt;$R$751,B99*$S$751/$O$739,0)),4)</f>
        <v>0</v>
      </c>
      <c r="M100" s="87">
        <f t="shared" si="26"/>
        <v>0</v>
      </c>
      <c r="N100" s="14"/>
      <c r="O100" s="14"/>
      <c r="P100" s="14"/>
      <c r="V100" s="36">
        <f t="shared" si="27"/>
        <v>0</v>
      </c>
      <c r="W100" s="36">
        <f t="shared" si="28"/>
        <v>0</v>
      </c>
    </row>
    <row r="101" spans="1:23" x14ac:dyDescent="0.2">
      <c r="A101" s="171">
        <v>41372</v>
      </c>
      <c r="B101" s="2"/>
      <c r="C101" s="2"/>
      <c r="D101" s="2">
        <f t="shared" si="21"/>
        <v>0</v>
      </c>
      <c r="E101" s="30">
        <f t="shared" si="21"/>
        <v>0</v>
      </c>
      <c r="F101" s="73">
        <f t="shared" si="22"/>
        <v>0</v>
      </c>
      <c r="G101" s="43">
        <f t="shared" si="22"/>
        <v>0</v>
      </c>
      <c r="I101" s="31">
        <f t="shared" ref="I101:I122" si="31">ROUND(B100*$N$2/$O$739,2)</f>
        <v>0</v>
      </c>
      <c r="J101" s="137">
        <f t="shared" si="29"/>
        <v>0</v>
      </c>
      <c r="K101" s="77">
        <f t="shared" si="25"/>
        <v>0</v>
      </c>
      <c r="L101" s="137">
        <f t="shared" si="30"/>
        <v>0</v>
      </c>
      <c r="M101" s="77">
        <f t="shared" si="26"/>
        <v>0</v>
      </c>
      <c r="N101" s="14"/>
      <c r="O101" s="14"/>
      <c r="P101" s="14"/>
      <c r="V101" s="36">
        <f t="shared" si="27"/>
        <v>0</v>
      </c>
      <c r="W101" s="36">
        <f t="shared" si="28"/>
        <v>0</v>
      </c>
    </row>
    <row r="102" spans="1:23" x14ac:dyDescent="0.2">
      <c r="A102" s="171">
        <v>41373</v>
      </c>
      <c r="B102" s="2"/>
      <c r="C102" s="2"/>
      <c r="D102" s="2">
        <f t="shared" si="21"/>
        <v>0</v>
      </c>
      <c r="E102" s="30">
        <f t="shared" si="21"/>
        <v>0</v>
      </c>
      <c r="F102" s="73">
        <f t="shared" si="22"/>
        <v>0</v>
      </c>
      <c r="G102" s="43">
        <f t="shared" si="22"/>
        <v>0</v>
      </c>
      <c r="I102" s="31">
        <f t="shared" si="31"/>
        <v>0</v>
      </c>
      <c r="J102" s="137">
        <f t="shared" si="29"/>
        <v>0</v>
      </c>
      <c r="K102" s="77">
        <f t="shared" si="25"/>
        <v>0</v>
      </c>
      <c r="L102" s="137">
        <f t="shared" si="30"/>
        <v>0</v>
      </c>
      <c r="M102" s="77">
        <f t="shared" si="26"/>
        <v>0</v>
      </c>
      <c r="N102" s="14"/>
      <c r="O102" s="14"/>
      <c r="P102" s="14"/>
      <c r="V102" s="36">
        <f t="shared" si="27"/>
        <v>0</v>
      </c>
      <c r="W102" s="36">
        <f t="shared" si="28"/>
        <v>0</v>
      </c>
    </row>
    <row r="103" spans="1:23" x14ac:dyDescent="0.2">
      <c r="A103" s="171">
        <v>41374</v>
      </c>
      <c r="B103" s="2"/>
      <c r="C103" s="2"/>
      <c r="D103" s="2">
        <f t="shared" si="21"/>
        <v>0</v>
      </c>
      <c r="E103" s="30">
        <f t="shared" si="21"/>
        <v>0</v>
      </c>
      <c r="F103" s="73">
        <f t="shared" si="22"/>
        <v>0</v>
      </c>
      <c r="G103" s="43">
        <f t="shared" si="22"/>
        <v>0</v>
      </c>
      <c r="I103" s="19">
        <f t="shared" si="31"/>
        <v>0</v>
      </c>
      <c r="J103" s="138">
        <f t="shared" si="29"/>
        <v>0</v>
      </c>
      <c r="K103" s="78">
        <f t="shared" si="25"/>
        <v>0</v>
      </c>
      <c r="L103" s="144">
        <f t="shared" si="30"/>
        <v>0</v>
      </c>
      <c r="M103" s="87">
        <f t="shared" si="26"/>
        <v>0</v>
      </c>
      <c r="N103" s="14"/>
      <c r="O103" s="14"/>
      <c r="P103" s="14"/>
      <c r="V103" s="36">
        <f t="shared" si="27"/>
        <v>0</v>
      </c>
      <c r="W103" s="36">
        <f t="shared" si="28"/>
        <v>0</v>
      </c>
    </row>
    <row r="104" spans="1:23" x14ac:dyDescent="0.2">
      <c r="A104" s="171">
        <v>41375</v>
      </c>
      <c r="B104" s="2"/>
      <c r="C104" s="2"/>
      <c r="D104" s="2">
        <f t="shared" si="21"/>
        <v>0</v>
      </c>
      <c r="E104" s="30">
        <f t="shared" si="21"/>
        <v>0</v>
      </c>
      <c r="F104" s="73">
        <f t="shared" si="22"/>
        <v>0</v>
      </c>
      <c r="G104" s="43">
        <f t="shared" si="22"/>
        <v>0</v>
      </c>
      <c r="I104" s="19">
        <f t="shared" si="31"/>
        <v>0</v>
      </c>
      <c r="J104" s="138">
        <f t="shared" si="29"/>
        <v>0</v>
      </c>
      <c r="K104" s="78">
        <f t="shared" si="25"/>
        <v>0</v>
      </c>
      <c r="L104" s="144">
        <f t="shared" si="30"/>
        <v>0</v>
      </c>
      <c r="M104" s="87">
        <f t="shared" si="26"/>
        <v>0</v>
      </c>
      <c r="N104" s="14"/>
      <c r="O104" s="14"/>
      <c r="P104" s="14"/>
      <c r="V104" s="36">
        <f t="shared" si="27"/>
        <v>0</v>
      </c>
      <c r="W104" s="36">
        <f t="shared" si="28"/>
        <v>0</v>
      </c>
    </row>
    <row r="105" spans="1:23" x14ac:dyDescent="0.2">
      <c r="A105" s="171">
        <v>41376</v>
      </c>
      <c r="B105" s="2"/>
      <c r="C105" s="2"/>
      <c r="D105" s="2">
        <f t="shared" si="21"/>
        <v>0</v>
      </c>
      <c r="E105" s="30">
        <f t="shared" si="21"/>
        <v>0</v>
      </c>
      <c r="F105" s="73">
        <f t="shared" si="22"/>
        <v>0</v>
      </c>
      <c r="G105" s="43">
        <f t="shared" si="22"/>
        <v>0</v>
      </c>
      <c r="I105" s="19">
        <f t="shared" si="31"/>
        <v>0</v>
      </c>
      <c r="J105" s="138">
        <f t="shared" si="29"/>
        <v>0</v>
      </c>
      <c r="K105" s="78">
        <f t="shared" si="25"/>
        <v>0</v>
      </c>
      <c r="L105" s="144">
        <f t="shared" si="30"/>
        <v>0</v>
      </c>
      <c r="M105" s="87">
        <f t="shared" si="26"/>
        <v>0</v>
      </c>
      <c r="N105" s="14"/>
      <c r="O105" s="14"/>
      <c r="P105" s="14"/>
      <c r="V105" s="36">
        <f t="shared" si="27"/>
        <v>0</v>
      </c>
      <c r="W105" s="36">
        <f t="shared" si="28"/>
        <v>0</v>
      </c>
    </row>
    <row r="106" spans="1:23" x14ac:dyDescent="0.2">
      <c r="A106" s="171">
        <v>41377</v>
      </c>
      <c r="B106" s="2"/>
      <c r="C106" s="2"/>
      <c r="D106" s="2">
        <f t="shared" si="21"/>
        <v>0</v>
      </c>
      <c r="E106" s="30">
        <f t="shared" si="21"/>
        <v>0</v>
      </c>
      <c r="F106" s="73">
        <f t="shared" si="22"/>
        <v>0</v>
      </c>
      <c r="G106" s="43">
        <f t="shared" si="22"/>
        <v>0</v>
      </c>
      <c r="I106" s="19">
        <f t="shared" si="31"/>
        <v>0</v>
      </c>
      <c r="J106" s="138">
        <f t="shared" si="29"/>
        <v>0</v>
      </c>
      <c r="K106" s="78">
        <f t="shared" si="25"/>
        <v>0</v>
      </c>
      <c r="L106" s="144">
        <f t="shared" si="30"/>
        <v>0</v>
      </c>
      <c r="M106" s="87">
        <f t="shared" si="26"/>
        <v>0</v>
      </c>
      <c r="N106" s="14"/>
      <c r="O106" s="14"/>
      <c r="P106" s="14"/>
      <c r="V106" s="36">
        <f t="shared" si="27"/>
        <v>0</v>
      </c>
      <c r="W106" s="36">
        <f t="shared" si="28"/>
        <v>0</v>
      </c>
    </row>
    <row r="107" spans="1:23" x14ac:dyDescent="0.2">
      <c r="A107" s="171">
        <v>41378</v>
      </c>
      <c r="B107" s="2"/>
      <c r="C107" s="2"/>
      <c r="D107" s="2">
        <f t="shared" si="21"/>
        <v>0</v>
      </c>
      <c r="E107" s="30">
        <f t="shared" si="21"/>
        <v>0</v>
      </c>
      <c r="F107" s="73">
        <f t="shared" si="22"/>
        <v>0</v>
      </c>
      <c r="G107" s="43">
        <f t="shared" si="22"/>
        <v>0</v>
      </c>
      <c r="I107" s="19">
        <f t="shared" si="31"/>
        <v>0</v>
      </c>
      <c r="J107" s="138">
        <f t="shared" si="29"/>
        <v>0</v>
      </c>
      <c r="K107" s="78">
        <f t="shared" si="25"/>
        <v>0</v>
      </c>
      <c r="L107" s="144">
        <f t="shared" si="30"/>
        <v>0</v>
      </c>
      <c r="M107" s="87">
        <f t="shared" si="26"/>
        <v>0</v>
      </c>
      <c r="N107" s="14"/>
      <c r="O107" s="14"/>
      <c r="P107" s="14"/>
      <c r="V107" s="36">
        <f t="shared" si="27"/>
        <v>0</v>
      </c>
      <c r="W107" s="36">
        <f t="shared" si="28"/>
        <v>0</v>
      </c>
    </row>
    <row r="108" spans="1:23" x14ac:dyDescent="0.2">
      <c r="A108" s="171">
        <v>41379</v>
      </c>
      <c r="B108" s="2"/>
      <c r="C108" s="2"/>
      <c r="D108" s="2">
        <f t="shared" si="21"/>
        <v>0</v>
      </c>
      <c r="E108" s="30">
        <f t="shared" si="21"/>
        <v>0</v>
      </c>
      <c r="F108" s="73">
        <f t="shared" si="22"/>
        <v>0</v>
      </c>
      <c r="G108" s="43">
        <f t="shared" si="22"/>
        <v>0</v>
      </c>
      <c r="I108" s="31">
        <f t="shared" si="31"/>
        <v>0</v>
      </c>
      <c r="J108" s="137">
        <f t="shared" si="29"/>
        <v>0</v>
      </c>
      <c r="K108" s="77">
        <f t="shared" si="25"/>
        <v>0</v>
      </c>
      <c r="L108" s="137">
        <f t="shared" si="30"/>
        <v>0</v>
      </c>
      <c r="M108" s="77">
        <f t="shared" si="26"/>
        <v>0</v>
      </c>
      <c r="N108" s="14"/>
      <c r="O108" s="14"/>
      <c r="P108" s="14"/>
      <c r="V108" s="36">
        <f t="shared" si="27"/>
        <v>0</v>
      </c>
      <c r="W108" s="36">
        <f t="shared" si="28"/>
        <v>0</v>
      </c>
    </row>
    <row r="109" spans="1:23" x14ac:dyDescent="0.2">
      <c r="A109" s="171">
        <v>41380</v>
      </c>
      <c r="B109" s="2"/>
      <c r="C109" s="2"/>
      <c r="D109" s="2">
        <f t="shared" si="21"/>
        <v>0</v>
      </c>
      <c r="E109" s="30">
        <f t="shared" si="21"/>
        <v>0</v>
      </c>
      <c r="F109" s="73">
        <f t="shared" si="22"/>
        <v>0</v>
      </c>
      <c r="G109" s="43">
        <f t="shared" si="22"/>
        <v>0</v>
      </c>
      <c r="I109" s="31">
        <f t="shared" si="31"/>
        <v>0</v>
      </c>
      <c r="J109" s="137">
        <f t="shared" si="29"/>
        <v>0</v>
      </c>
      <c r="K109" s="77">
        <f t="shared" si="25"/>
        <v>0</v>
      </c>
      <c r="L109" s="137">
        <f t="shared" si="30"/>
        <v>0</v>
      </c>
      <c r="M109" s="77">
        <f t="shared" si="26"/>
        <v>0</v>
      </c>
      <c r="N109" s="14"/>
      <c r="O109" s="14"/>
      <c r="P109" s="14"/>
      <c r="V109" s="36">
        <f t="shared" si="27"/>
        <v>0</v>
      </c>
      <c r="W109" s="36">
        <f t="shared" si="28"/>
        <v>0</v>
      </c>
    </row>
    <row r="110" spans="1:23" x14ac:dyDescent="0.2">
      <c r="A110" s="171">
        <v>41381</v>
      </c>
      <c r="B110" s="2"/>
      <c r="C110" s="2"/>
      <c r="D110" s="2">
        <f t="shared" si="21"/>
        <v>0</v>
      </c>
      <c r="E110" s="30">
        <f t="shared" si="21"/>
        <v>0</v>
      </c>
      <c r="F110" s="73">
        <f t="shared" si="22"/>
        <v>0</v>
      </c>
      <c r="G110" s="43">
        <f t="shared" si="22"/>
        <v>0</v>
      </c>
      <c r="I110" s="19">
        <f t="shared" si="31"/>
        <v>0</v>
      </c>
      <c r="J110" s="138">
        <f t="shared" si="29"/>
        <v>0</v>
      </c>
      <c r="K110" s="78">
        <f t="shared" si="25"/>
        <v>0</v>
      </c>
      <c r="L110" s="144">
        <f t="shared" si="30"/>
        <v>0</v>
      </c>
      <c r="M110" s="87">
        <f t="shared" si="26"/>
        <v>0</v>
      </c>
      <c r="N110" s="14"/>
      <c r="O110" s="14"/>
      <c r="P110" s="14"/>
      <c r="V110" s="36">
        <f t="shared" si="27"/>
        <v>0</v>
      </c>
      <c r="W110" s="36">
        <f t="shared" si="28"/>
        <v>0</v>
      </c>
    </row>
    <row r="111" spans="1:23" x14ac:dyDescent="0.2">
      <c r="A111" s="171">
        <v>41382</v>
      </c>
      <c r="B111" s="2"/>
      <c r="C111" s="2"/>
      <c r="D111" s="2">
        <f t="shared" si="21"/>
        <v>0</v>
      </c>
      <c r="E111" s="30">
        <f t="shared" si="21"/>
        <v>0</v>
      </c>
      <c r="F111" s="73">
        <f t="shared" si="22"/>
        <v>0</v>
      </c>
      <c r="G111" s="43">
        <f t="shared" si="22"/>
        <v>0</v>
      </c>
      <c r="I111" s="19">
        <f t="shared" si="31"/>
        <v>0</v>
      </c>
      <c r="J111" s="138">
        <f t="shared" si="29"/>
        <v>0</v>
      </c>
      <c r="K111" s="78">
        <f t="shared" si="25"/>
        <v>0</v>
      </c>
      <c r="L111" s="144">
        <f t="shared" si="30"/>
        <v>0</v>
      </c>
      <c r="M111" s="87">
        <f t="shared" si="26"/>
        <v>0</v>
      </c>
      <c r="N111" s="14"/>
      <c r="O111" s="14"/>
      <c r="P111" s="14"/>
      <c r="V111" s="36">
        <f t="shared" si="27"/>
        <v>0</v>
      </c>
      <c r="W111" s="36">
        <f t="shared" si="28"/>
        <v>0</v>
      </c>
    </row>
    <row r="112" spans="1:23" x14ac:dyDescent="0.2">
      <c r="A112" s="171">
        <v>41383</v>
      </c>
      <c r="B112" s="2"/>
      <c r="C112" s="2"/>
      <c r="D112" s="2">
        <f t="shared" si="21"/>
        <v>0</v>
      </c>
      <c r="E112" s="30">
        <f t="shared" si="21"/>
        <v>0</v>
      </c>
      <c r="F112" s="73">
        <f t="shared" si="22"/>
        <v>0</v>
      </c>
      <c r="G112" s="43">
        <f t="shared" si="22"/>
        <v>0</v>
      </c>
      <c r="I112" s="19">
        <f t="shared" si="31"/>
        <v>0</v>
      </c>
      <c r="J112" s="138">
        <f t="shared" si="29"/>
        <v>0</v>
      </c>
      <c r="K112" s="78">
        <f t="shared" si="25"/>
        <v>0</v>
      </c>
      <c r="L112" s="144">
        <f t="shared" si="30"/>
        <v>0</v>
      </c>
      <c r="M112" s="87">
        <f t="shared" si="26"/>
        <v>0</v>
      </c>
      <c r="N112" s="14"/>
      <c r="O112" s="14"/>
      <c r="P112" s="14"/>
      <c r="V112" s="36">
        <f t="shared" si="27"/>
        <v>0</v>
      </c>
      <c r="W112" s="36">
        <f t="shared" si="28"/>
        <v>0</v>
      </c>
    </row>
    <row r="113" spans="1:23" x14ac:dyDescent="0.2">
      <c r="A113" s="171">
        <v>41384</v>
      </c>
      <c r="B113" s="2"/>
      <c r="C113" s="2"/>
      <c r="D113" s="2">
        <f t="shared" si="21"/>
        <v>0</v>
      </c>
      <c r="E113" s="30">
        <f t="shared" si="21"/>
        <v>0</v>
      </c>
      <c r="F113" s="73">
        <f t="shared" si="22"/>
        <v>0</v>
      </c>
      <c r="G113" s="43">
        <f t="shared" si="22"/>
        <v>0</v>
      </c>
      <c r="I113" s="19">
        <f t="shared" si="31"/>
        <v>0</v>
      </c>
      <c r="J113" s="138">
        <f t="shared" si="29"/>
        <v>0</v>
      </c>
      <c r="K113" s="78">
        <f t="shared" si="25"/>
        <v>0</v>
      </c>
      <c r="L113" s="144">
        <f t="shared" si="30"/>
        <v>0</v>
      </c>
      <c r="M113" s="87">
        <f t="shared" si="26"/>
        <v>0</v>
      </c>
      <c r="N113" s="14"/>
      <c r="O113" s="14"/>
      <c r="P113" s="14"/>
      <c r="V113" s="36">
        <f t="shared" si="27"/>
        <v>0</v>
      </c>
      <c r="W113" s="36">
        <f t="shared" si="28"/>
        <v>0</v>
      </c>
    </row>
    <row r="114" spans="1:23" x14ac:dyDescent="0.2">
      <c r="A114" s="171">
        <v>41385</v>
      </c>
      <c r="B114" s="2"/>
      <c r="C114" s="2"/>
      <c r="D114" s="2">
        <f t="shared" si="21"/>
        <v>0</v>
      </c>
      <c r="E114" s="30">
        <f t="shared" si="21"/>
        <v>0</v>
      </c>
      <c r="F114" s="73">
        <f t="shared" si="22"/>
        <v>0</v>
      </c>
      <c r="G114" s="43">
        <f t="shared" si="22"/>
        <v>0</v>
      </c>
      <c r="I114" s="19">
        <f t="shared" si="31"/>
        <v>0</v>
      </c>
      <c r="J114" s="138">
        <f t="shared" si="29"/>
        <v>0</v>
      </c>
      <c r="K114" s="78">
        <f t="shared" si="25"/>
        <v>0</v>
      </c>
      <c r="L114" s="144">
        <f t="shared" si="30"/>
        <v>0</v>
      </c>
      <c r="M114" s="87">
        <f t="shared" si="26"/>
        <v>0</v>
      </c>
      <c r="N114" s="14"/>
      <c r="O114" s="14"/>
      <c r="P114" s="14"/>
      <c r="V114" s="36">
        <f t="shared" si="27"/>
        <v>0</v>
      </c>
      <c r="W114" s="36">
        <f t="shared" si="28"/>
        <v>0</v>
      </c>
    </row>
    <row r="115" spans="1:23" x14ac:dyDescent="0.2">
      <c r="A115" s="171">
        <v>41386</v>
      </c>
      <c r="B115" s="2"/>
      <c r="C115" s="2"/>
      <c r="D115" s="2">
        <f t="shared" si="21"/>
        <v>0</v>
      </c>
      <c r="E115" s="30">
        <f t="shared" si="21"/>
        <v>0</v>
      </c>
      <c r="F115" s="73">
        <f t="shared" si="22"/>
        <v>0</v>
      </c>
      <c r="G115" s="43">
        <f t="shared" si="22"/>
        <v>0</v>
      </c>
      <c r="I115" s="31">
        <f t="shared" si="31"/>
        <v>0</v>
      </c>
      <c r="J115" s="137">
        <f t="shared" si="29"/>
        <v>0</v>
      </c>
      <c r="K115" s="77">
        <f t="shared" si="25"/>
        <v>0</v>
      </c>
      <c r="L115" s="137">
        <f t="shared" si="30"/>
        <v>0</v>
      </c>
      <c r="M115" s="77">
        <f t="shared" si="26"/>
        <v>0</v>
      </c>
      <c r="N115" s="14"/>
      <c r="O115" s="14"/>
      <c r="P115" s="14"/>
      <c r="V115" s="36">
        <f t="shared" si="27"/>
        <v>0</v>
      </c>
      <c r="W115" s="36">
        <f t="shared" si="28"/>
        <v>0</v>
      </c>
    </row>
    <row r="116" spans="1:23" x14ac:dyDescent="0.2">
      <c r="A116" s="171">
        <v>41387</v>
      </c>
      <c r="B116" s="2"/>
      <c r="C116" s="2"/>
      <c r="D116" s="2">
        <f t="shared" si="21"/>
        <v>0</v>
      </c>
      <c r="E116" s="30">
        <f t="shared" si="21"/>
        <v>0</v>
      </c>
      <c r="F116" s="73">
        <f t="shared" si="22"/>
        <v>0</v>
      </c>
      <c r="G116" s="43">
        <f t="shared" si="22"/>
        <v>0</v>
      </c>
      <c r="I116" s="31">
        <f t="shared" si="31"/>
        <v>0</v>
      </c>
      <c r="J116" s="137">
        <f t="shared" si="29"/>
        <v>0</v>
      </c>
      <c r="K116" s="77">
        <f t="shared" si="25"/>
        <v>0</v>
      </c>
      <c r="L116" s="137">
        <f t="shared" si="30"/>
        <v>0</v>
      </c>
      <c r="M116" s="77">
        <f t="shared" si="26"/>
        <v>0</v>
      </c>
      <c r="N116" s="14"/>
      <c r="O116" s="14"/>
      <c r="P116" s="14"/>
      <c r="V116" s="36">
        <f t="shared" si="27"/>
        <v>0</v>
      </c>
      <c r="W116" s="36">
        <f t="shared" si="28"/>
        <v>0</v>
      </c>
    </row>
    <row r="117" spans="1:23" x14ac:dyDescent="0.2">
      <c r="A117" s="171">
        <v>41388</v>
      </c>
      <c r="B117" s="2"/>
      <c r="C117" s="2"/>
      <c r="D117" s="2">
        <f t="shared" si="21"/>
        <v>0</v>
      </c>
      <c r="E117" s="30">
        <f t="shared" si="21"/>
        <v>0</v>
      </c>
      <c r="F117" s="73">
        <f t="shared" si="22"/>
        <v>0</v>
      </c>
      <c r="G117" s="43">
        <f t="shared" si="22"/>
        <v>0</v>
      </c>
      <c r="I117" s="19">
        <f t="shared" si="31"/>
        <v>0</v>
      </c>
      <c r="J117" s="138">
        <f t="shared" si="29"/>
        <v>0</v>
      </c>
      <c r="K117" s="78">
        <f t="shared" si="25"/>
        <v>0</v>
      </c>
      <c r="L117" s="144">
        <f t="shared" si="30"/>
        <v>0</v>
      </c>
      <c r="M117" s="87">
        <f t="shared" si="26"/>
        <v>0</v>
      </c>
      <c r="N117" s="191" t="s">
        <v>54</v>
      </c>
      <c r="O117" s="191"/>
      <c r="P117" s="191"/>
      <c r="V117" s="36">
        <f t="shared" si="27"/>
        <v>0</v>
      </c>
      <c r="W117" s="36">
        <f t="shared" si="28"/>
        <v>0</v>
      </c>
    </row>
    <row r="118" spans="1:23" x14ac:dyDescent="0.2">
      <c r="A118" s="171">
        <v>41389</v>
      </c>
      <c r="B118" s="2"/>
      <c r="C118" s="2"/>
      <c r="D118" s="2">
        <f t="shared" si="21"/>
        <v>0</v>
      </c>
      <c r="E118" s="30">
        <f t="shared" si="21"/>
        <v>0</v>
      </c>
      <c r="F118" s="73">
        <f t="shared" si="22"/>
        <v>0</v>
      </c>
      <c r="G118" s="43">
        <f t="shared" si="22"/>
        <v>0</v>
      </c>
      <c r="I118" s="19">
        <f t="shared" si="31"/>
        <v>0</v>
      </c>
      <c r="J118" s="138">
        <f t="shared" si="29"/>
        <v>0</v>
      </c>
      <c r="K118" s="78">
        <f t="shared" si="25"/>
        <v>0</v>
      </c>
      <c r="L118" s="144">
        <f t="shared" si="30"/>
        <v>0</v>
      </c>
      <c r="M118" s="87">
        <f t="shared" si="26"/>
        <v>0</v>
      </c>
      <c r="N118" s="119" t="s">
        <v>52</v>
      </c>
      <c r="O118" s="120">
        <f>SUM(J95:J124)</f>
        <v>0</v>
      </c>
      <c r="P118" s="76">
        <f>SUM(L95:L124)</f>
        <v>0</v>
      </c>
      <c r="V118" s="36">
        <f t="shared" si="27"/>
        <v>0</v>
      </c>
      <c r="W118" s="36">
        <f t="shared" si="28"/>
        <v>0</v>
      </c>
    </row>
    <row r="119" spans="1:23" x14ac:dyDescent="0.2">
      <c r="A119" s="171">
        <v>41390</v>
      </c>
      <c r="B119" s="2"/>
      <c r="C119" s="2"/>
      <c r="D119" s="2">
        <f t="shared" si="21"/>
        <v>0</v>
      </c>
      <c r="E119" s="30">
        <f t="shared" si="21"/>
        <v>0</v>
      </c>
      <c r="F119" s="73">
        <f t="shared" si="22"/>
        <v>0</v>
      </c>
      <c r="G119" s="43">
        <f t="shared" si="22"/>
        <v>0</v>
      </c>
      <c r="I119" s="19">
        <f t="shared" si="31"/>
        <v>0</v>
      </c>
      <c r="J119" s="138">
        <f t="shared" si="29"/>
        <v>0</v>
      </c>
      <c r="K119" s="78">
        <f t="shared" si="25"/>
        <v>0</v>
      </c>
      <c r="L119" s="144">
        <f t="shared" si="30"/>
        <v>0</v>
      </c>
      <c r="M119" s="87">
        <f t="shared" si="26"/>
        <v>0</v>
      </c>
      <c r="N119" s="119" t="s">
        <v>53</v>
      </c>
      <c r="O119" s="76">
        <f>SUM(K95:K124)</f>
        <v>0</v>
      </c>
      <c r="P119" s="76">
        <f>SUM(M95:M124)</f>
        <v>0</v>
      </c>
      <c r="V119" s="36">
        <f t="shared" si="27"/>
        <v>0</v>
      </c>
      <c r="W119" s="36">
        <f t="shared" si="28"/>
        <v>0</v>
      </c>
    </row>
    <row r="120" spans="1:23" x14ac:dyDescent="0.2">
      <c r="A120" s="171">
        <v>41391</v>
      </c>
      <c r="B120" s="2"/>
      <c r="C120" s="2"/>
      <c r="D120" s="2">
        <f t="shared" si="21"/>
        <v>0</v>
      </c>
      <c r="E120" s="30">
        <f t="shared" si="21"/>
        <v>0</v>
      </c>
      <c r="F120" s="73">
        <f t="shared" si="22"/>
        <v>0</v>
      </c>
      <c r="G120" s="43">
        <f t="shared" si="22"/>
        <v>0</v>
      </c>
      <c r="I120" s="19">
        <f t="shared" si="31"/>
        <v>0</v>
      </c>
      <c r="J120" s="138">
        <f t="shared" si="29"/>
        <v>0</v>
      </c>
      <c r="K120" s="78">
        <f t="shared" si="25"/>
        <v>0</v>
      </c>
      <c r="L120" s="144">
        <f t="shared" si="30"/>
        <v>0</v>
      </c>
      <c r="M120" s="87">
        <f t="shared" si="26"/>
        <v>0</v>
      </c>
      <c r="N120" s="186" t="s">
        <v>8</v>
      </c>
      <c r="O120" s="186"/>
      <c r="P120" s="186"/>
      <c r="V120" s="36">
        <f t="shared" si="27"/>
        <v>0</v>
      </c>
      <c r="W120" s="36">
        <f t="shared" si="28"/>
        <v>0</v>
      </c>
    </row>
    <row r="121" spans="1:23" x14ac:dyDescent="0.2">
      <c r="A121" s="171">
        <v>41392</v>
      </c>
      <c r="B121" s="2"/>
      <c r="C121" s="2"/>
      <c r="D121" s="2">
        <f t="shared" si="21"/>
        <v>0</v>
      </c>
      <c r="E121" s="30">
        <f t="shared" si="21"/>
        <v>0</v>
      </c>
      <c r="F121" s="73">
        <f t="shared" si="22"/>
        <v>0</v>
      </c>
      <c r="G121" s="43">
        <f t="shared" si="22"/>
        <v>0</v>
      </c>
      <c r="I121" s="19">
        <f t="shared" si="31"/>
        <v>0</v>
      </c>
      <c r="J121" s="138">
        <f t="shared" si="29"/>
        <v>0</v>
      </c>
      <c r="K121" s="78">
        <f t="shared" si="25"/>
        <v>0</v>
      </c>
      <c r="L121" s="144">
        <f t="shared" si="30"/>
        <v>0</v>
      </c>
      <c r="M121" s="87">
        <f t="shared" si="26"/>
        <v>0</v>
      </c>
      <c r="N121" s="92" t="s">
        <v>43</v>
      </c>
      <c r="O121" s="167" t="s">
        <v>39</v>
      </c>
      <c r="P121" s="93" t="s">
        <v>40</v>
      </c>
      <c r="V121" s="36">
        <f t="shared" si="27"/>
        <v>0</v>
      </c>
      <c r="W121" s="36">
        <f t="shared" si="28"/>
        <v>0</v>
      </c>
    </row>
    <row r="122" spans="1:23" x14ac:dyDescent="0.2">
      <c r="A122" s="171">
        <v>41393</v>
      </c>
      <c r="B122" s="2"/>
      <c r="C122" s="2"/>
      <c r="D122" s="2">
        <f t="shared" si="21"/>
        <v>0</v>
      </c>
      <c r="E122" s="30">
        <f t="shared" si="21"/>
        <v>0</v>
      </c>
      <c r="F122" s="73">
        <f t="shared" si="22"/>
        <v>0</v>
      </c>
      <c r="G122" s="43">
        <f t="shared" si="22"/>
        <v>0</v>
      </c>
      <c r="I122" s="32">
        <f t="shared" si="31"/>
        <v>0</v>
      </c>
      <c r="J122" s="138">
        <f t="shared" si="29"/>
        <v>0</v>
      </c>
      <c r="K122" s="78">
        <f t="shared" si="25"/>
        <v>0</v>
      </c>
      <c r="L122" s="144">
        <f t="shared" si="30"/>
        <v>0</v>
      </c>
      <c r="M122" s="87">
        <f t="shared" si="26"/>
        <v>0</v>
      </c>
      <c r="N122" s="94">
        <f>SUM(I94:I122)</f>
        <v>0</v>
      </c>
      <c r="O122" s="89">
        <f>IF(SUM(J95:J124)&lt;20000,20000,SUM(J95:J124))</f>
        <v>20000</v>
      </c>
      <c r="P122" s="91">
        <f>IF(SUM(L95:L124)&lt;6000,6000,SUM(L95:L124))</f>
        <v>6000</v>
      </c>
      <c r="V122" s="36">
        <f t="shared" si="27"/>
        <v>0</v>
      </c>
      <c r="W122" s="36">
        <f t="shared" si="28"/>
        <v>0</v>
      </c>
    </row>
    <row r="123" spans="1:23" x14ac:dyDescent="0.2">
      <c r="A123" s="171">
        <v>41394</v>
      </c>
      <c r="B123" s="31"/>
      <c r="C123" s="31"/>
      <c r="D123" s="2">
        <f t="shared" si="21"/>
        <v>0</v>
      </c>
      <c r="E123" s="30">
        <f t="shared" si="21"/>
        <v>0</v>
      </c>
      <c r="F123" s="73">
        <f t="shared" si="22"/>
        <v>0</v>
      </c>
      <c r="G123" s="43">
        <f t="shared" si="22"/>
        <v>0</v>
      </c>
      <c r="I123" s="31">
        <f>ROUND(B123*$N$2/$O$739,2)</f>
        <v>0</v>
      </c>
      <c r="J123" s="137">
        <f t="shared" si="29"/>
        <v>0</v>
      </c>
      <c r="K123" s="77">
        <f t="shared" si="25"/>
        <v>0</v>
      </c>
      <c r="L123" s="137">
        <f t="shared" si="30"/>
        <v>0</v>
      </c>
      <c r="M123" s="77">
        <f t="shared" si="26"/>
        <v>0</v>
      </c>
      <c r="N123" s="94">
        <f>ROUND(N122*18/118,2)</f>
        <v>0</v>
      </c>
      <c r="O123" s="95">
        <f>IF(O122=TRUE,SUM(K95:K124),O122*18%)</f>
        <v>3600</v>
      </c>
      <c r="P123" s="96">
        <f>IF(P122=TRUE,SUM(M95:M124),P122*18%)</f>
        <v>1080</v>
      </c>
      <c r="V123" s="36">
        <f t="shared" si="27"/>
        <v>0</v>
      </c>
      <c r="W123" s="36">
        <f t="shared" si="28"/>
        <v>0</v>
      </c>
    </row>
    <row r="124" spans="1:23" x14ac:dyDescent="0.2">
      <c r="A124" s="171">
        <v>41395</v>
      </c>
      <c r="B124" s="2"/>
      <c r="C124" s="2"/>
      <c r="D124" s="2">
        <f t="shared" si="21"/>
        <v>0</v>
      </c>
      <c r="E124" s="30">
        <f t="shared" si="21"/>
        <v>0</v>
      </c>
      <c r="F124" s="73">
        <f t="shared" si="22"/>
        <v>0</v>
      </c>
      <c r="G124" s="43">
        <f t="shared" si="22"/>
        <v>0</v>
      </c>
      <c r="I124" s="31">
        <f>ROUND(B124*$N$2/$O$739,2)</f>
        <v>0</v>
      </c>
      <c r="J124" s="139">
        <f t="shared" si="29"/>
        <v>0</v>
      </c>
      <c r="K124" s="79">
        <f t="shared" si="25"/>
        <v>0</v>
      </c>
      <c r="L124" s="139">
        <f t="shared" si="30"/>
        <v>0</v>
      </c>
      <c r="M124" s="79">
        <f t="shared" si="26"/>
        <v>0</v>
      </c>
      <c r="N124" s="190" t="s">
        <v>47</v>
      </c>
      <c r="O124" s="190"/>
      <c r="P124" s="190"/>
      <c r="V124" s="36">
        <f t="shared" si="27"/>
        <v>0</v>
      </c>
      <c r="W124" s="36">
        <f t="shared" si="28"/>
        <v>0</v>
      </c>
    </row>
    <row r="125" spans="1:23" x14ac:dyDescent="0.2">
      <c r="A125" s="171">
        <v>41396</v>
      </c>
      <c r="B125" s="2"/>
      <c r="C125" s="2"/>
      <c r="D125" s="2">
        <f t="shared" si="21"/>
        <v>0</v>
      </c>
      <c r="E125" s="30">
        <f t="shared" si="21"/>
        <v>0</v>
      </c>
      <c r="F125" s="73">
        <f t="shared" si="22"/>
        <v>0</v>
      </c>
      <c r="G125" s="43">
        <f t="shared" si="22"/>
        <v>0</v>
      </c>
      <c r="I125" s="31">
        <f>ROUND(B125*$N$2/$O$739,2)</f>
        <v>0</v>
      </c>
      <c r="J125" s="137">
        <f t="shared" si="29"/>
        <v>0</v>
      </c>
      <c r="K125" s="77">
        <f t="shared" si="25"/>
        <v>0</v>
      </c>
      <c r="L125" s="137">
        <f t="shared" si="30"/>
        <v>0</v>
      </c>
      <c r="M125" s="77">
        <f t="shared" si="26"/>
        <v>0</v>
      </c>
      <c r="N125" s="14"/>
      <c r="O125" s="14"/>
      <c r="P125" s="14"/>
      <c r="Q125" s="34"/>
      <c r="V125" s="36">
        <f t="shared" si="27"/>
        <v>0</v>
      </c>
      <c r="W125" s="36">
        <f t="shared" si="28"/>
        <v>0</v>
      </c>
    </row>
    <row r="126" spans="1:23" x14ac:dyDescent="0.2">
      <c r="A126" s="171">
        <v>41397</v>
      </c>
      <c r="B126" s="2"/>
      <c r="C126" s="2"/>
      <c r="D126" s="2">
        <f t="shared" si="21"/>
        <v>0</v>
      </c>
      <c r="E126" s="30">
        <f t="shared" si="21"/>
        <v>0</v>
      </c>
      <c r="F126" s="73">
        <f t="shared" si="22"/>
        <v>0</v>
      </c>
      <c r="G126" s="43">
        <f t="shared" si="22"/>
        <v>0</v>
      </c>
      <c r="I126" s="19">
        <f t="shared" ref="I126:I164" si="32">ROUND(B125*$N$2/$O$739,2)</f>
        <v>0</v>
      </c>
      <c r="J126" s="138">
        <f t="shared" si="29"/>
        <v>0</v>
      </c>
      <c r="K126" s="78">
        <f t="shared" si="25"/>
        <v>0</v>
      </c>
      <c r="L126" s="144">
        <f t="shared" si="30"/>
        <v>0</v>
      </c>
      <c r="M126" s="87">
        <f t="shared" si="26"/>
        <v>0</v>
      </c>
      <c r="N126" s="14"/>
      <c r="O126" s="14"/>
      <c r="P126" s="14"/>
      <c r="Q126" s="34"/>
      <c r="V126" s="36">
        <f t="shared" si="27"/>
        <v>0</v>
      </c>
      <c r="W126" s="36">
        <f t="shared" si="28"/>
        <v>0</v>
      </c>
    </row>
    <row r="127" spans="1:23" x14ac:dyDescent="0.2">
      <c r="A127" s="171">
        <v>41398</v>
      </c>
      <c r="B127" s="2"/>
      <c r="C127" s="2"/>
      <c r="D127" s="2">
        <f t="shared" si="21"/>
        <v>0</v>
      </c>
      <c r="E127" s="30">
        <f t="shared" si="21"/>
        <v>0</v>
      </c>
      <c r="F127" s="73">
        <f t="shared" si="22"/>
        <v>0</v>
      </c>
      <c r="G127" s="43">
        <f t="shared" si="22"/>
        <v>0</v>
      </c>
      <c r="I127" s="19">
        <f t="shared" si="32"/>
        <v>0</v>
      </c>
      <c r="J127" s="138">
        <f t="shared" si="29"/>
        <v>0</v>
      </c>
      <c r="K127" s="78">
        <f t="shared" si="25"/>
        <v>0</v>
      </c>
      <c r="L127" s="144">
        <f t="shared" si="30"/>
        <v>0</v>
      </c>
      <c r="M127" s="87">
        <f t="shared" si="26"/>
        <v>0</v>
      </c>
      <c r="N127" s="74"/>
      <c r="O127" s="75"/>
      <c r="P127" s="75"/>
      <c r="Q127" s="34"/>
      <c r="V127" s="36">
        <f t="shared" si="27"/>
        <v>0</v>
      </c>
      <c r="W127" s="36">
        <f t="shared" si="28"/>
        <v>0</v>
      </c>
    </row>
    <row r="128" spans="1:23" x14ac:dyDescent="0.2">
      <c r="A128" s="171">
        <v>41399</v>
      </c>
      <c r="B128" s="2"/>
      <c r="C128" s="2"/>
      <c r="D128" s="2">
        <f t="shared" si="21"/>
        <v>0</v>
      </c>
      <c r="E128" s="30">
        <f t="shared" si="21"/>
        <v>0</v>
      </c>
      <c r="F128" s="73">
        <f t="shared" si="22"/>
        <v>0</v>
      </c>
      <c r="G128" s="43">
        <f t="shared" si="22"/>
        <v>0</v>
      </c>
      <c r="I128" s="19">
        <f t="shared" si="32"/>
        <v>0</v>
      </c>
      <c r="J128" s="138">
        <f t="shared" si="29"/>
        <v>0</v>
      </c>
      <c r="K128" s="78">
        <f t="shared" si="25"/>
        <v>0</v>
      </c>
      <c r="L128" s="144">
        <f t="shared" si="30"/>
        <v>0</v>
      </c>
      <c r="M128" s="87">
        <f t="shared" si="26"/>
        <v>0</v>
      </c>
      <c r="N128" s="74"/>
      <c r="O128" s="75"/>
      <c r="P128" s="75"/>
      <c r="Q128" s="34"/>
      <c r="V128" s="36">
        <f t="shared" si="27"/>
        <v>0</v>
      </c>
      <c r="W128" s="36">
        <f t="shared" si="28"/>
        <v>0</v>
      </c>
    </row>
    <row r="129" spans="1:23" x14ac:dyDescent="0.2">
      <c r="A129" s="171">
        <v>41400</v>
      </c>
      <c r="B129" s="2"/>
      <c r="C129" s="2"/>
      <c r="D129" s="2">
        <f t="shared" si="21"/>
        <v>0</v>
      </c>
      <c r="E129" s="30">
        <f t="shared" si="21"/>
        <v>0</v>
      </c>
      <c r="F129" s="73">
        <f t="shared" si="22"/>
        <v>0</v>
      </c>
      <c r="G129" s="43">
        <f t="shared" si="22"/>
        <v>0</v>
      </c>
      <c r="I129" s="31">
        <f t="shared" si="32"/>
        <v>0</v>
      </c>
      <c r="J129" s="137">
        <f t="shared" si="29"/>
        <v>0</v>
      </c>
      <c r="K129" s="77">
        <f t="shared" si="25"/>
        <v>0</v>
      </c>
      <c r="L129" s="137">
        <f t="shared" si="30"/>
        <v>0</v>
      </c>
      <c r="M129" s="77">
        <f t="shared" si="26"/>
        <v>0</v>
      </c>
      <c r="N129" s="14"/>
      <c r="O129" s="14"/>
      <c r="P129" s="14"/>
      <c r="V129" s="36">
        <f t="shared" si="27"/>
        <v>0</v>
      </c>
      <c r="W129" s="36">
        <f t="shared" si="28"/>
        <v>0</v>
      </c>
    </row>
    <row r="130" spans="1:23" x14ac:dyDescent="0.2">
      <c r="A130" s="171">
        <v>41401</v>
      </c>
      <c r="B130" s="2"/>
      <c r="C130" s="2"/>
      <c r="D130" s="2">
        <f t="shared" si="21"/>
        <v>0</v>
      </c>
      <c r="E130" s="30">
        <f t="shared" si="21"/>
        <v>0</v>
      </c>
      <c r="F130" s="73">
        <f t="shared" si="22"/>
        <v>0</v>
      </c>
      <c r="G130" s="43">
        <f t="shared" si="22"/>
        <v>0</v>
      </c>
      <c r="I130" s="31">
        <f t="shared" si="32"/>
        <v>0</v>
      </c>
      <c r="J130" s="137">
        <f t="shared" si="29"/>
        <v>0</v>
      </c>
      <c r="K130" s="77">
        <f t="shared" si="25"/>
        <v>0</v>
      </c>
      <c r="L130" s="137">
        <f t="shared" si="30"/>
        <v>0</v>
      </c>
      <c r="M130" s="77">
        <f t="shared" si="26"/>
        <v>0</v>
      </c>
      <c r="N130" s="14"/>
      <c r="O130" s="14"/>
      <c r="P130" s="14"/>
      <c r="V130" s="36">
        <f t="shared" si="27"/>
        <v>0</v>
      </c>
      <c r="W130" s="36">
        <f t="shared" si="28"/>
        <v>0</v>
      </c>
    </row>
    <row r="131" spans="1:23" x14ac:dyDescent="0.2">
      <c r="A131" s="171">
        <v>41402</v>
      </c>
      <c r="B131" s="2"/>
      <c r="C131" s="2"/>
      <c r="D131" s="2">
        <f t="shared" si="21"/>
        <v>0</v>
      </c>
      <c r="E131" s="30">
        <f t="shared" si="21"/>
        <v>0</v>
      </c>
      <c r="F131" s="73">
        <f t="shared" si="22"/>
        <v>0</v>
      </c>
      <c r="G131" s="43">
        <f t="shared" si="22"/>
        <v>0</v>
      </c>
      <c r="I131" s="19">
        <f t="shared" si="32"/>
        <v>0</v>
      </c>
      <c r="J131" s="138">
        <f t="shared" si="29"/>
        <v>0</v>
      </c>
      <c r="K131" s="78">
        <f t="shared" si="25"/>
        <v>0</v>
      </c>
      <c r="L131" s="144">
        <f t="shared" si="30"/>
        <v>0</v>
      </c>
      <c r="M131" s="87">
        <f t="shared" si="26"/>
        <v>0</v>
      </c>
      <c r="N131" s="14"/>
      <c r="O131" s="14"/>
      <c r="P131" s="14"/>
      <c r="V131" s="36">
        <f t="shared" si="27"/>
        <v>0</v>
      </c>
      <c r="W131" s="36">
        <f t="shared" si="28"/>
        <v>0</v>
      </c>
    </row>
    <row r="132" spans="1:23" x14ac:dyDescent="0.2">
      <c r="A132" s="171">
        <v>41403</v>
      </c>
      <c r="B132" s="2"/>
      <c r="C132" s="2"/>
      <c r="D132" s="2">
        <f t="shared" si="21"/>
        <v>0</v>
      </c>
      <c r="E132" s="30">
        <f t="shared" si="21"/>
        <v>0</v>
      </c>
      <c r="F132" s="73">
        <f t="shared" si="22"/>
        <v>0</v>
      </c>
      <c r="G132" s="43">
        <f t="shared" si="22"/>
        <v>0</v>
      </c>
      <c r="I132" s="19">
        <f t="shared" si="32"/>
        <v>0</v>
      </c>
      <c r="J132" s="138">
        <f t="shared" si="29"/>
        <v>0</v>
      </c>
      <c r="K132" s="78">
        <f t="shared" si="25"/>
        <v>0</v>
      </c>
      <c r="L132" s="144">
        <f t="shared" si="30"/>
        <v>0</v>
      </c>
      <c r="M132" s="87">
        <f t="shared" si="26"/>
        <v>0</v>
      </c>
      <c r="N132" s="14"/>
      <c r="O132" s="14"/>
      <c r="P132" s="14"/>
      <c r="V132" s="36">
        <f t="shared" si="27"/>
        <v>0</v>
      </c>
      <c r="W132" s="36">
        <f t="shared" si="28"/>
        <v>0</v>
      </c>
    </row>
    <row r="133" spans="1:23" x14ac:dyDescent="0.2">
      <c r="A133" s="171">
        <v>41404</v>
      </c>
      <c r="B133" s="2"/>
      <c r="C133" s="2"/>
      <c r="D133" s="2">
        <f t="shared" ref="D133:E196" si="33">IF(B133-B132=-B133-B132,0,B133-B132)</f>
        <v>0</v>
      </c>
      <c r="E133" s="30">
        <f t="shared" si="33"/>
        <v>0</v>
      </c>
      <c r="F133" s="73">
        <f t="shared" ref="F133:G196" si="34">IFERROR(D133/B132,0)</f>
        <v>0</v>
      </c>
      <c r="G133" s="43">
        <f t="shared" si="34"/>
        <v>0</v>
      </c>
      <c r="I133" s="31">
        <f t="shared" si="32"/>
        <v>0</v>
      </c>
      <c r="J133" s="137">
        <f t="shared" si="29"/>
        <v>0</v>
      </c>
      <c r="K133" s="77">
        <f t="shared" si="25"/>
        <v>0</v>
      </c>
      <c r="L133" s="137">
        <f t="shared" si="30"/>
        <v>0</v>
      </c>
      <c r="M133" s="77">
        <f t="shared" si="26"/>
        <v>0</v>
      </c>
      <c r="N133" s="14"/>
      <c r="O133" s="14"/>
      <c r="P133" s="14"/>
      <c r="V133" s="36">
        <f t="shared" si="27"/>
        <v>0</v>
      </c>
      <c r="W133" s="36">
        <f t="shared" si="28"/>
        <v>0</v>
      </c>
    </row>
    <row r="134" spans="1:23" x14ac:dyDescent="0.2">
      <c r="A134" s="171">
        <v>41405</v>
      </c>
      <c r="B134" s="2"/>
      <c r="C134" s="2"/>
      <c r="D134" s="2">
        <f t="shared" si="33"/>
        <v>0</v>
      </c>
      <c r="E134" s="30">
        <f t="shared" si="33"/>
        <v>0</v>
      </c>
      <c r="F134" s="73">
        <f t="shared" si="34"/>
        <v>0</v>
      </c>
      <c r="G134" s="43">
        <f t="shared" si="34"/>
        <v>0</v>
      </c>
      <c r="I134" s="19">
        <f t="shared" si="32"/>
        <v>0</v>
      </c>
      <c r="J134" s="138">
        <f t="shared" si="29"/>
        <v>0</v>
      </c>
      <c r="K134" s="78">
        <f t="shared" si="25"/>
        <v>0</v>
      </c>
      <c r="L134" s="144">
        <f t="shared" si="30"/>
        <v>0</v>
      </c>
      <c r="M134" s="87">
        <f t="shared" si="26"/>
        <v>0</v>
      </c>
      <c r="N134" s="14"/>
      <c r="O134" s="14"/>
      <c r="P134" s="14"/>
      <c r="V134" s="36">
        <f t="shared" si="27"/>
        <v>0</v>
      </c>
      <c r="W134" s="36">
        <f t="shared" si="28"/>
        <v>0</v>
      </c>
    </row>
    <row r="135" spans="1:23" x14ac:dyDescent="0.2">
      <c r="A135" s="171">
        <v>41406</v>
      </c>
      <c r="B135" s="2"/>
      <c r="C135" s="2"/>
      <c r="D135" s="2">
        <f t="shared" si="33"/>
        <v>0</v>
      </c>
      <c r="E135" s="30">
        <f t="shared" si="33"/>
        <v>0</v>
      </c>
      <c r="F135" s="73">
        <f t="shared" si="34"/>
        <v>0</v>
      </c>
      <c r="G135" s="43">
        <f t="shared" si="34"/>
        <v>0</v>
      </c>
      <c r="I135" s="19">
        <f t="shared" si="32"/>
        <v>0</v>
      </c>
      <c r="J135" s="138">
        <f t="shared" si="29"/>
        <v>0</v>
      </c>
      <c r="K135" s="78">
        <f t="shared" si="25"/>
        <v>0</v>
      </c>
      <c r="L135" s="144">
        <f t="shared" si="30"/>
        <v>0</v>
      </c>
      <c r="M135" s="87">
        <f t="shared" si="26"/>
        <v>0</v>
      </c>
      <c r="N135" s="14"/>
      <c r="O135" s="14"/>
      <c r="P135" s="14"/>
      <c r="V135" s="36">
        <f t="shared" si="27"/>
        <v>0</v>
      </c>
      <c r="W135" s="36">
        <f t="shared" si="28"/>
        <v>0</v>
      </c>
    </row>
    <row r="136" spans="1:23" x14ac:dyDescent="0.2">
      <c r="A136" s="171">
        <v>41407</v>
      </c>
      <c r="B136" s="2"/>
      <c r="C136" s="2"/>
      <c r="D136" s="2">
        <f t="shared" si="33"/>
        <v>0</v>
      </c>
      <c r="E136" s="30">
        <f t="shared" si="33"/>
        <v>0</v>
      </c>
      <c r="F136" s="73">
        <f t="shared" si="34"/>
        <v>0</v>
      </c>
      <c r="G136" s="43">
        <f t="shared" si="34"/>
        <v>0</v>
      </c>
      <c r="I136" s="31">
        <f t="shared" si="32"/>
        <v>0</v>
      </c>
      <c r="J136" s="137">
        <f t="shared" si="29"/>
        <v>0</v>
      </c>
      <c r="K136" s="77">
        <f t="shared" si="25"/>
        <v>0</v>
      </c>
      <c r="L136" s="137">
        <f t="shared" si="30"/>
        <v>0</v>
      </c>
      <c r="M136" s="77">
        <f t="shared" si="26"/>
        <v>0</v>
      </c>
      <c r="N136" s="14"/>
      <c r="O136" s="14"/>
      <c r="P136" s="14"/>
      <c r="V136" s="36">
        <f t="shared" si="27"/>
        <v>0</v>
      </c>
      <c r="W136" s="36">
        <f t="shared" si="28"/>
        <v>0</v>
      </c>
    </row>
    <row r="137" spans="1:23" x14ac:dyDescent="0.2">
      <c r="A137" s="171">
        <v>41408</v>
      </c>
      <c r="B137" s="2"/>
      <c r="C137" s="2"/>
      <c r="D137" s="2">
        <f t="shared" si="33"/>
        <v>0</v>
      </c>
      <c r="E137" s="30">
        <f t="shared" si="33"/>
        <v>0</v>
      </c>
      <c r="F137" s="73">
        <f t="shared" si="34"/>
        <v>0</v>
      </c>
      <c r="G137" s="43">
        <f t="shared" si="34"/>
        <v>0</v>
      </c>
      <c r="I137" s="31">
        <f t="shared" si="32"/>
        <v>0</v>
      </c>
      <c r="J137" s="137">
        <f t="shared" si="29"/>
        <v>0</v>
      </c>
      <c r="K137" s="77">
        <f t="shared" si="25"/>
        <v>0</v>
      </c>
      <c r="L137" s="137">
        <f t="shared" si="30"/>
        <v>0</v>
      </c>
      <c r="M137" s="77">
        <f t="shared" si="26"/>
        <v>0</v>
      </c>
      <c r="N137" s="14"/>
      <c r="O137" s="14"/>
      <c r="P137" s="14"/>
      <c r="V137" s="36">
        <f t="shared" si="27"/>
        <v>0</v>
      </c>
      <c r="W137" s="36">
        <f t="shared" si="28"/>
        <v>0</v>
      </c>
    </row>
    <row r="138" spans="1:23" x14ac:dyDescent="0.2">
      <c r="A138" s="171">
        <v>41409</v>
      </c>
      <c r="B138" s="2"/>
      <c r="C138" s="2"/>
      <c r="D138" s="2">
        <f t="shared" si="33"/>
        <v>0</v>
      </c>
      <c r="E138" s="30">
        <f t="shared" si="33"/>
        <v>0</v>
      </c>
      <c r="F138" s="73">
        <f t="shared" si="34"/>
        <v>0</v>
      </c>
      <c r="G138" s="43">
        <f t="shared" si="34"/>
        <v>0</v>
      </c>
      <c r="I138" s="19">
        <f t="shared" si="32"/>
        <v>0</v>
      </c>
      <c r="J138" s="138">
        <f t="shared" si="29"/>
        <v>0</v>
      </c>
      <c r="K138" s="78">
        <f t="shared" si="25"/>
        <v>0</v>
      </c>
      <c r="L138" s="144">
        <f t="shared" si="30"/>
        <v>0</v>
      </c>
      <c r="M138" s="87">
        <f t="shared" si="26"/>
        <v>0</v>
      </c>
      <c r="N138" s="14"/>
      <c r="O138" s="14"/>
      <c r="P138" s="14"/>
      <c r="V138" s="36">
        <f t="shared" si="27"/>
        <v>0</v>
      </c>
      <c r="W138" s="36">
        <f t="shared" si="28"/>
        <v>0</v>
      </c>
    </row>
    <row r="139" spans="1:23" x14ac:dyDescent="0.2">
      <c r="A139" s="171">
        <v>41410</v>
      </c>
      <c r="B139" s="2"/>
      <c r="C139" s="2"/>
      <c r="D139" s="2">
        <f t="shared" si="33"/>
        <v>0</v>
      </c>
      <c r="E139" s="30">
        <f t="shared" si="33"/>
        <v>0</v>
      </c>
      <c r="F139" s="73">
        <f t="shared" si="34"/>
        <v>0</v>
      </c>
      <c r="G139" s="43">
        <f t="shared" si="34"/>
        <v>0</v>
      </c>
      <c r="I139" s="19">
        <f t="shared" si="32"/>
        <v>0</v>
      </c>
      <c r="J139" s="138">
        <f t="shared" si="29"/>
        <v>0</v>
      </c>
      <c r="K139" s="78">
        <f t="shared" si="25"/>
        <v>0</v>
      </c>
      <c r="L139" s="144">
        <f t="shared" si="30"/>
        <v>0</v>
      </c>
      <c r="M139" s="87">
        <f t="shared" si="26"/>
        <v>0</v>
      </c>
      <c r="N139" s="14"/>
      <c r="O139" s="14"/>
      <c r="P139" s="14"/>
      <c r="V139" s="36">
        <f t="shared" si="27"/>
        <v>0</v>
      </c>
      <c r="W139" s="36">
        <f t="shared" si="28"/>
        <v>0</v>
      </c>
    </row>
    <row r="140" spans="1:23" x14ac:dyDescent="0.2">
      <c r="A140" s="171">
        <v>41411</v>
      </c>
      <c r="B140" s="2"/>
      <c r="C140" s="2"/>
      <c r="D140" s="2">
        <f t="shared" si="33"/>
        <v>0</v>
      </c>
      <c r="E140" s="30">
        <f t="shared" si="33"/>
        <v>0</v>
      </c>
      <c r="F140" s="73">
        <f t="shared" si="34"/>
        <v>0</v>
      </c>
      <c r="G140" s="43">
        <f t="shared" si="34"/>
        <v>0</v>
      </c>
      <c r="I140" s="19">
        <f t="shared" si="32"/>
        <v>0</v>
      </c>
      <c r="J140" s="138">
        <f t="shared" si="29"/>
        <v>0</v>
      </c>
      <c r="K140" s="78">
        <f t="shared" si="25"/>
        <v>0</v>
      </c>
      <c r="L140" s="144">
        <f t="shared" si="30"/>
        <v>0</v>
      </c>
      <c r="M140" s="87">
        <f t="shared" si="26"/>
        <v>0</v>
      </c>
      <c r="N140" s="14"/>
      <c r="O140" s="14"/>
      <c r="P140" s="14"/>
      <c r="V140" s="36">
        <f t="shared" si="27"/>
        <v>0</v>
      </c>
      <c r="W140" s="36">
        <f t="shared" si="28"/>
        <v>0</v>
      </c>
    </row>
    <row r="141" spans="1:23" x14ac:dyDescent="0.2">
      <c r="A141" s="171">
        <v>41412</v>
      </c>
      <c r="B141" s="2"/>
      <c r="C141" s="2"/>
      <c r="D141" s="2">
        <f t="shared" si="33"/>
        <v>0</v>
      </c>
      <c r="E141" s="30">
        <f t="shared" si="33"/>
        <v>0</v>
      </c>
      <c r="F141" s="73">
        <f t="shared" si="34"/>
        <v>0</v>
      </c>
      <c r="G141" s="43">
        <f t="shared" si="34"/>
        <v>0</v>
      </c>
      <c r="I141" s="19">
        <f t="shared" si="32"/>
        <v>0</v>
      </c>
      <c r="J141" s="138">
        <f t="shared" si="29"/>
        <v>0</v>
      </c>
      <c r="K141" s="78">
        <f t="shared" si="25"/>
        <v>0</v>
      </c>
      <c r="L141" s="144">
        <f t="shared" si="30"/>
        <v>0</v>
      </c>
      <c r="M141" s="87">
        <f t="shared" si="26"/>
        <v>0</v>
      </c>
      <c r="N141" s="14"/>
      <c r="O141" s="14"/>
      <c r="P141" s="14"/>
      <c r="V141" s="36">
        <f t="shared" si="27"/>
        <v>0</v>
      </c>
      <c r="W141" s="36">
        <f t="shared" si="28"/>
        <v>0</v>
      </c>
    </row>
    <row r="142" spans="1:23" x14ac:dyDescent="0.2">
      <c r="A142" s="171">
        <v>41413</v>
      </c>
      <c r="B142" s="2"/>
      <c r="C142" s="2"/>
      <c r="D142" s="2">
        <f t="shared" si="33"/>
        <v>0</v>
      </c>
      <c r="E142" s="30">
        <f t="shared" si="33"/>
        <v>0</v>
      </c>
      <c r="F142" s="73">
        <f t="shared" si="34"/>
        <v>0</v>
      </c>
      <c r="G142" s="43">
        <f t="shared" si="34"/>
        <v>0</v>
      </c>
      <c r="I142" s="19">
        <f t="shared" si="32"/>
        <v>0</v>
      </c>
      <c r="J142" s="138">
        <f t="shared" si="29"/>
        <v>0</v>
      </c>
      <c r="K142" s="78">
        <f t="shared" ref="K142:K205" si="35">ROUND(J142*18%,4)</f>
        <v>0</v>
      </c>
      <c r="L142" s="144">
        <f t="shared" si="30"/>
        <v>0</v>
      </c>
      <c r="M142" s="87">
        <f t="shared" ref="M142:M205" si="36">ROUND(L142*18%,4)</f>
        <v>0</v>
      </c>
      <c r="N142" s="14"/>
      <c r="O142" s="14"/>
      <c r="P142" s="14"/>
      <c r="V142" s="36">
        <f t="shared" ref="V142:V205" si="37">C142+(ROUND(C142*$V$2,2))</f>
        <v>0</v>
      </c>
      <c r="W142" s="36">
        <f t="shared" ref="W142:W205" si="38">C142-(ROUND(C142*$V$2,2))</f>
        <v>0</v>
      </c>
    </row>
    <row r="143" spans="1:23" x14ac:dyDescent="0.2">
      <c r="A143" s="171">
        <v>41414</v>
      </c>
      <c r="B143" s="2"/>
      <c r="C143" s="2"/>
      <c r="D143" s="2">
        <f t="shared" si="33"/>
        <v>0</v>
      </c>
      <c r="E143" s="30">
        <f t="shared" si="33"/>
        <v>0</v>
      </c>
      <c r="F143" s="73">
        <f t="shared" si="34"/>
        <v>0</v>
      </c>
      <c r="G143" s="43">
        <f t="shared" si="34"/>
        <v>0</v>
      </c>
      <c r="I143" s="31">
        <f t="shared" si="32"/>
        <v>0</v>
      </c>
      <c r="J143" s="137">
        <f t="shared" si="29"/>
        <v>0</v>
      </c>
      <c r="K143" s="77">
        <f t="shared" si="35"/>
        <v>0</v>
      </c>
      <c r="L143" s="137">
        <f t="shared" si="30"/>
        <v>0</v>
      </c>
      <c r="M143" s="77">
        <f t="shared" si="36"/>
        <v>0</v>
      </c>
      <c r="N143" s="14"/>
      <c r="O143" s="14"/>
      <c r="P143" s="14"/>
      <c r="V143" s="36">
        <f t="shared" si="37"/>
        <v>0</v>
      </c>
      <c r="W143" s="36">
        <f t="shared" si="38"/>
        <v>0</v>
      </c>
    </row>
    <row r="144" spans="1:23" x14ac:dyDescent="0.2">
      <c r="A144" s="171">
        <v>41415</v>
      </c>
      <c r="B144" s="2"/>
      <c r="C144" s="2"/>
      <c r="D144" s="2">
        <f t="shared" si="33"/>
        <v>0</v>
      </c>
      <c r="E144" s="30">
        <f t="shared" si="33"/>
        <v>0</v>
      </c>
      <c r="F144" s="73">
        <f t="shared" si="34"/>
        <v>0</v>
      </c>
      <c r="G144" s="43">
        <f t="shared" si="34"/>
        <v>0</v>
      </c>
      <c r="I144" s="31">
        <f t="shared" si="32"/>
        <v>0</v>
      </c>
      <c r="J144" s="137">
        <f t="shared" si="29"/>
        <v>0</v>
      </c>
      <c r="K144" s="77">
        <f t="shared" si="35"/>
        <v>0</v>
      </c>
      <c r="L144" s="137">
        <f t="shared" si="30"/>
        <v>0</v>
      </c>
      <c r="M144" s="77">
        <f t="shared" si="36"/>
        <v>0</v>
      </c>
      <c r="N144" s="14"/>
      <c r="O144" s="14"/>
      <c r="P144" s="14"/>
      <c r="V144" s="36">
        <f t="shared" si="37"/>
        <v>0</v>
      </c>
      <c r="W144" s="36">
        <f t="shared" si="38"/>
        <v>0</v>
      </c>
    </row>
    <row r="145" spans="1:23" x14ac:dyDescent="0.2">
      <c r="A145" s="171">
        <v>41416</v>
      </c>
      <c r="B145" s="2"/>
      <c r="C145" s="2"/>
      <c r="D145" s="2">
        <f t="shared" si="33"/>
        <v>0</v>
      </c>
      <c r="E145" s="30">
        <f t="shared" si="33"/>
        <v>0</v>
      </c>
      <c r="F145" s="73">
        <f t="shared" si="34"/>
        <v>0</v>
      </c>
      <c r="G145" s="43">
        <f t="shared" si="34"/>
        <v>0</v>
      </c>
      <c r="I145" s="19">
        <f t="shared" si="32"/>
        <v>0</v>
      </c>
      <c r="J145" s="138">
        <f t="shared" si="29"/>
        <v>0</v>
      </c>
      <c r="K145" s="78">
        <f t="shared" si="35"/>
        <v>0</v>
      </c>
      <c r="L145" s="144">
        <f t="shared" si="30"/>
        <v>0</v>
      </c>
      <c r="M145" s="87">
        <f t="shared" si="36"/>
        <v>0</v>
      </c>
      <c r="N145" s="14"/>
      <c r="O145" s="14"/>
      <c r="P145" s="14"/>
      <c r="V145" s="36">
        <f t="shared" si="37"/>
        <v>0</v>
      </c>
      <c r="W145" s="36">
        <f t="shared" si="38"/>
        <v>0</v>
      </c>
    </row>
    <row r="146" spans="1:23" x14ac:dyDescent="0.2">
      <c r="A146" s="171">
        <v>41417</v>
      </c>
      <c r="B146" s="2"/>
      <c r="C146" s="2"/>
      <c r="D146" s="2">
        <f t="shared" si="33"/>
        <v>0</v>
      </c>
      <c r="E146" s="30">
        <f t="shared" si="33"/>
        <v>0</v>
      </c>
      <c r="F146" s="73">
        <f t="shared" si="34"/>
        <v>0</v>
      </c>
      <c r="G146" s="43">
        <f t="shared" si="34"/>
        <v>0</v>
      </c>
      <c r="I146" s="19">
        <f t="shared" si="32"/>
        <v>0</v>
      </c>
      <c r="J146" s="138">
        <f t="shared" si="29"/>
        <v>0</v>
      </c>
      <c r="K146" s="78">
        <f t="shared" si="35"/>
        <v>0</v>
      </c>
      <c r="L146" s="144">
        <f t="shared" si="30"/>
        <v>0</v>
      </c>
      <c r="M146" s="87">
        <f t="shared" si="36"/>
        <v>0</v>
      </c>
      <c r="N146" s="14"/>
      <c r="O146" s="14"/>
      <c r="P146" s="14"/>
      <c r="V146" s="36">
        <f t="shared" si="37"/>
        <v>0</v>
      </c>
      <c r="W146" s="36">
        <f t="shared" si="38"/>
        <v>0</v>
      </c>
    </row>
    <row r="147" spans="1:23" x14ac:dyDescent="0.2">
      <c r="A147" s="171">
        <v>41418</v>
      </c>
      <c r="B147" s="2"/>
      <c r="C147" s="2"/>
      <c r="D147" s="2">
        <f t="shared" si="33"/>
        <v>0</v>
      </c>
      <c r="E147" s="30">
        <f t="shared" si="33"/>
        <v>0</v>
      </c>
      <c r="F147" s="73">
        <f t="shared" si="34"/>
        <v>0</v>
      </c>
      <c r="G147" s="43">
        <f t="shared" si="34"/>
        <v>0</v>
      </c>
      <c r="I147" s="19">
        <f t="shared" si="32"/>
        <v>0</v>
      </c>
      <c r="J147" s="138">
        <f t="shared" si="29"/>
        <v>0</v>
      </c>
      <c r="K147" s="78">
        <f t="shared" si="35"/>
        <v>0</v>
      </c>
      <c r="L147" s="144">
        <f t="shared" si="30"/>
        <v>0</v>
      </c>
      <c r="M147" s="87">
        <f t="shared" si="36"/>
        <v>0</v>
      </c>
      <c r="N147" s="14"/>
      <c r="O147" s="14"/>
      <c r="P147" s="14"/>
      <c r="V147" s="36">
        <f t="shared" si="37"/>
        <v>0</v>
      </c>
      <c r="W147" s="36">
        <f t="shared" si="38"/>
        <v>0</v>
      </c>
    </row>
    <row r="148" spans="1:23" x14ac:dyDescent="0.2">
      <c r="A148" s="171">
        <v>41419</v>
      </c>
      <c r="B148" s="2"/>
      <c r="C148" s="2"/>
      <c r="D148" s="2">
        <f t="shared" si="33"/>
        <v>0</v>
      </c>
      <c r="E148" s="30">
        <f t="shared" si="33"/>
        <v>0</v>
      </c>
      <c r="F148" s="73">
        <f t="shared" si="34"/>
        <v>0</v>
      </c>
      <c r="G148" s="43">
        <f t="shared" si="34"/>
        <v>0</v>
      </c>
      <c r="I148" s="19">
        <f t="shared" si="32"/>
        <v>0</v>
      </c>
      <c r="J148" s="138">
        <f t="shared" si="29"/>
        <v>0</v>
      </c>
      <c r="K148" s="78">
        <f t="shared" si="35"/>
        <v>0</v>
      </c>
      <c r="L148" s="144">
        <f t="shared" si="30"/>
        <v>0</v>
      </c>
      <c r="M148" s="87">
        <f t="shared" si="36"/>
        <v>0</v>
      </c>
      <c r="N148" s="14"/>
      <c r="O148" s="14"/>
      <c r="P148" s="14"/>
      <c r="V148" s="36">
        <f t="shared" si="37"/>
        <v>0</v>
      </c>
      <c r="W148" s="36">
        <f t="shared" si="38"/>
        <v>0</v>
      </c>
    </row>
    <row r="149" spans="1:23" x14ac:dyDescent="0.2">
      <c r="A149" s="171">
        <v>41420</v>
      </c>
      <c r="B149" s="2"/>
      <c r="C149" s="2"/>
      <c r="D149" s="2">
        <f t="shared" si="33"/>
        <v>0</v>
      </c>
      <c r="E149" s="30">
        <f t="shared" si="33"/>
        <v>0</v>
      </c>
      <c r="F149" s="73">
        <f t="shared" si="34"/>
        <v>0</v>
      </c>
      <c r="G149" s="43">
        <f t="shared" si="34"/>
        <v>0</v>
      </c>
      <c r="I149" s="19">
        <f t="shared" si="32"/>
        <v>0</v>
      </c>
      <c r="J149" s="138">
        <f t="shared" si="29"/>
        <v>0</v>
      </c>
      <c r="K149" s="78">
        <f t="shared" si="35"/>
        <v>0</v>
      </c>
      <c r="L149" s="144">
        <f t="shared" si="30"/>
        <v>0</v>
      </c>
      <c r="M149" s="87">
        <f t="shared" si="36"/>
        <v>0</v>
      </c>
      <c r="N149" s="14"/>
      <c r="O149" s="14"/>
      <c r="P149" s="14"/>
      <c r="V149" s="36">
        <f t="shared" si="37"/>
        <v>0</v>
      </c>
      <c r="W149" s="36">
        <f t="shared" si="38"/>
        <v>0</v>
      </c>
    </row>
    <row r="150" spans="1:23" x14ac:dyDescent="0.2">
      <c r="A150" s="171">
        <v>41421</v>
      </c>
      <c r="B150" s="2"/>
      <c r="C150" s="2"/>
      <c r="D150" s="2">
        <f t="shared" si="33"/>
        <v>0</v>
      </c>
      <c r="E150" s="30">
        <f t="shared" si="33"/>
        <v>0</v>
      </c>
      <c r="F150" s="73">
        <f t="shared" si="34"/>
        <v>0</v>
      </c>
      <c r="G150" s="43">
        <f t="shared" si="34"/>
        <v>0</v>
      </c>
      <c r="I150" s="31">
        <f t="shared" si="32"/>
        <v>0</v>
      </c>
      <c r="J150" s="137">
        <f t="shared" si="29"/>
        <v>0</v>
      </c>
      <c r="K150" s="77">
        <f t="shared" si="35"/>
        <v>0</v>
      </c>
      <c r="L150" s="137">
        <f t="shared" si="30"/>
        <v>0</v>
      </c>
      <c r="M150" s="77">
        <f t="shared" si="36"/>
        <v>0</v>
      </c>
      <c r="N150" s="191" t="s">
        <v>54</v>
      </c>
      <c r="O150" s="191"/>
      <c r="P150" s="191"/>
      <c r="V150" s="36">
        <f t="shared" si="37"/>
        <v>0</v>
      </c>
      <c r="W150" s="36">
        <f t="shared" si="38"/>
        <v>0</v>
      </c>
    </row>
    <row r="151" spans="1:23" x14ac:dyDescent="0.2">
      <c r="A151" s="171">
        <v>41422</v>
      </c>
      <c r="B151" s="2"/>
      <c r="C151" s="2"/>
      <c r="D151" s="2">
        <f t="shared" si="33"/>
        <v>0</v>
      </c>
      <c r="E151" s="30">
        <f t="shared" si="33"/>
        <v>0</v>
      </c>
      <c r="F151" s="73">
        <f t="shared" si="34"/>
        <v>0</v>
      </c>
      <c r="G151" s="43">
        <f t="shared" si="34"/>
        <v>0</v>
      </c>
      <c r="I151" s="31">
        <f t="shared" si="32"/>
        <v>0</v>
      </c>
      <c r="J151" s="137">
        <f t="shared" si="29"/>
        <v>0</v>
      </c>
      <c r="K151" s="77">
        <f t="shared" si="35"/>
        <v>0</v>
      </c>
      <c r="L151" s="137">
        <f t="shared" si="30"/>
        <v>0</v>
      </c>
      <c r="M151" s="77">
        <f t="shared" si="36"/>
        <v>0</v>
      </c>
      <c r="N151" s="119" t="s">
        <v>52</v>
      </c>
      <c r="O151" s="120">
        <f>SUM(J125:J155)</f>
        <v>0</v>
      </c>
      <c r="P151" s="76">
        <f>SUM(L125:L155)</f>
        <v>0</v>
      </c>
      <c r="V151" s="36">
        <f t="shared" si="37"/>
        <v>0</v>
      </c>
      <c r="W151" s="36">
        <f t="shared" si="38"/>
        <v>0</v>
      </c>
    </row>
    <row r="152" spans="1:23" x14ac:dyDescent="0.2">
      <c r="A152" s="171">
        <v>41423</v>
      </c>
      <c r="B152" s="2"/>
      <c r="C152" s="2"/>
      <c r="D152" s="2">
        <f t="shared" si="33"/>
        <v>0</v>
      </c>
      <c r="E152" s="30">
        <f t="shared" si="33"/>
        <v>0</v>
      </c>
      <c r="F152" s="73">
        <f t="shared" si="34"/>
        <v>0</v>
      </c>
      <c r="G152" s="43">
        <f t="shared" si="34"/>
        <v>0</v>
      </c>
      <c r="I152" s="19">
        <f t="shared" si="32"/>
        <v>0</v>
      </c>
      <c r="J152" s="138">
        <f t="shared" si="29"/>
        <v>0</v>
      </c>
      <c r="K152" s="78">
        <f t="shared" si="35"/>
        <v>0</v>
      </c>
      <c r="L152" s="144">
        <f t="shared" si="30"/>
        <v>0</v>
      </c>
      <c r="M152" s="87">
        <f t="shared" si="36"/>
        <v>0</v>
      </c>
      <c r="N152" s="119" t="s">
        <v>53</v>
      </c>
      <c r="O152" s="76">
        <f>SUM(K125:K155)</f>
        <v>0</v>
      </c>
      <c r="P152" s="76">
        <f>SUM(M125:M155)</f>
        <v>0</v>
      </c>
      <c r="V152" s="36">
        <f t="shared" si="37"/>
        <v>0</v>
      </c>
      <c r="W152" s="36">
        <f t="shared" si="38"/>
        <v>0</v>
      </c>
    </row>
    <row r="153" spans="1:23" x14ac:dyDescent="0.2">
      <c r="A153" s="171">
        <v>41424</v>
      </c>
      <c r="B153" s="2"/>
      <c r="C153" s="2"/>
      <c r="D153" s="2">
        <f t="shared" si="33"/>
        <v>0</v>
      </c>
      <c r="E153" s="30">
        <f t="shared" si="33"/>
        <v>0</v>
      </c>
      <c r="F153" s="73">
        <f t="shared" si="34"/>
        <v>0</v>
      </c>
      <c r="G153" s="43">
        <f t="shared" si="34"/>
        <v>0</v>
      </c>
      <c r="I153" s="19">
        <f t="shared" si="32"/>
        <v>0</v>
      </c>
      <c r="J153" s="138">
        <f t="shared" si="29"/>
        <v>0</v>
      </c>
      <c r="K153" s="78">
        <f t="shared" si="35"/>
        <v>0</v>
      </c>
      <c r="L153" s="144">
        <f t="shared" si="30"/>
        <v>0</v>
      </c>
      <c r="M153" s="87">
        <f t="shared" si="36"/>
        <v>0</v>
      </c>
      <c r="N153" s="193" t="s">
        <v>9</v>
      </c>
      <c r="O153" s="194"/>
      <c r="P153" s="194"/>
      <c r="V153" s="36">
        <f t="shared" si="37"/>
        <v>0</v>
      </c>
      <c r="W153" s="36">
        <f t="shared" si="38"/>
        <v>0</v>
      </c>
    </row>
    <row r="154" spans="1:23" x14ac:dyDescent="0.2">
      <c r="A154" s="171">
        <v>41425</v>
      </c>
      <c r="B154" s="31"/>
      <c r="C154" s="31"/>
      <c r="D154" s="2">
        <f t="shared" si="33"/>
        <v>0</v>
      </c>
      <c r="E154" s="30">
        <f t="shared" si="33"/>
        <v>0</v>
      </c>
      <c r="F154" s="73">
        <f t="shared" si="34"/>
        <v>0</v>
      </c>
      <c r="G154" s="43">
        <f t="shared" si="34"/>
        <v>0</v>
      </c>
      <c r="I154" s="19">
        <f t="shared" si="32"/>
        <v>0</v>
      </c>
      <c r="J154" s="138">
        <f t="shared" si="29"/>
        <v>0</v>
      </c>
      <c r="K154" s="78">
        <f t="shared" si="35"/>
        <v>0</v>
      </c>
      <c r="L154" s="144">
        <f t="shared" si="30"/>
        <v>0</v>
      </c>
      <c r="M154" s="87">
        <f t="shared" si="36"/>
        <v>0</v>
      </c>
      <c r="N154" s="92" t="s">
        <v>43</v>
      </c>
      <c r="O154" s="167" t="s">
        <v>39</v>
      </c>
      <c r="P154" s="93" t="s">
        <v>40</v>
      </c>
      <c r="V154" s="36">
        <f t="shared" si="37"/>
        <v>0</v>
      </c>
      <c r="W154" s="36">
        <f t="shared" si="38"/>
        <v>0</v>
      </c>
    </row>
    <row r="155" spans="1:23" x14ac:dyDescent="0.2">
      <c r="A155" s="171">
        <v>41426</v>
      </c>
      <c r="B155" s="2"/>
      <c r="C155" s="2"/>
      <c r="D155" s="2">
        <f t="shared" si="33"/>
        <v>0</v>
      </c>
      <c r="E155" s="30">
        <f t="shared" si="33"/>
        <v>0</v>
      </c>
      <c r="F155" s="73">
        <f t="shared" si="34"/>
        <v>0</v>
      </c>
      <c r="G155" s="43">
        <f t="shared" si="34"/>
        <v>0</v>
      </c>
      <c r="I155" s="32">
        <f t="shared" si="32"/>
        <v>0</v>
      </c>
      <c r="J155" s="139">
        <f t="shared" ref="J155:J218" si="39">ROUND(IF(B154&lt;=$R$740,B154*$S$740/$O$739,MAX(IF(B154&lt;=$R$741,B154*$S$741/$O$739,MAX(IF(B154&lt;=$R$742,B154*$S$742/$O$739,MAX(IF(B154&lt;=$R$743,B154*$S$743/$O$739,MAX(IF(B154&lt;=$R$744,B154*$S$744/$O$739,MAX(IF(B154&lt;=$R$745,B154*$S$745/$O$739,MAX(IF(B154&gt;$R$746,B154*$S$746/$O$739,0),$R$745*$S$745/$O$739)),$R$744*$S$744/$O$739)),$R$743*$S$743/$O$739)),$R$742*$S$742/$O$739)),$R$741*$S$741/$O$739)),$R$740*$S$740/$O$739)),4)</f>
        <v>0</v>
      </c>
      <c r="K155" s="79">
        <f t="shared" si="35"/>
        <v>0</v>
      </c>
      <c r="L155" s="139">
        <f t="shared" si="30"/>
        <v>0</v>
      </c>
      <c r="M155" s="79">
        <f t="shared" si="36"/>
        <v>0</v>
      </c>
      <c r="N155" s="94">
        <f>SUM(I123:I155)</f>
        <v>0</v>
      </c>
      <c r="O155" s="89">
        <f>IF(SUM(J125:J155)&lt;20000,20000,SUM(J125:J155))</f>
        <v>20000</v>
      </c>
      <c r="P155" s="91">
        <f>IF(SUM(L125:L155)&lt;6000,6000,SUM(L125:L155))</f>
        <v>6000</v>
      </c>
      <c r="V155" s="36">
        <f t="shared" si="37"/>
        <v>0</v>
      </c>
      <c r="W155" s="36">
        <f t="shared" si="38"/>
        <v>0</v>
      </c>
    </row>
    <row r="156" spans="1:23" x14ac:dyDescent="0.2">
      <c r="A156" s="171">
        <v>41427</v>
      </c>
      <c r="B156" s="2"/>
      <c r="C156" s="2"/>
      <c r="D156" s="2">
        <f t="shared" si="33"/>
        <v>0</v>
      </c>
      <c r="E156" s="30">
        <f t="shared" si="33"/>
        <v>0</v>
      </c>
      <c r="F156" s="73">
        <f t="shared" si="34"/>
        <v>0</v>
      </c>
      <c r="G156" s="43">
        <f t="shared" si="34"/>
        <v>0</v>
      </c>
      <c r="I156" s="19">
        <f t="shared" si="32"/>
        <v>0</v>
      </c>
      <c r="J156" s="138">
        <f t="shared" si="39"/>
        <v>0</v>
      </c>
      <c r="K156" s="78">
        <f t="shared" si="35"/>
        <v>0</v>
      </c>
      <c r="L156" s="144">
        <f t="shared" si="30"/>
        <v>0</v>
      </c>
      <c r="M156" s="87">
        <f t="shared" si="36"/>
        <v>0</v>
      </c>
      <c r="N156" s="94">
        <f>ROUND(N155*18/118,2)</f>
        <v>0</v>
      </c>
      <c r="O156" s="95">
        <f>IF(O155=TRUE,SUM(K125:K155),O155*18%)</f>
        <v>3600</v>
      </c>
      <c r="P156" s="96">
        <f>IF(P155=TRUE,SUM(M125:M155),P155*18%)</f>
        <v>1080</v>
      </c>
      <c r="Q156" s="34"/>
      <c r="V156" s="36">
        <f t="shared" si="37"/>
        <v>0</v>
      </c>
      <c r="W156" s="36">
        <f t="shared" si="38"/>
        <v>0</v>
      </c>
    </row>
    <row r="157" spans="1:23" x14ac:dyDescent="0.2">
      <c r="A157" s="171">
        <v>41428</v>
      </c>
      <c r="B157" s="2"/>
      <c r="C157" s="2"/>
      <c r="D157" s="2">
        <f t="shared" si="33"/>
        <v>0</v>
      </c>
      <c r="E157" s="30">
        <f t="shared" si="33"/>
        <v>0</v>
      </c>
      <c r="F157" s="73">
        <f t="shared" si="34"/>
        <v>0</v>
      </c>
      <c r="G157" s="43">
        <f t="shared" si="34"/>
        <v>0</v>
      </c>
      <c r="I157" s="31">
        <f t="shared" si="32"/>
        <v>0</v>
      </c>
      <c r="J157" s="137">
        <f t="shared" si="39"/>
        <v>0</v>
      </c>
      <c r="K157" s="77">
        <f t="shared" si="35"/>
        <v>0</v>
      </c>
      <c r="L157" s="137">
        <f t="shared" si="30"/>
        <v>0</v>
      </c>
      <c r="M157" s="77">
        <f t="shared" si="36"/>
        <v>0</v>
      </c>
      <c r="N157" s="190" t="s">
        <v>47</v>
      </c>
      <c r="O157" s="190"/>
      <c r="P157" s="190"/>
      <c r="Q157" s="34"/>
      <c r="V157" s="36">
        <f t="shared" si="37"/>
        <v>0</v>
      </c>
      <c r="W157" s="36">
        <f t="shared" si="38"/>
        <v>0</v>
      </c>
    </row>
    <row r="158" spans="1:23" x14ac:dyDescent="0.2">
      <c r="A158" s="171">
        <v>41429</v>
      </c>
      <c r="B158" s="2"/>
      <c r="C158" s="2"/>
      <c r="D158" s="2">
        <f t="shared" si="33"/>
        <v>0</v>
      </c>
      <c r="E158" s="30">
        <f t="shared" si="33"/>
        <v>0</v>
      </c>
      <c r="F158" s="73">
        <f t="shared" si="34"/>
        <v>0</v>
      </c>
      <c r="G158" s="43">
        <f t="shared" si="34"/>
        <v>0</v>
      </c>
      <c r="I158" s="31">
        <f t="shared" si="32"/>
        <v>0</v>
      </c>
      <c r="J158" s="137">
        <f t="shared" si="39"/>
        <v>0</v>
      </c>
      <c r="K158" s="77">
        <f t="shared" si="35"/>
        <v>0</v>
      </c>
      <c r="L158" s="137">
        <f t="shared" si="30"/>
        <v>0</v>
      </c>
      <c r="M158" s="77">
        <f t="shared" si="36"/>
        <v>0</v>
      </c>
      <c r="N158" s="75"/>
      <c r="O158" s="75"/>
      <c r="P158" s="75"/>
      <c r="Q158" s="34"/>
      <c r="V158" s="36">
        <f t="shared" si="37"/>
        <v>0</v>
      </c>
      <c r="W158" s="36">
        <f t="shared" si="38"/>
        <v>0</v>
      </c>
    </row>
    <row r="159" spans="1:23" x14ac:dyDescent="0.2">
      <c r="A159" s="171">
        <v>41430</v>
      </c>
      <c r="B159" s="2"/>
      <c r="C159" s="2"/>
      <c r="D159" s="2">
        <f t="shared" si="33"/>
        <v>0</v>
      </c>
      <c r="E159" s="30">
        <f t="shared" si="33"/>
        <v>0</v>
      </c>
      <c r="F159" s="73">
        <f t="shared" si="34"/>
        <v>0</v>
      </c>
      <c r="G159" s="43">
        <f t="shared" si="34"/>
        <v>0</v>
      </c>
      <c r="I159" s="19">
        <f t="shared" si="32"/>
        <v>0</v>
      </c>
      <c r="J159" s="138">
        <f t="shared" si="39"/>
        <v>0</v>
      </c>
      <c r="K159" s="78">
        <f t="shared" si="35"/>
        <v>0</v>
      </c>
      <c r="L159" s="144">
        <f t="shared" si="30"/>
        <v>0</v>
      </c>
      <c r="M159" s="87">
        <f t="shared" si="36"/>
        <v>0</v>
      </c>
      <c r="N159" s="75"/>
      <c r="O159" s="75"/>
      <c r="P159" s="75"/>
      <c r="Q159" s="34"/>
      <c r="V159" s="36">
        <f t="shared" si="37"/>
        <v>0</v>
      </c>
      <c r="W159" s="36">
        <f t="shared" si="38"/>
        <v>0</v>
      </c>
    </row>
    <row r="160" spans="1:23" x14ac:dyDescent="0.2">
      <c r="A160" s="171">
        <v>41431</v>
      </c>
      <c r="B160" s="2"/>
      <c r="C160" s="2"/>
      <c r="D160" s="2">
        <f t="shared" si="33"/>
        <v>0</v>
      </c>
      <c r="E160" s="30">
        <f t="shared" si="33"/>
        <v>0</v>
      </c>
      <c r="F160" s="73">
        <f t="shared" si="34"/>
        <v>0</v>
      </c>
      <c r="G160" s="43">
        <f t="shared" si="34"/>
        <v>0</v>
      </c>
      <c r="I160" s="19">
        <f t="shared" si="32"/>
        <v>0</v>
      </c>
      <c r="J160" s="138">
        <f t="shared" si="39"/>
        <v>0</v>
      </c>
      <c r="K160" s="78">
        <f t="shared" si="35"/>
        <v>0</v>
      </c>
      <c r="L160" s="144">
        <f t="shared" si="30"/>
        <v>0</v>
      </c>
      <c r="M160" s="87">
        <f t="shared" si="36"/>
        <v>0</v>
      </c>
      <c r="N160" s="14"/>
      <c r="O160" s="14"/>
      <c r="P160" s="14"/>
      <c r="Q160" s="34"/>
      <c r="V160" s="36">
        <f t="shared" si="37"/>
        <v>0</v>
      </c>
      <c r="W160" s="36">
        <f t="shared" si="38"/>
        <v>0</v>
      </c>
    </row>
    <row r="161" spans="1:23" x14ac:dyDescent="0.2">
      <c r="A161" s="171">
        <v>41432</v>
      </c>
      <c r="B161" s="2"/>
      <c r="C161" s="2"/>
      <c r="D161" s="2">
        <f t="shared" si="33"/>
        <v>0</v>
      </c>
      <c r="E161" s="30">
        <f t="shared" si="33"/>
        <v>0</v>
      </c>
      <c r="F161" s="73">
        <f t="shared" si="34"/>
        <v>0</v>
      </c>
      <c r="G161" s="43">
        <f t="shared" si="34"/>
        <v>0</v>
      </c>
      <c r="I161" s="19">
        <f t="shared" si="32"/>
        <v>0</v>
      </c>
      <c r="J161" s="138">
        <f t="shared" si="39"/>
        <v>0</v>
      </c>
      <c r="K161" s="78">
        <f t="shared" si="35"/>
        <v>0</v>
      </c>
      <c r="L161" s="144">
        <f t="shared" si="30"/>
        <v>0</v>
      </c>
      <c r="M161" s="87">
        <f t="shared" si="36"/>
        <v>0</v>
      </c>
      <c r="N161" s="14"/>
      <c r="O161" s="14"/>
      <c r="P161" s="14"/>
      <c r="Q161" s="34"/>
      <c r="V161" s="36">
        <f t="shared" si="37"/>
        <v>0</v>
      </c>
      <c r="W161" s="36">
        <f t="shared" si="38"/>
        <v>0</v>
      </c>
    </row>
    <row r="162" spans="1:23" x14ac:dyDescent="0.2">
      <c r="A162" s="171">
        <v>41433</v>
      </c>
      <c r="B162" s="2"/>
      <c r="C162" s="2"/>
      <c r="D162" s="2">
        <f t="shared" si="33"/>
        <v>0</v>
      </c>
      <c r="E162" s="30">
        <f t="shared" si="33"/>
        <v>0</v>
      </c>
      <c r="F162" s="73">
        <f t="shared" si="34"/>
        <v>0</v>
      </c>
      <c r="G162" s="43">
        <f t="shared" si="34"/>
        <v>0</v>
      </c>
      <c r="I162" s="19">
        <f t="shared" si="32"/>
        <v>0</v>
      </c>
      <c r="J162" s="138">
        <f t="shared" si="39"/>
        <v>0</v>
      </c>
      <c r="K162" s="78">
        <f t="shared" si="35"/>
        <v>0</v>
      </c>
      <c r="L162" s="144">
        <f t="shared" si="30"/>
        <v>0</v>
      </c>
      <c r="M162" s="87">
        <f t="shared" si="36"/>
        <v>0</v>
      </c>
      <c r="N162" s="14"/>
      <c r="O162" s="14"/>
      <c r="P162" s="14"/>
      <c r="Q162" s="34"/>
      <c r="V162" s="36">
        <f t="shared" si="37"/>
        <v>0</v>
      </c>
      <c r="W162" s="36">
        <f t="shared" si="38"/>
        <v>0</v>
      </c>
    </row>
    <row r="163" spans="1:23" x14ac:dyDescent="0.2">
      <c r="A163" s="171">
        <v>41434</v>
      </c>
      <c r="B163" s="2"/>
      <c r="C163" s="2"/>
      <c r="D163" s="2">
        <f t="shared" si="33"/>
        <v>0</v>
      </c>
      <c r="E163" s="30">
        <f t="shared" si="33"/>
        <v>0</v>
      </c>
      <c r="F163" s="73">
        <f t="shared" si="34"/>
        <v>0</v>
      </c>
      <c r="G163" s="43">
        <f t="shared" si="34"/>
        <v>0</v>
      </c>
      <c r="I163" s="19">
        <f t="shared" si="32"/>
        <v>0</v>
      </c>
      <c r="J163" s="138">
        <f t="shared" si="39"/>
        <v>0</v>
      </c>
      <c r="K163" s="78">
        <f t="shared" si="35"/>
        <v>0</v>
      </c>
      <c r="L163" s="144">
        <f t="shared" si="30"/>
        <v>0</v>
      </c>
      <c r="M163" s="87">
        <f t="shared" si="36"/>
        <v>0</v>
      </c>
      <c r="N163" s="14"/>
      <c r="O163" s="14"/>
      <c r="P163" s="14"/>
      <c r="V163" s="36">
        <f t="shared" si="37"/>
        <v>0</v>
      </c>
      <c r="W163" s="36">
        <f t="shared" si="38"/>
        <v>0</v>
      </c>
    </row>
    <row r="164" spans="1:23" x14ac:dyDescent="0.2">
      <c r="A164" s="171">
        <v>41435</v>
      </c>
      <c r="B164" s="2"/>
      <c r="C164" s="2"/>
      <c r="D164" s="2">
        <f t="shared" si="33"/>
        <v>0</v>
      </c>
      <c r="E164" s="30">
        <f t="shared" si="33"/>
        <v>0</v>
      </c>
      <c r="F164" s="73">
        <f t="shared" si="34"/>
        <v>0</v>
      </c>
      <c r="G164" s="43">
        <f t="shared" si="34"/>
        <v>0</v>
      </c>
      <c r="I164" s="19">
        <f t="shared" si="32"/>
        <v>0</v>
      </c>
      <c r="J164" s="138">
        <f t="shared" si="39"/>
        <v>0</v>
      </c>
      <c r="K164" s="78">
        <f t="shared" si="35"/>
        <v>0</v>
      </c>
      <c r="L164" s="144">
        <f t="shared" ref="L164:L227" si="40">ROUND(IF(B163&lt;=$R$750,B163*$S$750/$O$739,IF(B163&gt;$R$751,B163*$S$751/$O$739,0)),4)</f>
        <v>0</v>
      </c>
      <c r="M164" s="87">
        <f t="shared" si="36"/>
        <v>0</v>
      </c>
      <c r="N164" s="14"/>
      <c r="O164" s="14"/>
      <c r="P164" s="14"/>
      <c r="V164" s="36">
        <f t="shared" si="37"/>
        <v>0</v>
      </c>
      <c r="W164" s="36">
        <f t="shared" si="38"/>
        <v>0</v>
      </c>
    </row>
    <row r="165" spans="1:23" x14ac:dyDescent="0.2">
      <c r="A165" s="171">
        <v>41436</v>
      </c>
      <c r="B165" s="2"/>
      <c r="C165" s="2"/>
      <c r="D165" s="2">
        <f t="shared" si="33"/>
        <v>0</v>
      </c>
      <c r="E165" s="30">
        <f t="shared" si="33"/>
        <v>0</v>
      </c>
      <c r="F165" s="73">
        <f t="shared" si="34"/>
        <v>0</v>
      </c>
      <c r="G165" s="43">
        <f t="shared" si="34"/>
        <v>0</v>
      </c>
      <c r="I165" s="31">
        <f>ROUND(B165*$N$2/$O$739,2)</f>
        <v>0</v>
      </c>
      <c r="J165" s="137">
        <f t="shared" si="39"/>
        <v>0</v>
      </c>
      <c r="K165" s="77">
        <f t="shared" si="35"/>
        <v>0</v>
      </c>
      <c r="L165" s="137">
        <f t="shared" si="40"/>
        <v>0</v>
      </c>
      <c r="M165" s="77">
        <f t="shared" si="36"/>
        <v>0</v>
      </c>
      <c r="N165" s="14"/>
      <c r="O165" s="14"/>
      <c r="P165" s="14"/>
      <c r="V165" s="36">
        <f t="shared" si="37"/>
        <v>0</v>
      </c>
      <c r="W165" s="36">
        <f t="shared" si="38"/>
        <v>0</v>
      </c>
    </row>
    <row r="166" spans="1:23" x14ac:dyDescent="0.2">
      <c r="A166" s="171">
        <v>41437</v>
      </c>
      <c r="B166" s="2"/>
      <c r="C166" s="2"/>
      <c r="D166" s="2">
        <f t="shared" si="33"/>
        <v>0</v>
      </c>
      <c r="E166" s="30">
        <f t="shared" si="33"/>
        <v>0</v>
      </c>
      <c r="F166" s="73">
        <f t="shared" si="34"/>
        <v>0</v>
      </c>
      <c r="G166" s="43">
        <f t="shared" si="34"/>
        <v>0</v>
      </c>
      <c r="I166" s="31">
        <f>ROUND(B166*$N$2/$O$739,2)</f>
        <v>0</v>
      </c>
      <c r="J166" s="137">
        <f t="shared" si="39"/>
        <v>0</v>
      </c>
      <c r="K166" s="77">
        <f t="shared" si="35"/>
        <v>0</v>
      </c>
      <c r="L166" s="137">
        <f t="shared" si="40"/>
        <v>0</v>
      </c>
      <c r="M166" s="77">
        <f t="shared" si="36"/>
        <v>0</v>
      </c>
      <c r="N166" s="14"/>
      <c r="O166" s="14"/>
      <c r="P166" s="14"/>
      <c r="V166" s="36">
        <f t="shared" si="37"/>
        <v>0</v>
      </c>
      <c r="W166" s="36">
        <f t="shared" si="38"/>
        <v>0</v>
      </c>
    </row>
    <row r="167" spans="1:23" x14ac:dyDescent="0.2">
      <c r="A167" s="171">
        <v>41438</v>
      </c>
      <c r="B167" s="2"/>
      <c r="C167" s="2"/>
      <c r="D167" s="2">
        <f t="shared" si="33"/>
        <v>0</v>
      </c>
      <c r="E167" s="30">
        <f t="shared" si="33"/>
        <v>0</v>
      </c>
      <c r="F167" s="73">
        <f t="shared" si="34"/>
        <v>0</v>
      </c>
      <c r="G167" s="43">
        <f t="shared" si="34"/>
        <v>0</v>
      </c>
      <c r="I167" s="31">
        <f>ROUND(B167*$N$2/$O$739,2)</f>
        <v>0</v>
      </c>
      <c r="J167" s="137">
        <f t="shared" si="39"/>
        <v>0</v>
      </c>
      <c r="K167" s="77">
        <f t="shared" si="35"/>
        <v>0</v>
      </c>
      <c r="L167" s="137">
        <f t="shared" si="40"/>
        <v>0</v>
      </c>
      <c r="M167" s="77">
        <f t="shared" si="36"/>
        <v>0</v>
      </c>
      <c r="N167" s="14"/>
      <c r="O167" s="14"/>
      <c r="P167" s="14"/>
      <c r="V167" s="36">
        <f t="shared" si="37"/>
        <v>0</v>
      </c>
      <c r="W167" s="36">
        <f t="shared" si="38"/>
        <v>0</v>
      </c>
    </row>
    <row r="168" spans="1:23" x14ac:dyDescent="0.2">
      <c r="A168" s="171">
        <v>41439</v>
      </c>
      <c r="B168" s="2"/>
      <c r="C168" s="2"/>
      <c r="D168" s="2">
        <f t="shared" si="33"/>
        <v>0</v>
      </c>
      <c r="E168" s="30">
        <f t="shared" si="33"/>
        <v>0</v>
      </c>
      <c r="F168" s="73">
        <f t="shared" si="34"/>
        <v>0</v>
      </c>
      <c r="G168" s="43">
        <f t="shared" si="34"/>
        <v>0</v>
      </c>
      <c r="I168" s="19">
        <f t="shared" ref="I168:I199" si="41">ROUND(B167*$N$2/$O$739,2)</f>
        <v>0</v>
      </c>
      <c r="J168" s="138">
        <f t="shared" si="39"/>
        <v>0</v>
      </c>
      <c r="K168" s="78">
        <f t="shared" si="35"/>
        <v>0</v>
      </c>
      <c r="L168" s="144">
        <f t="shared" si="40"/>
        <v>0</v>
      </c>
      <c r="M168" s="87">
        <f t="shared" si="36"/>
        <v>0</v>
      </c>
      <c r="N168" s="14"/>
      <c r="O168" s="14"/>
      <c r="P168" s="14"/>
      <c r="V168" s="36">
        <f t="shared" si="37"/>
        <v>0</v>
      </c>
      <c r="W168" s="36">
        <f t="shared" si="38"/>
        <v>0</v>
      </c>
    </row>
    <row r="169" spans="1:23" x14ac:dyDescent="0.2">
      <c r="A169" s="171">
        <v>41440</v>
      </c>
      <c r="B169" s="2"/>
      <c r="C169" s="2"/>
      <c r="D169" s="2">
        <f t="shared" si="33"/>
        <v>0</v>
      </c>
      <c r="E169" s="30">
        <f t="shared" si="33"/>
        <v>0</v>
      </c>
      <c r="F169" s="73">
        <f t="shared" si="34"/>
        <v>0</v>
      </c>
      <c r="G169" s="43">
        <f t="shared" si="34"/>
        <v>0</v>
      </c>
      <c r="I169" s="19">
        <f t="shared" si="41"/>
        <v>0</v>
      </c>
      <c r="J169" s="138">
        <f t="shared" si="39"/>
        <v>0</v>
      </c>
      <c r="K169" s="78">
        <f t="shared" si="35"/>
        <v>0</v>
      </c>
      <c r="L169" s="144">
        <f t="shared" si="40"/>
        <v>0</v>
      </c>
      <c r="M169" s="87">
        <f t="shared" si="36"/>
        <v>0</v>
      </c>
      <c r="N169" s="14"/>
      <c r="O169" s="14"/>
      <c r="P169" s="14"/>
      <c r="V169" s="36">
        <f t="shared" si="37"/>
        <v>0</v>
      </c>
      <c r="W169" s="36">
        <f t="shared" si="38"/>
        <v>0</v>
      </c>
    </row>
    <row r="170" spans="1:23" x14ac:dyDescent="0.2">
      <c r="A170" s="171">
        <v>41441</v>
      </c>
      <c r="B170" s="2"/>
      <c r="C170" s="2"/>
      <c r="D170" s="2">
        <f t="shared" si="33"/>
        <v>0</v>
      </c>
      <c r="E170" s="30">
        <f t="shared" si="33"/>
        <v>0</v>
      </c>
      <c r="F170" s="73">
        <f t="shared" si="34"/>
        <v>0</v>
      </c>
      <c r="G170" s="43">
        <f t="shared" si="34"/>
        <v>0</v>
      </c>
      <c r="I170" s="19">
        <f t="shared" si="41"/>
        <v>0</v>
      </c>
      <c r="J170" s="138">
        <f t="shared" si="39"/>
        <v>0</v>
      </c>
      <c r="K170" s="78">
        <f t="shared" si="35"/>
        <v>0</v>
      </c>
      <c r="L170" s="144">
        <f t="shared" si="40"/>
        <v>0</v>
      </c>
      <c r="M170" s="87">
        <f t="shared" si="36"/>
        <v>0</v>
      </c>
      <c r="N170" s="14"/>
      <c r="O170" s="14"/>
      <c r="P170" s="14"/>
      <c r="V170" s="36">
        <f t="shared" si="37"/>
        <v>0</v>
      </c>
      <c r="W170" s="36">
        <f t="shared" si="38"/>
        <v>0</v>
      </c>
    </row>
    <row r="171" spans="1:23" x14ac:dyDescent="0.2">
      <c r="A171" s="171">
        <v>41442</v>
      </c>
      <c r="B171" s="2"/>
      <c r="C171" s="2"/>
      <c r="D171" s="2">
        <f t="shared" si="33"/>
        <v>0</v>
      </c>
      <c r="E171" s="30">
        <f t="shared" si="33"/>
        <v>0</v>
      </c>
      <c r="F171" s="73">
        <f t="shared" si="34"/>
        <v>0</v>
      </c>
      <c r="G171" s="43">
        <f t="shared" si="34"/>
        <v>0</v>
      </c>
      <c r="I171" s="31">
        <f t="shared" si="41"/>
        <v>0</v>
      </c>
      <c r="J171" s="137">
        <f t="shared" si="39"/>
        <v>0</v>
      </c>
      <c r="K171" s="77">
        <f t="shared" si="35"/>
        <v>0</v>
      </c>
      <c r="L171" s="137">
        <f t="shared" si="40"/>
        <v>0</v>
      </c>
      <c r="M171" s="77">
        <f t="shared" si="36"/>
        <v>0</v>
      </c>
      <c r="N171" s="14"/>
      <c r="O171" s="14"/>
      <c r="P171" s="14"/>
      <c r="V171" s="36">
        <f t="shared" si="37"/>
        <v>0</v>
      </c>
      <c r="W171" s="36">
        <f t="shared" si="38"/>
        <v>0</v>
      </c>
    </row>
    <row r="172" spans="1:23" x14ac:dyDescent="0.2">
      <c r="A172" s="171">
        <v>41443</v>
      </c>
      <c r="B172" s="2"/>
      <c r="C172" s="2"/>
      <c r="D172" s="2">
        <f t="shared" si="33"/>
        <v>0</v>
      </c>
      <c r="E172" s="30">
        <f t="shared" si="33"/>
        <v>0</v>
      </c>
      <c r="F172" s="73">
        <f t="shared" si="34"/>
        <v>0</v>
      </c>
      <c r="G172" s="43">
        <f t="shared" si="34"/>
        <v>0</v>
      </c>
      <c r="I172" s="31">
        <f t="shared" si="41"/>
        <v>0</v>
      </c>
      <c r="J172" s="137">
        <f t="shared" si="39"/>
        <v>0</v>
      </c>
      <c r="K172" s="77">
        <f t="shared" si="35"/>
        <v>0</v>
      </c>
      <c r="L172" s="137">
        <f t="shared" si="40"/>
        <v>0</v>
      </c>
      <c r="M172" s="77">
        <f t="shared" si="36"/>
        <v>0</v>
      </c>
      <c r="N172" s="14"/>
      <c r="O172" s="14"/>
      <c r="P172" s="14"/>
      <c r="V172" s="36">
        <f t="shared" si="37"/>
        <v>0</v>
      </c>
      <c r="W172" s="36">
        <f t="shared" si="38"/>
        <v>0</v>
      </c>
    </row>
    <row r="173" spans="1:23" x14ac:dyDescent="0.2">
      <c r="A173" s="171">
        <v>41444</v>
      </c>
      <c r="B173" s="2"/>
      <c r="C173" s="2"/>
      <c r="D173" s="2">
        <f t="shared" si="33"/>
        <v>0</v>
      </c>
      <c r="E173" s="30">
        <f t="shared" si="33"/>
        <v>0</v>
      </c>
      <c r="F173" s="73">
        <f t="shared" si="34"/>
        <v>0</v>
      </c>
      <c r="G173" s="43">
        <f t="shared" si="34"/>
        <v>0</v>
      </c>
      <c r="I173" s="19">
        <f t="shared" si="41"/>
        <v>0</v>
      </c>
      <c r="J173" s="138">
        <f t="shared" si="39"/>
        <v>0</v>
      </c>
      <c r="K173" s="78">
        <f t="shared" si="35"/>
        <v>0</v>
      </c>
      <c r="L173" s="144">
        <f t="shared" si="40"/>
        <v>0</v>
      </c>
      <c r="M173" s="87">
        <f t="shared" si="36"/>
        <v>0</v>
      </c>
      <c r="N173" s="14"/>
      <c r="O173" s="14"/>
      <c r="P173" s="14"/>
      <c r="V173" s="36">
        <f t="shared" si="37"/>
        <v>0</v>
      </c>
      <c r="W173" s="36">
        <f t="shared" si="38"/>
        <v>0</v>
      </c>
    </row>
    <row r="174" spans="1:23" x14ac:dyDescent="0.2">
      <c r="A174" s="171">
        <v>41445</v>
      </c>
      <c r="B174" s="2"/>
      <c r="C174" s="2"/>
      <c r="D174" s="2">
        <f t="shared" si="33"/>
        <v>0</v>
      </c>
      <c r="E174" s="30">
        <f t="shared" si="33"/>
        <v>0</v>
      </c>
      <c r="F174" s="73">
        <f t="shared" si="34"/>
        <v>0</v>
      </c>
      <c r="G174" s="43">
        <f t="shared" si="34"/>
        <v>0</v>
      </c>
      <c r="I174" s="19">
        <f t="shared" si="41"/>
        <v>0</v>
      </c>
      <c r="J174" s="138">
        <f t="shared" si="39"/>
        <v>0</v>
      </c>
      <c r="K174" s="78">
        <f t="shared" si="35"/>
        <v>0</v>
      </c>
      <c r="L174" s="144">
        <f t="shared" si="40"/>
        <v>0</v>
      </c>
      <c r="M174" s="87">
        <f t="shared" si="36"/>
        <v>0</v>
      </c>
      <c r="N174" s="14"/>
      <c r="O174" s="14"/>
      <c r="P174" s="14"/>
      <c r="V174" s="36">
        <f t="shared" si="37"/>
        <v>0</v>
      </c>
      <c r="W174" s="36">
        <f t="shared" si="38"/>
        <v>0</v>
      </c>
    </row>
    <row r="175" spans="1:23" x14ac:dyDescent="0.2">
      <c r="A175" s="171">
        <v>41446</v>
      </c>
      <c r="B175" s="2"/>
      <c r="C175" s="2"/>
      <c r="D175" s="2">
        <f t="shared" si="33"/>
        <v>0</v>
      </c>
      <c r="E175" s="30">
        <f t="shared" si="33"/>
        <v>0</v>
      </c>
      <c r="F175" s="73">
        <f t="shared" si="34"/>
        <v>0</v>
      </c>
      <c r="G175" s="43">
        <f t="shared" si="34"/>
        <v>0</v>
      </c>
      <c r="I175" s="19">
        <f t="shared" si="41"/>
        <v>0</v>
      </c>
      <c r="J175" s="138">
        <f t="shared" si="39"/>
        <v>0</v>
      </c>
      <c r="K175" s="78">
        <f t="shared" si="35"/>
        <v>0</v>
      </c>
      <c r="L175" s="144">
        <f t="shared" si="40"/>
        <v>0</v>
      </c>
      <c r="M175" s="87">
        <f t="shared" si="36"/>
        <v>0</v>
      </c>
      <c r="N175" s="14"/>
      <c r="O175" s="14"/>
      <c r="P175" s="14"/>
      <c r="V175" s="36">
        <f t="shared" si="37"/>
        <v>0</v>
      </c>
      <c r="W175" s="36">
        <f t="shared" si="38"/>
        <v>0</v>
      </c>
    </row>
    <row r="176" spans="1:23" x14ac:dyDescent="0.2">
      <c r="A176" s="171">
        <v>41447</v>
      </c>
      <c r="B176" s="2"/>
      <c r="C176" s="2"/>
      <c r="D176" s="2">
        <f t="shared" si="33"/>
        <v>0</v>
      </c>
      <c r="E176" s="30">
        <f t="shared" si="33"/>
        <v>0</v>
      </c>
      <c r="F176" s="73">
        <f t="shared" si="34"/>
        <v>0</v>
      </c>
      <c r="G176" s="43">
        <f t="shared" si="34"/>
        <v>0</v>
      </c>
      <c r="I176" s="19">
        <f t="shared" si="41"/>
        <v>0</v>
      </c>
      <c r="J176" s="138">
        <f t="shared" si="39"/>
        <v>0</v>
      </c>
      <c r="K176" s="78">
        <f t="shared" si="35"/>
        <v>0</v>
      </c>
      <c r="L176" s="144">
        <f t="shared" si="40"/>
        <v>0</v>
      </c>
      <c r="M176" s="87">
        <f t="shared" si="36"/>
        <v>0</v>
      </c>
      <c r="N176" s="14"/>
      <c r="O176" s="14"/>
      <c r="P176" s="14"/>
      <c r="V176" s="36">
        <f t="shared" si="37"/>
        <v>0</v>
      </c>
      <c r="W176" s="36">
        <f t="shared" si="38"/>
        <v>0</v>
      </c>
    </row>
    <row r="177" spans="1:23" x14ac:dyDescent="0.2">
      <c r="A177" s="171">
        <v>41448</v>
      </c>
      <c r="B177" s="2"/>
      <c r="C177" s="2"/>
      <c r="D177" s="2">
        <f t="shared" si="33"/>
        <v>0</v>
      </c>
      <c r="E177" s="30">
        <f t="shared" si="33"/>
        <v>0</v>
      </c>
      <c r="F177" s="73">
        <f t="shared" si="34"/>
        <v>0</v>
      </c>
      <c r="G177" s="43">
        <f t="shared" si="34"/>
        <v>0</v>
      </c>
      <c r="I177" s="19">
        <f t="shared" si="41"/>
        <v>0</v>
      </c>
      <c r="J177" s="138">
        <f t="shared" si="39"/>
        <v>0</v>
      </c>
      <c r="K177" s="78">
        <f t="shared" si="35"/>
        <v>0</v>
      </c>
      <c r="L177" s="144">
        <f t="shared" si="40"/>
        <v>0</v>
      </c>
      <c r="M177" s="87">
        <f t="shared" si="36"/>
        <v>0</v>
      </c>
      <c r="N177" s="14"/>
      <c r="O177" s="14"/>
      <c r="P177" s="14"/>
      <c r="V177" s="36">
        <f t="shared" si="37"/>
        <v>0</v>
      </c>
      <c r="W177" s="36">
        <f t="shared" si="38"/>
        <v>0</v>
      </c>
    </row>
    <row r="178" spans="1:23" x14ac:dyDescent="0.2">
      <c r="A178" s="171">
        <v>41449</v>
      </c>
      <c r="B178" s="2"/>
      <c r="C178" s="2"/>
      <c r="D178" s="2">
        <f t="shared" si="33"/>
        <v>0</v>
      </c>
      <c r="E178" s="30">
        <f t="shared" si="33"/>
        <v>0</v>
      </c>
      <c r="F178" s="73">
        <f t="shared" si="34"/>
        <v>0</v>
      </c>
      <c r="G178" s="43">
        <f t="shared" si="34"/>
        <v>0</v>
      </c>
      <c r="I178" s="31">
        <f t="shared" si="41"/>
        <v>0</v>
      </c>
      <c r="J178" s="137">
        <f t="shared" si="39"/>
        <v>0</v>
      </c>
      <c r="K178" s="77">
        <f t="shared" si="35"/>
        <v>0</v>
      </c>
      <c r="L178" s="137">
        <f t="shared" si="40"/>
        <v>0</v>
      </c>
      <c r="M178" s="77">
        <f t="shared" si="36"/>
        <v>0</v>
      </c>
      <c r="N178" s="14"/>
      <c r="O178" s="14"/>
      <c r="P178" s="14"/>
      <c r="V178" s="36">
        <f t="shared" si="37"/>
        <v>0</v>
      </c>
      <c r="W178" s="36">
        <f t="shared" si="38"/>
        <v>0</v>
      </c>
    </row>
    <row r="179" spans="1:23" x14ac:dyDescent="0.2">
      <c r="A179" s="171">
        <v>41450</v>
      </c>
      <c r="B179" s="2"/>
      <c r="C179" s="2"/>
      <c r="D179" s="2">
        <f t="shared" si="33"/>
        <v>0</v>
      </c>
      <c r="E179" s="30">
        <f t="shared" si="33"/>
        <v>0</v>
      </c>
      <c r="F179" s="73">
        <f t="shared" si="34"/>
        <v>0</v>
      </c>
      <c r="G179" s="43">
        <f t="shared" si="34"/>
        <v>0</v>
      </c>
      <c r="I179" s="31">
        <f t="shared" si="41"/>
        <v>0</v>
      </c>
      <c r="J179" s="137">
        <f t="shared" si="39"/>
        <v>0</v>
      </c>
      <c r="K179" s="77">
        <f t="shared" si="35"/>
        <v>0</v>
      </c>
      <c r="L179" s="137">
        <f t="shared" si="40"/>
        <v>0</v>
      </c>
      <c r="M179" s="77">
        <f t="shared" si="36"/>
        <v>0</v>
      </c>
      <c r="N179" s="191" t="s">
        <v>54</v>
      </c>
      <c r="O179" s="191"/>
      <c r="P179" s="191"/>
      <c r="V179" s="36">
        <f t="shared" si="37"/>
        <v>0</v>
      </c>
      <c r="W179" s="36">
        <f t="shared" si="38"/>
        <v>0</v>
      </c>
    </row>
    <row r="180" spans="1:23" x14ac:dyDescent="0.2">
      <c r="A180" s="171">
        <v>41451</v>
      </c>
      <c r="B180" s="2"/>
      <c r="C180" s="2"/>
      <c r="D180" s="2">
        <f t="shared" si="33"/>
        <v>0</v>
      </c>
      <c r="E180" s="30">
        <f t="shared" si="33"/>
        <v>0</v>
      </c>
      <c r="F180" s="73">
        <f t="shared" si="34"/>
        <v>0</v>
      </c>
      <c r="G180" s="43">
        <f t="shared" si="34"/>
        <v>0</v>
      </c>
      <c r="I180" s="19">
        <f t="shared" si="41"/>
        <v>0</v>
      </c>
      <c r="J180" s="138">
        <f t="shared" si="39"/>
        <v>0</v>
      </c>
      <c r="K180" s="78">
        <f t="shared" si="35"/>
        <v>0</v>
      </c>
      <c r="L180" s="144">
        <f t="shared" si="40"/>
        <v>0</v>
      </c>
      <c r="M180" s="87">
        <f t="shared" si="36"/>
        <v>0</v>
      </c>
      <c r="N180" s="119" t="s">
        <v>52</v>
      </c>
      <c r="O180" s="120">
        <f>SUM(J156:J185)</f>
        <v>0</v>
      </c>
      <c r="P180" s="76">
        <f>SUM(L156:L185)</f>
        <v>0</v>
      </c>
      <c r="V180" s="36">
        <f t="shared" si="37"/>
        <v>0</v>
      </c>
      <c r="W180" s="36">
        <f t="shared" si="38"/>
        <v>0</v>
      </c>
    </row>
    <row r="181" spans="1:23" x14ac:dyDescent="0.2">
      <c r="A181" s="171">
        <v>41452</v>
      </c>
      <c r="B181" s="2"/>
      <c r="C181" s="2"/>
      <c r="D181" s="2">
        <f t="shared" si="33"/>
        <v>0</v>
      </c>
      <c r="E181" s="30">
        <f t="shared" si="33"/>
        <v>0</v>
      </c>
      <c r="F181" s="73">
        <f t="shared" si="34"/>
        <v>0</v>
      </c>
      <c r="G181" s="43">
        <f t="shared" si="34"/>
        <v>0</v>
      </c>
      <c r="I181" s="19">
        <f t="shared" si="41"/>
        <v>0</v>
      </c>
      <c r="J181" s="138">
        <f t="shared" si="39"/>
        <v>0</v>
      </c>
      <c r="K181" s="78">
        <f t="shared" si="35"/>
        <v>0</v>
      </c>
      <c r="L181" s="144">
        <f t="shared" si="40"/>
        <v>0</v>
      </c>
      <c r="M181" s="87">
        <f t="shared" si="36"/>
        <v>0</v>
      </c>
      <c r="N181" s="119" t="s">
        <v>53</v>
      </c>
      <c r="O181" s="76">
        <f>SUM(K156:K185)</f>
        <v>0</v>
      </c>
      <c r="P181" s="76">
        <f>SUM(M156:M185)</f>
        <v>0</v>
      </c>
      <c r="V181" s="36">
        <f t="shared" si="37"/>
        <v>0</v>
      </c>
      <c r="W181" s="36">
        <f t="shared" si="38"/>
        <v>0</v>
      </c>
    </row>
    <row r="182" spans="1:23" x14ac:dyDescent="0.2">
      <c r="A182" s="171">
        <v>41453</v>
      </c>
      <c r="B182" s="31"/>
      <c r="C182" s="31"/>
      <c r="D182" s="2">
        <f t="shared" si="33"/>
        <v>0</v>
      </c>
      <c r="E182" s="30">
        <f t="shared" si="33"/>
        <v>0</v>
      </c>
      <c r="F182" s="73">
        <f t="shared" si="34"/>
        <v>0</v>
      </c>
      <c r="G182" s="43">
        <f t="shared" si="34"/>
        <v>0</v>
      </c>
      <c r="I182" s="19">
        <f t="shared" si="41"/>
        <v>0</v>
      </c>
      <c r="J182" s="138">
        <f t="shared" si="39"/>
        <v>0</v>
      </c>
      <c r="K182" s="78">
        <f t="shared" si="35"/>
        <v>0</v>
      </c>
      <c r="L182" s="144">
        <f t="shared" si="40"/>
        <v>0</v>
      </c>
      <c r="M182" s="87">
        <f t="shared" si="36"/>
        <v>0</v>
      </c>
      <c r="N182" s="193" t="s">
        <v>10</v>
      </c>
      <c r="O182" s="193"/>
      <c r="P182" s="193"/>
      <c r="V182" s="36">
        <f t="shared" si="37"/>
        <v>0</v>
      </c>
      <c r="W182" s="36">
        <f t="shared" si="38"/>
        <v>0</v>
      </c>
    </row>
    <row r="183" spans="1:23" x14ac:dyDescent="0.2">
      <c r="A183" s="171">
        <v>41454</v>
      </c>
      <c r="B183" s="2"/>
      <c r="C183" s="2"/>
      <c r="D183" s="2">
        <f t="shared" si="33"/>
        <v>0</v>
      </c>
      <c r="E183" s="30">
        <f t="shared" si="33"/>
        <v>0</v>
      </c>
      <c r="F183" s="73">
        <f t="shared" si="34"/>
        <v>0</v>
      </c>
      <c r="G183" s="43">
        <f t="shared" si="34"/>
        <v>0</v>
      </c>
      <c r="I183" s="19">
        <f t="shared" si="41"/>
        <v>0</v>
      </c>
      <c r="J183" s="138">
        <f t="shared" si="39"/>
        <v>0</v>
      </c>
      <c r="K183" s="78">
        <f t="shared" si="35"/>
        <v>0</v>
      </c>
      <c r="L183" s="144">
        <f t="shared" si="40"/>
        <v>0</v>
      </c>
      <c r="M183" s="87">
        <f t="shared" si="36"/>
        <v>0</v>
      </c>
      <c r="N183" s="92" t="s">
        <v>43</v>
      </c>
      <c r="O183" s="167" t="s">
        <v>39</v>
      </c>
      <c r="P183" s="93" t="s">
        <v>40</v>
      </c>
      <c r="V183" s="36">
        <f t="shared" si="37"/>
        <v>0</v>
      </c>
      <c r="W183" s="36">
        <f t="shared" si="38"/>
        <v>0</v>
      </c>
    </row>
    <row r="184" spans="1:23" x14ac:dyDescent="0.2">
      <c r="A184" s="171">
        <v>41455</v>
      </c>
      <c r="B184" s="2"/>
      <c r="C184" s="2"/>
      <c r="D184" s="2">
        <f t="shared" si="33"/>
        <v>0</v>
      </c>
      <c r="E184" s="30">
        <f t="shared" si="33"/>
        <v>0</v>
      </c>
      <c r="F184" s="73">
        <f t="shared" si="34"/>
        <v>0</v>
      </c>
      <c r="G184" s="43">
        <f t="shared" si="34"/>
        <v>0</v>
      </c>
      <c r="I184" s="32">
        <f t="shared" si="41"/>
        <v>0</v>
      </c>
      <c r="J184" s="138">
        <f t="shared" si="39"/>
        <v>0</v>
      </c>
      <c r="K184" s="78">
        <f t="shared" si="35"/>
        <v>0</v>
      </c>
      <c r="L184" s="144">
        <f t="shared" si="40"/>
        <v>0</v>
      </c>
      <c r="M184" s="87">
        <f t="shared" si="36"/>
        <v>0</v>
      </c>
      <c r="N184" s="94">
        <f>SUM(I156:I184)</f>
        <v>0</v>
      </c>
      <c r="O184" s="89">
        <f>IF(SUM(J156:J185)&lt;20000,20000,SUM(J156:J185))</f>
        <v>20000</v>
      </c>
      <c r="P184" s="91">
        <f>IF(SUM(L156:L185)&lt;6000,6000,SUM(L156:L185))</f>
        <v>6000</v>
      </c>
      <c r="V184" s="36">
        <f t="shared" si="37"/>
        <v>0</v>
      </c>
      <c r="W184" s="36">
        <f t="shared" si="38"/>
        <v>0</v>
      </c>
    </row>
    <row r="185" spans="1:23" x14ac:dyDescent="0.2">
      <c r="A185" s="171">
        <v>41456</v>
      </c>
      <c r="B185" s="2"/>
      <c r="C185" s="2"/>
      <c r="D185" s="2">
        <f t="shared" si="33"/>
        <v>0</v>
      </c>
      <c r="E185" s="30">
        <f t="shared" si="33"/>
        <v>0</v>
      </c>
      <c r="F185" s="73">
        <f t="shared" si="34"/>
        <v>0</v>
      </c>
      <c r="G185" s="43">
        <f t="shared" si="34"/>
        <v>0</v>
      </c>
      <c r="I185" s="31">
        <f t="shared" si="41"/>
        <v>0</v>
      </c>
      <c r="J185" s="139">
        <f t="shared" si="39"/>
        <v>0</v>
      </c>
      <c r="K185" s="79">
        <f t="shared" si="35"/>
        <v>0</v>
      </c>
      <c r="L185" s="139">
        <f t="shared" si="40"/>
        <v>0</v>
      </c>
      <c r="M185" s="79">
        <f t="shared" si="36"/>
        <v>0</v>
      </c>
      <c r="N185" s="94">
        <f>ROUND(N184*18/118,2)</f>
        <v>0</v>
      </c>
      <c r="O185" s="95">
        <f>IF(O184=TRUE,SUM(K156:K185),O184*18%)</f>
        <v>3600</v>
      </c>
      <c r="P185" s="96">
        <f>IF(P184=TRUE,SUM(M156:M185),P184*18%)</f>
        <v>1080</v>
      </c>
      <c r="V185" s="36">
        <f t="shared" si="37"/>
        <v>0</v>
      </c>
      <c r="W185" s="36">
        <f t="shared" si="38"/>
        <v>0</v>
      </c>
    </row>
    <row r="186" spans="1:23" x14ac:dyDescent="0.2">
      <c r="A186" s="171">
        <v>41457</v>
      </c>
      <c r="B186" s="2"/>
      <c r="C186" s="2"/>
      <c r="D186" s="2">
        <f t="shared" si="33"/>
        <v>0</v>
      </c>
      <c r="E186" s="30">
        <f t="shared" si="33"/>
        <v>0</v>
      </c>
      <c r="F186" s="73">
        <f t="shared" si="34"/>
        <v>0</v>
      </c>
      <c r="G186" s="43">
        <f t="shared" si="34"/>
        <v>0</v>
      </c>
      <c r="I186" s="31">
        <f t="shared" si="41"/>
        <v>0</v>
      </c>
      <c r="J186" s="137">
        <f t="shared" si="39"/>
        <v>0</v>
      </c>
      <c r="K186" s="77">
        <f t="shared" si="35"/>
        <v>0</v>
      </c>
      <c r="L186" s="137">
        <f t="shared" si="40"/>
        <v>0</v>
      </c>
      <c r="M186" s="77">
        <f t="shared" si="36"/>
        <v>0</v>
      </c>
      <c r="N186" s="190" t="s">
        <v>47</v>
      </c>
      <c r="O186" s="190"/>
      <c r="P186" s="190"/>
      <c r="Q186" s="34"/>
      <c r="V186" s="36">
        <f t="shared" si="37"/>
        <v>0</v>
      </c>
      <c r="W186" s="36">
        <f t="shared" si="38"/>
        <v>0</v>
      </c>
    </row>
    <row r="187" spans="1:23" x14ac:dyDescent="0.2">
      <c r="A187" s="171">
        <v>41458</v>
      </c>
      <c r="B187" s="2"/>
      <c r="C187" s="2"/>
      <c r="D187" s="2">
        <f t="shared" si="33"/>
        <v>0</v>
      </c>
      <c r="E187" s="30">
        <f t="shared" si="33"/>
        <v>0</v>
      </c>
      <c r="F187" s="73">
        <f t="shared" si="34"/>
        <v>0</v>
      </c>
      <c r="G187" s="43">
        <f t="shared" si="34"/>
        <v>0</v>
      </c>
      <c r="I187" s="19">
        <f t="shared" si="41"/>
        <v>0</v>
      </c>
      <c r="J187" s="138">
        <f t="shared" si="39"/>
        <v>0</v>
      </c>
      <c r="K187" s="78">
        <f t="shared" si="35"/>
        <v>0</v>
      </c>
      <c r="L187" s="144">
        <f t="shared" si="40"/>
        <v>0</v>
      </c>
      <c r="M187" s="87">
        <f t="shared" si="36"/>
        <v>0</v>
      </c>
      <c r="N187" s="14"/>
      <c r="O187" s="14"/>
      <c r="P187" s="14"/>
      <c r="Q187" s="34"/>
      <c r="V187" s="36">
        <f t="shared" si="37"/>
        <v>0</v>
      </c>
      <c r="W187" s="36">
        <f t="shared" si="38"/>
        <v>0</v>
      </c>
    </row>
    <row r="188" spans="1:23" x14ac:dyDescent="0.2">
      <c r="A188" s="171">
        <v>41459</v>
      </c>
      <c r="B188" s="2"/>
      <c r="C188" s="2"/>
      <c r="D188" s="2">
        <f t="shared" si="33"/>
        <v>0</v>
      </c>
      <c r="E188" s="30">
        <f t="shared" si="33"/>
        <v>0</v>
      </c>
      <c r="F188" s="73">
        <f t="shared" si="34"/>
        <v>0</v>
      </c>
      <c r="G188" s="43">
        <f t="shared" si="34"/>
        <v>0</v>
      </c>
      <c r="I188" s="19">
        <f t="shared" si="41"/>
        <v>0</v>
      </c>
      <c r="J188" s="138">
        <f t="shared" si="39"/>
        <v>0</v>
      </c>
      <c r="K188" s="78">
        <f t="shared" si="35"/>
        <v>0</v>
      </c>
      <c r="L188" s="144">
        <f t="shared" si="40"/>
        <v>0</v>
      </c>
      <c r="M188" s="87">
        <f t="shared" si="36"/>
        <v>0</v>
      </c>
      <c r="N188" s="75"/>
      <c r="O188" s="75"/>
      <c r="P188" s="75"/>
      <c r="Q188" s="34"/>
      <c r="V188" s="36">
        <f t="shared" si="37"/>
        <v>0</v>
      </c>
      <c r="W188" s="36">
        <f t="shared" si="38"/>
        <v>0</v>
      </c>
    </row>
    <row r="189" spans="1:23" x14ac:dyDescent="0.2">
      <c r="A189" s="171">
        <v>41460</v>
      </c>
      <c r="B189" s="2"/>
      <c r="C189" s="2"/>
      <c r="D189" s="2">
        <f t="shared" si="33"/>
        <v>0</v>
      </c>
      <c r="E189" s="30">
        <f t="shared" si="33"/>
        <v>0</v>
      </c>
      <c r="F189" s="73">
        <f t="shared" si="34"/>
        <v>0</v>
      </c>
      <c r="G189" s="43">
        <f t="shared" si="34"/>
        <v>0</v>
      </c>
      <c r="I189" s="19">
        <f t="shared" si="41"/>
        <v>0</v>
      </c>
      <c r="J189" s="138">
        <f t="shared" si="39"/>
        <v>0</v>
      </c>
      <c r="K189" s="78">
        <f t="shared" si="35"/>
        <v>0</v>
      </c>
      <c r="L189" s="144">
        <f t="shared" si="40"/>
        <v>0</v>
      </c>
      <c r="M189" s="87">
        <f t="shared" si="36"/>
        <v>0</v>
      </c>
      <c r="N189" s="75"/>
      <c r="O189" s="75"/>
      <c r="P189" s="75"/>
      <c r="Q189" s="34"/>
      <c r="V189" s="36">
        <f t="shared" si="37"/>
        <v>0</v>
      </c>
      <c r="W189" s="36">
        <f t="shared" si="38"/>
        <v>0</v>
      </c>
    </row>
    <row r="190" spans="1:23" x14ac:dyDescent="0.2">
      <c r="A190" s="171">
        <v>41461</v>
      </c>
      <c r="B190" s="2"/>
      <c r="C190" s="2"/>
      <c r="D190" s="2">
        <f t="shared" si="33"/>
        <v>0</v>
      </c>
      <c r="E190" s="30">
        <f t="shared" si="33"/>
        <v>0</v>
      </c>
      <c r="F190" s="73">
        <f t="shared" si="34"/>
        <v>0</v>
      </c>
      <c r="G190" s="43">
        <f t="shared" si="34"/>
        <v>0</v>
      </c>
      <c r="I190" s="19">
        <f t="shared" si="41"/>
        <v>0</v>
      </c>
      <c r="J190" s="138">
        <f t="shared" si="39"/>
        <v>0</v>
      </c>
      <c r="K190" s="78">
        <f t="shared" si="35"/>
        <v>0</v>
      </c>
      <c r="L190" s="144">
        <f t="shared" si="40"/>
        <v>0</v>
      </c>
      <c r="M190" s="87">
        <f t="shared" si="36"/>
        <v>0</v>
      </c>
      <c r="N190" s="14"/>
      <c r="O190" s="14"/>
      <c r="P190" s="14"/>
      <c r="Q190" s="34"/>
      <c r="V190" s="36">
        <f t="shared" si="37"/>
        <v>0</v>
      </c>
      <c r="W190" s="36">
        <f t="shared" si="38"/>
        <v>0</v>
      </c>
    </row>
    <row r="191" spans="1:23" x14ac:dyDescent="0.2">
      <c r="A191" s="171">
        <v>41462</v>
      </c>
      <c r="B191" s="2"/>
      <c r="C191" s="2"/>
      <c r="D191" s="2">
        <f t="shared" si="33"/>
        <v>0</v>
      </c>
      <c r="E191" s="30">
        <f t="shared" si="33"/>
        <v>0</v>
      </c>
      <c r="F191" s="73">
        <f t="shared" si="34"/>
        <v>0</v>
      </c>
      <c r="G191" s="43">
        <f t="shared" si="34"/>
        <v>0</v>
      </c>
      <c r="I191" s="19">
        <f t="shared" si="41"/>
        <v>0</v>
      </c>
      <c r="J191" s="138">
        <f t="shared" si="39"/>
        <v>0</v>
      </c>
      <c r="K191" s="78">
        <f t="shared" si="35"/>
        <v>0</v>
      </c>
      <c r="L191" s="144">
        <f t="shared" si="40"/>
        <v>0</v>
      </c>
      <c r="M191" s="87">
        <f t="shared" si="36"/>
        <v>0</v>
      </c>
      <c r="N191" s="14"/>
      <c r="O191" s="14"/>
      <c r="P191" s="14"/>
      <c r="Q191" s="34"/>
      <c r="V191" s="36">
        <f t="shared" si="37"/>
        <v>0</v>
      </c>
      <c r="W191" s="36">
        <f t="shared" si="38"/>
        <v>0</v>
      </c>
    </row>
    <row r="192" spans="1:23" x14ac:dyDescent="0.2">
      <c r="A192" s="171">
        <v>41463</v>
      </c>
      <c r="B192" s="2"/>
      <c r="C192" s="2"/>
      <c r="D192" s="2">
        <f t="shared" si="33"/>
        <v>0</v>
      </c>
      <c r="E192" s="30">
        <f t="shared" si="33"/>
        <v>0</v>
      </c>
      <c r="F192" s="73">
        <f t="shared" si="34"/>
        <v>0</v>
      </c>
      <c r="G192" s="43">
        <f t="shared" si="34"/>
        <v>0</v>
      </c>
      <c r="I192" s="31">
        <f t="shared" si="41"/>
        <v>0</v>
      </c>
      <c r="J192" s="137">
        <f t="shared" si="39"/>
        <v>0</v>
      </c>
      <c r="K192" s="77">
        <f t="shared" si="35"/>
        <v>0</v>
      </c>
      <c r="L192" s="137">
        <f t="shared" si="40"/>
        <v>0</v>
      </c>
      <c r="M192" s="77">
        <f t="shared" si="36"/>
        <v>0</v>
      </c>
      <c r="N192" s="14"/>
      <c r="O192" s="14"/>
      <c r="P192" s="14"/>
      <c r="Q192" s="34"/>
      <c r="V192" s="36">
        <f t="shared" si="37"/>
        <v>0</v>
      </c>
      <c r="W192" s="36">
        <f t="shared" si="38"/>
        <v>0</v>
      </c>
    </row>
    <row r="193" spans="1:23" x14ac:dyDescent="0.2">
      <c r="A193" s="171">
        <v>41464</v>
      </c>
      <c r="B193" s="2"/>
      <c r="C193" s="2"/>
      <c r="D193" s="2">
        <f t="shared" si="33"/>
        <v>0</v>
      </c>
      <c r="E193" s="30">
        <f t="shared" si="33"/>
        <v>0</v>
      </c>
      <c r="F193" s="73">
        <f t="shared" si="34"/>
        <v>0</v>
      </c>
      <c r="G193" s="43">
        <f t="shared" si="34"/>
        <v>0</v>
      </c>
      <c r="I193" s="31">
        <f t="shared" si="41"/>
        <v>0</v>
      </c>
      <c r="J193" s="137">
        <f t="shared" si="39"/>
        <v>0</v>
      </c>
      <c r="K193" s="77">
        <f t="shared" si="35"/>
        <v>0</v>
      </c>
      <c r="L193" s="137">
        <f t="shared" si="40"/>
        <v>0</v>
      </c>
      <c r="M193" s="77">
        <f t="shared" si="36"/>
        <v>0</v>
      </c>
      <c r="N193" s="14"/>
      <c r="O193" s="14"/>
      <c r="P193" s="14"/>
      <c r="V193" s="36">
        <f t="shared" si="37"/>
        <v>0</v>
      </c>
      <c r="W193" s="36">
        <f t="shared" si="38"/>
        <v>0</v>
      </c>
    </row>
    <row r="194" spans="1:23" x14ac:dyDescent="0.2">
      <c r="A194" s="171">
        <v>41465</v>
      </c>
      <c r="B194" s="2"/>
      <c r="C194" s="2"/>
      <c r="D194" s="2">
        <f t="shared" si="33"/>
        <v>0</v>
      </c>
      <c r="E194" s="30">
        <f t="shared" si="33"/>
        <v>0</v>
      </c>
      <c r="F194" s="73">
        <f t="shared" si="34"/>
        <v>0</v>
      </c>
      <c r="G194" s="43">
        <f t="shared" si="34"/>
        <v>0</v>
      </c>
      <c r="I194" s="19">
        <f t="shared" si="41"/>
        <v>0</v>
      </c>
      <c r="J194" s="138">
        <f t="shared" si="39"/>
        <v>0</v>
      </c>
      <c r="K194" s="78">
        <f t="shared" si="35"/>
        <v>0</v>
      </c>
      <c r="L194" s="144">
        <f t="shared" si="40"/>
        <v>0</v>
      </c>
      <c r="M194" s="87">
        <f t="shared" si="36"/>
        <v>0</v>
      </c>
      <c r="N194" s="14"/>
      <c r="O194" s="14"/>
      <c r="P194" s="14"/>
      <c r="V194" s="36">
        <f t="shared" si="37"/>
        <v>0</v>
      </c>
      <c r="W194" s="36">
        <f t="shared" si="38"/>
        <v>0</v>
      </c>
    </row>
    <row r="195" spans="1:23" x14ac:dyDescent="0.2">
      <c r="A195" s="171">
        <v>41466</v>
      </c>
      <c r="B195" s="2"/>
      <c r="C195" s="2"/>
      <c r="D195" s="2">
        <f t="shared" si="33"/>
        <v>0</v>
      </c>
      <c r="E195" s="30">
        <f t="shared" si="33"/>
        <v>0</v>
      </c>
      <c r="F195" s="73">
        <f t="shared" si="34"/>
        <v>0</v>
      </c>
      <c r="G195" s="43">
        <f t="shared" si="34"/>
        <v>0</v>
      </c>
      <c r="I195" s="19">
        <f t="shared" si="41"/>
        <v>0</v>
      </c>
      <c r="J195" s="138">
        <f t="shared" si="39"/>
        <v>0</v>
      </c>
      <c r="K195" s="78">
        <f t="shared" si="35"/>
        <v>0</v>
      </c>
      <c r="L195" s="144">
        <f t="shared" si="40"/>
        <v>0</v>
      </c>
      <c r="M195" s="87">
        <f t="shared" si="36"/>
        <v>0</v>
      </c>
      <c r="N195" s="14"/>
      <c r="O195" s="14"/>
      <c r="P195" s="14"/>
      <c r="V195" s="36">
        <f t="shared" si="37"/>
        <v>0</v>
      </c>
      <c r="W195" s="36">
        <f t="shared" si="38"/>
        <v>0</v>
      </c>
    </row>
    <row r="196" spans="1:23" x14ac:dyDescent="0.2">
      <c r="A196" s="171">
        <v>41467</v>
      </c>
      <c r="B196" s="2"/>
      <c r="C196" s="2"/>
      <c r="D196" s="2">
        <f t="shared" si="33"/>
        <v>0</v>
      </c>
      <c r="E196" s="30">
        <f t="shared" si="33"/>
        <v>0</v>
      </c>
      <c r="F196" s="73">
        <f t="shared" si="34"/>
        <v>0</v>
      </c>
      <c r="G196" s="43">
        <f t="shared" si="34"/>
        <v>0</v>
      </c>
      <c r="I196" s="19">
        <f t="shared" si="41"/>
        <v>0</v>
      </c>
      <c r="J196" s="138">
        <f t="shared" si="39"/>
        <v>0</v>
      </c>
      <c r="K196" s="78">
        <f t="shared" si="35"/>
        <v>0</v>
      </c>
      <c r="L196" s="144">
        <f t="shared" si="40"/>
        <v>0</v>
      </c>
      <c r="M196" s="87">
        <f t="shared" si="36"/>
        <v>0</v>
      </c>
      <c r="N196" s="14"/>
      <c r="O196" s="14"/>
      <c r="P196" s="14"/>
      <c r="V196" s="36">
        <f t="shared" si="37"/>
        <v>0</v>
      </c>
      <c r="W196" s="36">
        <f t="shared" si="38"/>
        <v>0</v>
      </c>
    </row>
    <row r="197" spans="1:23" x14ac:dyDescent="0.2">
      <c r="A197" s="171">
        <v>41468</v>
      </c>
      <c r="B197" s="2"/>
      <c r="C197" s="2"/>
      <c r="D197" s="2">
        <f t="shared" ref="D197:E260" si="42">IF(B197-B196=-B197-B196,0,B197-B196)</f>
        <v>0</v>
      </c>
      <c r="E197" s="30">
        <f t="shared" si="42"/>
        <v>0</v>
      </c>
      <c r="F197" s="73">
        <f t="shared" ref="F197:G260" si="43">IFERROR(D197/B196,0)</f>
        <v>0</v>
      </c>
      <c r="G197" s="43">
        <f t="shared" si="43"/>
        <v>0</v>
      </c>
      <c r="I197" s="19">
        <f t="shared" si="41"/>
        <v>0</v>
      </c>
      <c r="J197" s="138">
        <f t="shared" si="39"/>
        <v>0</v>
      </c>
      <c r="K197" s="78">
        <f t="shared" si="35"/>
        <v>0</v>
      </c>
      <c r="L197" s="144">
        <f t="shared" si="40"/>
        <v>0</v>
      </c>
      <c r="M197" s="87">
        <f t="shared" si="36"/>
        <v>0</v>
      </c>
      <c r="N197" s="14"/>
      <c r="O197" s="14"/>
      <c r="P197" s="14"/>
      <c r="V197" s="36">
        <f t="shared" si="37"/>
        <v>0</v>
      </c>
      <c r="W197" s="36">
        <f t="shared" si="38"/>
        <v>0</v>
      </c>
    </row>
    <row r="198" spans="1:23" x14ac:dyDescent="0.2">
      <c r="A198" s="171">
        <v>41469</v>
      </c>
      <c r="B198" s="2"/>
      <c r="C198" s="2"/>
      <c r="D198" s="2">
        <f t="shared" si="42"/>
        <v>0</v>
      </c>
      <c r="E198" s="30">
        <f t="shared" si="42"/>
        <v>0</v>
      </c>
      <c r="F198" s="73">
        <f t="shared" si="43"/>
        <v>0</v>
      </c>
      <c r="G198" s="43">
        <f t="shared" si="43"/>
        <v>0</v>
      </c>
      <c r="I198" s="19">
        <f t="shared" si="41"/>
        <v>0</v>
      </c>
      <c r="J198" s="138">
        <f t="shared" si="39"/>
        <v>0</v>
      </c>
      <c r="K198" s="78">
        <f t="shared" si="35"/>
        <v>0</v>
      </c>
      <c r="L198" s="144">
        <f t="shared" si="40"/>
        <v>0</v>
      </c>
      <c r="M198" s="87">
        <f t="shared" si="36"/>
        <v>0</v>
      </c>
      <c r="N198" s="14"/>
      <c r="O198" s="14"/>
      <c r="P198" s="14"/>
      <c r="V198" s="36">
        <f t="shared" si="37"/>
        <v>0</v>
      </c>
      <c r="W198" s="36">
        <f t="shared" si="38"/>
        <v>0</v>
      </c>
    </row>
    <row r="199" spans="1:23" x14ac:dyDescent="0.2">
      <c r="A199" s="171">
        <v>41470</v>
      </c>
      <c r="B199" s="2"/>
      <c r="C199" s="2"/>
      <c r="D199" s="2">
        <f t="shared" si="42"/>
        <v>0</v>
      </c>
      <c r="E199" s="30">
        <f t="shared" si="42"/>
        <v>0</v>
      </c>
      <c r="F199" s="73">
        <f t="shared" si="43"/>
        <v>0</v>
      </c>
      <c r="G199" s="43">
        <f t="shared" si="43"/>
        <v>0</v>
      </c>
      <c r="I199" s="31">
        <f t="shared" si="41"/>
        <v>0</v>
      </c>
      <c r="J199" s="137">
        <f t="shared" si="39"/>
        <v>0</v>
      </c>
      <c r="K199" s="77">
        <f t="shared" si="35"/>
        <v>0</v>
      </c>
      <c r="L199" s="137">
        <f t="shared" si="40"/>
        <v>0</v>
      </c>
      <c r="M199" s="77">
        <f t="shared" si="36"/>
        <v>0</v>
      </c>
      <c r="N199" s="14"/>
      <c r="O199" s="14"/>
      <c r="P199" s="14"/>
      <c r="V199" s="36">
        <f t="shared" si="37"/>
        <v>0</v>
      </c>
      <c r="W199" s="36">
        <f t="shared" si="38"/>
        <v>0</v>
      </c>
    </row>
    <row r="200" spans="1:23" x14ac:dyDescent="0.2">
      <c r="A200" s="171">
        <v>41471</v>
      </c>
      <c r="B200" s="2"/>
      <c r="C200" s="2"/>
      <c r="D200" s="2">
        <f t="shared" si="42"/>
        <v>0</v>
      </c>
      <c r="E200" s="30">
        <f t="shared" si="42"/>
        <v>0</v>
      </c>
      <c r="F200" s="73">
        <f t="shared" si="43"/>
        <v>0</v>
      </c>
      <c r="G200" s="43">
        <f t="shared" si="43"/>
        <v>0</v>
      </c>
      <c r="I200" s="31">
        <f t="shared" ref="I200:I231" si="44">ROUND(B199*$N$2/$O$739,2)</f>
        <v>0</v>
      </c>
      <c r="J200" s="137">
        <f t="shared" si="39"/>
        <v>0</v>
      </c>
      <c r="K200" s="77">
        <f t="shared" si="35"/>
        <v>0</v>
      </c>
      <c r="L200" s="137">
        <f t="shared" si="40"/>
        <v>0</v>
      </c>
      <c r="M200" s="77">
        <f t="shared" si="36"/>
        <v>0</v>
      </c>
      <c r="N200" s="14"/>
      <c r="O200" s="14"/>
      <c r="P200" s="14"/>
      <c r="V200" s="36">
        <f t="shared" si="37"/>
        <v>0</v>
      </c>
      <c r="W200" s="36">
        <f t="shared" si="38"/>
        <v>0</v>
      </c>
    </row>
    <row r="201" spans="1:23" x14ac:dyDescent="0.2">
      <c r="A201" s="171">
        <v>41472</v>
      </c>
      <c r="B201" s="2"/>
      <c r="C201" s="2"/>
      <c r="D201" s="2">
        <f t="shared" si="42"/>
        <v>0</v>
      </c>
      <c r="E201" s="30">
        <f t="shared" si="42"/>
        <v>0</v>
      </c>
      <c r="F201" s="73">
        <f t="shared" si="43"/>
        <v>0</v>
      </c>
      <c r="G201" s="43">
        <f t="shared" si="43"/>
        <v>0</v>
      </c>
      <c r="I201" s="19">
        <f t="shared" si="44"/>
        <v>0</v>
      </c>
      <c r="J201" s="138">
        <f t="shared" si="39"/>
        <v>0</v>
      </c>
      <c r="K201" s="78">
        <f t="shared" si="35"/>
        <v>0</v>
      </c>
      <c r="L201" s="144">
        <f t="shared" si="40"/>
        <v>0</v>
      </c>
      <c r="M201" s="87">
        <f t="shared" si="36"/>
        <v>0</v>
      </c>
      <c r="N201" s="14"/>
      <c r="O201" s="14"/>
      <c r="P201" s="14"/>
      <c r="V201" s="36">
        <f t="shared" si="37"/>
        <v>0</v>
      </c>
      <c r="W201" s="36">
        <f t="shared" si="38"/>
        <v>0</v>
      </c>
    </row>
    <row r="202" spans="1:23" x14ac:dyDescent="0.2">
      <c r="A202" s="171">
        <v>41473</v>
      </c>
      <c r="B202" s="2"/>
      <c r="C202" s="2"/>
      <c r="D202" s="2">
        <f t="shared" si="42"/>
        <v>0</v>
      </c>
      <c r="E202" s="30">
        <f t="shared" si="42"/>
        <v>0</v>
      </c>
      <c r="F202" s="73">
        <f t="shared" si="43"/>
        <v>0</v>
      </c>
      <c r="G202" s="43">
        <f t="shared" si="43"/>
        <v>0</v>
      </c>
      <c r="I202" s="19">
        <f t="shared" si="44"/>
        <v>0</v>
      </c>
      <c r="J202" s="138">
        <f t="shared" si="39"/>
        <v>0</v>
      </c>
      <c r="K202" s="78">
        <f t="shared" si="35"/>
        <v>0</v>
      </c>
      <c r="L202" s="144">
        <f t="shared" si="40"/>
        <v>0</v>
      </c>
      <c r="M202" s="87">
        <f t="shared" si="36"/>
        <v>0</v>
      </c>
      <c r="N202" s="14"/>
      <c r="O202" s="14"/>
      <c r="P202" s="14"/>
      <c r="V202" s="36">
        <f t="shared" si="37"/>
        <v>0</v>
      </c>
      <c r="W202" s="36">
        <f t="shared" si="38"/>
        <v>0</v>
      </c>
    </row>
    <row r="203" spans="1:23" x14ac:dyDescent="0.2">
      <c r="A203" s="171">
        <v>41474</v>
      </c>
      <c r="B203" s="2"/>
      <c r="C203" s="2"/>
      <c r="D203" s="2">
        <f t="shared" si="42"/>
        <v>0</v>
      </c>
      <c r="E203" s="30">
        <f t="shared" si="42"/>
        <v>0</v>
      </c>
      <c r="F203" s="73">
        <f t="shared" si="43"/>
        <v>0</v>
      </c>
      <c r="G203" s="43">
        <f t="shared" si="43"/>
        <v>0</v>
      </c>
      <c r="I203" s="19">
        <f t="shared" si="44"/>
        <v>0</v>
      </c>
      <c r="J203" s="138">
        <f t="shared" si="39"/>
        <v>0</v>
      </c>
      <c r="K203" s="78">
        <f t="shared" si="35"/>
        <v>0</v>
      </c>
      <c r="L203" s="144">
        <f t="shared" si="40"/>
        <v>0</v>
      </c>
      <c r="M203" s="87">
        <f t="shared" si="36"/>
        <v>0</v>
      </c>
      <c r="N203" s="14"/>
      <c r="O203" s="14"/>
      <c r="P203" s="14"/>
      <c r="V203" s="36">
        <f t="shared" si="37"/>
        <v>0</v>
      </c>
      <c r="W203" s="36">
        <f t="shared" si="38"/>
        <v>0</v>
      </c>
    </row>
    <row r="204" spans="1:23" x14ac:dyDescent="0.2">
      <c r="A204" s="171">
        <v>41475</v>
      </c>
      <c r="B204" s="2"/>
      <c r="C204" s="2"/>
      <c r="D204" s="2">
        <f t="shared" si="42"/>
        <v>0</v>
      </c>
      <c r="E204" s="30">
        <f t="shared" si="42"/>
        <v>0</v>
      </c>
      <c r="F204" s="73">
        <f t="shared" si="43"/>
        <v>0</v>
      </c>
      <c r="G204" s="43">
        <f t="shared" si="43"/>
        <v>0</v>
      </c>
      <c r="I204" s="19">
        <f t="shared" si="44"/>
        <v>0</v>
      </c>
      <c r="J204" s="138">
        <f t="shared" si="39"/>
        <v>0</v>
      </c>
      <c r="K204" s="78">
        <f t="shared" si="35"/>
        <v>0</v>
      </c>
      <c r="L204" s="144">
        <f t="shared" si="40"/>
        <v>0</v>
      </c>
      <c r="M204" s="87">
        <f t="shared" si="36"/>
        <v>0</v>
      </c>
      <c r="N204" s="14"/>
      <c r="O204" s="14"/>
      <c r="P204" s="14"/>
      <c r="V204" s="36">
        <f t="shared" si="37"/>
        <v>0</v>
      </c>
      <c r="W204" s="36">
        <f t="shared" si="38"/>
        <v>0</v>
      </c>
    </row>
    <row r="205" spans="1:23" x14ac:dyDescent="0.2">
      <c r="A205" s="171">
        <v>41476</v>
      </c>
      <c r="B205" s="2"/>
      <c r="C205" s="2"/>
      <c r="D205" s="2">
        <f t="shared" si="42"/>
        <v>0</v>
      </c>
      <c r="E205" s="30">
        <f t="shared" si="42"/>
        <v>0</v>
      </c>
      <c r="F205" s="73">
        <f t="shared" si="43"/>
        <v>0</v>
      </c>
      <c r="G205" s="43">
        <f t="shared" si="43"/>
        <v>0</v>
      </c>
      <c r="I205" s="19">
        <f t="shared" si="44"/>
        <v>0</v>
      </c>
      <c r="J205" s="138">
        <f t="shared" si="39"/>
        <v>0</v>
      </c>
      <c r="K205" s="78">
        <f t="shared" si="35"/>
        <v>0</v>
      </c>
      <c r="L205" s="144">
        <f t="shared" si="40"/>
        <v>0</v>
      </c>
      <c r="M205" s="87">
        <f t="shared" si="36"/>
        <v>0</v>
      </c>
      <c r="N205" s="14"/>
      <c r="O205" s="14"/>
      <c r="P205" s="14"/>
      <c r="V205" s="36">
        <f t="shared" si="37"/>
        <v>0</v>
      </c>
      <c r="W205" s="36">
        <f t="shared" si="38"/>
        <v>0</v>
      </c>
    </row>
    <row r="206" spans="1:23" x14ac:dyDescent="0.2">
      <c r="A206" s="171">
        <v>41477</v>
      </c>
      <c r="B206" s="2"/>
      <c r="C206" s="2"/>
      <c r="D206" s="2">
        <f t="shared" si="42"/>
        <v>0</v>
      </c>
      <c r="E206" s="30">
        <f t="shared" si="42"/>
        <v>0</v>
      </c>
      <c r="F206" s="73">
        <f t="shared" si="43"/>
        <v>0</v>
      </c>
      <c r="G206" s="43">
        <f t="shared" si="43"/>
        <v>0</v>
      </c>
      <c r="I206" s="31">
        <f t="shared" si="44"/>
        <v>0</v>
      </c>
      <c r="J206" s="137">
        <f t="shared" si="39"/>
        <v>0</v>
      </c>
      <c r="K206" s="77">
        <f t="shared" ref="K206:K269" si="45">ROUND(J206*18%,4)</f>
        <v>0</v>
      </c>
      <c r="L206" s="137">
        <f t="shared" si="40"/>
        <v>0</v>
      </c>
      <c r="M206" s="77">
        <f t="shared" ref="M206:M269" si="46">ROUND(L206*18%,4)</f>
        <v>0</v>
      </c>
      <c r="N206" s="14"/>
      <c r="O206" s="14"/>
      <c r="P206" s="14"/>
      <c r="V206" s="36">
        <f t="shared" ref="V206:V269" si="47">C206+(ROUND(C206*$V$2,2))</f>
        <v>0</v>
      </c>
      <c r="W206" s="36">
        <f t="shared" ref="W206:W269" si="48">C206-(ROUND(C206*$V$2,2))</f>
        <v>0</v>
      </c>
    </row>
    <row r="207" spans="1:23" x14ac:dyDescent="0.2">
      <c r="A207" s="171">
        <v>41478</v>
      </c>
      <c r="B207" s="2"/>
      <c r="C207" s="2"/>
      <c r="D207" s="2">
        <f t="shared" si="42"/>
        <v>0</v>
      </c>
      <c r="E207" s="30">
        <f t="shared" si="42"/>
        <v>0</v>
      </c>
      <c r="F207" s="73">
        <f t="shared" si="43"/>
        <v>0</v>
      </c>
      <c r="G207" s="43">
        <f t="shared" si="43"/>
        <v>0</v>
      </c>
      <c r="I207" s="31">
        <f t="shared" si="44"/>
        <v>0</v>
      </c>
      <c r="J207" s="137">
        <f t="shared" si="39"/>
        <v>0</v>
      </c>
      <c r="K207" s="77">
        <f t="shared" si="45"/>
        <v>0</v>
      </c>
      <c r="L207" s="137">
        <f t="shared" si="40"/>
        <v>0</v>
      </c>
      <c r="M207" s="77">
        <f t="shared" si="46"/>
        <v>0</v>
      </c>
      <c r="N207" s="14"/>
      <c r="O207" s="14"/>
      <c r="P207" s="14"/>
      <c r="V207" s="36">
        <f t="shared" si="47"/>
        <v>0</v>
      </c>
      <c r="W207" s="36">
        <f t="shared" si="48"/>
        <v>0</v>
      </c>
    </row>
    <row r="208" spans="1:23" x14ac:dyDescent="0.2">
      <c r="A208" s="171">
        <v>41479</v>
      </c>
      <c r="B208" s="2"/>
      <c r="C208" s="2"/>
      <c r="D208" s="2">
        <f t="shared" si="42"/>
        <v>0</v>
      </c>
      <c r="E208" s="30">
        <f t="shared" si="42"/>
        <v>0</v>
      </c>
      <c r="F208" s="73">
        <f t="shared" si="43"/>
        <v>0</v>
      </c>
      <c r="G208" s="43">
        <f t="shared" si="43"/>
        <v>0</v>
      </c>
      <c r="I208" s="19">
        <f t="shared" si="44"/>
        <v>0</v>
      </c>
      <c r="J208" s="138">
        <f t="shared" si="39"/>
        <v>0</v>
      </c>
      <c r="K208" s="78">
        <f t="shared" si="45"/>
        <v>0</v>
      </c>
      <c r="L208" s="144">
        <f t="shared" si="40"/>
        <v>0</v>
      </c>
      <c r="M208" s="87">
        <f t="shared" si="46"/>
        <v>0</v>
      </c>
      <c r="N208" s="14"/>
      <c r="O208" s="14"/>
      <c r="P208" s="14"/>
      <c r="V208" s="36">
        <f t="shared" si="47"/>
        <v>0</v>
      </c>
      <c r="W208" s="36">
        <f t="shared" si="48"/>
        <v>0</v>
      </c>
    </row>
    <row r="209" spans="1:23" x14ac:dyDescent="0.2">
      <c r="A209" s="171">
        <v>41480</v>
      </c>
      <c r="B209" s="2"/>
      <c r="C209" s="2"/>
      <c r="D209" s="2">
        <f t="shared" si="42"/>
        <v>0</v>
      </c>
      <c r="E209" s="30">
        <f t="shared" si="42"/>
        <v>0</v>
      </c>
      <c r="F209" s="73">
        <f t="shared" si="43"/>
        <v>0</v>
      </c>
      <c r="G209" s="43">
        <f t="shared" si="43"/>
        <v>0</v>
      </c>
      <c r="I209" s="19">
        <f t="shared" si="44"/>
        <v>0</v>
      </c>
      <c r="J209" s="138">
        <f t="shared" si="39"/>
        <v>0</v>
      </c>
      <c r="K209" s="78">
        <f t="shared" si="45"/>
        <v>0</v>
      </c>
      <c r="L209" s="144">
        <f t="shared" si="40"/>
        <v>0</v>
      </c>
      <c r="M209" s="87">
        <f t="shared" si="46"/>
        <v>0</v>
      </c>
      <c r="V209" s="36">
        <f t="shared" si="47"/>
        <v>0</v>
      </c>
      <c r="W209" s="36">
        <f t="shared" si="48"/>
        <v>0</v>
      </c>
    </row>
    <row r="210" spans="1:23" x14ac:dyDescent="0.2">
      <c r="A210" s="171">
        <v>41481</v>
      </c>
      <c r="B210" s="2"/>
      <c r="C210" s="2"/>
      <c r="D210" s="2">
        <f t="shared" si="42"/>
        <v>0</v>
      </c>
      <c r="E210" s="30">
        <f t="shared" si="42"/>
        <v>0</v>
      </c>
      <c r="F210" s="73">
        <f t="shared" si="43"/>
        <v>0</v>
      </c>
      <c r="G210" s="43">
        <f t="shared" si="43"/>
        <v>0</v>
      </c>
      <c r="I210" s="19">
        <f t="shared" si="44"/>
        <v>0</v>
      </c>
      <c r="J210" s="138">
        <f t="shared" si="39"/>
        <v>0</v>
      </c>
      <c r="K210" s="78">
        <f t="shared" si="45"/>
        <v>0</v>
      </c>
      <c r="L210" s="144">
        <f t="shared" si="40"/>
        <v>0</v>
      </c>
      <c r="M210" s="87">
        <f t="shared" si="46"/>
        <v>0</v>
      </c>
      <c r="V210" s="36">
        <f t="shared" si="47"/>
        <v>0</v>
      </c>
      <c r="W210" s="36">
        <f t="shared" si="48"/>
        <v>0</v>
      </c>
    </row>
    <row r="211" spans="1:23" x14ac:dyDescent="0.2">
      <c r="A211" s="171">
        <v>41482</v>
      </c>
      <c r="B211" s="2"/>
      <c r="C211" s="2"/>
      <c r="D211" s="2">
        <f t="shared" si="42"/>
        <v>0</v>
      </c>
      <c r="E211" s="30">
        <f t="shared" si="42"/>
        <v>0</v>
      </c>
      <c r="F211" s="73">
        <f t="shared" si="43"/>
        <v>0</v>
      </c>
      <c r="G211" s="43">
        <f t="shared" si="43"/>
        <v>0</v>
      </c>
      <c r="I211" s="19">
        <f t="shared" si="44"/>
        <v>0</v>
      </c>
      <c r="J211" s="138">
        <f t="shared" si="39"/>
        <v>0</v>
      </c>
      <c r="K211" s="78">
        <f t="shared" si="45"/>
        <v>0</v>
      </c>
      <c r="L211" s="144">
        <f t="shared" si="40"/>
        <v>0</v>
      </c>
      <c r="M211" s="87">
        <f t="shared" si="46"/>
        <v>0</v>
      </c>
      <c r="N211" s="191" t="s">
        <v>54</v>
      </c>
      <c r="O211" s="191"/>
      <c r="P211" s="191"/>
      <c r="V211" s="36">
        <f t="shared" si="47"/>
        <v>0</v>
      </c>
      <c r="W211" s="36">
        <f t="shared" si="48"/>
        <v>0</v>
      </c>
    </row>
    <row r="212" spans="1:23" x14ac:dyDescent="0.2">
      <c r="A212" s="171">
        <v>41483</v>
      </c>
      <c r="B212" s="2"/>
      <c r="C212" s="2"/>
      <c r="D212" s="2">
        <f t="shared" si="42"/>
        <v>0</v>
      </c>
      <c r="E212" s="30">
        <f t="shared" si="42"/>
        <v>0</v>
      </c>
      <c r="F212" s="73">
        <f t="shared" si="43"/>
        <v>0</v>
      </c>
      <c r="G212" s="43">
        <f t="shared" si="43"/>
        <v>0</v>
      </c>
      <c r="I212" s="19">
        <f t="shared" si="44"/>
        <v>0</v>
      </c>
      <c r="J212" s="138">
        <f t="shared" si="39"/>
        <v>0</v>
      </c>
      <c r="K212" s="78">
        <f t="shared" si="45"/>
        <v>0</v>
      </c>
      <c r="L212" s="144">
        <f t="shared" si="40"/>
        <v>0</v>
      </c>
      <c r="M212" s="87">
        <f t="shared" si="46"/>
        <v>0</v>
      </c>
      <c r="N212" s="119" t="s">
        <v>52</v>
      </c>
      <c r="O212" s="120">
        <f>SUM(J186:J216)</f>
        <v>0</v>
      </c>
      <c r="P212" s="76">
        <f>SUM(L186:L216)</f>
        <v>0</v>
      </c>
      <c r="V212" s="36">
        <f t="shared" si="47"/>
        <v>0</v>
      </c>
      <c r="W212" s="36">
        <f t="shared" si="48"/>
        <v>0</v>
      </c>
    </row>
    <row r="213" spans="1:23" x14ac:dyDescent="0.2">
      <c r="A213" s="171">
        <v>41484</v>
      </c>
      <c r="B213" s="2"/>
      <c r="C213" s="2"/>
      <c r="D213" s="2">
        <f t="shared" si="42"/>
        <v>0</v>
      </c>
      <c r="E213" s="30">
        <f t="shared" si="42"/>
        <v>0</v>
      </c>
      <c r="F213" s="73">
        <f t="shared" si="43"/>
        <v>0</v>
      </c>
      <c r="G213" s="43">
        <f t="shared" si="43"/>
        <v>0</v>
      </c>
      <c r="I213" s="31">
        <f t="shared" si="44"/>
        <v>0</v>
      </c>
      <c r="J213" s="137">
        <f t="shared" si="39"/>
        <v>0</v>
      </c>
      <c r="K213" s="77">
        <f t="shared" si="45"/>
        <v>0</v>
      </c>
      <c r="L213" s="137">
        <f t="shared" si="40"/>
        <v>0</v>
      </c>
      <c r="M213" s="77">
        <f t="shared" si="46"/>
        <v>0</v>
      </c>
      <c r="N213" s="119" t="s">
        <v>53</v>
      </c>
      <c r="O213" s="76">
        <f>SUM(K186:K216)</f>
        <v>0</v>
      </c>
      <c r="P213" s="76">
        <f>SUM(M186:M216)</f>
        <v>0</v>
      </c>
      <c r="V213" s="36">
        <f t="shared" si="47"/>
        <v>0</v>
      </c>
      <c r="W213" s="36">
        <f t="shared" si="48"/>
        <v>0</v>
      </c>
    </row>
    <row r="214" spans="1:23" x14ac:dyDescent="0.2">
      <c r="A214" s="171">
        <v>41485</v>
      </c>
      <c r="B214" s="2"/>
      <c r="C214" s="2"/>
      <c r="D214" s="2">
        <f t="shared" si="42"/>
        <v>0</v>
      </c>
      <c r="E214" s="30">
        <f t="shared" si="42"/>
        <v>0</v>
      </c>
      <c r="F214" s="73">
        <f t="shared" si="43"/>
        <v>0</v>
      </c>
      <c r="G214" s="43">
        <f t="shared" si="43"/>
        <v>0</v>
      </c>
      <c r="I214" s="31">
        <f t="shared" si="44"/>
        <v>0</v>
      </c>
      <c r="J214" s="137">
        <f t="shared" si="39"/>
        <v>0</v>
      </c>
      <c r="K214" s="77">
        <f t="shared" si="45"/>
        <v>0</v>
      </c>
      <c r="L214" s="137">
        <f t="shared" si="40"/>
        <v>0</v>
      </c>
      <c r="M214" s="77">
        <f t="shared" si="46"/>
        <v>0</v>
      </c>
      <c r="N214" s="186" t="s">
        <v>11</v>
      </c>
      <c r="O214" s="186"/>
      <c r="P214" s="186"/>
      <c r="V214" s="36">
        <f t="shared" si="47"/>
        <v>0</v>
      </c>
      <c r="W214" s="36">
        <f t="shared" si="48"/>
        <v>0</v>
      </c>
    </row>
    <row r="215" spans="1:23" x14ac:dyDescent="0.2">
      <c r="A215" s="171">
        <v>41486</v>
      </c>
      <c r="B215" s="31"/>
      <c r="C215" s="31"/>
      <c r="D215" s="2">
        <f t="shared" si="42"/>
        <v>0</v>
      </c>
      <c r="E215" s="30">
        <f t="shared" si="42"/>
        <v>0</v>
      </c>
      <c r="F215" s="73">
        <f t="shared" si="43"/>
        <v>0</v>
      </c>
      <c r="G215" s="43">
        <f t="shared" si="43"/>
        <v>0</v>
      </c>
      <c r="I215" s="19">
        <f t="shared" si="44"/>
        <v>0</v>
      </c>
      <c r="J215" s="138">
        <f t="shared" si="39"/>
        <v>0</v>
      </c>
      <c r="K215" s="78">
        <f t="shared" si="45"/>
        <v>0</v>
      </c>
      <c r="L215" s="144">
        <f t="shared" si="40"/>
        <v>0</v>
      </c>
      <c r="M215" s="87">
        <f t="shared" si="46"/>
        <v>0</v>
      </c>
      <c r="N215" s="92" t="s">
        <v>43</v>
      </c>
      <c r="O215" s="167" t="s">
        <v>39</v>
      </c>
      <c r="P215" s="93" t="s">
        <v>40</v>
      </c>
      <c r="V215" s="36">
        <f t="shared" si="47"/>
        <v>0</v>
      </c>
      <c r="W215" s="36">
        <f t="shared" si="48"/>
        <v>0</v>
      </c>
    </row>
    <row r="216" spans="1:23" x14ac:dyDescent="0.2">
      <c r="A216" s="171">
        <v>41487</v>
      </c>
      <c r="B216" s="2"/>
      <c r="C216" s="2"/>
      <c r="D216" s="2">
        <f t="shared" si="42"/>
        <v>0</v>
      </c>
      <c r="E216" s="30">
        <f t="shared" si="42"/>
        <v>0</v>
      </c>
      <c r="F216" s="73">
        <f t="shared" si="43"/>
        <v>0</v>
      </c>
      <c r="G216" s="43">
        <f t="shared" si="43"/>
        <v>0</v>
      </c>
      <c r="I216" s="32">
        <f t="shared" si="44"/>
        <v>0</v>
      </c>
      <c r="J216" s="139">
        <f t="shared" si="39"/>
        <v>0</v>
      </c>
      <c r="K216" s="79">
        <f t="shared" si="45"/>
        <v>0</v>
      </c>
      <c r="L216" s="139">
        <f t="shared" si="40"/>
        <v>0</v>
      </c>
      <c r="M216" s="79">
        <f t="shared" si="46"/>
        <v>0</v>
      </c>
      <c r="N216" s="94">
        <f>SUM(I185:I216)</f>
        <v>0</v>
      </c>
      <c r="O216" s="89">
        <f>IF(SUM(J186:J216)&lt;20000,20000,SUM(J186:J216))</f>
        <v>20000</v>
      </c>
      <c r="P216" s="91">
        <f>IF(SUM(L186:L216)&lt;6000,6000,SUM(L186:L216))</f>
        <v>6000</v>
      </c>
      <c r="Q216" s="34"/>
      <c r="R216" s="34"/>
      <c r="V216" s="36">
        <f t="shared" si="47"/>
        <v>0</v>
      </c>
      <c r="W216" s="36">
        <f t="shared" si="48"/>
        <v>0</v>
      </c>
    </row>
    <row r="217" spans="1:23" x14ac:dyDescent="0.2">
      <c r="A217" s="171">
        <v>41488</v>
      </c>
      <c r="B217" s="2"/>
      <c r="C217" s="2"/>
      <c r="D217" s="2">
        <f t="shared" si="42"/>
        <v>0</v>
      </c>
      <c r="E217" s="30">
        <f t="shared" si="42"/>
        <v>0</v>
      </c>
      <c r="F217" s="73">
        <f t="shared" si="43"/>
        <v>0</v>
      </c>
      <c r="G217" s="43">
        <f t="shared" si="43"/>
        <v>0</v>
      </c>
      <c r="I217" s="19">
        <f t="shared" si="44"/>
        <v>0</v>
      </c>
      <c r="J217" s="138">
        <f t="shared" si="39"/>
        <v>0</v>
      </c>
      <c r="K217" s="78">
        <f t="shared" si="45"/>
        <v>0</v>
      </c>
      <c r="L217" s="144">
        <f t="shared" si="40"/>
        <v>0</v>
      </c>
      <c r="M217" s="87">
        <f t="shared" si="46"/>
        <v>0</v>
      </c>
      <c r="N217" s="94">
        <f>ROUND(N216*18/118,2)</f>
        <v>0</v>
      </c>
      <c r="O217" s="95">
        <f>IF(O216=TRUE,SUM(K186:K216),O216*18%)</f>
        <v>3600</v>
      </c>
      <c r="P217" s="96">
        <f>IF(P216=TRUE,SUM(M186:M216),P216*18%)</f>
        <v>1080</v>
      </c>
      <c r="Q217" s="34"/>
      <c r="R217" s="34"/>
      <c r="V217" s="36">
        <f t="shared" si="47"/>
        <v>0</v>
      </c>
      <c r="W217" s="36">
        <f t="shared" si="48"/>
        <v>0</v>
      </c>
    </row>
    <row r="218" spans="1:23" x14ac:dyDescent="0.2">
      <c r="A218" s="171">
        <v>41489</v>
      </c>
      <c r="B218" s="2"/>
      <c r="C218" s="2"/>
      <c r="D218" s="2">
        <f t="shared" si="42"/>
        <v>0</v>
      </c>
      <c r="E218" s="30">
        <f t="shared" si="42"/>
        <v>0</v>
      </c>
      <c r="F218" s="73">
        <f t="shared" si="43"/>
        <v>0</v>
      </c>
      <c r="G218" s="43">
        <f t="shared" si="43"/>
        <v>0</v>
      </c>
      <c r="I218" s="19">
        <f t="shared" si="44"/>
        <v>0</v>
      </c>
      <c r="J218" s="138">
        <f t="shared" si="39"/>
        <v>0</v>
      </c>
      <c r="K218" s="78">
        <f t="shared" si="45"/>
        <v>0</v>
      </c>
      <c r="L218" s="144">
        <f t="shared" si="40"/>
        <v>0</v>
      </c>
      <c r="M218" s="87">
        <f t="shared" si="46"/>
        <v>0</v>
      </c>
      <c r="N218" s="190" t="s">
        <v>47</v>
      </c>
      <c r="O218" s="190"/>
      <c r="P218" s="190"/>
      <c r="Q218" s="34"/>
      <c r="R218" s="34"/>
      <c r="V218" s="36">
        <f t="shared" si="47"/>
        <v>0</v>
      </c>
      <c r="W218" s="36">
        <f t="shared" si="48"/>
        <v>0</v>
      </c>
    </row>
    <row r="219" spans="1:23" x14ac:dyDescent="0.2">
      <c r="A219" s="171">
        <v>41490</v>
      </c>
      <c r="B219" s="2"/>
      <c r="C219" s="2"/>
      <c r="D219" s="2">
        <f t="shared" si="42"/>
        <v>0</v>
      </c>
      <c r="E219" s="30">
        <f t="shared" si="42"/>
        <v>0</v>
      </c>
      <c r="F219" s="73">
        <f t="shared" si="43"/>
        <v>0</v>
      </c>
      <c r="G219" s="43">
        <f t="shared" si="43"/>
        <v>0</v>
      </c>
      <c r="I219" s="19">
        <f t="shared" si="44"/>
        <v>0</v>
      </c>
      <c r="J219" s="138">
        <f t="shared" ref="J219:J282" si="49">ROUND(IF(B218&lt;=$R$740,B218*$S$740/$O$739,MAX(IF(B218&lt;=$R$741,B218*$S$741/$O$739,MAX(IF(B218&lt;=$R$742,B218*$S$742/$O$739,MAX(IF(B218&lt;=$R$743,B218*$S$743/$O$739,MAX(IF(B218&lt;=$R$744,B218*$S$744/$O$739,MAX(IF(B218&lt;=$R$745,B218*$S$745/$O$739,MAX(IF(B218&gt;$R$746,B218*$S$746/$O$739,0),$R$745*$S$745/$O$739)),$R$744*$S$744/$O$739)),$R$743*$S$743/$O$739)),$R$742*$S$742/$O$739)),$R$741*$S$741/$O$739)),$R$740*$S$740/$O$739)),4)</f>
        <v>0</v>
      </c>
      <c r="K219" s="78">
        <f t="shared" si="45"/>
        <v>0</v>
      </c>
      <c r="L219" s="144">
        <f t="shared" si="40"/>
        <v>0</v>
      </c>
      <c r="M219" s="87">
        <f t="shared" si="46"/>
        <v>0</v>
      </c>
      <c r="N219" s="75"/>
      <c r="O219" s="75"/>
      <c r="P219" s="75"/>
      <c r="Q219" s="34"/>
      <c r="R219" s="34"/>
      <c r="V219" s="36">
        <f t="shared" si="47"/>
        <v>0</v>
      </c>
      <c r="W219" s="36">
        <f t="shared" si="48"/>
        <v>0</v>
      </c>
    </row>
    <row r="220" spans="1:23" x14ac:dyDescent="0.2">
      <c r="A220" s="171">
        <v>41491</v>
      </c>
      <c r="B220" s="2"/>
      <c r="C220" s="2"/>
      <c r="D220" s="2">
        <f t="shared" si="42"/>
        <v>0</v>
      </c>
      <c r="E220" s="30">
        <f t="shared" si="42"/>
        <v>0</v>
      </c>
      <c r="F220" s="73">
        <f t="shared" si="43"/>
        <v>0</v>
      </c>
      <c r="G220" s="43">
        <f t="shared" si="43"/>
        <v>0</v>
      </c>
      <c r="I220" s="31">
        <f t="shared" si="44"/>
        <v>0</v>
      </c>
      <c r="J220" s="137">
        <f t="shared" si="49"/>
        <v>0</v>
      </c>
      <c r="K220" s="77">
        <f t="shared" si="45"/>
        <v>0</v>
      </c>
      <c r="L220" s="137">
        <f t="shared" si="40"/>
        <v>0</v>
      </c>
      <c r="M220" s="77">
        <f t="shared" si="46"/>
        <v>0</v>
      </c>
      <c r="N220" s="14"/>
      <c r="O220" s="14"/>
      <c r="P220" s="14"/>
      <c r="Q220" s="34"/>
      <c r="R220" s="34"/>
      <c r="V220" s="36">
        <f t="shared" si="47"/>
        <v>0</v>
      </c>
      <c r="W220" s="36">
        <f t="shared" si="48"/>
        <v>0</v>
      </c>
    </row>
    <row r="221" spans="1:23" x14ac:dyDescent="0.2">
      <c r="A221" s="171">
        <v>41492</v>
      </c>
      <c r="B221" s="2"/>
      <c r="C221" s="2"/>
      <c r="D221" s="2">
        <f t="shared" si="42"/>
        <v>0</v>
      </c>
      <c r="E221" s="30">
        <f t="shared" si="42"/>
        <v>0</v>
      </c>
      <c r="F221" s="73">
        <f t="shared" si="43"/>
        <v>0</v>
      </c>
      <c r="G221" s="43">
        <f t="shared" si="43"/>
        <v>0</v>
      </c>
      <c r="I221" s="31">
        <f t="shared" si="44"/>
        <v>0</v>
      </c>
      <c r="J221" s="137">
        <f t="shared" si="49"/>
        <v>0</v>
      </c>
      <c r="K221" s="77">
        <f t="shared" si="45"/>
        <v>0</v>
      </c>
      <c r="L221" s="137">
        <f t="shared" si="40"/>
        <v>0</v>
      </c>
      <c r="M221" s="77">
        <f t="shared" si="46"/>
        <v>0</v>
      </c>
      <c r="N221" s="14"/>
      <c r="O221" s="14"/>
      <c r="P221" s="14"/>
      <c r="Q221" s="34"/>
      <c r="R221" s="34"/>
      <c r="V221" s="36">
        <f t="shared" si="47"/>
        <v>0</v>
      </c>
      <c r="W221" s="36">
        <f t="shared" si="48"/>
        <v>0</v>
      </c>
    </row>
    <row r="222" spans="1:23" x14ac:dyDescent="0.2">
      <c r="A222" s="171">
        <v>41493</v>
      </c>
      <c r="B222" s="2"/>
      <c r="C222" s="2"/>
      <c r="D222" s="2">
        <f t="shared" si="42"/>
        <v>0</v>
      </c>
      <c r="E222" s="30">
        <f t="shared" si="42"/>
        <v>0</v>
      </c>
      <c r="F222" s="73">
        <f t="shared" si="43"/>
        <v>0</v>
      </c>
      <c r="G222" s="43">
        <f t="shared" si="43"/>
        <v>0</v>
      </c>
      <c r="I222" s="19">
        <f t="shared" si="44"/>
        <v>0</v>
      </c>
      <c r="J222" s="138">
        <f t="shared" si="49"/>
        <v>0</v>
      </c>
      <c r="K222" s="78">
        <f t="shared" si="45"/>
        <v>0</v>
      </c>
      <c r="L222" s="144">
        <f t="shared" si="40"/>
        <v>0</v>
      </c>
      <c r="M222" s="87">
        <f t="shared" si="46"/>
        <v>0</v>
      </c>
      <c r="N222" s="14"/>
      <c r="O222" s="14"/>
      <c r="P222" s="14"/>
      <c r="V222" s="36">
        <f t="shared" si="47"/>
        <v>0</v>
      </c>
      <c r="W222" s="36">
        <f t="shared" si="48"/>
        <v>0</v>
      </c>
    </row>
    <row r="223" spans="1:23" x14ac:dyDescent="0.2">
      <c r="A223" s="171">
        <v>41494</v>
      </c>
      <c r="B223" s="2"/>
      <c r="C223" s="2"/>
      <c r="D223" s="2">
        <f t="shared" si="42"/>
        <v>0</v>
      </c>
      <c r="E223" s="30">
        <f t="shared" si="42"/>
        <v>0</v>
      </c>
      <c r="F223" s="73">
        <f t="shared" si="43"/>
        <v>0</v>
      </c>
      <c r="G223" s="43">
        <f t="shared" si="43"/>
        <v>0</v>
      </c>
      <c r="I223" s="19">
        <f t="shared" si="44"/>
        <v>0</v>
      </c>
      <c r="J223" s="138">
        <f t="shared" si="49"/>
        <v>0</v>
      </c>
      <c r="K223" s="78">
        <f t="shared" si="45"/>
        <v>0</v>
      </c>
      <c r="L223" s="144">
        <f t="shared" si="40"/>
        <v>0</v>
      </c>
      <c r="M223" s="87">
        <f t="shared" si="46"/>
        <v>0</v>
      </c>
      <c r="N223" s="14"/>
      <c r="O223" s="14"/>
      <c r="P223" s="14"/>
      <c r="V223" s="36">
        <f t="shared" si="47"/>
        <v>0</v>
      </c>
      <c r="W223" s="36">
        <f t="shared" si="48"/>
        <v>0</v>
      </c>
    </row>
    <row r="224" spans="1:23" x14ac:dyDescent="0.2">
      <c r="A224" s="171">
        <v>41495</v>
      </c>
      <c r="B224" s="2"/>
      <c r="C224" s="2"/>
      <c r="D224" s="2">
        <f t="shared" si="42"/>
        <v>0</v>
      </c>
      <c r="E224" s="30">
        <f t="shared" si="42"/>
        <v>0</v>
      </c>
      <c r="F224" s="73">
        <f t="shared" si="43"/>
        <v>0</v>
      </c>
      <c r="G224" s="43">
        <f t="shared" si="43"/>
        <v>0</v>
      </c>
      <c r="I224" s="19">
        <f t="shared" si="44"/>
        <v>0</v>
      </c>
      <c r="J224" s="138">
        <f t="shared" si="49"/>
        <v>0</v>
      </c>
      <c r="K224" s="78">
        <f t="shared" si="45"/>
        <v>0</v>
      </c>
      <c r="L224" s="144">
        <f t="shared" si="40"/>
        <v>0</v>
      </c>
      <c r="M224" s="87">
        <f t="shared" si="46"/>
        <v>0</v>
      </c>
      <c r="N224" s="14"/>
      <c r="O224" s="14"/>
      <c r="P224" s="14"/>
      <c r="V224" s="36">
        <f t="shared" si="47"/>
        <v>0</v>
      </c>
      <c r="W224" s="36">
        <f t="shared" si="48"/>
        <v>0</v>
      </c>
    </row>
    <row r="225" spans="1:23" x14ac:dyDescent="0.2">
      <c r="A225" s="171">
        <v>41496</v>
      </c>
      <c r="B225" s="2"/>
      <c r="C225" s="2"/>
      <c r="D225" s="2">
        <f t="shared" si="42"/>
        <v>0</v>
      </c>
      <c r="E225" s="30">
        <f t="shared" si="42"/>
        <v>0</v>
      </c>
      <c r="F225" s="73">
        <f t="shared" si="43"/>
        <v>0</v>
      </c>
      <c r="G225" s="43">
        <f t="shared" si="43"/>
        <v>0</v>
      </c>
      <c r="I225" s="19">
        <f t="shared" si="44"/>
        <v>0</v>
      </c>
      <c r="J225" s="138">
        <f t="shared" si="49"/>
        <v>0</v>
      </c>
      <c r="K225" s="78">
        <f t="shared" si="45"/>
        <v>0</v>
      </c>
      <c r="L225" s="144">
        <f t="shared" si="40"/>
        <v>0</v>
      </c>
      <c r="M225" s="87">
        <f t="shared" si="46"/>
        <v>0</v>
      </c>
      <c r="N225" s="192"/>
      <c r="O225" s="192"/>
      <c r="P225" s="192"/>
      <c r="V225" s="36">
        <f t="shared" si="47"/>
        <v>0</v>
      </c>
      <c r="W225" s="36">
        <f t="shared" si="48"/>
        <v>0</v>
      </c>
    </row>
    <row r="226" spans="1:23" x14ac:dyDescent="0.2">
      <c r="A226" s="171">
        <v>41497</v>
      </c>
      <c r="B226" s="2"/>
      <c r="C226" s="2"/>
      <c r="D226" s="2">
        <f t="shared" si="42"/>
        <v>0</v>
      </c>
      <c r="E226" s="30">
        <f t="shared" si="42"/>
        <v>0</v>
      </c>
      <c r="F226" s="73">
        <f t="shared" si="43"/>
        <v>0</v>
      </c>
      <c r="G226" s="43">
        <f t="shared" si="43"/>
        <v>0</v>
      </c>
      <c r="I226" s="19">
        <f t="shared" si="44"/>
        <v>0</v>
      </c>
      <c r="J226" s="138">
        <f t="shared" si="49"/>
        <v>0</v>
      </c>
      <c r="K226" s="78">
        <f t="shared" si="45"/>
        <v>0</v>
      </c>
      <c r="L226" s="144">
        <f t="shared" si="40"/>
        <v>0</v>
      </c>
      <c r="M226" s="87">
        <f t="shared" si="46"/>
        <v>0</v>
      </c>
      <c r="N226" s="168"/>
      <c r="O226" s="168"/>
      <c r="P226" s="168"/>
      <c r="V226" s="36">
        <f t="shared" si="47"/>
        <v>0</v>
      </c>
      <c r="W226" s="36">
        <f t="shared" si="48"/>
        <v>0</v>
      </c>
    </row>
    <row r="227" spans="1:23" x14ac:dyDescent="0.2">
      <c r="A227" s="171">
        <v>41498</v>
      </c>
      <c r="B227" s="2"/>
      <c r="C227" s="2"/>
      <c r="D227" s="2">
        <f t="shared" si="42"/>
        <v>0</v>
      </c>
      <c r="E227" s="30">
        <f t="shared" si="42"/>
        <v>0</v>
      </c>
      <c r="F227" s="73">
        <f t="shared" si="43"/>
        <v>0</v>
      </c>
      <c r="G227" s="43">
        <f t="shared" si="43"/>
        <v>0</v>
      </c>
      <c r="I227" s="31">
        <f t="shared" si="44"/>
        <v>0</v>
      </c>
      <c r="J227" s="137">
        <f t="shared" si="49"/>
        <v>0</v>
      </c>
      <c r="K227" s="77">
        <f t="shared" si="45"/>
        <v>0</v>
      </c>
      <c r="L227" s="137">
        <f t="shared" si="40"/>
        <v>0</v>
      </c>
      <c r="M227" s="77">
        <f t="shared" si="46"/>
        <v>0</v>
      </c>
      <c r="N227" s="20"/>
      <c r="O227" s="21"/>
      <c r="P227" s="21"/>
      <c r="V227" s="36">
        <f t="shared" si="47"/>
        <v>0</v>
      </c>
      <c r="W227" s="36">
        <f t="shared" si="48"/>
        <v>0</v>
      </c>
    </row>
    <row r="228" spans="1:23" x14ac:dyDescent="0.2">
      <c r="A228" s="171">
        <v>41499</v>
      </c>
      <c r="B228" s="2"/>
      <c r="C228" s="2"/>
      <c r="D228" s="2">
        <f t="shared" si="42"/>
        <v>0</v>
      </c>
      <c r="E228" s="30">
        <f t="shared" si="42"/>
        <v>0</v>
      </c>
      <c r="F228" s="73">
        <f t="shared" si="43"/>
        <v>0</v>
      </c>
      <c r="G228" s="43">
        <f t="shared" si="43"/>
        <v>0</v>
      </c>
      <c r="I228" s="31">
        <f t="shared" si="44"/>
        <v>0</v>
      </c>
      <c r="J228" s="137">
        <f t="shared" si="49"/>
        <v>0</v>
      </c>
      <c r="K228" s="77">
        <f t="shared" si="45"/>
        <v>0</v>
      </c>
      <c r="L228" s="137">
        <f t="shared" ref="L228:L291" si="50">ROUND(IF(B227&lt;=$R$750,B227*$S$750/$O$739,IF(B227&gt;$R$751,B227*$S$751/$O$739,0)),4)</f>
        <v>0</v>
      </c>
      <c r="M228" s="77">
        <f t="shared" si="46"/>
        <v>0</v>
      </c>
      <c r="N228" s="14"/>
      <c r="O228" s="14"/>
      <c r="P228" s="14"/>
      <c r="V228" s="36">
        <f t="shared" si="47"/>
        <v>0</v>
      </c>
      <c r="W228" s="36">
        <f t="shared" si="48"/>
        <v>0</v>
      </c>
    </row>
    <row r="229" spans="1:23" x14ac:dyDescent="0.2">
      <c r="A229" s="171">
        <v>41500</v>
      </c>
      <c r="B229" s="2"/>
      <c r="C229" s="2"/>
      <c r="D229" s="2">
        <f t="shared" si="42"/>
        <v>0</v>
      </c>
      <c r="E229" s="30">
        <f t="shared" si="42"/>
        <v>0</v>
      </c>
      <c r="F229" s="73">
        <f t="shared" si="43"/>
        <v>0</v>
      </c>
      <c r="G229" s="43">
        <f t="shared" si="43"/>
        <v>0</v>
      </c>
      <c r="I229" s="19">
        <f t="shared" si="44"/>
        <v>0</v>
      </c>
      <c r="J229" s="138">
        <f t="shared" si="49"/>
        <v>0</v>
      </c>
      <c r="K229" s="78">
        <f t="shared" si="45"/>
        <v>0</v>
      </c>
      <c r="L229" s="144">
        <f t="shared" si="50"/>
        <v>0</v>
      </c>
      <c r="M229" s="87">
        <f t="shared" si="46"/>
        <v>0</v>
      </c>
      <c r="N229" s="14"/>
      <c r="O229" s="14"/>
      <c r="P229" s="14"/>
      <c r="V229" s="36">
        <f t="shared" si="47"/>
        <v>0</v>
      </c>
      <c r="W229" s="36">
        <f t="shared" si="48"/>
        <v>0</v>
      </c>
    </row>
    <row r="230" spans="1:23" x14ac:dyDescent="0.2">
      <c r="A230" s="171">
        <v>41501</v>
      </c>
      <c r="B230" s="2"/>
      <c r="C230" s="2"/>
      <c r="D230" s="2">
        <f t="shared" si="42"/>
        <v>0</v>
      </c>
      <c r="E230" s="30">
        <f t="shared" si="42"/>
        <v>0</v>
      </c>
      <c r="F230" s="73">
        <f t="shared" si="43"/>
        <v>0</v>
      </c>
      <c r="G230" s="43">
        <f t="shared" si="43"/>
        <v>0</v>
      </c>
      <c r="I230" s="19">
        <f t="shared" si="44"/>
        <v>0</v>
      </c>
      <c r="J230" s="138">
        <f t="shared" si="49"/>
        <v>0</v>
      </c>
      <c r="K230" s="78">
        <f t="shared" si="45"/>
        <v>0</v>
      </c>
      <c r="L230" s="144">
        <f t="shared" si="50"/>
        <v>0</v>
      </c>
      <c r="M230" s="87">
        <f t="shared" si="46"/>
        <v>0</v>
      </c>
      <c r="N230" s="14"/>
      <c r="O230" s="14"/>
      <c r="P230" s="14"/>
      <c r="V230" s="36">
        <f t="shared" si="47"/>
        <v>0</v>
      </c>
      <c r="W230" s="36">
        <f t="shared" si="48"/>
        <v>0</v>
      </c>
    </row>
    <row r="231" spans="1:23" x14ac:dyDescent="0.2">
      <c r="A231" s="171">
        <v>41502</v>
      </c>
      <c r="B231" s="2"/>
      <c r="C231" s="2"/>
      <c r="D231" s="2">
        <f t="shared" si="42"/>
        <v>0</v>
      </c>
      <c r="E231" s="30">
        <f t="shared" si="42"/>
        <v>0</v>
      </c>
      <c r="F231" s="73">
        <f t="shared" si="43"/>
        <v>0</v>
      </c>
      <c r="G231" s="43">
        <f t="shared" si="43"/>
        <v>0</v>
      </c>
      <c r="I231" s="19">
        <f t="shared" si="44"/>
        <v>0</v>
      </c>
      <c r="J231" s="138">
        <f t="shared" si="49"/>
        <v>0</v>
      </c>
      <c r="K231" s="78">
        <f t="shared" si="45"/>
        <v>0</v>
      </c>
      <c r="L231" s="144">
        <f t="shared" si="50"/>
        <v>0</v>
      </c>
      <c r="M231" s="87">
        <f t="shared" si="46"/>
        <v>0</v>
      </c>
      <c r="N231" s="14"/>
      <c r="O231" s="14"/>
      <c r="P231" s="14"/>
      <c r="V231" s="36">
        <f t="shared" si="47"/>
        <v>0</v>
      </c>
      <c r="W231" s="36">
        <f t="shared" si="48"/>
        <v>0</v>
      </c>
    </row>
    <row r="232" spans="1:23" x14ac:dyDescent="0.2">
      <c r="A232" s="171">
        <v>41503</v>
      </c>
      <c r="B232" s="2"/>
      <c r="C232" s="2"/>
      <c r="D232" s="2">
        <f t="shared" si="42"/>
        <v>0</v>
      </c>
      <c r="E232" s="30">
        <f t="shared" si="42"/>
        <v>0</v>
      </c>
      <c r="F232" s="73">
        <f t="shared" si="43"/>
        <v>0</v>
      </c>
      <c r="G232" s="43">
        <f t="shared" si="43"/>
        <v>0</v>
      </c>
      <c r="I232" s="19">
        <f t="shared" ref="I232:I263" si="51">ROUND(B231*$N$2/$O$739,2)</f>
        <v>0</v>
      </c>
      <c r="J232" s="138">
        <f t="shared" si="49"/>
        <v>0</v>
      </c>
      <c r="K232" s="78">
        <f t="shared" si="45"/>
        <v>0</v>
      </c>
      <c r="L232" s="144">
        <f t="shared" si="50"/>
        <v>0</v>
      </c>
      <c r="M232" s="87">
        <f t="shared" si="46"/>
        <v>0</v>
      </c>
      <c r="N232" s="14"/>
      <c r="O232" s="14"/>
      <c r="P232" s="14"/>
      <c r="V232" s="36">
        <f t="shared" si="47"/>
        <v>0</v>
      </c>
      <c r="W232" s="36">
        <f t="shared" si="48"/>
        <v>0</v>
      </c>
    </row>
    <row r="233" spans="1:23" x14ac:dyDescent="0.2">
      <c r="A233" s="171">
        <v>41504</v>
      </c>
      <c r="B233" s="2"/>
      <c r="C233" s="2"/>
      <c r="D233" s="2">
        <f t="shared" si="42"/>
        <v>0</v>
      </c>
      <c r="E233" s="30">
        <f t="shared" si="42"/>
        <v>0</v>
      </c>
      <c r="F233" s="73">
        <f t="shared" si="43"/>
        <v>0</v>
      </c>
      <c r="G233" s="43">
        <f t="shared" si="43"/>
        <v>0</v>
      </c>
      <c r="I233" s="19">
        <f t="shared" si="51"/>
        <v>0</v>
      </c>
      <c r="J233" s="138">
        <f t="shared" si="49"/>
        <v>0</v>
      </c>
      <c r="K233" s="78">
        <f t="shared" si="45"/>
        <v>0</v>
      </c>
      <c r="L233" s="144">
        <f t="shared" si="50"/>
        <v>0</v>
      </c>
      <c r="M233" s="87">
        <f t="shared" si="46"/>
        <v>0</v>
      </c>
      <c r="N233" s="14"/>
      <c r="O233" s="14"/>
      <c r="P233" s="14"/>
      <c r="V233" s="36">
        <f t="shared" si="47"/>
        <v>0</v>
      </c>
      <c r="W233" s="36">
        <f t="shared" si="48"/>
        <v>0</v>
      </c>
    </row>
    <row r="234" spans="1:23" x14ac:dyDescent="0.2">
      <c r="A234" s="171">
        <v>41505</v>
      </c>
      <c r="B234" s="2"/>
      <c r="C234" s="2"/>
      <c r="D234" s="2">
        <f t="shared" si="42"/>
        <v>0</v>
      </c>
      <c r="E234" s="30">
        <f t="shared" si="42"/>
        <v>0</v>
      </c>
      <c r="F234" s="73">
        <f t="shared" si="43"/>
        <v>0</v>
      </c>
      <c r="G234" s="43">
        <f t="shared" si="43"/>
        <v>0</v>
      </c>
      <c r="I234" s="31">
        <f t="shared" si="51"/>
        <v>0</v>
      </c>
      <c r="J234" s="137">
        <f t="shared" si="49"/>
        <v>0</v>
      </c>
      <c r="K234" s="77">
        <f t="shared" si="45"/>
        <v>0</v>
      </c>
      <c r="L234" s="137">
        <f t="shared" si="50"/>
        <v>0</v>
      </c>
      <c r="M234" s="77">
        <f t="shared" si="46"/>
        <v>0</v>
      </c>
      <c r="N234" s="14"/>
      <c r="O234" s="14"/>
      <c r="P234" s="14"/>
      <c r="V234" s="36">
        <f t="shared" si="47"/>
        <v>0</v>
      </c>
      <c r="W234" s="36">
        <f t="shared" si="48"/>
        <v>0</v>
      </c>
    </row>
    <row r="235" spans="1:23" x14ac:dyDescent="0.2">
      <c r="A235" s="171">
        <v>41506</v>
      </c>
      <c r="B235" s="2"/>
      <c r="C235" s="2"/>
      <c r="D235" s="2">
        <f t="shared" si="42"/>
        <v>0</v>
      </c>
      <c r="E235" s="30">
        <f t="shared" si="42"/>
        <v>0</v>
      </c>
      <c r="F235" s="73">
        <f t="shared" si="43"/>
        <v>0</v>
      </c>
      <c r="G235" s="43">
        <f t="shared" si="43"/>
        <v>0</v>
      </c>
      <c r="I235" s="31">
        <f t="shared" si="51"/>
        <v>0</v>
      </c>
      <c r="J235" s="137">
        <f t="shared" si="49"/>
        <v>0</v>
      </c>
      <c r="K235" s="77">
        <f t="shared" si="45"/>
        <v>0</v>
      </c>
      <c r="L235" s="137">
        <f t="shared" si="50"/>
        <v>0</v>
      </c>
      <c r="M235" s="77">
        <f t="shared" si="46"/>
        <v>0</v>
      </c>
      <c r="N235" s="14"/>
      <c r="O235" s="14"/>
      <c r="P235" s="14"/>
      <c r="V235" s="36">
        <f t="shared" si="47"/>
        <v>0</v>
      </c>
      <c r="W235" s="36">
        <f t="shared" si="48"/>
        <v>0</v>
      </c>
    </row>
    <row r="236" spans="1:23" x14ac:dyDescent="0.2">
      <c r="A236" s="171">
        <v>41507</v>
      </c>
      <c r="B236" s="2"/>
      <c r="C236" s="2"/>
      <c r="D236" s="2">
        <f t="shared" si="42"/>
        <v>0</v>
      </c>
      <c r="E236" s="30">
        <f t="shared" si="42"/>
        <v>0</v>
      </c>
      <c r="F236" s="73">
        <f t="shared" si="43"/>
        <v>0</v>
      </c>
      <c r="G236" s="43">
        <f t="shared" si="43"/>
        <v>0</v>
      </c>
      <c r="I236" s="19">
        <f t="shared" si="51"/>
        <v>0</v>
      </c>
      <c r="J236" s="138">
        <f t="shared" si="49"/>
        <v>0</v>
      </c>
      <c r="K236" s="78">
        <f t="shared" si="45"/>
        <v>0</v>
      </c>
      <c r="L236" s="144">
        <f t="shared" si="50"/>
        <v>0</v>
      </c>
      <c r="M236" s="87">
        <f t="shared" si="46"/>
        <v>0</v>
      </c>
      <c r="N236" s="14"/>
      <c r="O236" s="14"/>
      <c r="P236" s="14"/>
      <c r="V236" s="36">
        <f t="shared" si="47"/>
        <v>0</v>
      </c>
      <c r="W236" s="36">
        <f t="shared" si="48"/>
        <v>0</v>
      </c>
    </row>
    <row r="237" spans="1:23" x14ac:dyDescent="0.2">
      <c r="A237" s="171">
        <v>41508</v>
      </c>
      <c r="B237" s="2"/>
      <c r="C237" s="2"/>
      <c r="D237" s="2">
        <f t="shared" si="42"/>
        <v>0</v>
      </c>
      <c r="E237" s="30">
        <f t="shared" si="42"/>
        <v>0</v>
      </c>
      <c r="F237" s="73">
        <f t="shared" si="43"/>
        <v>0</v>
      </c>
      <c r="G237" s="43">
        <f t="shared" si="43"/>
        <v>0</v>
      </c>
      <c r="I237" s="19">
        <f t="shared" si="51"/>
        <v>0</v>
      </c>
      <c r="J237" s="138">
        <f t="shared" si="49"/>
        <v>0</v>
      </c>
      <c r="K237" s="78">
        <f t="shared" si="45"/>
        <v>0</v>
      </c>
      <c r="L237" s="144">
        <f t="shared" si="50"/>
        <v>0</v>
      </c>
      <c r="M237" s="87">
        <f t="shared" si="46"/>
        <v>0</v>
      </c>
      <c r="N237" s="14"/>
      <c r="O237" s="14"/>
      <c r="P237" s="14"/>
      <c r="V237" s="36">
        <f t="shared" si="47"/>
        <v>0</v>
      </c>
      <c r="W237" s="36">
        <f t="shared" si="48"/>
        <v>0</v>
      </c>
    </row>
    <row r="238" spans="1:23" x14ac:dyDescent="0.2">
      <c r="A238" s="171">
        <v>41509</v>
      </c>
      <c r="B238" s="2"/>
      <c r="C238" s="2"/>
      <c r="D238" s="2">
        <f t="shared" si="42"/>
        <v>0</v>
      </c>
      <c r="E238" s="30">
        <f t="shared" si="42"/>
        <v>0</v>
      </c>
      <c r="F238" s="73">
        <f t="shared" si="43"/>
        <v>0</v>
      </c>
      <c r="G238" s="43">
        <f t="shared" si="43"/>
        <v>0</v>
      </c>
      <c r="I238" s="19">
        <f t="shared" si="51"/>
        <v>0</v>
      </c>
      <c r="J238" s="138">
        <f t="shared" si="49"/>
        <v>0</v>
      </c>
      <c r="K238" s="78">
        <f t="shared" si="45"/>
        <v>0</v>
      </c>
      <c r="L238" s="144">
        <f t="shared" si="50"/>
        <v>0</v>
      </c>
      <c r="M238" s="87">
        <f t="shared" si="46"/>
        <v>0</v>
      </c>
      <c r="N238" s="14"/>
      <c r="O238" s="14"/>
      <c r="P238" s="14"/>
      <c r="V238" s="36">
        <f t="shared" si="47"/>
        <v>0</v>
      </c>
      <c r="W238" s="36">
        <f t="shared" si="48"/>
        <v>0</v>
      </c>
    </row>
    <row r="239" spans="1:23" x14ac:dyDescent="0.2">
      <c r="A239" s="171">
        <v>41510</v>
      </c>
      <c r="B239" s="2"/>
      <c r="C239" s="2"/>
      <c r="D239" s="2">
        <f t="shared" si="42"/>
        <v>0</v>
      </c>
      <c r="E239" s="30">
        <f t="shared" si="42"/>
        <v>0</v>
      </c>
      <c r="F239" s="73">
        <f t="shared" si="43"/>
        <v>0</v>
      </c>
      <c r="G239" s="43">
        <f t="shared" si="43"/>
        <v>0</v>
      </c>
      <c r="I239" s="19">
        <f t="shared" si="51"/>
        <v>0</v>
      </c>
      <c r="J239" s="138">
        <f t="shared" si="49"/>
        <v>0</v>
      </c>
      <c r="K239" s="78">
        <f t="shared" si="45"/>
        <v>0</v>
      </c>
      <c r="L239" s="144">
        <f t="shared" si="50"/>
        <v>0</v>
      </c>
      <c r="M239" s="87">
        <f t="shared" si="46"/>
        <v>0</v>
      </c>
      <c r="N239" s="14"/>
      <c r="O239" s="14"/>
      <c r="P239" s="14"/>
      <c r="V239" s="36">
        <f t="shared" si="47"/>
        <v>0</v>
      </c>
      <c r="W239" s="36">
        <f t="shared" si="48"/>
        <v>0</v>
      </c>
    </row>
    <row r="240" spans="1:23" x14ac:dyDescent="0.2">
      <c r="A240" s="171">
        <v>41511</v>
      </c>
      <c r="B240" s="2"/>
      <c r="C240" s="2"/>
      <c r="D240" s="2">
        <f t="shared" si="42"/>
        <v>0</v>
      </c>
      <c r="E240" s="30">
        <f t="shared" si="42"/>
        <v>0</v>
      </c>
      <c r="F240" s="73">
        <f t="shared" si="43"/>
        <v>0</v>
      </c>
      <c r="G240" s="43">
        <f t="shared" si="43"/>
        <v>0</v>
      </c>
      <c r="I240" s="19">
        <f t="shared" si="51"/>
        <v>0</v>
      </c>
      <c r="J240" s="138">
        <f t="shared" si="49"/>
        <v>0</v>
      </c>
      <c r="K240" s="78">
        <f t="shared" si="45"/>
        <v>0</v>
      </c>
      <c r="L240" s="144">
        <f t="shared" si="50"/>
        <v>0</v>
      </c>
      <c r="M240" s="87">
        <f t="shared" si="46"/>
        <v>0</v>
      </c>
      <c r="N240" s="14"/>
      <c r="O240" s="14"/>
      <c r="P240" s="14"/>
      <c r="V240" s="36">
        <f t="shared" si="47"/>
        <v>0</v>
      </c>
      <c r="W240" s="36">
        <f t="shared" si="48"/>
        <v>0</v>
      </c>
    </row>
    <row r="241" spans="1:23" x14ac:dyDescent="0.2">
      <c r="A241" s="171">
        <v>41512</v>
      </c>
      <c r="B241" s="2"/>
      <c r="C241" s="2"/>
      <c r="D241" s="2">
        <f t="shared" si="42"/>
        <v>0</v>
      </c>
      <c r="E241" s="30">
        <f t="shared" si="42"/>
        <v>0</v>
      </c>
      <c r="F241" s="73">
        <f t="shared" si="43"/>
        <v>0</v>
      </c>
      <c r="G241" s="43">
        <f t="shared" si="43"/>
        <v>0</v>
      </c>
      <c r="I241" s="31">
        <f t="shared" si="51"/>
        <v>0</v>
      </c>
      <c r="J241" s="137">
        <f t="shared" si="49"/>
        <v>0</v>
      </c>
      <c r="K241" s="77">
        <f t="shared" si="45"/>
        <v>0</v>
      </c>
      <c r="L241" s="137">
        <f t="shared" si="50"/>
        <v>0</v>
      </c>
      <c r="M241" s="77">
        <f t="shared" si="46"/>
        <v>0</v>
      </c>
      <c r="N241" s="14"/>
      <c r="O241" s="14"/>
      <c r="P241" s="14"/>
      <c r="V241" s="36">
        <f t="shared" si="47"/>
        <v>0</v>
      </c>
      <c r="W241" s="36">
        <f t="shared" si="48"/>
        <v>0</v>
      </c>
    </row>
    <row r="242" spans="1:23" x14ac:dyDescent="0.2">
      <c r="A242" s="171">
        <v>41513</v>
      </c>
      <c r="B242" s="2"/>
      <c r="C242" s="2"/>
      <c r="D242" s="2">
        <f t="shared" si="42"/>
        <v>0</v>
      </c>
      <c r="E242" s="30">
        <f t="shared" si="42"/>
        <v>0</v>
      </c>
      <c r="F242" s="73">
        <f t="shared" si="43"/>
        <v>0</v>
      </c>
      <c r="G242" s="43">
        <f t="shared" si="43"/>
        <v>0</v>
      </c>
      <c r="I242" s="31">
        <f t="shared" si="51"/>
        <v>0</v>
      </c>
      <c r="J242" s="137">
        <f t="shared" si="49"/>
        <v>0</v>
      </c>
      <c r="K242" s="77">
        <f t="shared" si="45"/>
        <v>0</v>
      </c>
      <c r="L242" s="137">
        <f t="shared" si="50"/>
        <v>0</v>
      </c>
      <c r="M242" s="77">
        <f t="shared" si="46"/>
        <v>0</v>
      </c>
      <c r="N242" s="191" t="s">
        <v>54</v>
      </c>
      <c r="O242" s="191"/>
      <c r="P242" s="191"/>
      <c r="V242" s="36">
        <f t="shared" si="47"/>
        <v>0</v>
      </c>
      <c r="W242" s="36">
        <f t="shared" si="48"/>
        <v>0</v>
      </c>
    </row>
    <row r="243" spans="1:23" x14ac:dyDescent="0.2">
      <c r="A243" s="171">
        <v>41514</v>
      </c>
      <c r="B243" s="2"/>
      <c r="C243" s="2"/>
      <c r="D243" s="2">
        <f t="shared" si="42"/>
        <v>0</v>
      </c>
      <c r="E243" s="30">
        <f t="shared" si="42"/>
        <v>0</v>
      </c>
      <c r="F243" s="73">
        <f t="shared" si="43"/>
        <v>0</v>
      </c>
      <c r="G243" s="43">
        <f t="shared" si="43"/>
        <v>0</v>
      </c>
      <c r="I243" s="19">
        <f t="shared" si="51"/>
        <v>0</v>
      </c>
      <c r="J243" s="138">
        <f t="shared" si="49"/>
        <v>0</v>
      </c>
      <c r="K243" s="78">
        <f t="shared" si="45"/>
        <v>0</v>
      </c>
      <c r="L243" s="144">
        <f t="shared" si="50"/>
        <v>0</v>
      </c>
      <c r="M243" s="87">
        <f t="shared" si="46"/>
        <v>0</v>
      </c>
      <c r="N243" s="119" t="s">
        <v>52</v>
      </c>
      <c r="O243" s="120">
        <f>SUM(J217:J247)</f>
        <v>0</v>
      </c>
      <c r="P243" s="76">
        <f>SUM(L217:L247)</f>
        <v>0</v>
      </c>
      <c r="V243" s="36">
        <f t="shared" si="47"/>
        <v>0</v>
      </c>
      <c r="W243" s="36">
        <f t="shared" si="48"/>
        <v>0</v>
      </c>
    </row>
    <row r="244" spans="1:23" x14ac:dyDescent="0.2">
      <c r="A244" s="171">
        <v>41515</v>
      </c>
      <c r="B244" s="2"/>
      <c r="C244" s="2"/>
      <c r="D244" s="2">
        <f t="shared" si="42"/>
        <v>0</v>
      </c>
      <c r="E244" s="30">
        <f t="shared" si="42"/>
        <v>0</v>
      </c>
      <c r="F244" s="73">
        <f t="shared" si="43"/>
        <v>0</v>
      </c>
      <c r="G244" s="43">
        <f t="shared" si="43"/>
        <v>0</v>
      </c>
      <c r="I244" s="19">
        <f t="shared" si="51"/>
        <v>0</v>
      </c>
      <c r="J244" s="138">
        <f t="shared" si="49"/>
        <v>0</v>
      </c>
      <c r="K244" s="78">
        <f t="shared" si="45"/>
        <v>0</v>
      </c>
      <c r="L244" s="144">
        <f t="shared" si="50"/>
        <v>0</v>
      </c>
      <c r="M244" s="87">
        <f t="shared" si="46"/>
        <v>0</v>
      </c>
      <c r="N244" s="119" t="s">
        <v>53</v>
      </c>
      <c r="O244" s="76">
        <f>SUM(K217:K247)</f>
        <v>0</v>
      </c>
      <c r="P244" s="76">
        <f>SUM(M217:M247)</f>
        <v>0</v>
      </c>
      <c r="V244" s="36">
        <f t="shared" si="47"/>
        <v>0</v>
      </c>
      <c r="W244" s="36">
        <f t="shared" si="48"/>
        <v>0</v>
      </c>
    </row>
    <row r="245" spans="1:23" x14ac:dyDescent="0.2">
      <c r="A245" s="171">
        <v>41516</v>
      </c>
      <c r="B245" s="31"/>
      <c r="C245" s="31"/>
      <c r="D245" s="2">
        <f t="shared" si="42"/>
        <v>0</v>
      </c>
      <c r="E245" s="30">
        <f t="shared" si="42"/>
        <v>0</v>
      </c>
      <c r="F245" s="73">
        <f t="shared" si="43"/>
        <v>0</v>
      </c>
      <c r="G245" s="43">
        <f t="shared" si="43"/>
        <v>0</v>
      </c>
      <c r="I245" s="19">
        <f t="shared" si="51"/>
        <v>0</v>
      </c>
      <c r="J245" s="138">
        <f t="shared" si="49"/>
        <v>0</v>
      </c>
      <c r="K245" s="78">
        <f t="shared" si="45"/>
        <v>0</v>
      </c>
      <c r="L245" s="144">
        <f t="shared" si="50"/>
        <v>0</v>
      </c>
      <c r="M245" s="87">
        <f t="shared" si="46"/>
        <v>0</v>
      </c>
      <c r="N245" s="186" t="s">
        <v>12</v>
      </c>
      <c r="O245" s="186"/>
      <c r="P245" s="186"/>
      <c r="V245" s="36">
        <f t="shared" si="47"/>
        <v>0</v>
      </c>
      <c r="W245" s="36">
        <f t="shared" si="48"/>
        <v>0</v>
      </c>
    </row>
    <row r="246" spans="1:23" x14ac:dyDescent="0.2">
      <c r="A246" s="171">
        <v>41517</v>
      </c>
      <c r="B246" s="2"/>
      <c r="C246" s="2"/>
      <c r="D246" s="2">
        <f t="shared" si="42"/>
        <v>0</v>
      </c>
      <c r="E246" s="30">
        <f t="shared" si="42"/>
        <v>0</v>
      </c>
      <c r="F246" s="73">
        <f t="shared" si="43"/>
        <v>0</v>
      </c>
      <c r="G246" s="43">
        <f t="shared" si="43"/>
        <v>0</v>
      </c>
      <c r="I246" s="19">
        <f t="shared" si="51"/>
        <v>0</v>
      </c>
      <c r="J246" s="138">
        <f t="shared" si="49"/>
        <v>0</v>
      </c>
      <c r="K246" s="78">
        <f t="shared" si="45"/>
        <v>0</v>
      </c>
      <c r="L246" s="144">
        <f t="shared" si="50"/>
        <v>0</v>
      </c>
      <c r="M246" s="87">
        <f t="shared" si="46"/>
        <v>0</v>
      </c>
      <c r="N246" s="92" t="s">
        <v>43</v>
      </c>
      <c r="O246" s="167" t="s">
        <v>39</v>
      </c>
      <c r="P246" s="93" t="s">
        <v>40</v>
      </c>
      <c r="V246" s="36">
        <f t="shared" si="47"/>
        <v>0</v>
      </c>
      <c r="W246" s="36">
        <f t="shared" si="48"/>
        <v>0</v>
      </c>
    </row>
    <row r="247" spans="1:23" x14ac:dyDescent="0.2">
      <c r="A247" s="171">
        <v>41518</v>
      </c>
      <c r="B247" s="2"/>
      <c r="C247" s="2"/>
      <c r="D247" s="2">
        <f t="shared" si="42"/>
        <v>0</v>
      </c>
      <c r="E247" s="30">
        <f t="shared" si="42"/>
        <v>0</v>
      </c>
      <c r="F247" s="73">
        <f t="shared" si="43"/>
        <v>0</v>
      </c>
      <c r="G247" s="43">
        <f t="shared" si="43"/>
        <v>0</v>
      </c>
      <c r="I247" s="32">
        <f t="shared" si="51"/>
        <v>0</v>
      </c>
      <c r="J247" s="139">
        <f t="shared" si="49"/>
        <v>0</v>
      </c>
      <c r="K247" s="79">
        <f t="shared" si="45"/>
        <v>0</v>
      </c>
      <c r="L247" s="139">
        <f t="shared" si="50"/>
        <v>0</v>
      </c>
      <c r="M247" s="79">
        <f t="shared" si="46"/>
        <v>0</v>
      </c>
      <c r="N247" s="94">
        <f>SUM(I217:I247)</f>
        <v>0</v>
      </c>
      <c r="O247" s="89">
        <f>IF(SUM(J217:J247)&lt;20000,20000,SUM(J217:J247))</f>
        <v>20000</v>
      </c>
      <c r="P247" s="91">
        <f>IF(SUM(L217:L247)&lt;6000,6000,SUM(L217:L247))</f>
        <v>6000</v>
      </c>
      <c r="V247" s="36">
        <f t="shared" si="47"/>
        <v>0</v>
      </c>
      <c r="W247" s="36">
        <f t="shared" si="48"/>
        <v>0</v>
      </c>
    </row>
    <row r="248" spans="1:23" x14ac:dyDescent="0.2">
      <c r="A248" s="171">
        <v>41519</v>
      </c>
      <c r="B248" s="2"/>
      <c r="C248" s="2"/>
      <c r="D248" s="2">
        <f t="shared" si="42"/>
        <v>0</v>
      </c>
      <c r="E248" s="30">
        <f t="shared" si="42"/>
        <v>0</v>
      </c>
      <c r="F248" s="73">
        <f t="shared" si="43"/>
        <v>0</v>
      </c>
      <c r="G248" s="43">
        <f t="shared" si="43"/>
        <v>0</v>
      </c>
      <c r="I248" s="31">
        <f t="shared" si="51"/>
        <v>0</v>
      </c>
      <c r="J248" s="137">
        <f t="shared" si="49"/>
        <v>0</v>
      </c>
      <c r="K248" s="77">
        <f t="shared" si="45"/>
        <v>0</v>
      </c>
      <c r="L248" s="137">
        <f t="shared" si="50"/>
        <v>0</v>
      </c>
      <c r="M248" s="77">
        <f t="shared" si="46"/>
        <v>0</v>
      </c>
      <c r="N248" s="94">
        <f>ROUND(N247*18/118,2)</f>
        <v>0</v>
      </c>
      <c r="O248" s="95">
        <f>IF(O247=TRUE,SUM(K217:K247),O247*18%)</f>
        <v>3600</v>
      </c>
      <c r="P248" s="96">
        <f>IF(P247=TRUE,SUM(M217:M247),P247*18%)</f>
        <v>1080</v>
      </c>
      <c r="V248" s="36">
        <f t="shared" si="47"/>
        <v>0</v>
      </c>
      <c r="W248" s="36">
        <f t="shared" si="48"/>
        <v>0</v>
      </c>
    </row>
    <row r="249" spans="1:23" x14ac:dyDescent="0.2">
      <c r="A249" s="171">
        <v>41520</v>
      </c>
      <c r="B249" s="2"/>
      <c r="C249" s="2"/>
      <c r="D249" s="2">
        <f t="shared" si="42"/>
        <v>0</v>
      </c>
      <c r="E249" s="30">
        <f t="shared" si="42"/>
        <v>0</v>
      </c>
      <c r="F249" s="73">
        <f t="shared" si="43"/>
        <v>0</v>
      </c>
      <c r="G249" s="43">
        <f t="shared" si="43"/>
        <v>0</v>
      </c>
      <c r="I249" s="31">
        <f t="shared" si="51"/>
        <v>0</v>
      </c>
      <c r="J249" s="137">
        <f t="shared" si="49"/>
        <v>0</v>
      </c>
      <c r="K249" s="77">
        <f t="shared" si="45"/>
        <v>0</v>
      </c>
      <c r="L249" s="137">
        <f t="shared" si="50"/>
        <v>0</v>
      </c>
      <c r="M249" s="77">
        <f t="shared" si="46"/>
        <v>0</v>
      </c>
      <c r="N249" s="190" t="s">
        <v>47</v>
      </c>
      <c r="O249" s="190"/>
      <c r="P249" s="190"/>
      <c r="V249" s="36">
        <f t="shared" si="47"/>
        <v>0</v>
      </c>
      <c r="W249" s="36">
        <f t="shared" si="48"/>
        <v>0</v>
      </c>
    </row>
    <row r="250" spans="1:23" x14ac:dyDescent="0.2">
      <c r="A250" s="171">
        <v>41521</v>
      </c>
      <c r="B250" s="2"/>
      <c r="C250" s="2"/>
      <c r="D250" s="2">
        <f t="shared" si="42"/>
        <v>0</v>
      </c>
      <c r="E250" s="30">
        <f t="shared" si="42"/>
        <v>0</v>
      </c>
      <c r="F250" s="73">
        <f t="shared" si="43"/>
        <v>0</v>
      </c>
      <c r="G250" s="43">
        <f t="shared" si="43"/>
        <v>0</v>
      </c>
      <c r="I250" s="19">
        <f t="shared" si="51"/>
        <v>0</v>
      </c>
      <c r="J250" s="138">
        <f t="shared" si="49"/>
        <v>0</v>
      </c>
      <c r="K250" s="78">
        <f t="shared" si="45"/>
        <v>0</v>
      </c>
      <c r="L250" s="144">
        <f t="shared" si="50"/>
        <v>0</v>
      </c>
      <c r="M250" s="87">
        <f t="shared" si="46"/>
        <v>0</v>
      </c>
      <c r="N250" s="75"/>
      <c r="O250" s="75"/>
      <c r="P250" s="75"/>
      <c r="V250" s="36">
        <f t="shared" si="47"/>
        <v>0</v>
      </c>
      <c r="W250" s="36">
        <f t="shared" si="48"/>
        <v>0</v>
      </c>
    </row>
    <row r="251" spans="1:23" x14ac:dyDescent="0.2">
      <c r="A251" s="171">
        <v>41522</v>
      </c>
      <c r="B251" s="2"/>
      <c r="C251" s="2"/>
      <c r="D251" s="2">
        <f t="shared" si="42"/>
        <v>0</v>
      </c>
      <c r="E251" s="30">
        <f t="shared" si="42"/>
        <v>0</v>
      </c>
      <c r="F251" s="73">
        <f t="shared" si="43"/>
        <v>0</v>
      </c>
      <c r="G251" s="43">
        <f t="shared" si="43"/>
        <v>0</v>
      </c>
      <c r="I251" s="19">
        <f t="shared" si="51"/>
        <v>0</v>
      </c>
      <c r="J251" s="138">
        <f t="shared" si="49"/>
        <v>0</v>
      </c>
      <c r="K251" s="78">
        <f t="shared" si="45"/>
        <v>0</v>
      </c>
      <c r="L251" s="144">
        <f t="shared" si="50"/>
        <v>0</v>
      </c>
      <c r="M251" s="87">
        <f t="shared" si="46"/>
        <v>0</v>
      </c>
      <c r="N251" s="75"/>
      <c r="O251" s="75"/>
      <c r="P251" s="75"/>
      <c r="V251" s="36">
        <f t="shared" si="47"/>
        <v>0</v>
      </c>
      <c r="W251" s="36">
        <f t="shared" si="48"/>
        <v>0</v>
      </c>
    </row>
    <row r="252" spans="1:23" x14ac:dyDescent="0.2">
      <c r="A252" s="171">
        <v>41523</v>
      </c>
      <c r="B252" s="2"/>
      <c r="C252" s="2"/>
      <c r="D252" s="2">
        <f t="shared" si="42"/>
        <v>0</v>
      </c>
      <c r="E252" s="30">
        <f t="shared" si="42"/>
        <v>0</v>
      </c>
      <c r="F252" s="73">
        <f t="shared" si="43"/>
        <v>0</v>
      </c>
      <c r="G252" s="43">
        <f t="shared" si="43"/>
        <v>0</v>
      </c>
      <c r="I252" s="19">
        <f t="shared" si="51"/>
        <v>0</v>
      </c>
      <c r="J252" s="138">
        <f t="shared" si="49"/>
        <v>0</v>
      </c>
      <c r="K252" s="78">
        <f t="shared" si="45"/>
        <v>0</v>
      </c>
      <c r="L252" s="144">
        <f t="shared" si="50"/>
        <v>0</v>
      </c>
      <c r="M252" s="87">
        <f t="shared" si="46"/>
        <v>0</v>
      </c>
      <c r="N252" s="14"/>
      <c r="O252" s="14"/>
      <c r="P252" s="14"/>
      <c r="V252" s="36">
        <f t="shared" si="47"/>
        <v>0</v>
      </c>
      <c r="W252" s="36">
        <f t="shared" si="48"/>
        <v>0</v>
      </c>
    </row>
    <row r="253" spans="1:23" x14ac:dyDescent="0.2">
      <c r="A253" s="171">
        <v>41524</v>
      </c>
      <c r="B253" s="2"/>
      <c r="C253" s="2"/>
      <c r="D253" s="2">
        <f t="shared" si="42"/>
        <v>0</v>
      </c>
      <c r="E253" s="30">
        <f t="shared" si="42"/>
        <v>0</v>
      </c>
      <c r="F253" s="73">
        <f t="shared" si="43"/>
        <v>0</v>
      </c>
      <c r="G253" s="43">
        <f t="shared" si="43"/>
        <v>0</v>
      </c>
      <c r="I253" s="19">
        <f t="shared" si="51"/>
        <v>0</v>
      </c>
      <c r="J253" s="138">
        <f t="shared" si="49"/>
        <v>0</v>
      </c>
      <c r="K253" s="78">
        <f t="shared" si="45"/>
        <v>0</v>
      </c>
      <c r="L253" s="144">
        <f t="shared" si="50"/>
        <v>0</v>
      </c>
      <c r="M253" s="87">
        <f t="shared" si="46"/>
        <v>0</v>
      </c>
      <c r="N253" s="14"/>
      <c r="O253" s="14"/>
      <c r="P253" s="14"/>
      <c r="V253" s="36">
        <f t="shared" si="47"/>
        <v>0</v>
      </c>
      <c r="W253" s="36">
        <f t="shared" si="48"/>
        <v>0</v>
      </c>
    </row>
    <row r="254" spans="1:23" x14ac:dyDescent="0.2">
      <c r="A254" s="171">
        <v>41525</v>
      </c>
      <c r="B254" s="2"/>
      <c r="C254" s="2"/>
      <c r="D254" s="2">
        <f t="shared" si="42"/>
        <v>0</v>
      </c>
      <c r="E254" s="30">
        <f t="shared" si="42"/>
        <v>0</v>
      </c>
      <c r="F254" s="73">
        <f t="shared" si="43"/>
        <v>0</v>
      </c>
      <c r="G254" s="43">
        <f t="shared" si="43"/>
        <v>0</v>
      </c>
      <c r="I254" s="19">
        <f t="shared" si="51"/>
        <v>0</v>
      </c>
      <c r="J254" s="138">
        <f t="shared" si="49"/>
        <v>0</v>
      </c>
      <c r="K254" s="78">
        <f t="shared" si="45"/>
        <v>0</v>
      </c>
      <c r="L254" s="144">
        <f t="shared" si="50"/>
        <v>0</v>
      </c>
      <c r="M254" s="87">
        <f t="shared" si="46"/>
        <v>0</v>
      </c>
      <c r="N254" s="14"/>
      <c r="O254" s="14"/>
      <c r="P254" s="14"/>
      <c r="V254" s="36">
        <f t="shared" si="47"/>
        <v>0</v>
      </c>
      <c r="W254" s="36">
        <f t="shared" si="48"/>
        <v>0</v>
      </c>
    </row>
    <row r="255" spans="1:23" x14ac:dyDescent="0.2">
      <c r="A255" s="171">
        <v>41526</v>
      </c>
      <c r="B255" s="2"/>
      <c r="C255" s="2"/>
      <c r="D255" s="2">
        <f t="shared" si="42"/>
        <v>0</v>
      </c>
      <c r="E255" s="30">
        <f t="shared" si="42"/>
        <v>0</v>
      </c>
      <c r="F255" s="73">
        <f t="shared" si="43"/>
        <v>0</v>
      </c>
      <c r="G255" s="43">
        <f t="shared" si="43"/>
        <v>0</v>
      </c>
      <c r="I255" s="31">
        <f t="shared" si="51"/>
        <v>0</v>
      </c>
      <c r="J255" s="137">
        <f t="shared" si="49"/>
        <v>0</v>
      </c>
      <c r="K255" s="77">
        <f t="shared" si="45"/>
        <v>0</v>
      </c>
      <c r="L255" s="137">
        <f t="shared" si="50"/>
        <v>0</v>
      </c>
      <c r="M255" s="77">
        <f t="shared" si="46"/>
        <v>0</v>
      </c>
      <c r="N255" s="14"/>
      <c r="O255" s="14"/>
      <c r="P255" s="14"/>
      <c r="V255" s="36">
        <f t="shared" si="47"/>
        <v>0</v>
      </c>
      <c r="W255" s="36">
        <f t="shared" si="48"/>
        <v>0</v>
      </c>
    </row>
    <row r="256" spans="1:23" x14ac:dyDescent="0.2">
      <c r="A256" s="171">
        <v>41527</v>
      </c>
      <c r="B256" s="2"/>
      <c r="C256" s="2"/>
      <c r="D256" s="2">
        <f t="shared" si="42"/>
        <v>0</v>
      </c>
      <c r="E256" s="30">
        <f t="shared" si="42"/>
        <v>0</v>
      </c>
      <c r="F256" s="73">
        <f t="shared" si="43"/>
        <v>0</v>
      </c>
      <c r="G256" s="43">
        <f t="shared" si="43"/>
        <v>0</v>
      </c>
      <c r="I256" s="31">
        <f t="shared" si="51"/>
        <v>0</v>
      </c>
      <c r="J256" s="137">
        <f t="shared" si="49"/>
        <v>0</v>
      </c>
      <c r="K256" s="77">
        <f t="shared" si="45"/>
        <v>0</v>
      </c>
      <c r="L256" s="137">
        <f t="shared" si="50"/>
        <v>0</v>
      </c>
      <c r="M256" s="77">
        <f t="shared" si="46"/>
        <v>0</v>
      </c>
      <c r="N256" s="14"/>
      <c r="O256" s="14"/>
      <c r="P256" s="14"/>
      <c r="V256" s="36">
        <f t="shared" si="47"/>
        <v>0</v>
      </c>
      <c r="W256" s="36">
        <f t="shared" si="48"/>
        <v>0</v>
      </c>
    </row>
    <row r="257" spans="1:23" x14ac:dyDescent="0.2">
      <c r="A257" s="171">
        <v>41528</v>
      </c>
      <c r="B257" s="2"/>
      <c r="C257" s="2"/>
      <c r="D257" s="2">
        <f t="shared" si="42"/>
        <v>0</v>
      </c>
      <c r="E257" s="30">
        <f t="shared" si="42"/>
        <v>0</v>
      </c>
      <c r="F257" s="73">
        <f t="shared" si="43"/>
        <v>0</v>
      </c>
      <c r="G257" s="43">
        <f t="shared" si="43"/>
        <v>0</v>
      </c>
      <c r="I257" s="19">
        <f t="shared" si="51"/>
        <v>0</v>
      </c>
      <c r="J257" s="138">
        <f t="shared" si="49"/>
        <v>0</v>
      </c>
      <c r="K257" s="78">
        <f t="shared" si="45"/>
        <v>0</v>
      </c>
      <c r="L257" s="144">
        <f t="shared" si="50"/>
        <v>0</v>
      </c>
      <c r="M257" s="87">
        <f t="shared" si="46"/>
        <v>0</v>
      </c>
      <c r="N257" s="14"/>
      <c r="O257" s="14"/>
      <c r="P257" s="14"/>
      <c r="V257" s="36">
        <f t="shared" si="47"/>
        <v>0</v>
      </c>
      <c r="W257" s="36">
        <f t="shared" si="48"/>
        <v>0</v>
      </c>
    </row>
    <row r="258" spans="1:23" x14ac:dyDescent="0.2">
      <c r="A258" s="171">
        <v>41529</v>
      </c>
      <c r="B258" s="2"/>
      <c r="C258" s="2"/>
      <c r="D258" s="2">
        <f t="shared" si="42"/>
        <v>0</v>
      </c>
      <c r="E258" s="30">
        <f t="shared" si="42"/>
        <v>0</v>
      </c>
      <c r="F258" s="73">
        <f t="shared" si="43"/>
        <v>0</v>
      </c>
      <c r="G258" s="43">
        <f t="shared" si="43"/>
        <v>0</v>
      </c>
      <c r="I258" s="19">
        <f t="shared" si="51"/>
        <v>0</v>
      </c>
      <c r="J258" s="138">
        <f t="shared" si="49"/>
        <v>0</v>
      </c>
      <c r="K258" s="78">
        <f t="shared" si="45"/>
        <v>0</v>
      </c>
      <c r="L258" s="144">
        <f t="shared" si="50"/>
        <v>0</v>
      </c>
      <c r="M258" s="87">
        <f t="shared" si="46"/>
        <v>0</v>
      </c>
      <c r="N258" s="14"/>
      <c r="O258" s="14"/>
      <c r="P258" s="14"/>
      <c r="V258" s="36">
        <f t="shared" si="47"/>
        <v>0</v>
      </c>
      <c r="W258" s="36">
        <f t="shared" si="48"/>
        <v>0</v>
      </c>
    </row>
    <row r="259" spans="1:23" x14ac:dyDescent="0.2">
      <c r="A259" s="171">
        <v>41530</v>
      </c>
      <c r="B259" s="2"/>
      <c r="C259" s="2"/>
      <c r="D259" s="2">
        <f t="shared" si="42"/>
        <v>0</v>
      </c>
      <c r="E259" s="30">
        <f t="shared" si="42"/>
        <v>0</v>
      </c>
      <c r="F259" s="73">
        <f t="shared" si="43"/>
        <v>0</v>
      </c>
      <c r="G259" s="43">
        <f t="shared" si="43"/>
        <v>0</v>
      </c>
      <c r="I259" s="19">
        <f t="shared" si="51"/>
        <v>0</v>
      </c>
      <c r="J259" s="138">
        <f t="shared" si="49"/>
        <v>0</v>
      </c>
      <c r="K259" s="78">
        <f t="shared" si="45"/>
        <v>0</v>
      </c>
      <c r="L259" s="144">
        <f t="shared" si="50"/>
        <v>0</v>
      </c>
      <c r="M259" s="87">
        <f t="shared" si="46"/>
        <v>0</v>
      </c>
      <c r="N259" s="14"/>
      <c r="O259" s="14"/>
      <c r="P259" s="14"/>
      <c r="V259" s="36">
        <f t="shared" si="47"/>
        <v>0</v>
      </c>
      <c r="W259" s="36">
        <f t="shared" si="48"/>
        <v>0</v>
      </c>
    </row>
    <row r="260" spans="1:23" x14ac:dyDescent="0.2">
      <c r="A260" s="171">
        <v>41531</v>
      </c>
      <c r="B260" s="2"/>
      <c r="C260" s="2"/>
      <c r="D260" s="2">
        <f t="shared" si="42"/>
        <v>0</v>
      </c>
      <c r="E260" s="30">
        <f t="shared" si="42"/>
        <v>0</v>
      </c>
      <c r="F260" s="73">
        <f t="shared" si="43"/>
        <v>0</v>
      </c>
      <c r="G260" s="43">
        <f t="shared" si="43"/>
        <v>0</v>
      </c>
      <c r="I260" s="19">
        <f t="shared" si="51"/>
        <v>0</v>
      </c>
      <c r="J260" s="138">
        <f t="shared" si="49"/>
        <v>0</v>
      </c>
      <c r="K260" s="78">
        <f t="shared" si="45"/>
        <v>0</v>
      </c>
      <c r="L260" s="144">
        <f t="shared" si="50"/>
        <v>0</v>
      </c>
      <c r="M260" s="87">
        <f t="shared" si="46"/>
        <v>0</v>
      </c>
      <c r="N260" s="14"/>
      <c r="O260" s="14"/>
      <c r="P260" s="14"/>
      <c r="V260" s="36">
        <f t="shared" si="47"/>
        <v>0</v>
      </c>
      <c r="W260" s="36">
        <f t="shared" si="48"/>
        <v>0</v>
      </c>
    </row>
    <row r="261" spans="1:23" x14ac:dyDescent="0.2">
      <c r="A261" s="171">
        <v>41532</v>
      </c>
      <c r="B261" s="2"/>
      <c r="C261" s="2"/>
      <c r="D261" s="2">
        <f t="shared" ref="D261:E324" si="52">IF(B261-B260=-B261-B260,0,B261-B260)</f>
        <v>0</v>
      </c>
      <c r="E261" s="30">
        <f t="shared" si="52"/>
        <v>0</v>
      </c>
      <c r="F261" s="73">
        <f t="shared" ref="F261:G324" si="53">IFERROR(D261/B260,0)</f>
        <v>0</v>
      </c>
      <c r="G261" s="43">
        <f t="shared" si="53"/>
        <v>0</v>
      </c>
      <c r="I261" s="19">
        <f t="shared" si="51"/>
        <v>0</v>
      </c>
      <c r="J261" s="138">
        <f t="shared" si="49"/>
        <v>0</v>
      </c>
      <c r="K261" s="78">
        <f t="shared" si="45"/>
        <v>0</v>
      </c>
      <c r="L261" s="144">
        <f t="shared" si="50"/>
        <v>0</v>
      </c>
      <c r="M261" s="87">
        <f t="shared" si="46"/>
        <v>0</v>
      </c>
      <c r="N261" s="14"/>
      <c r="O261" s="14"/>
      <c r="P261" s="14"/>
      <c r="V261" s="36">
        <f t="shared" si="47"/>
        <v>0</v>
      </c>
      <c r="W261" s="36">
        <f t="shared" si="48"/>
        <v>0</v>
      </c>
    </row>
    <row r="262" spans="1:23" x14ac:dyDescent="0.2">
      <c r="A262" s="171">
        <v>41533</v>
      </c>
      <c r="B262" s="2"/>
      <c r="C262" s="2"/>
      <c r="D262" s="2">
        <f t="shared" si="52"/>
        <v>0</v>
      </c>
      <c r="E262" s="30">
        <f t="shared" si="52"/>
        <v>0</v>
      </c>
      <c r="F262" s="73">
        <f t="shared" si="53"/>
        <v>0</v>
      </c>
      <c r="G262" s="43">
        <f t="shared" si="53"/>
        <v>0</v>
      </c>
      <c r="I262" s="31">
        <f t="shared" si="51"/>
        <v>0</v>
      </c>
      <c r="J262" s="137">
        <f t="shared" si="49"/>
        <v>0</v>
      </c>
      <c r="K262" s="77">
        <f t="shared" si="45"/>
        <v>0</v>
      </c>
      <c r="L262" s="137">
        <f t="shared" si="50"/>
        <v>0</v>
      </c>
      <c r="M262" s="77">
        <f t="shared" si="46"/>
        <v>0</v>
      </c>
      <c r="N262" s="14"/>
      <c r="O262" s="14"/>
      <c r="P262" s="14"/>
      <c r="V262" s="36">
        <f t="shared" si="47"/>
        <v>0</v>
      </c>
      <c r="W262" s="36">
        <f t="shared" si="48"/>
        <v>0</v>
      </c>
    </row>
    <row r="263" spans="1:23" x14ac:dyDescent="0.2">
      <c r="A263" s="171">
        <v>41534</v>
      </c>
      <c r="B263" s="2"/>
      <c r="C263" s="2"/>
      <c r="D263" s="2">
        <f t="shared" si="52"/>
        <v>0</v>
      </c>
      <c r="E263" s="30">
        <f t="shared" si="52"/>
        <v>0</v>
      </c>
      <c r="F263" s="73">
        <f t="shared" si="53"/>
        <v>0</v>
      </c>
      <c r="G263" s="43">
        <f t="shared" si="53"/>
        <v>0</v>
      </c>
      <c r="I263" s="31">
        <f t="shared" si="51"/>
        <v>0</v>
      </c>
      <c r="J263" s="137">
        <f t="shared" si="49"/>
        <v>0</v>
      </c>
      <c r="K263" s="77">
        <f t="shared" si="45"/>
        <v>0</v>
      </c>
      <c r="L263" s="137">
        <f t="shared" si="50"/>
        <v>0</v>
      </c>
      <c r="M263" s="77">
        <f t="shared" si="46"/>
        <v>0</v>
      </c>
      <c r="N263" s="14"/>
      <c r="O263" s="14"/>
      <c r="P263" s="14"/>
      <c r="V263" s="36">
        <f t="shared" si="47"/>
        <v>0</v>
      </c>
      <c r="W263" s="36">
        <f t="shared" si="48"/>
        <v>0</v>
      </c>
    </row>
    <row r="264" spans="1:23" x14ac:dyDescent="0.2">
      <c r="A264" s="171">
        <v>41535</v>
      </c>
      <c r="B264" s="2"/>
      <c r="C264" s="2"/>
      <c r="D264" s="2">
        <f t="shared" si="52"/>
        <v>0</v>
      </c>
      <c r="E264" s="30">
        <f t="shared" si="52"/>
        <v>0</v>
      </c>
      <c r="F264" s="73">
        <f t="shared" si="53"/>
        <v>0</v>
      </c>
      <c r="G264" s="43">
        <f t="shared" si="53"/>
        <v>0</v>
      </c>
      <c r="I264" s="19">
        <f t="shared" ref="I264:I295" si="54">ROUND(B263*$N$2/$O$739,2)</f>
        <v>0</v>
      </c>
      <c r="J264" s="138">
        <f t="shared" si="49"/>
        <v>0</v>
      </c>
      <c r="K264" s="78">
        <f t="shared" si="45"/>
        <v>0</v>
      </c>
      <c r="L264" s="144">
        <f t="shared" si="50"/>
        <v>0</v>
      </c>
      <c r="M264" s="87">
        <f t="shared" si="46"/>
        <v>0</v>
      </c>
      <c r="N264" s="14"/>
      <c r="O264" s="14"/>
      <c r="P264" s="14"/>
      <c r="V264" s="36">
        <f t="shared" si="47"/>
        <v>0</v>
      </c>
      <c r="W264" s="36">
        <f t="shared" si="48"/>
        <v>0</v>
      </c>
    </row>
    <row r="265" spans="1:23" x14ac:dyDescent="0.2">
      <c r="A265" s="171">
        <v>41536</v>
      </c>
      <c r="B265" s="2"/>
      <c r="C265" s="2"/>
      <c r="D265" s="2">
        <f t="shared" si="52"/>
        <v>0</v>
      </c>
      <c r="E265" s="30">
        <f t="shared" si="52"/>
        <v>0</v>
      </c>
      <c r="F265" s="73">
        <f t="shared" si="53"/>
        <v>0</v>
      </c>
      <c r="G265" s="43">
        <f t="shared" si="53"/>
        <v>0</v>
      </c>
      <c r="I265" s="19">
        <f t="shared" si="54"/>
        <v>0</v>
      </c>
      <c r="J265" s="138">
        <f t="shared" si="49"/>
        <v>0</v>
      </c>
      <c r="K265" s="78">
        <f t="shared" si="45"/>
        <v>0</v>
      </c>
      <c r="L265" s="144">
        <f t="shared" si="50"/>
        <v>0</v>
      </c>
      <c r="M265" s="87">
        <f t="shared" si="46"/>
        <v>0</v>
      </c>
      <c r="N265" s="14"/>
      <c r="O265" s="14"/>
      <c r="P265" s="14"/>
      <c r="V265" s="36">
        <f t="shared" si="47"/>
        <v>0</v>
      </c>
      <c r="W265" s="36">
        <f t="shared" si="48"/>
        <v>0</v>
      </c>
    </row>
    <row r="266" spans="1:23" x14ac:dyDescent="0.2">
      <c r="A266" s="171">
        <v>41537</v>
      </c>
      <c r="B266" s="2"/>
      <c r="C266" s="2"/>
      <c r="D266" s="2">
        <f t="shared" si="52"/>
        <v>0</v>
      </c>
      <c r="E266" s="30">
        <f t="shared" si="52"/>
        <v>0</v>
      </c>
      <c r="F266" s="73">
        <f t="shared" si="53"/>
        <v>0</v>
      </c>
      <c r="G266" s="43">
        <f t="shared" si="53"/>
        <v>0</v>
      </c>
      <c r="I266" s="19">
        <f t="shared" si="54"/>
        <v>0</v>
      </c>
      <c r="J266" s="138">
        <f t="shared" si="49"/>
        <v>0</v>
      </c>
      <c r="K266" s="78">
        <f t="shared" si="45"/>
        <v>0</v>
      </c>
      <c r="L266" s="144">
        <f t="shared" si="50"/>
        <v>0</v>
      </c>
      <c r="M266" s="87">
        <f t="shared" si="46"/>
        <v>0</v>
      </c>
      <c r="N266" s="14"/>
      <c r="O266" s="14"/>
      <c r="P266" s="14"/>
      <c r="V266" s="36">
        <f t="shared" si="47"/>
        <v>0</v>
      </c>
      <c r="W266" s="36">
        <f t="shared" si="48"/>
        <v>0</v>
      </c>
    </row>
    <row r="267" spans="1:23" x14ac:dyDescent="0.2">
      <c r="A267" s="171">
        <v>41538</v>
      </c>
      <c r="B267" s="2"/>
      <c r="C267" s="2"/>
      <c r="D267" s="2">
        <f t="shared" si="52"/>
        <v>0</v>
      </c>
      <c r="E267" s="30">
        <f t="shared" si="52"/>
        <v>0</v>
      </c>
      <c r="F267" s="73">
        <f t="shared" si="53"/>
        <v>0</v>
      </c>
      <c r="G267" s="43">
        <f t="shared" si="53"/>
        <v>0</v>
      </c>
      <c r="I267" s="19">
        <f t="shared" si="54"/>
        <v>0</v>
      </c>
      <c r="J267" s="138">
        <f t="shared" si="49"/>
        <v>0</v>
      </c>
      <c r="K267" s="78">
        <f t="shared" si="45"/>
        <v>0</v>
      </c>
      <c r="L267" s="144">
        <f t="shared" si="50"/>
        <v>0</v>
      </c>
      <c r="M267" s="87">
        <f t="shared" si="46"/>
        <v>0</v>
      </c>
      <c r="N267" s="14"/>
      <c r="O267" s="14"/>
      <c r="P267" s="14"/>
      <c r="V267" s="36">
        <f t="shared" si="47"/>
        <v>0</v>
      </c>
      <c r="W267" s="36">
        <f t="shared" si="48"/>
        <v>0</v>
      </c>
    </row>
    <row r="268" spans="1:23" x14ac:dyDescent="0.2">
      <c r="A268" s="171">
        <v>41539</v>
      </c>
      <c r="B268" s="2"/>
      <c r="C268" s="2"/>
      <c r="D268" s="2">
        <f t="shared" si="52"/>
        <v>0</v>
      </c>
      <c r="E268" s="30">
        <f t="shared" si="52"/>
        <v>0</v>
      </c>
      <c r="F268" s="73">
        <f t="shared" si="53"/>
        <v>0</v>
      </c>
      <c r="G268" s="43">
        <f t="shared" si="53"/>
        <v>0</v>
      </c>
      <c r="I268" s="19">
        <f t="shared" si="54"/>
        <v>0</v>
      </c>
      <c r="J268" s="138">
        <f t="shared" si="49"/>
        <v>0</v>
      </c>
      <c r="K268" s="78">
        <f t="shared" si="45"/>
        <v>0</v>
      </c>
      <c r="L268" s="144">
        <f t="shared" si="50"/>
        <v>0</v>
      </c>
      <c r="M268" s="87">
        <f t="shared" si="46"/>
        <v>0</v>
      </c>
      <c r="N268" s="14"/>
      <c r="O268" s="14"/>
      <c r="P268" s="14"/>
      <c r="V268" s="36">
        <f t="shared" si="47"/>
        <v>0</v>
      </c>
      <c r="W268" s="36">
        <f t="shared" si="48"/>
        <v>0</v>
      </c>
    </row>
    <row r="269" spans="1:23" x14ac:dyDescent="0.2">
      <c r="A269" s="171">
        <v>41540</v>
      </c>
      <c r="B269" s="2"/>
      <c r="C269" s="2"/>
      <c r="D269" s="2">
        <f t="shared" si="52"/>
        <v>0</v>
      </c>
      <c r="E269" s="30">
        <f t="shared" si="52"/>
        <v>0</v>
      </c>
      <c r="F269" s="73">
        <f t="shared" si="53"/>
        <v>0</v>
      </c>
      <c r="G269" s="43">
        <f t="shared" si="53"/>
        <v>0</v>
      </c>
      <c r="I269" s="31">
        <f t="shared" si="54"/>
        <v>0</v>
      </c>
      <c r="J269" s="137">
        <f t="shared" si="49"/>
        <v>0</v>
      </c>
      <c r="K269" s="77">
        <f t="shared" si="45"/>
        <v>0</v>
      </c>
      <c r="L269" s="137">
        <f t="shared" si="50"/>
        <v>0</v>
      </c>
      <c r="M269" s="77">
        <f t="shared" si="46"/>
        <v>0</v>
      </c>
      <c r="V269" s="36">
        <f t="shared" si="47"/>
        <v>0</v>
      </c>
      <c r="W269" s="36">
        <f t="shared" si="48"/>
        <v>0</v>
      </c>
    </row>
    <row r="270" spans="1:23" x14ac:dyDescent="0.2">
      <c r="A270" s="171">
        <v>41541</v>
      </c>
      <c r="B270" s="2"/>
      <c r="C270" s="2"/>
      <c r="D270" s="2">
        <f t="shared" si="52"/>
        <v>0</v>
      </c>
      <c r="E270" s="30">
        <f t="shared" si="52"/>
        <v>0</v>
      </c>
      <c r="F270" s="73">
        <f t="shared" si="53"/>
        <v>0</v>
      </c>
      <c r="G270" s="43">
        <f t="shared" si="53"/>
        <v>0</v>
      </c>
      <c r="I270" s="31">
        <f t="shared" si="54"/>
        <v>0</v>
      </c>
      <c r="J270" s="137">
        <f t="shared" si="49"/>
        <v>0</v>
      </c>
      <c r="K270" s="77">
        <f t="shared" ref="K270:K333" si="55">ROUND(J270*18%,4)</f>
        <v>0</v>
      </c>
      <c r="L270" s="137">
        <f t="shared" si="50"/>
        <v>0</v>
      </c>
      <c r="M270" s="77">
        <f t="shared" ref="M270:M333" si="56">ROUND(L270*18%,4)</f>
        <v>0</v>
      </c>
      <c r="N270" s="191" t="s">
        <v>54</v>
      </c>
      <c r="O270" s="191"/>
      <c r="P270" s="191"/>
      <c r="V270" s="36">
        <f t="shared" ref="V270:V333" si="57">C270+(ROUND(C270*$V$2,2))</f>
        <v>0</v>
      </c>
      <c r="W270" s="36">
        <f t="shared" ref="W270:W333" si="58">C270-(ROUND(C270*$V$2,2))</f>
        <v>0</v>
      </c>
    </row>
    <row r="271" spans="1:23" x14ac:dyDescent="0.2">
      <c r="A271" s="171">
        <v>41542</v>
      </c>
      <c r="B271" s="2"/>
      <c r="C271" s="2"/>
      <c r="D271" s="2">
        <f t="shared" si="52"/>
        <v>0</v>
      </c>
      <c r="E271" s="30">
        <f t="shared" si="52"/>
        <v>0</v>
      </c>
      <c r="F271" s="73">
        <f t="shared" si="53"/>
        <v>0</v>
      </c>
      <c r="G271" s="43">
        <f t="shared" si="53"/>
        <v>0</v>
      </c>
      <c r="I271" s="19">
        <f t="shared" si="54"/>
        <v>0</v>
      </c>
      <c r="J271" s="138">
        <f t="shared" si="49"/>
        <v>0</v>
      </c>
      <c r="K271" s="78">
        <f t="shared" si="55"/>
        <v>0</v>
      </c>
      <c r="L271" s="144">
        <f t="shared" si="50"/>
        <v>0</v>
      </c>
      <c r="M271" s="87">
        <f t="shared" si="56"/>
        <v>0</v>
      </c>
      <c r="N271" s="119" t="s">
        <v>52</v>
      </c>
      <c r="O271" s="120">
        <f>SUM(J248:J277)</f>
        <v>23606.557199999999</v>
      </c>
      <c r="P271" s="76">
        <f>SUM(L248:L277)</f>
        <v>10927.683199999999</v>
      </c>
      <c r="V271" s="36">
        <f t="shared" si="57"/>
        <v>0</v>
      </c>
      <c r="W271" s="36">
        <f t="shared" si="58"/>
        <v>0</v>
      </c>
    </row>
    <row r="272" spans="1:23" x14ac:dyDescent="0.2">
      <c r="A272" s="171">
        <v>41543</v>
      </c>
      <c r="B272" s="2"/>
      <c r="C272" s="2"/>
      <c r="D272" s="2">
        <f t="shared" si="52"/>
        <v>0</v>
      </c>
      <c r="E272" s="30">
        <f t="shared" si="52"/>
        <v>0</v>
      </c>
      <c r="F272" s="73">
        <f t="shared" si="53"/>
        <v>0</v>
      </c>
      <c r="G272" s="43">
        <f t="shared" si="53"/>
        <v>0</v>
      </c>
      <c r="I272" s="19">
        <f t="shared" si="54"/>
        <v>0</v>
      </c>
      <c r="J272" s="138">
        <f t="shared" si="49"/>
        <v>0</v>
      </c>
      <c r="K272" s="78">
        <f t="shared" si="55"/>
        <v>0</v>
      </c>
      <c r="L272" s="144">
        <f t="shared" si="50"/>
        <v>0</v>
      </c>
      <c r="M272" s="87">
        <f t="shared" si="56"/>
        <v>0</v>
      </c>
      <c r="N272" s="119" t="s">
        <v>53</v>
      </c>
      <c r="O272" s="76">
        <f>SUM(K248:K277)</f>
        <v>4249.1804000000002</v>
      </c>
      <c r="P272" s="76">
        <f>SUM(M248:M277)</f>
        <v>1966.9830999999999</v>
      </c>
      <c r="V272" s="36">
        <f t="shared" si="57"/>
        <v>0</v>
      </c>
      <c r="W272" s="36">
        <f t="shared" si="58"/>
        <v>0</v>
      </c>
    </row>
    <row r="273" spans="1:23" x14ac:dyDescent="0.2">
      <c r="A273" s="171">
        <v>41544</v>
      </c>
      <c r="B273" s="31">
        <v>1000000000</v>
      </c>
      <c r="C273" s="31">
        <v>1000</v>
      </c>
      <c r="D273" s="2">
        <f t="shared" si="52"/>
        <v>1000000000</v>
      </c>
      <c r="E273" s="30">
        <f t="shared" si="52"/>
        <v>1000</v>
      </c>
      <c r="F273" s="73">
        <f t="shared" si="53"/>
        <v>0</v>
      </c>
      <c r="G273" s="43">
        <f t="shared" si="53"/>
        <v>0</v>
      </c>
      <c r="I273" s="19">
        <f t="shared" si="54"/>
        <v>0</v>
      </c>
      <c r="J273" s="138">
        <f t="shared" si="49"/>
        <v>0</v>
      </c>
      <c r="K273" s="78">
        <f t="shared" si="55"/>
        <v>0</v>
      </c>
      <c r="L273" s="144">
        <f t="shared" si="50"/>
        <v>0</v>
      </c>
      <c r="M273" s="87">
        <f t="shared" si="56"/>
        <v>0</v>
      </c>
      <c r="N273" s="186" t="s">
        <v>13</v>
      </c>
      <c r="O273" s="186"/>
      <c r="P273" s="186"/>
      <c r="V273" s="36">
        <f t="shared" si="57"/>
        <v>1003</v>
      </c>
      <c r="W273" s="36">
        <f t="shared" si="58"/>
        <v>997</v>
      </c>
    </row>
    <row r="274" spans="1:23" x14ac:dyDescent="0.2">
      <c r="A274" s="171">
        <v>41545</v>
      </c>
      <c r="B274" s="2">
        <v>1000000000</v>
      </c>
      <c r="C274" s="2">
        <v>1000</v>
      </c>
      <c r="D274" s="2">
        <f t="shared" si="52"/>
        <v>0</v>
      </c>
      <c r="E274" s="30">
        <f t="shared" si="52"/>
        <v>0</v>
      </c>
      <c r="F274" s="73">
        <f t="shared" si="53"/>
        <v>0</v>
      </c>
      <c r="G274" s="43">
        <f t="shared" si="53"/>
        <v>0</v>
      </c>
      <c r="I274" s="19">
        <f t="shared" si="54"/>
        <v>24590.16</v>
      </c>
      <c r="J274" s="138">
        <f t="shared" si="49"/>
        <v>5901.6392999999998</v>
      </c>
      <c r="K274" s="78">
        <f t="shared" si="55"/>
        <v>1062.2951</v>
      </c>
      <c r="L274" s="144">
        <f t="shared" si="50"/>
        <v>2732.2404000000001</v>
      </c>
      <c r="M274" s="87">
        <f t="shared" si="56"/>
        <v>491.80329999999998</v>
      </c>
      <c r="N274" s="92" t="s">
        <v>43</v>
      </c>
      <c r="O274" s="167" t="s">
        <v>39</v>
      </c>
      <c r="P274" s="93" t="s">
        <v>40</v>
      </c>
      <c r="V274" s="36">
        <f t="shared" si="57"/>
        <v>1003</v>
      </c>
      <c r="W274" s="36">
        <f t="shared" si="58"/>
        <v>997</v>
      </c>
    </row>
    <row r="275" spans="1:23" x14ac:dyDescent="0.2">
      <c r="A275" s="171">
        <v>41546</v>
      </c>
      <c r="B275" s="2">
        <v>1000000000</v>
      </c>
      <c r="C275" s="2">
        <v>1000</v>
      </c>
      <c r="D275" s="2">
        <f t="shared" si="52"/>
        <v>0</v>
      </c>
      <c r="E275" s="30">
        <f t="shared" si="52"/>
        <v>0</v>
      </c>
      <c r="F275" s="73">
        <f t="shared" si="53"/>
        <v>0</v>
      </c>
      <c r="G275" s="43">
        <f t="shared" si="53"/>
        <v>0</v>
      </c>
      <c r="I275" s="32">
        <f t="shared" si="54"/>
        <v>24590.16</v>
      </c>
      <c r="J275" s="138">
        <f t="shared" si="49"/>
        <v>5901.6392999999998</v>
      </c>
      <c r="K275" s="78">
        <f t="shared" si="55"/>
        <v>1062.2951</v>
      </c>
      <c r="L275" s="144">
        <f t="shared" si="50"/>
        <v>2732.2404000000001</v>
      </c>
      <c r="M275" s="87">
        <f t="shared" si="56"/>
        <v>491.80329999999998</v>
      </c>
      <c r="N275" s="94">
        <f>SUM(I248:I275)</f>
        <v>49180.32</v>
      </c>
      <c r="O275" s="89">
        <f>IF(SUM(J248:J277)&lt;20000,20000,SUM(J248:J277))</f>
        <v>23606.557199999999</v>
      </c>
      <c r="P275" s="91">
        <f>IF(SUM(L248:L277)&lt;6000,6000,SUM(L248:L277))</f>
        <v>10927.683199999999</v>
      </c>
      <c r="V275" s="36">
        <f t="shared" si="57"/>
        <v>1003</v>
      </c>
      <c r="W275" s="36">
        <f t="shared" si="58"/>
        <v>997</v>
      </c>
    </row>
    <row r="276" spans="1:23" x14ac:dyDescent="0.2">
      <c r="A276" s="171">
        <v>41547</v>
      </c>
      <c r="B276" s="31">
        <v>999532081.25</v>
      </c>
      <c r="C276" s="31">
        <v>999.53</v>
      </c>
      <c r="D276" s="2">
        <f t="shared" si="52"/>
        <v>-467918.75</v>
      </c>
      <c r="E276" s="30">
        <f t="shared" si="52"/>
        <v>-0.47000000000002728</v>
      </c>
      <c r="F276" s="73">
        <f t="shared" si="53"/>
        <v>-4.6791874999999999E-4</v>
      </c>
      <c r="G276" s="43">
        <f t="shared" si="53"/>
        <v>-4.7000000000002731E-4</v>
      </c>
      <c r="I276" s="31">
        <f t="shared" si="54"/>
        <v>24590.16</v>
      </c>
      <c r="J276" s="137">
        <f t="shared" si="49"/>
        <v>5901.6392999999998</v>
      </c>
      <c r="K276" s="77">
        <f t="shared" si="55"/>
        <v>1062.2951</v>
      </c>
      <c r="L276" s="137">
        <f t="shared" si="50"/>
        <v>2732.2404000000001</v>
      </c>
      <c r="M276" s="77">
        <f t="shared" si="56"/>
        <v>491.80329999999998</v>
      </c>
      <c r="N276" s="94">
        <f>ROUND(N275*18/118,2)</f>
        <v>7502.08</v>
      </c>
      <c r="O276" s="95">
        <f>IF(O275=TRUE,SUM(K248:K277),O275*18%)</f>
        <v>4249.1802959999995</v>
      </c>
      <c r="P276" s="96">
        <f>IF(P275=TRUE,SUM(M248:M277),P275*18%)</f>
        <v>1966.9829759999998</v>
      </c>
      <c r="V276" s="36">
        <f t="shared" si="57"/>
        <v>1002.53</v>
      </c>
      <c r="W276" s="36">
        <f t="shared" si="58"/>
        <v>996.53</v>
      </c>
    </row>
    <row r="277" spans="1:23" x14ac:dyDescent="0.2">
      <c r="A277" s="171">
        <v>41548</v>
      </c>
      <c r="B277" s="2">
        <v>999532081.25</v>
      </c>
      <c r="C277" s="2">
        <v>999.53</v>
      </c>
      <c r="D277" s="2">
        <f t="shared" si="52"/>
        <v>0</v>
      </c>
      <c r="E277" s="30">
        <f t="shared" si="52"/>
        <v>0</v>
      </c>
      <c r="F277" s="73">
        <f t="shared" si="53"/>
        <v>0</v>
      </c>
      <c r="G277" s="43">
        <f t="shared" si="53"/>
        <v>0</v>
      </c>
      <c r="I277" s="31">
        <f t="shared" si="54"/>
        <v>24578.66</v>
      </c>
      <c r="J277" s="139">
        <f t="shared" si="49"/>
        <v>5901.6392999999998</v>
      </c>
      <c r="K277" s="79">
        <f t="shared" si="55"/>
        <v>1062.2951</v>
      </c>
      <c r="L277" s="139">
        <f t="shared" si="50"/>
        <v>2730.962</v>
      </c>
      <c r="M277" s="79">
        <f t="shared" si="56"/>
        <v>491.57319999999999</v>
      </c>
      <c r="N277" s="190" t="s">
        <v>47</v>
      </c>
      <c r="O277" s="190"/>
      <c r="P277" s="190"/>
      <c r="Q277" s="34"/>
      <c r="V277" s="36">
        <f t="shared" si="57"/>
        <v>1002.53</v>
      </c>
      <c r="W277" s="36">
        <f t="shared" si="58"/>
        <v>996.53</v>
      </c>
    </row>
    <row r="278" spans="1:23" x14ac:dyDescent="0.2">
      <c r="A278" s="171">
        <v>41549</v>
      </c>
      <c r="B278" s="2">
        <v>999532081.25</v>
      </c>
      <c r="C278" s="2">
        <v>999.53</v>
      </c>
      <c r="D278" s="2">
        <f t="shared" si="52"/>
        <v>0</v>
      </c>
      <c r="E278" s="30">
        <f t="shared" si="52"/>
        <v>0</v>
      </c>
      <c r="F278" s="73">
        <f t="shared" si="53"/>
        <v>0</v>
      </c>
      <c r="G278" s="43">
        <f t="shared" si="53"/>
        <v>0</v>
      </c>
      <c r="I278" s="19">
        <f t="shared" si="54"/>
        <v>24578.66</v>
      </c>
      <c r="J278" s="138">
        <f t="shared" si="49"/>
        <v>5901.6392999999998</v>
      </c>
      <c r="K278" s="78">
        <f t="shared" si="55"/>
        <v>1062.2951</v>
      </c>
      <c r="L278" s="144">
        <f t="shared" si="50"/>
        <v>2730.962</v>
      </c>
      <c r="M278" s="87">
        <f t="shared" si="56"/>
        <v>491.57319999999999</v>
      </c>
      <c r="N278" s="14"/>
      <c r="O278" s="14"/>
      <c r="P278" s="14"/>
      <c r="Q278" s="34"/>
      <c r="V278" s="36">
        <f t="shared" si="57"/>
        <v>1002.53</v>
      </c>
      <c r="W278" s="36">
        <f t="shared" si="58"/>
        <v>996.53</v>
      </c>
    </row>
    <row r="279" spans="1:23" x14ac:dyDescent="0.2">
      <c r="A279" s="171">
        <v>41550</v>
      </c>
      <c r="B279" s="2">
        <v>999532081.25</v>
      </c>
      <c r="C279" s="2">
        <v>999.53</v>
      </c>
      <c r="D279" s="2">
        <f t="shared" si="52"/>
        <v>0</v>
      </c>
      <c r="E279" s="30">
        <f t="shared" si="52"/>
        <v>0</v>
      </c>
      <c r="F279" s="73">
        <f t="shared" si="53"/>
        <v>0</v>
      </c>
      <c r="G279" s="43">
        <f t="shared" si="53"/>
        <v>0</v>
      </c>
      <c r="I279" s="19">
        <f t="shared" si="54"/>
        <v>24578.66</v>
      </c>
      <c r="J279" s="138">
        <f t="shared" si="49"/>
        <v>5901.6392999999998</v>
      </c>
      <c r="K279" s="78">
        <f t="shared" si="55"/>
        <v>1062.2951</v>
      </c>
      <c r="L279" s="144">
        <f t="shared" si="50"/>
        <v>2730.962</v>
      </c>
      <c r="M279" s="87">
        <f t="shared" si="56"/>
        <v>491.57319999999999</v>
      </c>
      <c r="N279" s="75"/>
      <c r="O279" s="75"/>
      <c r="P279" s="75"/>
      <c r="Q279" s="34"/>
      <c r="V279" s="36">
        <f t="shared" si="57"/>
        <v>1002.53</v>
      </c>
      <c r="W279" s="36">
        <f t="shared" si="58"/>
        <v>996.53</v>
      </c>
    </row>
    <row r="280" spans="1:23" x14ac:dyDescent="0.2">
      <c r="A280" s="171">
        <v>41551</v>
      </c>
      <c r="B280" s="2">
        <v>999532081.25</v>
      </c>
      <c r="C280" s="2">
        <v>999.53</v>
      </c>
      <c r="D280" s="2">
        <f t="shared" si="52"/>
        <v>0</v>
      </c>
      <c r="E280" s="30">
        <f t="shared" si="52"/>
        <v>0</v>
      </c>
      <c r="F280" s="73">
        <f t="shared" si="53"/>
        <v>0</v>
      </c>
      <c r="G280" s="43">
        <f t="shared" si="53"/>
        <v>0</v>
      </c>
      <c r="I280" s="19">
        <f t="shared" si="54"/>
        <v>24578.66</v>
      </c>
      <c r="J280" s="138">
        <f t="shared" si="49"/>
        <v>5901.6392999999998</v>
      </c>
      <c r="K280" s="78">
        <f t="shared" si="55"/>
        <v>1062.2951</v>
      </c>
      <c r="L280" s="144">
        <f t="shared" si="50"/>
        <v>2730.962</v>
      </c>
      <c r="M280" s="87">
        <f t="shared" si="56"/>
        <v>491.57319999999999</v>
      </c>
      <c r="N280" s="75"/>
      <c r="O280" s="75"/>
      <c r="P280" s="75"/>
      <c r="Q280" s="34"/>
      <c r="V280" s="36">
        <f t="shared" si="57"/>
        <v>1002.53</v>
      </c>
      <c r="W280" s="36">
        <f t="shared" si="58"/>
        <v>996.53</v>
      </c>
    </row>
    <row r="281" spans="1:23" x14ac:dyDescent="0.2">
      <c r="A281" s="171">
        <v>41552</v>
      </c>
      <c r="B281" s="2">
        <v>999532081.25</v>
      </c>
      <c r="C281" s="2">
        <v>999.53</v>
      </c>
      <c r="D281" s="2">
        <f t="shared" si="52"/>
        <v>0</v>
      </c>
      <c r="E281" s="30">
        <f t="shared" si="52"/>
        <v>0</v>
      </c>
      <c r="F281" s="73">
        <f t="shared" si="53"/>
        <v>0</v>
      </c>
      <c r="G281" s="43">
        <f t="shared" si="53"/>
        <v>0</v>
      </c>
      <c r="I281" s="19">
        <f t="shared" si="54"/>
        <v>24578.66</v>
      </c>
      <c r="J281" s="138">
        <f t="shared" si="49"/>
        <v>5901.6392999999998</v>
      </c>
      <c r="K281" s="78">
        <f t="shared" si="55"/>
        <v>1062.2951</v>
      </c>
      <c r="L281" s="144">
        <f t="shared" si="50"/>
        <v>2730.962</v>
      </c>
      <c r="M281" s="87">
        <f t="shared" si="56"/>
        <v>491.57319999999999</v>
      </c>
      <c r="N281" s="14"/>
      <c r="O281" s="14"/>
      <c r="P281" s="14"/>
      <c r="Q281" s="34"/>
      <c r="V281" s="36">
        <f t="shared" si="57"/>
        <v>1002.53</v>
      </c>
      <c r="W281" s="36">
        <f t="shared" si="58"/>
        <v>996.53</v>
      </c>
    </row>
    <row r="282" spans="1:23" x14ac:dyDescent="0.2">
      <c r="A282" s="171">
        <v>41553</v>
      </c>
      <c r="B282" s="2">
        <v>999532081.25</v>
      </c>
      <c r="C282" s="2">
        <v>999.53</v>
      </c>
      <c r="D282" s="2">
        <f t="shared" si="52"/>
        <v>0</v>
      </c>
      <c r="E282" s="30">
        <f t="shared" si="52"/>
        <v>0</v>
      </c>
      <c r="F282" s="73">
        <f t="shared" si="53"/>
        <v>0</v>
      </c>
      <c r="G282" s="43">
        <f t="shared" si="53"/>
        <v>0</v>
      </c>
      <c r="I282" s="19">
        <f t="shared" si="54"/>
        <v>24578.66</v>
      </c>
      <c r="J282" s="138">
        <f t="shared" si="49"/>
        <v>5901.6392999999998</v>
      </c>
      <c r="K282" s="78">
        <f t="shared" si="55"/>
        <v>1062.2951</v>
      </c>
      <c r="L282" s="144">
        <f t="shared" si="50"/>
        <v>2730.962</v>
      </c>
      <c r="M282" s="87">
        <f t="shared" si="56"/>
        <v>491.57319999999999</v>
      </c>
      <c r="N282" s="14"/>
      <c r="O282" s="14"/>
      <c r="P282" s="14"/>
      <c r="Q282" s="34"/>
      <c r="V282" s="36">
        <f t="shared" si="57"/>
        <v>1002.53</v>
      </c>
      <c r="W282" s="36">
        <f t="shared" si="58"/>
        <v>996.53</v>
      </c>
    </row>
    <row r="283" spans="1:23" x14ac:dyDescent="0.2">
      <c r="A283" s="171">
        <v>41554</v>
      </c>
      <c r="B283" s="2">
        <v>999532081.25</v>
      </c>
      <c r="C283" s="2">
        <v>999.53</v>
      </c>
      <c r="D283" s="2">
        <f t="shared" si="52"/>
        <v>0</v>
      </c>
      <c r="E283" s="30">
        <f t="shared" si="52"/>
        <v>0</v>
      </c>
      <c r="F283" s="73">
        <f t="shared" si="53"/>
        <v>0</v>
      </c>
      <c r="G283" s="43">
        <f t="shared" si="53"/>
        <v>0</v>
      </c>
      <c r="I283" s="31">
        <f t="shared" si="54"/>
        <v>24578.66</v>
      </c>
      <c r="J283" s="137">
        <f t="shared" ref="J283:J346" si="59">ROUND(IF(B282&lt;=$R$740,B282*$S$740/$O$739,MAX(IF(B282&lt;=$R$741,B282*$S$741/$O$739,MAX(IF(B282&lt;=$R$742,B282*$S$742/$O$739,MAX(IF(B282&lt;=$R$743,B282*$S$743/$O$739,MAX(IF(B282&lt;=$R$744,B282*$S$744/$O$739,MAX(IF(B282&lt;=$R$745,B282*$S$745/$O$739,MAX(IF(B282&gt;$R$746,B282*$S$746/$O$739,0),$R$745*$S$745/$O$739)),$R$744*$S$744/$O$739)),$R$743*$S$743/$O$739)),$R$742*$S$742/$O$739)),$R$741*$S$741/$O$739)),$R$740*$S$740/$O$739)),4)</f>
        <v>5901.6392999999998</v>
      </c>
      <c r="K283" s="77">
        <f t="shared" si="55"/>
        <v>1062.2951</v>
      </c>
      <c r="L283" s="137">
        <f t="shared" si="50"/>
        <v>2730.962</v>
      </c>
      <c r="M283" s="77">
        <f t="shared" si="56"/>
        <v>491.57319999999999</v>
      </c>
      <c r="N283" s="14"/>
      <c r="O283" s="14"/>
      <c r="P283" s="14"/>
      <c r="V283" s="36">
        <f t="shared" si="57"/>
        <v>1002.53</v>
      </c>
      <c r="W283" s="36">
        <f t="shared" si="58"/>
        <v>996.53</v>
      </c>
    </row>
    <row r="284" spans="1:23" x14ac:dyDescent="0.2">
      <c r="A284" s="171">
        <v>41555</v>
      </c>
      <c r="B284" s="2">
        <v>999532081.25</v>
      </c>
      <c r="C284" s="2">
        <v>999.53</v>
      </c>
      <c r="D284" s="2">
        <f t="shared" si="52"/>
        <v>0</v>
      </c>
      <c r="E284" s="30">
        <f t="shared" si="52"/>
        <v>0</v>
      </c>
      <c r="F284" s="73">
        <f t="shared" si="53"/>
        <v>0</v>
      </c>
      <c r="G284" s="43">
        <f t="shared" si="53"/>
        <v>0</v>
      </c>
      <c r="I284" s="31">
        <f t="shared" si="54"/>
        <v>24578.66</v>
      </c>
      <c r="J284" s="137">
        <f t="shared" si="59"/>
        <v>5901.6392999999998</v>
      </c>
      <c r="K284" s="77">
        <f t="shared" si="55"/>
        <v>1062.2951</v>
      </c>
      <c r="L284" s="137">
        <f t="shared" si="50"/>
        <v>2730.962</v>
      </c>
      <c r="M284" s="77">
        <f t="shared" si="56"/>
        <v>491.57319999999999</v>
      </c>
      <c r="N284" s="14"/>
      <c r="O284" s="14"/>
      <c r="P284" s="14"/>
      <c r="V284" s="36">
        <f t="shared" si="57"/>
        <v>1002.53</v>
      </c>
      <c r="W284" s="36">
        <f t="shared" si="58"/>
        <v>996.53</v>
      </c>
    </row>
    <row r="285" spans="1:23" x14ac:dyDescent="0.2">
      <c r="A285" s="171">
        <v>41556</v>
      </c>
      <c r="B285" s="2">
        <v>999532081.25</v>
      </c>
      <c r="C285" s="2">
        <v>999.53</v>
      </c>
      <c r="D285" s="2">
        <f t="shared" si="52"/>
        <v>0</v>
      </c>
      <c r="E285" s="30">
        <f t="shared" si="52"/>
        <v>0</v>
      </c>
      <c r="F285" s="73">
        <f t="shared" si="53"/>
        <v>0</v>
      </c>
      <c r="G285" s="43">
        <f t="shared" si="53"/>
        <v>0</v>
      </c>
      <c r="I285" s="19">
        <f t="shared" si="54"/>
        <v>24578.66</v>
      </c>
      <c r="J285" s="138">
        <f t="shared" si="59"/>
        <v>5901.6392999999998</v>
      </c>
      <c r="K285" s="78">
        <f t="shared" si="55"/>
        <v>1062.2951</v>
      </c>
      <c r="L285" s="144">
        <f t="shared" si="50"/>
        <v>2730.962</v>
      </c>
      <c r="M285" s="87">
        <f t="shared" si="56"/>
        <v>491.57319999999999</v>
      </c>
      <c r="N285" s="14"/>
      <c r="O285" s="14"/>
      <c r="P285" s="14"/>
      <c r="V285" s="36">
        <f t="shared" si="57"/>
        <v>1002.53</v>
      </c>
      <c r="W285" s="36">
        <f t="shared" si="58"/>
        <v>996.53</v>
      </c>
    </row>
    <row r="286" spans="1:23" x14ac:dyDescent="0.2">
      <c r="A286" s="171">
        <v>41557</v>
      </c>
      <c r="B286" s="2">
        <v>999532081.25</v>
      </c>
      <c r="C286" s="2">
        <v>999.53</v>
      </c>
      <c r="D286" s="2">
        <f t="shared" si="52"/>
        <v>0</v>
      </c>
      <c r="E286" s="30">
        <f t="shared" si="52"/>
        <v>0</v>
      </c>
      <c r="F286" s="73">
        <f t="shared" si="53"/>
        <v>0</v>
      </c>
      <c r="G286" s="43">
        <f t="shared" si="53"/>
        <v>0</v>
      </c>
      <c r="I286" s="19">
        <f t="shared" si="54"/>
        <v>24578.66</v>
      </c>
      <c r="J286" s="138">
        <f t="shared" si="59"/>
        <v>5901.6392999999998</v>
      </c>
      <c r="K286" s="78">
        <f t="shared" si="55"/>
        <v>1062.2951</v>
      </c>
      <c r="L286" s="144">
        <f t="shared" si="50"/>
        <v>2730.962</v>
      </c>
      <c r="M286" s="87">
        <f t="shared" si="56"/>
        <v>491.57319999999999</v>
      </c>
      <c r="N286" s="14"/>
      <c r="O286" s="14"/>
      <c r="P286" s="14"/>
      <c r="V286" s="36">
        <f t="shared" si="57"/>
        <v>1002.53</v>
      </c>
      <c r="W286" s="36">
        <f t="shared" si="58"/>
        <v>996.53</v>
      </c>
    </row>
    <row r="287" spans="1:23" x14ac:dyDescent="0.2">
      <c r="A287" s="171">
        <v>41558</v>
      </c>
      <c r="B287" s="2">
        <v>999532081.25</v>
      </c>
      <c r="C287" s="2">
        <v>999.53</v>
      </c>
      <c r="D287" s="2">
        <f t="shared" si="52"/>
        <v>0</v>
      </c>
      <c r="E287" s="30">
        <f t="shared" si="52"/>
        <v>0</v>
      </c>
      <c r="F287" s="73">
        <f t="shared" si="53"/>
        <v>0</v>
      </c>
      <c r="G287" s="43">
        <f t="shared" si="53"/>
        <v>0</v>
      </c>
      <c r="I287" s="19">
        <f t="shared" si="54"/>
        <v>24578.66</v>
      </c>
      <c r="J287" s="138">
        <f t="shared" si="59"/>
        <v>5901.6392999999998</v>
      </c>
      <c r="K287" s="78">
        <f t="shared" si="55"/>
        <v>1062.2951</v>
      </c>
      <c r="L287" s="144">
        <f t="shared" si="50"/>
        <v>2730.962</v>
      </c>
      <c r="M287" s="87">
        <f t="shared" si="56"/>
        <v>491.57319999999999</v>
      </c>
      <c r="N287" s="14"/>
      <c r="O287" s="14"/>
      <c r="P287" s="14"/>
      <c r="V287" s="36">
        <f t="shared" si="57"/>
        <v>1002.53</v>
      </c>
      <c r="W287" s="36">
        <f t="shared" si="58"/>
        <v>996.53</v>
      </c>
    </row>
    <row r="288" spans="1:23" x14ac:dyDescent="0.2">
      <c r="A288" s="171">
        <v>41559</v>
      </c>
      <c r="B288" s="2">
        <v>999532081.25</v>
      </c>
      <c r="C288" s="2">
        <v>999.53</v>
      </c>
      <c r="D288" s="2">
        <f t="shared" si="52"/>
        <v>0</v>
      </c>
      <c r="E288" s="30">
        <f t="shared" si="52"/>
        <v>0</v>
      </c>
      <c r="F288" s="73">
        <f t="shared" si="53"/>
        <v>0</v>
      </c>
      <c r="G288" s="43">
        <f t="shared" si="53"/>
        <v>0</v>
      </c>
      <c r="I288" s="19">
        <f t="shared" si="54"/>
        <v>24578.66</v>
      </c>
      <c r="J288" s="138">
        <f t="shared" si="59"/>
        <v>5901.6392999999998</v>
      </c>
      <c r="K288" s="78">
        <f t="shared" si="55"/>
        <v>1062.2951</v>
      </c>
      <c r="L288" s="144">
        <f t="shared" si="50"/>
        <v>2730.962</v>
      </c>
      <c r="M288" s="87">
        <f t="shared" si="56"/>
        <v>491.57319999999999</v>
      </c>
      <c r="N288" s="14"/>
      <c r="O288" s="14"/>
      <c r="P288" s="14"/>
      <c r="V288" s="36">
        <f t="shared" si="57"/>
        <v>1002.53</v>
      </c>
      <c r="W288" s="36">
        <f t="shared" si="58"/>
        <v>996.53</v>
      </c>
    </row>
    <row r="289" spans="1:23" x14ac:dyDescent="0.2">
      <c r="A289" s="171">
        <v>41560</v>
      </c>
      <c r="B289" s="2">
        <v>999532081.25</v>
      </c>
      <c r="C289" s="2">
        <v>999.53</v>
      </c>
      <c r="D289" s="2">
        <f t="shared" si="52"/>
        <v>0</v>
      </c>
      <c r="E289" s="30">
        <f t="shared" si="52"/>
        <v>0</v>
      </c>
      <c r="F289" s="73">
        <f t="shared" si="53"/>
        <v>0</v>
      </c>
      <c r="G289" s="43">
        <f t="shared" si="53"/>
        <v>0</v>
      </c>
      <c r="I289" s="19">
        <f t="shared" si="54"/>
        <v>24578.66</v>
      </c>
      <c r="J289" s="138">
        <f t="shared" si="59"/>
        <v>5901.6392999999998</v>
      </c>
      <c r="K289" s="78">
        <f t="shared" si="55"/>
        <v>1062.2951</v>
      </c>
      <c r="L289" s="144">
        <f t="shared" si="50"/>
        <v>2730.962</v>
      </c>
      <c r="M289" s="87">
        <f t="shared" si="56"/>
        <v>491.57319999999999</v>
      </c>
      <c r="N289" s="14"/>
      <c r="O289" s="14"/>
      <c r="P289" s="14"/>
      <c r="V289" s="36">
        <f t="shared" si="57"/>
        <v>1002.53</v>
      </c>
      <c r="W289" s="36">
        <f t="shared" si="58"/>
        <v>996.53</v>
      </c>
    </row>
    <row r="290" spans="1:23" x14ac:dyDescent="0.2">
      <c r="A290" s="171">
        <v>41561</v>
      </c>
      <c r="B290" s="2">
        <v>999532081.25</v>
      </c>
      <c r="C290" s="2">
        <v>999.53</v>
      </c>
      <c r="D290" s="2">
        <f t="shared" si="52"/>
        <v>0</v>
      </c>
      <c r="E290" s="30">
        <f t="shared" si="52"/>
        <v>0</v>
      </c>
      <c r="F290" s="73">
        <f t="shared" si="53"/>
        <v>0</v>
      </c>
      <c r="G290" s="43">
        <f t="shared" si="53"/>
        <v>0</v>
      </c>
      <c r="I290" s="31">
        <f t="shared" si="54"/>
        <v>24578.66</v>
      </c>
      <c r="J290" s="137">
        <f t="shared" si="59"/>
        <v>5901.6392999999998</v>
      </c>
      <c r="K290" s="77">
        <f t="shared" si="55"/>
        <v>1062.2951</v>
      </c>
      <c r="L290" s="137">
        <f t="shared" si="50"/>
        <v>2730.962</v>
      </c>
      <c r="M290" s="77">
        <f t="shared" si="56"/>
        <v>491.57319999999999</v>
      </c>
      <c r="N290" s="14"/>
      <c r="O290" s="14"/>
      <c r="P290" s="14"/>
      <c r="V290" s="36">
        <f t="shared" si="57"/>
        <v>1002.53</v>
      </c>
      <c r="W290" s="36">
        <f t="shared" si="58"/>
        <v>996.53</v>
      </c>
    </row>
    <row r="291" spans="1:23" x14ac:dyDescent="0.2">
      <c r="A291" s="171">
        <v>41562</v>
      </c>
      <c r="B291" s="2">
        <v>999532081.25</v>
      </c>
      <c r="C291" s="2">
        <v>999.53</v>
      </c>
      <c r="D291" s="2">
        <f t="shared" si="52"/>
        <v>0</v>
      </c>
      <c r="E291" s="30">
        <f t="shared" si="52"/>
        <v>0</v>
      </c>
      <c r="F291" s="73">
        <f t="shared" si="53"/>
        <v>0</v>
      </c>
      <c r="G291" s="43">
        <f t="shared" si="53"/>
        <v>0</v>
      </c>
      <c r="I291" s="31">
        <f t="shared" si="54"/>
        <v>24578.66</v>
      </c>
      <c r="J291" s="137">
        <f t="shared" si="59"/>
        <v>5901.6392999999998</v>
      </c>
      <c r="K291" s="77">
        <f t="shared" si="55"/>
        <v>1062.2951</v>
      </c>
      <c r="L291" s="137">
        <f t="shared" si="50"/>
        <v>2730.962</v>
      </c>
      <c r="M291" s="77">
        <f t="shared" si="56"/>
        <v>491.57319999999999</v>
      </c>
      <c r="N291" s="14"/>
      <c r="O291" s="14"/>
      <c r="P291" s="14"/>
      <c r="V291" s="36">
        <f t="shared" si="57"/>
        <v>1002.53</v>
      </c>
      <c r="W291" s="36">
        <f t="shared" si="58"/>
        <v>996.53</v>
      </c>
    </row>
    <row r="292" spans="1:23" x14ac:dyDescent="0.2">
      <c r="A292" s="171">
        <v>41563</v>
      </c>
      <c r="B292" s="2">
        <v>999532081.25</v>
      </c>
      <c r="C292" s="2">
        <v>999.53</v>
      </c>
      <c r="D292" s="2">
        <f t="shared" si="52"/>
        <v>0</v>
      </c>
      <c r="E292" s="30">
        <f t="shared" si="52"/>
        <v>0</v>
      </c>
      <c r="F292" s="73">
        <f t="shared" si="53"/>
        <v>0</v>
      </c>
      <c r="G292" s="43">
        <f t="shared" si="53"/>
        <v>0</v>
      </c>
      <c r="I292" s="19">
        <f t="shared" si="54"/>
        <v>24578.66</v>
      </c>
      <c r="J292" s="138">
        <f t="shared" si="59"/>
        <v>5901.6392999999998</v>
      </c>
      <c r="K292" s="78">
        <f t="shared" si="55"/>
        <v>1062.2951</v>
      </c>
      <c r="L292" s="144">
        <f t="shared" ref="L292:L355" si="60">ROUND(IF(B291&lt;=$R$750,B291*$S$750/$O$739,IF(B291&gt;$R$751,B291*$S$751/$O$739,0)),4)</f>
        <v>2730.962</v>
      </c>
      <c r="M292" s="87">
        <f t="shared" si="56"/>
        <v>491.57319999999999</v>
      </c>
      <c r="N292" s="14"/>
      <c r="O292" s="14"/>
      <c r="P292" s="14"/>
      <c r="V292" s="36">
        <f t="shared" si="57"/>
        <v>1002.53</v>
      </c>
      <c r="W292" s="36">
        <f t="shared" si="58"/>
        <v>996.53</v>
      </c>
    </row>
    <row r="293" spans="1:23" x14ac:dyDescent="0.2">
      <c r="A293" s="171">
        <v>41564</v>
      </c>
      <c r="B293" s="2">
        <v>999532081.25</v>
      </c>
      <c r="C293" s="2">
        <v>999.53</v>
      </c>
      <c r="D293" s="2">
        <f t="shared" si="52"/>
        <v>0</v>
      </c>
      <c r="E293" s="30">
        <f t="shared" si="52"/>
        <v>0</v>
      </c>
      <c r="F293" s="73">
        <f t="shared" si="53"/>
        <v>0</v>
      </c>
      <c r="G293" s="43">
        <f t="shared" si="53"/>
        <v>0</v>
      </c>
      <c r="I293" s="19">
        <f t="shared" si="54"/>
        <v>24578.66</v>
      </c>
      <c r="J293" s="138">
        <f t="shared" si="59"/>
        <v>5901.6392999999998</v>
      </c>
      <c r="K293" s="78">
        <f t="shared" si="55"/>
        <v>1062.2951</v>
      </c>
      <c r="L293" s="144">
        <f t="shared" si="60"/>
        <v>2730.962</v>
      </c>
      <c r="M293" s="87">
        <f t="shared" si="56"/>
        <v>491.57319999999999</v>
      </c>
      <c r="N293" s="14"/>
      <c r="O293" s="14"/>
      <c r="P293" s="14"/>
      <c r="V293" s="36">
        <f t="shared" si="57"/>
        <v>1002.53</v>
      </c>
      <c r="W293" s="36">
        <f t="shared" si="58"/>
        <v>996.53</v>
      </c>
    </row>
    <row r="294" spans="1:23" x14ac:dyDescent="0.2">
      <c r="A294" s="171">
        <v>41565</v>
      </c>
      <c r="B294" s="2">
        <v>999532081.25</v>
      </c>
      <c r="C294" s="2">
        <v>999.53</v>
      </c>
      <c r="D294" s="2">
        <f t="shared" si="52"/>
        <v>0</v>
      </c>
      <c r="E294" s="30">
        <f t="shared" si="52"/>
        <v>0</v>
      </c>
      <c r="F294" s="73">
        <f t="shared" si="53"/>
        <v>0</v>
      </c>
      <c r="G294" s="43">
        <f t="shared" si="53"/>
        <v>0</v>
      </c>
      <c r="I294" s="19">
        <f t="shared" si="54"/>
        <v>24578.66</v>
      </c>
      <c r="J294" s="138">
        <f t="shared" si="59"/>
        <v>5901.6392999999998</v>
      </c>
      <c r="K294" s="78">
        <f t="shared" si="55"/>
        <v>1062.2951</v>
      </c>
      <c r="L294" s="144">
        <f t="shared" si="60"/>
        <v>2730.962</v>
      </c>
      <c r="M294" s="87">
        <f t="shared" si="56"/>
        <v>491.57319999999999</v>
      </c>
      <c r="N294" s="14"/>
      <c r="O294" s="14"/>
      <c r="P294" s="14"/>
      <c r="V294" s="36">
        <f t="shared" si="57"/>
        <v>1002.53</v>
      </c>
      <c r="W294" s="36">
        <f t="shared" si="58"/>
        <v>996.53</v>
      </c>
    </row>
    <row r="295" spans="1:23" x14ac:dyDescent="0.2">
      <c r="A295" s="171">
        <v>41566</v>
      </c>
      <c r="B295" s="2">
        <v>999532081.25</v>
      </c>
      <c r="C295" s="2">
        <v>999.53</v>
      </c>
      <c r="D295" s="2">
        <f t="shared" si="52"/>
        <v>0</v>
      </c>
      <c r="E295" s="30">
        <f t="shared" si="52"/>
        <v>0</v>
      </c>
      <c r="F295" s="73">
        <f t="shared" si="53"/>
        <v>0</v>
      </c>
      <c r="G295" s="43">
        <f t="shared" si="53"/>
        <v>0</v>
      </c>
      <c r="I295" s="19">
        <f t="shared" si="54"/>
        <v>24578.66</v>
      </c>
      <c r="J295" s="138">
        <f t="shared" si="59"/>
        <v>5901.6392999999998</v>
      </c>
      <c r="K295" s="78">
        <f t="shared" si="55"/>
        <v>1062.2951</v>
      </c>
      <c r="L295" s="144">
        <f t="shared" si="60"/>
        <v>2730.962</v>
      </c>
      <c r="M295" s="87">
        <f t="shared" si="56"/>
        <v>491.57319999999999</v>
      </c>
      <c r="N295" s="14"/>
      <c r="O295" s="14"/>
      <c r="P295" s="14"/>
      <c r="V295" s="36">
        <f t="shared" si="57"/>
        <v>1002.53</v>
      </c>
      <c r="W295" s="36">
        <f t="shared" si="58"/>
        <v>996.53</v>
      </c>
    </row>
    <row r="296" spans="1:23" x14ac:dyDescent="0.2">
      <c r="A296" s="171">
        <v>41567</v>
      </c>
      <c r="B296" s="2">
        <v>999532081.25</v>
      </c>
      <c r="C296" s="2">
        <v>999.53</v>
      </c>
      <c r="D296" s="2">
        <f t="shared" si="52"/>
        <v>0</v>
      </c>
      <c r="E296" s="30">
        <f t="shared" si="52"/>
        <v>0</v>
      </c>
      <c r="F296" s="73">
        <f t="shared" si="53"/>
        <v>0</v>
      </c>
      <c r="G296" s="43">
        <f t="shared" si="53"/>
        <v>0</v>
      </c>
      <c r="I296" s="19">
        <f t="shared" ref="I296:I327" si="61">ROUND(B295*$N$2/$O$739,2)</f>
        <v>24578.66</v>
      </c>
      <c r="J296" s="138">
        <f t="shared" si="59"/>
        <v>5901.6392999999998</v>
      </c>
      <c r="K296" s="78">
        <f t="shared" si="55"/>
        <v>1062.2951</v>
      </c>
      <c r="L296" s="144">
        <f t="shared" si="60"/>
        <v>2730.962</v>
      </c>
      <c r="M296" s="87">
        <f t="shared" si="56"/>
        <v>491.57319999999999</v>
      </c>
      <c r="N296" s="14"/>
      <c r="O296" s="14"/>
      <c r="P296" s="14"/>
      <c r="V296" s="36">
        <f t="shared" si="57"/>
        <v>1002.53</v>
      </c>
      <c r="W296" s="36">
        <f t="shared" si="58"/>
        <v>996.53</v>
      </c>
    </row>
    <row r="297" spans="1:23" x14ac:dyDescent="0.2">
      <c r="A297" s="171">
        <v>41568</v>
      </c>
      <c r="B297" s="2">
        <v>999532081.25</v>
      </c>
      <c r="C297" s="2">
        <v>999.53</v>
      </c>
      <c r="D297" s="2">
        <f t="shared" si="52"/>
        <v>0</v>
      </c>
      <c r="E297" s="30">
        <f t="shared" si="52"/>
        <v>0</v>
      </c>
      <c r="F297" s="73">
        <f t="shared" si="53"/>
        <v>0</v>
      </c>
      <c r="G297" s="43">
        <f t="shared" si="53"/>
        <v>0</v>
      </c>
      <c r="I297" s="31">
        <f t="shared" si="61"/>
        <v>24578.66</v>
      </c>
      <c r="J297" s="137">
        <f t="shared" si="59"/>
        <v>5901.6392999999998</v>
      </c>
      <c r="K297" s="77">
        <f t="shared" si="55"/>
        <v>1062.2951</v>
      </c>
      <c r="L297" s="137">
        <f t="shared" si="60"/>
        <v>2730.962</v>
      </c>
      <c r="M297" s="77">
        <f t="shared" si="56"/>
        <v>491.57319999999999</v>
      </c>
      <c r="N297" s="14"/>
      <c r="O297" s="14"/>
      <c r="P297" s="14"/>
      <c r="V297" s="36">
        <f t="shared" si="57"/>
        <v>1002.53</v>
      </c>
      <c r="W297" s="36">
        <f t="shared" si="58"/>
        <v>996.53</v>
      </c>
    </row>
    <row r="298" spans="1:23" x14ac:dyDescent="0.2">
      <c r="A298" s="171">
        <v>41569</v>
      </c>
      <c r="B298" s="2">
        <v>999532081.25</v>
      </c>
      <c r="C298" s="2">
        <v>999.53</v>
      </c>
      <c r="D298" s="2">
        <f t="shared" si="52"/>
        <v>0</v>
      </c>
      <c r="E298" s="30">
        <f t="shared" si="52"/>
        <v>0</v>
      </c>
      <c r="F298" s="73">
        <f t="shared" si="53"/>
        <v>0</v>
      </c>
      <c r="G298" s="43">
        <f t="shared" si="53"/>
        <v>0</v>
      </c>
      <c r="I298" s="31">
        <f t="shared" si="61"/>
        <v>24578.66</v>
      </c>
      <c r="J298" s="137">
        <f t="shared" si="59"/>
        <v>5901.6392999999998</v>
      </c>
      <c r="K298" s="77">
        <f t="shared" si="55"/>
        <v>1062.2951</v>
      </c>
      <c r="L298" s="137">
        <f t="shared" si="60"/>
        <v>2730.962</v>
      </c>
      <c r="M298" s="77">
        <f t="shared" si="56"/>
        <v>491.57319999999999</v>
      </c>
      <c r="N298" s="14"/>
      <c r="O298" s="14"/>
      <c r="P298" s="14"/>
      <c r="V298" s="36">
        <f t="shared" si="57"/>
        <v>1002.53</v>
      </c>
      <c r="W298" s="36">
        <f t="shared" si="58"/>
        <v>996.53</v>
      </c>
    </row>
    <row r="299" spans="1:23" x14ac:dyDescent="0.2">
      <c r="A299" s="171">
        <v>41570</v>
      </c>
      <c r="B299" s="2">
        <v>999532081.25</v>
      </c>
      <c r="C299" s="2">
        <v>999.53</v>
      </c>
      <c r="D299" s="2">
        <f t="shared" si="52"/>
        <v>0</v>
      </c>
      <c r="E299" s="30">
        <f t="shared" si="52"/>
        <v>0</v>
      </c>
      <c r="F299" s="73">
        <f t="shared" si="53"/>
        <v>0</v>
      </c>
      <c r="G299" s="43">
        <f t="shared" si="53"/>
        <v>0</v>
      </c>
      <c r="I299" s="19">
        <f t="shared" si="61"/>
        <v>24578.66</v>
      </c>
      <c r="J299" s="138">
        <f t="shared" si="59"/>
        <v>5901.6392999999998</v>
      </c>
      <c r="K299" s="78">
        <f t="shared" si="55"/>
        <v>1062.2951</v>
      </c>
      <c r="L299" s="144">
        <f t="shared" si="60"/>
        <v>2730.962</v>
      </c>
      <c r="M299" s="87">
        <f t="shared" si="56"/>
        <v>491.57319999999999</v>
      </c>
      <c r="V299" s="36">
        <f t="shared" si="57"/>
        <v>1002.53</v>
      </c>
      <c r="W299" s="36">
        <f t="shared" si="58"/>
        <v>996.53</v>
      </c>
    </row>
    <row r="300" spans="1:23" x14ac:dyDescent="0.2">
      <c r="A300" s="171">
        <v>41571</v>
      </c>
      <c r="B300" s="2">
        <v>999532081.25</v>
      </c>
      <c r="C300" s="2">
        <v>999.53</v>
      </c>
      <c r="D300" s="2">
        <f t="shared" si="52"/>
        <v>0</v>
      </c>
      <c r="E300" s="30">
        <f t="shared" si="52"/>
        <v>0</v>
      </c>
      <c r="F300" s="73">
        <f t="shared" si="53"/>
        <v>0</v>
      </c>
      <c r="G300" s="43">
        <f t="shared" si="53"/>
        <v>0</v>
      </c>
      <c r="I300" s="19">
        <f t="shared" si="61"/>
        <v>24578.66</v>
      </c>
      <c r="J300" s="138">
        <f t="shared" si="59"/>
        <v>5901.6392999999998</v>
      </c>
      <c r="K300" s="78">
        <f t="shared" si="55"/>
        <v>1062.2951</v>
      </c>
      <c r="L300" s="144">
        <f t="shared" si="60"/>
        <v>2730.962</v>
      </c>
      <c r="M300" s="87">
        <f t="shared" si="56"/>
        <v>491.57319999999999</v>
      </c>
      <c r="V300" s="36">
        <f t="shared" si="57"/>
        <v>1002.53</v>
      </c>
      <c r="W300" s="36">
        <f t="shared" si="58"/>
        <v>996.53</v>
      </c>
    </row>
    <row r="301" spans="1:23" x14ac:dyDescent="0.2">
      <c r="A301" s="171">
        <v>41572</v>
      </c>
      <c r="B301" s="2">
        <v>999532081.25</v>
      </c>
      <c r="C301" s="2">
        <v>999.53</v>
      </c>
      <c r="D301" s="2">
        <f t="shared" si="52"/>
        <v>0</v>
      </c>
      <c r="E301" s="30">
        <f t="shared" si="52"/>
        <v>0</v>
      </c>
      <c r="F301" s="73">
        <f t="shared" si="53"/>
        <v>0</v>
      </c>
      <c r="G301" s="43">
        <f t="shared" si="53"/>
        <v>0</v>
      </c>
      <c r="I301" s="19">
        <f t="shared" si="61"/>
        <v>24578.66</v>
      </c>
      <c r="J301" s="138">
        <f t="shared" si="59"/>
        <v>5901.6392999999998</v>
      </c>
      <c r="K301" s="78">
        <f t="shared" si="55"/>
        <v>1062.2951</v>
      </c>
      <c r="L301" s="144">
        <f t="shared" si="60"/>
        <v>2730.962</v>
      </c>
      <c r="M301" s="87">
        <f t="shared" si="56"/>
        <v>491.57319999999999</v>
      </c>
      <c r="V301" s="36">
        <f t="shared" si="57"/>
        <v>1002.53</v>
      </c>
      <c r="W301" s="36">
        <f t="shared" si="58"/>
        <v>996.53</v>
      </c>
    </row>
    <row r="302" spans="1:23" x14ac:dyDescent="0.2">
      <c r="A302" s="171">
        <v>41573</v>
      </c>
      <c r="B302" s="2">
        <v>999532081.25</v>
      </c>
      <c r="C302" s="2">
        <v>999.53</v>
      </c>
      <c r="D302" s="2">
        <f t="shared" si="52"/>
        <v>0</v>
      </c>
      <c r="E302" s="30">
        <f t="shared" si="52"/>
        <v>0</v>
      </c>
      <c r="F302" s="73">
        <f t="shared" si="53"/>
        <v>0</v>
      </c>
      <c r="G302" s="43">
        <f t="shared" si="53"/>
        <v>0</v>
      </c>
      <c r="I302" s="19">
        <f t="shared" si="61"/>
        <v>24578.66</v>
      </c>
      <c r="J302" s="138">
        <f t="shared" si="59"/>
        <v>5901.6392999999998</v>
      </c>
      <c r="K302" s="78">
        <f t="shared" si="55"/>
        <v>1062.2951</v>
      </c>
      <c r="L302" s="144">
        <f t="shared" si="60"/>
        <v>2730.962</v>
      </c>
      <c r="M302" s="87">
        <f t="shared" si="56"/>
        <v>491.57319999999999</v>
      </c>
      <c r="V302" s="36">
        <f t="shared" si="57"/>
        <v>1002.53</v>
      </c>
      <c r="W302" s="36">
        <f t="shared" si="58"/>
        <v>996.53</v>
      </c>
    </row>
    <row r="303" spans="1:23" x14ac:dyDescent="0.2">
      <c r="A303" s="171">
        <v>41574</v>
      </c>
      <c r="B303" s="2">
        <v>999532081.25</v>
      </c>
      <c r="C303" s="2">
        <v>999.53</v>
      </c>
      <c r="D303" s="2">
        <f t="shared" si="52"/>
        <v>0</v>
      </c>
      <c r="E303" s="30">
        <f t="shared" si="52"/>
        <v>0</v>
      </c>
      <c r="F303" s="73">
        <f t="shared" si="53"/>
        <v>0</v>
      </c>
      <c r="G303" s="43">
        <f t="shared" si="53"/>
        <v>0</v>
      </c>
      <c r="I303" s="19">
        <f t="shared" si="61"/>
        <v>24578.66</v>
      </c>
      <c r="J303" s="138">
        <f t="shared" si="59"/>
        <v>5901.6392999999998</v>
      </c>
      <c r="K303" s="78">
        <f t="shared" si="55"/>
        <v>1062.2951</v>
      </c>
      <c r="L303" s="144">
        <f t="shared" si="60"/>
        <v>2730.962</v>
      </c>
      <c r="M303" s="87">
        <f t="shared" si="56"/>
        <v>491.57319999999999</v>
      </c>
      <c r="N303" s="191" t="s">
        <v>54</v>
      </c>
      <c r="O303" s="191"/>
      <c r="P303" s="191"/>
      <c r="V303" s="36">
        <f t="shared" si="57"/>
        <v>1002.53</v>
      </c>
      <c r="W303" s="36">
        <f t="shared" si="58"/>
        <v>996.53</v>
      </c>
    </row>
    <row r="304" spans="1:23" x14ac:dyDescent="0.2">
      <c r="A304" s="171">
        <v>41575</v>
      </c>
      <c r="B304" s="2">
        <v>999532081.25</v>
      </c>
      <c r="C304" s="2">
        <v>999.53</v>
      </c>
      <c r="D304" s="2">
        <f t="shared" si="52"/>
        <v>0</v>
      </c>
      <c r="E304" s="30">
        <f t="shared" si="52"/>
        <v>0</v>
      </c>
      <c r="F304" s="73">
        <f t="shared" si="53"/>
        <v>0</v>
      </c>
      <c r="G304" s="43">
        <f t="shared" si="53"/>
        <v>0</v>
      </c>
      <c r="I304" s="31">
        <f t="shared" si="61"/>
        <v>24578.66</v>
      </c>
      <c r="J304" s="137">
        <f t="shared" si="59"/>
        <v>5901.6392999999998</v>
      </c>
      <c r="K304" s="77">
        <f t="shared" si="55"/>
        <v>1062.2951</v>
      </c>
      <c r="L304" s="137">
        <f t="shared" si="60"/>
        <v>2730.962</v>
      </c>
      <c r="M304" s="77">
        <f t="shared" si="56"/>
        <v>491.57319999999999</v>
      </c>
      <c r="N304" s="119" t="s">
        <v>52</v>
      </c>
      <c r="O304" s="120">
        <f>SUM(J278:J308)</f>
        <v>182950.81830000004</v>
      </c>
      <c r="P304" s="76">
        <f>SUM(L278:L308)</f>
        <v>84657.091</v>
      </c>
      <c r="V304" s="36">
        <f t="shared" si="57"/>
        <v>1002.53</v>
      </c>
      <c r="W304" s="36">
        <f t="shared" si="58"/>
        <v>996.53</v>
      </c>
    </row>
    <row r="305" spans="1:23" x14ac:dyDescent="0.2">
      <c r="A305" s="171">
        <v>41576</v>
      </c>
      <c r="B305" s="2">
        <v>999532081.25</v>
      </c>
      <c r="C305" s="2">
        <v>999.53</v>
      </c>
      <c r="D305" s="2">
        <f t="shared" si="52"/>
        <v>0</v>
      </c>
      <c r="E305" s="30">
        <f t="shared" si="52"/>
        <v>0</v>
      </c>
      <c r="F305" s="73">
        <f t="shared" si="53"/>
        <v>0</v>
      </c>
      <c r="G305" s="43">
        <f t="shared" si="53"/>
        <v>0</v>
      </c>
      <c r="I305" s="31">
        <f t="shared" si="61"/>
        <v>24578.66</v>
      </c>
      <c r="J305" s="137">
        <f t="shared" si="59"/>
        <v>5901.6392999999998</v>
      </c>
      <c r="K305" s="77">
        <f t="shared" si="55"/>
        <v>1062.2951</v>
      </c>
      <c r="L305" s="137">
        <f t="shared" si="60"/>
        <v>2730.962</v>
      </c>
      <c r="M305" s="77">
        <f t="shared" si="56"/>
        <v>491.57319999999999</v>
      </c>
      <c r="N305" s="119" t="s">
        <v>53</v>
      </c>
      <c r="O305" s="76">
        <f>SUM(K278:K308)</f>
        <v>32931.148099999991</v>
      </c>
      <c r="P305" s="76">
        <f>SUM(M278:M308)</f>
        <v>15238.277600000007</v>
      </c>
      <c r="V305" s="36">
        <f t="shared" si="57"/>
        <v>1002.53</v>
      </c>
      <c r="W305" s="36">
        <f t="shared" si="58"/>
        <v>996.53</v>
      </c>
    </row>
    <row r="306" spans="1:23" x14ac:dyDescent="0.2">
      <c r="A306" s="171">
        <v>41577</v>
      </c>
      <c r="B306" s="2">
        <v>999532081.25</v>
      </c>
      <c r="C306" s="2">
        <v>999.53</v>
      </c>
      <c r="D306" s="2">
        <f t="shared" si="52"/>
        <v>0</v>
      </c>
      <c r="E306" s="30">
        <f t="shared" si="52"/>
        <v>0</v>
      </c>
      <c r="F306" s="73">
        <f t="shared" si="53"/>
        <v>0</v>
      </c>
      <c r="G306" s="43">
        <f t="shared" si="53"/>
        <v>0</v>
      </c>
      <c r="I306" s="19">
        <f t="shared" si="61"/>
        <v>24578.66</v>
      </c>
      <c r="J306" s="138">
        <f t="shared" si="59"/>
        <v>5901.6392999999998</v>
      </c>
      <c r="K306" s="78">
        <f t="shared" si="55"/>
        <v>1062.2951</v>
      </c>
      <c r="L306" s="144">
        <f t="shared" si="60"/>
        <v>2730.962</v>
      </c>
      <c r="M306" s="87">
        <f t="shared" si="56"/>
        <v>491.57319999999999</v>
      </c>
      <c r="N306" s="186" t="s">
        <v>14</v>
      </c>
      <c r="O306" s="186"/>
      <c r="P306" s="186"/>
      <c r="V306" s="36">
        <f t="shared" si="57"/>
        <v>1002.53</v>
      </c>
      <c r="W306" s="36">
        <f t="shared" si="58"/>
        <v>996.53</v>
      </c>
    </row>
    <row r="307" spans="1:23" x14ac:dyDescent="0.2">
      <c r="A307" s="171">
        <v>41578</v>
      </c>
      <c r="B307" s="31">
        <v>998532549.16999996</v>
      </c>
      <c r="C307" s="31">
        <v>998.53</v>
      </c>
      <c r="D307" s="2">
        <f t="shared" si="52"/>
        <v>-999532.08000004292</v>
      </c>
      <c r="E307" s="30">
        <f t="shared" si="52"/>
        <v>-1</v>
      </c>
      <c r="F307" s="73">
        <f t="shared" si="53"/>
        <v>-9.9999999874945782E-4</v>
      </c>
      <c r="G307" s="43">
        <f t="shared" si="53"/>
        <v>-1.0004702210038719E-3</v>
      </c>
      <c r="I307" s="19">
        <f t="shared" si="61"/>
        <v>24578.66</v>
      </c>
      <c r="J307" s="138">
        <f t="shared" si="59"/>
        <v>5901.6392999999998</v>
      </c>
      <c r="K307" s="78">
        <f t="shared" si="55"/>
        <v>1062.2951</v>
      </c>
      <c r="L307" s="144">
        <f t="shared" si="60"/>
        <v>2730.962</v>
      </c>
      <c r="M307" s="87">
        <f t="shared" si="56"/>
        <v>491.57319999999999</v>
      </c>
      <c r="N307" s="92" t="s">
        <v>43</v>
      </c>
      <c r="O307" s="167" t="s">
        <v>39</v>
      </c>
      <c r="P307" s="93" t="s">
        <v>40</v>
      </c>
      <c r="V307" s="36">
        <f t="shared" si="57"/>
        <v>1001.53</v>
      </c>
      <c r="W307" s="36">
        <f t="shared" si="58"/>
        <v>995.53</v>
      </c>
    </row>
    <row r="308" spans="1:23" x14ac:dyDescent="0.2">
      <c r="A308" s="171">
        <v>41579</v>
      </c>
      <c r="B308" s="2">
        <v>998532549.16999996</v>
      </c>
      <c r="C308" s="2">
        <v>998.53</v>
      </c>
      <c r="D308" s="2">
        <f t="shared" si="52"/>
        <v>0</v>
      </c>
      <c r="E308" s="30">
        <f t="shared" si="52"/>
        <v>0</v>
      </c>
      <c r="F308" s="73">
        <f t="shared" si="53"/>
        <v>0</v>
      </c>
      <c r="G308" s="43">
        <f t="shared" si="53"/>
        <v>0</v>
      </c>
      <c r="I308" s="32">
        <f t="shared" si="61"/>
        <v>24554.080000000002</v>
      </c>
      <c r="J308" s="139">
        <f t="shared" si="59"/>
        <v>5901.6392999999998</v>
      </c>
      <c r="K308" s="79">
        <f t="shared" si="55"/>
        <v>1062.2951</v>
      </c>
      <c r="L308" s="139">
        <f t="shared" si="60"/>
        <v>2728.2310000000002</v>
      </c>
      <c r="M308" s="79">
        <f t="shared" si="56"/>
        <v>491.08159999999998</v>
      </c>
      <c r="N308" s="94">
        <f>SUM(I276:I308)</f>
        <v>811082.70000000007</v>
      </c>
      <c r="O308" s="89">
        <f>IF(SUM(J278:J308)&lt;20000,20000,SUM(J278:J308))</f>
        <v>182950.81830000004</v>
      </c>
      <c r="P308" s="91">
        <f>IF(SUM(L278:L308)&lt;6000,6000,SUM(L278:L308))</f>
        <v>84657.091</v>
      </c>
      <c r="Q308" s="34"/>
      <c r="V308" s="36">
        <f t="shared" si="57"/>
        <v>1001.53</v>
      </c>
      <c r="W308" s="36">
        <f t="shared" si="58"/>
        <v>995.53</v>
      </c>
    </row>
    <row r="309" spans="1:23" x14ac:dyDescent="0.2">
      <c r="A309" s="171">
        <v>41580</v>
      </c>
      <c r="B309" s="2">
        <v>998532549.16999996</v>
      </c>
      <c r="C309" s="2">
        <v>998.53</v>
      </c>
      <c r="D309" s="2">
        <f t="shared" si="52"/>
        <v>0</v>
      </c>
      <c r="E309" s="30">
        <f t="shared" si="52"/>
        <v>0</v>
      </c>
      <c r="F309" s="73">
        <f t="shared" si="53"/>
        <v>0</v>
      </c>
      <c r="G309" s="43">
        <f t="shared" si="53"/>
        <v>0</v>
      </c>
      <c r="I309" s="19">
        <f t="shared" si="61"/>
        <v>24554.080000000002</v>
      </c>
      <c r="J309" s="138">
        <f t="shared" si="59"/>
        <v>5901.6392999999998</v>
      </c>
      <c r="K309" s="78">
        <f t="shared" si="55"/>
        <v>1062.2951</v>
      </c>
      <c r="L309" s="144">
        <f t="shared" si="60"/>
        <v>2728.2310000000002</v>
      </c>
      <c r="M309" s="87">
        <f t="shared" si="56"/>
        <v>491.08159999999998</v>
      </c>
      <c r="N309" s="94">
        <f>ROUND(N308*18/118,2)</f>
        <v>123724.48</v>
      </c>
      <c r="O309" s="95">
        <f>IF(O308=TRUE,SUM(K278:K308),O308*18%)</f>
        <v>32931.147294000009</v>
      </c>
      <c r="P309" s="96">
        <f>IF(P308=TRUE,SUM(M278:M308),P308*18%)</f>
        <v>15238.276379999999</v>
      </c>
      <c r="Q309" s="34"/>
      <c r="V309" s="36">
        <f t="shared" si="57"/>
        <v>1001.53</v>
      </c>
      <c r="W309" s="36">
        <f t="shared" si="58"/>
        <v>995.53</v>
      </c>
    </row>
    <row r="310" spans="1:23" x14ac:dyDescent="0.2">
      <c r="A310" s="171">
        <v>41581</v>
      </c>
      <c r="B310" s="2">
        <v>998532549.16999996</v>
      </c>
      <c r="C310" s="2">
        <v>998.53</v>
      </c>
      <c r="D310" s="2">
        <f t="shared" si="52"/>
        <v>0</v>
      </c>
      <c r="E310" s="30">
        <f t="shared" si="52"/>
        <v>0</v>
      </c>
      <c r="F310" s="73">
        <f t="shared" si="53"/>
        <v>0</v>
      </c>
      <c r="G310" s="43">
        <f t="shared" si="53"/>
        <v>0</v>
      </c>
      <c r="I310" s="19">
        <f t="shared" si="61"/>
        <v>24554.080000000002</v>
      </c>
      <c r="J310" s="138">
        <f t="shared" si="59"/>
        <v>5901.6392999999998</v>
      </c>
      <c r="K310" s="78">
        <f t="shared" si="55"/>
        <v>1062.2951</v>
      </c>
      <c r="L310" s="144">
        <f t="shared" si="60"/>
        <v>2728.2310000000002</v>
      </c>
      <c r="M310" s="87">
        <f t="shared" si="56"/>
        <v>491.08159999999998</v>
      </c>
      <c r="N310" s="190" t="s">
        <v>47</v>
      </c>
      <c r="O310" s="190"/>
      <c r="P310" s="190"/>
      <c r="Q310" s="34"/>
      <c r="V310" s="36">
        <f t="shared" si="57"/>
        <v>1001.53</v>
      </c>
      <c r="W310" s="36">
        <f t="shared" si="58"/>
        <v>995.53</v>
      </c>
    </row>
    <row r="311" spans="1:23" x14ac:dyDescent="0.2">
      <c r="A311" s="171">
        <v>41582</v>
      </c>
      <c r="B311" s="2">
        <v>998532549.16999996</v>
      </c>
      <c r="C311" s="2">
        <v>998.53</v>
      </c>
      <c r="D311" s="2">
        <f t="shared" si="52"/>
        <v>0</v>
      </c>
      <c r="E311" s="30">
        <f t="shared" si="52"/>
        <v>0</v>
      </c>
      <c r="F311" s="73">
        <f t="shared" si="53"/>
        <v>0</v>
      </c>
      <c r="G311" s="43">
        <f t="shared" si="53"/>
        <v>0</v>
      </c>
      <c r="I311" s="31">
        <f t="shared" si="61"/>
        <v>24554.080000000002</v>
      </c>
      <c r="J311" s="137">
        <f t="shared" si="59"/>
        <v>5901.6392999999998</v>
      </c>
      <c r="K311" s="77">
        <f t="shared" si="55"/>
        <v>1062.2951</v>
      </c>
      <c r="L311" s="137">
        <f t="shared" si="60"/>
        <v>2728.2310000000002</v>
      </c>
      <c r="M311" s="77">
        <f t="shared" si="56"/>
        <v>491.08159999999998</v>
      </c>
      <c r="N311" s="75"/>
      <c r="O311" s="75"/>
      <c r="P311" s="75"/>
      <c r="Q311" s="34"/>
      <c r="V311" s="36">
        <f t="shared" si="57"/>
        <v>1001.53</v>
      </c>
      <c r="W311" s="36">
        <f t="shared" si="58"/>
        <v>995.53</v>
      </c>
    </row>
    <row r="312" spans="1:23" x14ac:dyDescent="0.2">
      <c r="A312" s="171">
        <v>41583</v>
      </c>
      <c r="B312" s="2">
        <v>998532549.16999996</v>
      </c>
      <c r="C312" s="2">
        <v>998.53</v>
      </c>
      <c r="D312" s="2">
        <f t="shared" si="52"/>
        <v>0</v>
      </c>
      <c r="E312" s="30">
        <f t="shared" si="52"/>
        <v>0</v>
      </c>
      <c r="F312" s="73">
        <f t="shared" si="53"/>
        <v>0</v>
      </c>
      <c r="G312" s="43">
        <f t="shared" si="53"/>
        <v>0</v>
      </c>
      <c r="I312" s="31">
        <f t="shared" si="61"/>
        <v>24554.080000000002</v>
      </c>
      <c r="J312" s="137">
        <f t="shared" si="59"/>
        <v>5901.6392999999998</v>
      </c>
      <c r="K312" s="77">
        <f t="shared" si="55"/>
        <v>1062.2951</v>
      </c>
      <c r="L312" s="137">
        <f t="shared" si="60"/>
        <v>2728.2310000000002</v>
      </c>
      <c r="M312" s="77">
        <f t="shared" si="56"/>
        <v>491.08159999999998</v>
      </c>
      <c r="N312" s="14"/>
      <c r="O312" s="14"/>
      <c r="P312" s="14"/>
      <c r="Q312" s="34"/>
      <c r="V312" s="36">
        <f t="shared" si="57"/>
        <v>1001.53</v>
      </c>
      <c r="W312" s="36">
        <f t="shared" si="58"/>
        <v>995.53</v>
      </c>
    </row>
    <row r="313" spans="1:23" x14ac:dyDescent="0.2">
      <c r="A313" s="171">
        <v>41584</v>
      </c>
      <c r="B313" s="2">
        <v>998532549.16999996</v>
      </c>
      <c r="C313" s="2">
        <v>998.53</v>
      </c>
      <c r="D313" s="2">
        <f t="shared" si="52"/>
        <v>0</v>
      </c>
      <c r="E313" s="30">
        <f t="shared" si="52"/>
        <v>0</v>
      </c>
      <c r="F313" s="73">
        <f t="shared" si="53"/>
        <v>0</v>
      </c>
      <c r="G313" s="43">
        <f t="shared" si="53"/>
        <v>0</v>
      </c>
      <c r="I313" s="31">
        <f t="shared" si="61"/>
        <v>24554.080000000002</v>
      </c>
      <c r="J313" s="137">
        <f t="shared" si="59"/>
        <v>5901.6392999999998</v>
      </c>
      <c r="K313" s="77">
        <f t="shared" si="55"/>
        <v>1062.2951</v>
      </c>
      <c r="L313" s="137">
        <f t="shared" si="60"/>
        <v>2728.2310000000002</v>
      </c>
      <c r="M313" s="77">
        <f t="shared" si="56"/>
        <v>491.08159999999998</v>
      </c>
      <c r="N313" s="14"/>
      <c r="O313" s="14"/>
      <c r="P313" s="14"/>
      <c r="Q313" s="34"/>
      <c r="V313" s="36">
        <f t="shared" si="57"/>
        <v>1001.53</v>
      </c>
      <c r="W313" s="36">
        <f t="shared" si="58"/>
        <v>995.53</v>
      </c>
    </row>
    <row r="314" spans="1:23" x14ac:dyDescent="0.2">
      <c r="A314" s="171">
        <v>41585</v>
      </c>
      <c r="B314" s="2">
        <v>998532549.16999996</v>
      </c>
      <c r="C314" s="2">
        <v>998.53</v>
      </c>
      <c r="D314" s="2">
        <f t="shared" si="52"/>
        <v>0</v>
      </c>
      <c r="E314" s="30">
        <f t="shared" si="52"/>
        <v>0</v>
      </c>
      <c r="F314" s="73">
        <f t="shared" si="53"/>
        <v>0</v>
      </c>
      <c r="G314" s="43">
        <f t="shared" si="53"/>
        <v>0</v>
      </c>
      <c r="I314" s="19">
        <f t="shared" si="61"/>
        <v>24554.080000000002</v>
      </c>
      <c r="J314" s="138">
        <f t="shared" si="59"/>
        <v>5901.6392999999998</v>
      </c>
      <c r="K314" s="78">
        <f t="shared" si="55"/>
        <v>1062.2951</v>
      </c>
      <c r="L314" s="144">
        <f t="shared" si="60"/>
        <v>2728.2310000000002</v>
      </c>
      <c r="M314" s="87">
        <f t="shared" si="56"/>
        <v>491.08159999999998</v>
      </c>
      <c r="N314" s="14"/>
      <c r="O314" s="14"/>
      <c r="P314" s="14"/>
      <c r="V314" s="36">
        <f t="shared" si="57"/>
        <v>1001.53</v>
      </c>
      <c r="W314" s="36">
        <f t="shared" si="58"/>
        <v>995.53</v>
      </c>
    </row>
    <row r="315" spans="1:23" x14ac:dyDescent="0.2">
      <c r="A315" s="171">
        <v>41586</v>
      </c>
      <c r="B315" s="2">
        <v>998532549.16999996</v>
      </c>
      <c r="C315" s="2">
        <v>998.53</v>
      </c>
      <c r="D315" s="2">
        <f t="shared" si="52"/>
        <v>0</v>
      </c>
      <c r="E315" s="30">
        <f t="shared" si="52"/>
        <v>0</v>
      </c>
      <c r="F315" s="73">
        <f t="shared" si="53"/>
        <v>0</v>
      </c>
      <c r="G315" s="43">
        <f t="shared" si="53"/>
        <v>0</v>
      </c>
      <c r="I315" s="19">
        <f t="shared" si="61"/>
        <v>24554.080000000002</v>
      </c>
      <c r="J315" s="138">
        <f t="shared" si="59"/>
        <v>5901.6392999999998</v>
      </c>
      <c r="K315" s="78">
        <f t="shared" si="55"/>
        <v>1062.2951</v>
      </c>
      <c r="L315" s="144">
        <f t="shared" si="60"/>
        <v>2728.2310000000002</v>
      </c>
      <c r="M315" s="87">
        <f t="shared" si="56"/>
        <v>491.08159999999998</v>
      </c>
      <c r="N315" s="14"/>
      <c r="O315" s="14"/>
      <c r="P315" s="14"/>
      <c r="V315" s="36">
        <f t="shared" si="57"/>
        <v>1001.53</v>
      </c>
      <c r="W315" s="36">
        <f t="shared" si="58"/>
        <v>995.53</v>
      </c>
    </row>
    <row r="316" spans="1:23" x14ac:dyDescent="0.2">
      <c r="A316" s="171">
        <v>41587</v>
      </c>
      <c r="B316" s="2">
        <v>998532549.16999996</v>
      </c>
      <c r="C316" s="2">
        <v>998.53</v>
      </c>
      <c r="D316" s="2">
        <f t="shared" si="52"/>
        <v>0</v>
      </c>
      <c r="E316" s="30">
        <f t="shared" si="52"/>
        <v>0</v>
      </c>
      <c r="F316" s="73">
        <f t="shared" si="53"/>
        <v>0</v>
      </c>
      <c r="G316" s="43">
        <f t="shared" si="53"/>
        <v>0</v>
      </c>
      <c r="I316" s="19">
        <f t="shared" si="61"/>
        <v>24554.080000000002</v>
      </c>
      <c r="J316" s="138">
        <f t="shared" si="59"/>
        <v>5901.6392999999998</v>
      </c>
      <c r="K316" s="78">
        <f t="shared" si="55"/>
        <v>1062.2951</v>
      </c>
      <c r="L316" s="144">
        <f t="shared" si="60"/>
        <v>2728.2310000000002</v>
      </c>
      <c r="M316" s="87">
        <f t="shared" si="56"/>
        <v>491.08159999999998</v>
      </c>
      <c r="N316" s="14"/>
      <c r="O316" s="14"/>
      <c r="P316" s="14"/>
      <c r="V316" s="36">
        <f t="shared" si="57"/>
        <v>1001.53</v>
      </c>
      <c r="W316" s="36">
        <f t="shared" si="58"/>
        <v>995.53</v>
      </c>
    </row>
    <row r="317" spans="1:23" x14ac:dyDescent="0.2">
      <c r="A317" s="171">
        <v>41588</v>
      </c>
      <c r="B317" s="2">
        <v>998532549.16999996</v>
      </c>
      <c r="C317" s="2">
        <v>998.53</v>
      </c>
      <c r="D317" s="2">
        <f t="shared" si="52"/>
        <v>0</v>
      </c>
      <c r="E317" s="30">
        <f t="shared" si="52"/>
        <v>0</v>
      </c>
      <c r="F317" s="73">
        <f t="shared" si="53"/>
        <v>0</v>
      </c>
      <c r="G317" s="43">
        <f t="shared" si="53"/>
        <v>0</v>
      </c>
      <c r="I317" s="19">
        <f t="shared" si="61"/>
        <v>24554.080000000002</v>
      </c>
      <c r="J317" s="138">
        <f t="shared" si="59"/>
        <v>5901.6392999999998</v>
      </c>
      <c r="K317" s="78">
        <f t="shared" si="55"/>
        <v>1062.2951</v>
      </c>
      <c r="L317" s="144">
        <f t="shared" si="60"/>
        <v>2728.2310000000002</v>
      </c>
      <c r="M317" s="87">
        <f t="shared" si="56"/>
        <v>491.08159999999998</v>
      </c>
      <c r="N317" s="14"/>
      <c r="O317" s="14"/>
      <c r="P317" s="14"/>
      <c r="V317" s="36">
        <f t="shared" si="57"/>
        <v>1001.53</v>
      </c>
      <c r="W317" s="36">
        <f t="shared" si="58"/>
        <v>995.53</v>
      </c>
    </row>
    <row r="318" spans="1:23" x14ac:dyDescent="0.2">
      <c r="A318" s="171">
        <v>41589</v>
      </c>
      <c r="B318" s="2">
        <v>998532549.16999996</v>
      </c>
      <c r="C318" s="2">
        <v>998.53</v>
      </c>
      <c r="D318" s="2">
        <f t="shared" si="52"/>
        <v>0</v>
      </c>
      <c r="E318" s="30">
        <f t="shared" si="52"/>
        <v>0</v>
      </c>
      <c r="F318" s="73">
        <f t="shared" si="53"/>
        <v>0</v>
      </c>
      <c r="G318" s="43">
        <f t="shared" si="53"/>
        <v>0</v>
      </c>
      <c r="I318" s="31">
        <f t="shared" si="61"/>
        <v>24554.080000000002</v>
      </c>
      <c r="J318" s="137">
        <f t="shared" si="59"/>
        <v>5901.6392999999998</v>
      </c>
      <c r="K318" s="77">
        <f t="shared" si="55"/>
        <v>1062.2951</v>
      </c>
      <c r="L318" s="137">
        <f t="shared" si="60"/>
        <v>2728.2310000000002</v>
      </c>
      <c r="M318" s="77">
        <f t="shared" si="56"/>
        <v>491.08159999999998</v>
      </c>
      <c r="N318" s="14"/>
      <c r="O318" s="14"/>
      <c r="P318" s="14"/>
      <c r="V318" s="36">
        <f t="shared" si="57"/>
        <v>1001.53</v>
      </c>
      <c r="W318" s="36">
        <f t="shared" si="58"/>
        <v>995.53</v>
      </c>
    </row>
    <row r="319" spans="1:23" x14ac:dyDescent="0.2">
      <c r="A319" s="171">
        <v>41590</v>
      </c>
      <c r="B319" s="2">
        <v>998532549.16999996</v>
      </c>
      <c r="C319" s="2">
        <v>998.53</v>
      </c>
      <c r="D319" s="2">
        <f t="shared" si="52"/>
        <v>0</v>
      </c>
      <c r="E319" s="30">
        <f t="shared" si="52"/>
        <v>0</v>
      </c>
      <c r="F319" s="73">
        <f t="shared" si="53"/>
        <v>0</v>
      </c>
      <c r="G319" s="43">
        <f t="shared" si="53"/>
        <v>0</v>
      </c>
      <c r="I319" s="31">
        <f t="shared" si="61"/>
        <v>24554.080000000002</v>
      </c>
      <c r="J319" s="137">
        <f t="shared" si="59"/>
        <v>5901.6392999999998</v>
      </c>
      <c r="K319" s="77">
        <f t="shared" si="55"/>
        <v>1062.2951</v>
      </c>
      <c r="L319" s="137">
        <f t="shared" si="60"/>
        <v>2728.2310000000002</v>
      </c>
      <c r="M319" s="77">
        <f t="shared" si="56"/>
        <v>491.08159999999998</v>
      </c>
      <c r="N319" s="14"/>
      <c r="O319" s="14"/>
      <c r="P319" s="14"/>
      <c r="V319" s="36">
        <f t="shared" si="57"/>
        <v>1001.53</v>
      </c>
      <c r="W319" s="36">
        <f t="shared" si="58"/>
        <v>995.53</v>
      </c>
    </row>
    <row r="320" spans="1:23" x14ac:dyDescent="0.2">
      <c r="A320" s="171">
        <v>41591</v>
      </c>
      <c r="B320" s="2">
        <v>998532549.16999996</v>
      </c>
      <c r="C320" s="2">
        <v>998.53</v>
      </c>
      <c r="D320" s="2">
        <f t="shared" si="52"/>
        <v>0</v>
      </c>
      <c r="E320" s="30">
        <f t="shared" si="52"/>
        <v>0</v>
      </c>
      <c r="F320" s="73">
        <f t="shared" si="53"/>
        <v>0</v>
      </c>
      <c r="G320" s="43">
        <f t="shared" si="53"/>
        <v>0</v>
      </c>
      <c r="I320" s="19">
        <f t="shared" si="61"/>
        <v>24554.080000000002</v>
      </c>
      <c r="J320" s="138">
        <f t="shared" si="59"/>
        <v>5901.6392999999998</v>
      </c>
      <c r="K320" s="78">
        <f t="shared" si="55"/>
        <v>1062.2951</v>
      </c>
      <c r="L320" s="144">
        <f t="shared" si="60"/>
        <v>2728.2310000000002</v>
      </c>
      <c r="M320" s="87">
        <f t="shared" si="56"/>
        <v>491.08159999999998</v>
      </c>
      <c r="N320" s="14"/>
      <c r="O320" s="14"/>
      <c r="P320" s="14"/>
      <c r="V320" s="36">
        <f t="shared" si="57"/>
        <v>1001.53</v>
      </c>
      <c r="W320" s="36">
        <f t="shared" si="58"/>
        <v>995.53</v>
      </c>
    </row>
    <row r="321" spans="1:23" x14ac:dyDescent="0.2">
      <c r="A321" s="171">
        <v>41592</v>
      </c>
      <c r="B321" s="2">
        <v>998532549.16999996</v>
      </c>
      <c r="C321" s="2">
        <v>998.53</v>
      </c>
      <c r="D321" s="2">
        <f t="shared" si="52"/>
        <v>0</v>
      </c>
      <c r="E321" s="30">
        <f t="shared" si="52"/>
        <v>0</v>
      </c>
      <c r="F321" s="73">
        <f t="shared" si="53"/>
        <v>0</v>
      </c>
      <c r="G321" s="43">
        <f t="shared" si="53"/>
        <v>0</v>
      </c>
      <c r="I321" s="19">
        <f t="shared" si="61"/>
        <v>24554.080000000002</v>
      </c>
      <c r="J321" s="138">
        <f t="shared" si="59"/>
        <v>5901.6392999999998</v>
      </c>
      <c r="K321" s="78">
        <f t="shared" si="55"/>
        <v>1062.2951</v>
      </c>
      <c r="L321" s="144">
        <f t="shared" si="60"/>
        <v>2728.2310000000002</v>
      </c>
      <c r="M321" s="87">
        <f t="shared" si="56"/>
        <v>491.08159999999998</v>
      </c>
      <c r="N321" s="14"/>
      <c r="O321" s="14"/>
      <c r="P321" s="14"/>
      <c r="V321" s="36">
        <f t="shared" si="57"/>
        <v>1001.53</v>
      </c>
      <c r="W321" s="36">
        <f t="shared" si="58"/>
        <v>995.53</v>
      </c>
    </row>
    <row r="322" spans="1:23" x14ac:dyDescent="0.2">
      <c r="A322" s="171">
        <v>41593</v>
      </c>
      <c r="B322" s="2">
        <v>998532549.16999996</v>
      </c>
      <c r="C322" s="2">
        <v>998.53</v>
      </c>
      <c r="D322" s="2">
        <f t="shared" si="52"/>
        <v>0</v>
      </c>
      <c r="E322" s="30">
        <f t="shared" si="52"/>
        <v>0</v>
      </c>
      <c r="F322" s="73">
        <f t="shared" si="53"/>
        <v>0</v>
      </c>
      <c r="G322" s="43">
        <f t="shared" si="53"/>
        <v>0</v>
      </c>
      <c r="I322" s="19">
        <f t="shared" si="61"/>
        <v>24554.080000000002</v>
      </c>
      <c r="J322" s="138">
        <f t="shared" si="59"/>
        <v>5901.6392999999998</v>
      </c>
      <c r="K322" s="78">
        <f t="shared" si="55"/>
        <v>1062.2951</v>
      </c>
      <c r="L322" s="144">
        <f t="shared" si="60"/>
        <v>2728.2310000000002</v>
      </c>
      <c r="M322" s="87">
        <f t="shared" si="56"/>
        <v>491.08159999999998</v>
      </c>
      <c r="N322" s="14"/>
      <c r="O322" s="14"/>
      <c r="P322" s="14"/>
      <c r="V322" s="36">
        <f t="shared" si="57"/>
        <v>1001.53</v>
      </c>
      <c r="W322" s="36">
        <f t="shared" si="58"/>
        <v>995.53</v>
      </c>
    </row>
    <row r="323" spans="1:23" x14ac:dyDescent="0.2">
      <c r="A323" s="171">
        <v>41594</v>
      </c>
      <c r="B323" s="2">
        <v>998532549.16999996</v>
      </c>
      <c r="C323" s="2">
        <v>998.53</v>
      </c>
      <c r="D323" s="2">
        <f t="shared" si="52"/>
        <v>0</v>
      </c>
      <c r="E323" s="30">
        <f t="shared" si="52"/>
        <v>0</v>
      </c>
      <c r="F323" s="73">
        <f t="shared" si="53"/>
        <v>0</v>
      </c>
      <c r="G323" s="43">
        <f t="shared" si="53"/>
        <v>0</v>
      </c>
      <c r="I323" s="19">
        <f t="shared" si="61"/>
        <v>24554.080000000002</v>
      </c>
      <c r="J323" s="138">
        <f t="shared" si="59"/>
        <v>5901.6392999999998</v>
      </c>
      <c r="K323" s="78">
        <f t="shared" si="55"/>
        <v>1062.2951</v>
      </c>
      <c r="L323" s="144">
        <f t="shared" si="60"/>
        <v>2728.2310000000002</v>
      </c>
      <c r="M323" s="87">
        <f t="shared" si="56"/>
        <v>491.08159999999998</v>
      </c>
      <c r="N323" s="14"/>
      <c r="O323" s="14"/>
      <c r="P323" s="14"/>
      <c r="V323" s="36">
        <f t="shared" si="57"/>
        <v>1001.53</v>
      </c>
      <c r="W323" s="36">
        <f t="shared" si="58"/>
        <v>995.53</v>
      </c>
    </row>
    <row r="324" spans="1:23" x14ac:dyDescent="0.2">
      <c r="A324" s="171">
        <v>41595</v>
      </c>
      <c r="B324" s="2">
        <v>998532549.16999996</v>
      </c>
      <c r="C324" s="2">
        <v>998.53</v>
      </c>
      <c r="D324" s="2">
        <f t="shared" si="52"/>
        <v>0</v>
      </c>
      <c r="E324" s="30">
        <f t="shared" si="52"/>
        <v>0</v>
      </c>
      <c r="F324" s="73">
        <f t="shared" si="53"/>
        <v>0</v>
      </c>
      <c r="G324" s="43">
        <f t="shared" si="53"/>
        <v>0</v>
      </c>
      <c r="I324" s="19">
        <f t="shared" si="61"/>
        <v>24554.080000000002</v>
      </c>
      <c r="J324" s="138">
        <f t="shared" si="59"/>
        <v>5901.6392999999998</v>
      </c>
      <c r="K324" s="78">
        <f t="shared" si="55"/>
        <v>1062.2951</v>
      </c>
      <c r="L324" s="144">
        <f t="shared" si="60"/>
        <v>2728.2310000000002</v>
      </c>
      <c r="M324" s="87">
        <f t="shared" si="56"/>
        <v>491.08159999999998</v>
      </c>
      <c r="N324" s="14"/>
      <c r="O324" s="14"/>
      <c r="P324" s="14"/>
      <c r="V324" s="36">
        <f t="shared" si="57"/>
        <v>1001.53</v>
      </c>
      <c r="W324" s="36">
        <f t="shared" si="58"/>
        <v>995.53</v>
      </c>
    </row>
    <row r="325" spans="1:23" x14ac:dyDescent="0.2">
      <c r="A325" s="171">
        <v>41596</v>
      </c>
      <c r="B325" s="2">
        <v>998532549.16999996</v>
      </c>
      <c r="C325" s="2">
        <v>998.53</v>
      </c>
      <c r="D325" s="2">
        <f t="shared" ref="D325:E368" si="62">IF(B325-B324=-B325-B324,0,B325-B324)</f>
        <v>0</v>
      </c>
      <c r="E325" s="30">
        <f t="shared" si="62"/>
        <v>0</v>
      </c>
      <c r="F325" s="73">
        <f t="shared" ref="F325:G368" si="63">IFERROR(D325/B324,0)</f>
        <v>0</v>
      </c>
      <c r="G325" s="43">
        <f t="shared" si="63"/>
        <v>0</v>
      </c>
      <c r="I325" s="31">
        <f t="shared" si="61"/>
        <v>24554.080000000002</v>
      </c>
      <c r="J325" s="137">
        <f t="shared" si="59"/>
        <v>5901.6392999999998</v>
      </c>
      <c r="K325" s="77">
        <f t="shared" si="55"/>
        <v>1062.2951</v>
      </c>
      <c r="L325" s="137">
        <f t="shared" si="60"/>
        <v>2728.2310000000002</v>
      </c>
      <c r="M325" s="77">
        <f t="shared" si="56"/>
        <v>491.08159999999998</v>
      </c>
      <c r="N325" s="14"/>
      <c r="O325" s="14"/>
      <c r="P325" s="14"/>
      <c r="V325" s="36">
        <f t="shared" si="57"/>
        <v>1001.53</v>
      </c>
      <c r="W325" s="36">
        <f t="shared" si="58"/>
        <v>995.53</v>
      </c>
    </row>
    <row r="326" spans="1:23" x14ac:dyDescent="0.2">
      <c r="A326" s="171">
        <v>41597</v>
      </c>
      <c r="B326" s="2">
        <v>998532549.16999996</v>
      </c>
      <c r="C326" s="2">
        <v>998.53</v>
      </c>
      <c r="D326" s="2">
        <f t="shared" si="62"/>
        <v>0</v>
      </c>
      <c r="E326" s="30">
        <f t="shared" si="62"/>
        <v>0</v>
      </c>
      <c r="F326" s="73">
        <f t="shared" si="63"/>
        <v>0</v>
      </c>
      <c r="G326" s="43">
        <f t="shared" si="63"/>
        <v>0</v>
      </c>
      <c r="I326" s="31">
        <f t="shared" si="61"/>
        <v>24554.080000000002</v>
      </c>
      <c r="J326" s="137">
        <f t="shared" si="59"/>
        <v>5901.6392999999998</v>
      </c>
      <c r="K326" s="77">
        <f t="shared" si="55"/>
        <v>1062.2951</v>
      </c>
      <c r="L326" s="137">
        <f t="shared" si="60"/>
        <v>2728.2310000000002</v>
      </c>
      <c r="M326" s="77">
        <f t="shared" si="56"/>
        <v>491.08159999999998</v>
      </c>
      <c r="N326" s="14"/>
      <c r="O326" s="14"/>
      <c r="P326" s="14"/>
      <c r="V326" s="36">
        <f t="shared" si="57"/>
        <v>1001.53</v>
      </c>
      <c r="W326" s="36">
        <f t="shared" si="58"/>
        <v>995.53</v>
      </c>
    </row>
    <row r="327" spans="1:23" x14ac:dyDescent="0.2">
      <c r="A327" s="171">
        <v>41598</v>
      </c>
      <c r="B327" s="2">
        <v>998532549.16999996</v>
      </c>
      <c r="C327" s="2">
        <v>998.53</v>
      </c>
      <c r="D327" s="2">
        <f t="shared" si="62"/>
        <v>0</v>
      </c>
      <c r="E327" s="30">
        <f t="shared" si="62"/>
        <v>0</v>
      </c>
      <c r="F327" s="73">
        <f t="shared" si="63"/>
        <v>0</v>
      </c>
      <c r="G327" s="43">
        <f t="shared" si="63"/>
        <v>0</v>
      </c>
      <c r="I327" s="19">
        <f t="shared" si="61"/>
        <v>24554.080000000002</v>
      </c>
      <c r="J327" s="138">
        <f t="shared" si="59"/>
        <v>5901.6392999999998</v>
      </c>
      <c r="K327" s="78">
        <f t="shared" si="55"/>
        <v>1062.2951</v>
      </c>
      <c r="L327" s="144">
        <f t="shared" si="60"/>
        <v>2728.2310000000002</v>
      </c>
      <c r="M327" s="87">
        <f t="shared" si="56"/>
        <v>491.08159999999998</v>
      </c>
      <c r="N327" s="14"/>
      <c r="O327" s="14"/>
      <c r="P327" s="14"/>
      <c r="V327" s="36">
        <f t="shared" si="57"/>
        <v>1001.53</v>
      </c>
      <c r="W327" s="36">
        <f t="shared" si="58"/>
        <v>995.53</v>
      </c>
    </row>
    <row r="328" spans="1:23" x14ac:dyDescent="0.2">
      <c r="A328" s="171">
        <v>41599</v>
      </c>
      <c r="B328" s="2">
        <v>998532549.16999996</v>
      </c>
      <c r="C328" s="2">
        <v>998.53</v>
      </c>
      <c r="D328" s="2">
        <f t="shared" si="62"/>
        <v>0</v>
      </c>
      <c r="E328" s="30">
        <f t="shared" si="62"/>
        <v>0</v>
      </c>
      <c r="F328" s="73">
        <f t="shared" si="63"/>
        <v>0</v>
      </c>
      <c r="G328" s="43">
        <f t="shared" si="63"/>
        <v>0</v>
      </c>
      <c r="I328" s="19">
        <f t="shared" ref="I328:I359" si="64">ROUND(B327*$N$2/$O$739,2)</f>
        <v>24554.080000000002</v>
      </c>
      <c r="J328" s="138">
        <f t="shared" si="59"/>
        <v>5901.6392999999998</v>
      </c>
      <c r="K328" s="78">
        <f t="shared" si="55"/>
        <v>1062.2951</v>
      </c>
      <c r="L328" s="144">
        <f t="shared" si="60"/>
        <v>2728.2310000000002</v>
      </c>
      <c r="M328" s="87">
        <f t="shared" si="56"/>
        <v>491.08159999999998</v>
      </c>
      <c r="N328" s="14"/>
      <c r="O328" s="14"/>
      <c r="P328" s="14"/>
      <c r="V328" s="36">
        <f t="shared" si="57"/>
        <v>1001.53</v>
      </c>
      <c r="W328" s="36">
        <f t="shared" si="58"/>
        <v>995.53</v>
      </c>
    </row>
    <row r="329" spans="1:23" x14ac:dyDescent="0.2">
      <c r="A329" s="171">
        <v>41600</v>
      </c>
      <c r="B329" s="2">
        <v>998532549.16999996</v>
      </c>
      <c r="C329" s="2">
        <v>998.53</v>
      </c>
      <c r="D329" s="2">
        <f t="shared" si="62"/>
        <v>0</v>
      </c>
      <c r="E329" s="30">
        <f t="shared" si="62"/>
        <v>0</v>
      </c>
      <c r="F329" s="73">
        <f t="shared" si="63"/>
        <v>0</v>
      </c>
      <c r="G329" s="43">
        <f t="shared" si="63"/>
        <v>0</v>
      </c>
      <c r="I329" s="19">
        <f t="shared" si="64"/>
        <v>24554.080000000002</v>
      </c>
      <c r="J329" s="138">
        <f t="shared" si="59"/>
        <v>5901.6392999999998</v>
      </c>
      <c r="K329" s="78">
        <f t="shared" si="55"/>
        <v>1062.2951</v>
      </c>
      <c r="L329" s="144">
        <f t="shared" si="60"/>
        <v>2728.2310000000002</v>
      </c>
      <c r="M329" s="87">
        <f t="shared" si="56"/>
        <v>491.08159999999998</v>
      </c>
      <c r="N329" s="14"/>
      <c r="O329" s="14"/>
      <c r="P329" s="14"/>
      <c r="V329" s="36">
        <f t="shared" si="57"/>
        <v>1001.53</v>
      </c>
      <c r="W329" s="36">
        <f t="shared" si="58"/>
        <v>995.53</v>
      </c>
    </row>
    <row r="330" spans="1:23" x14ac:dyDescent="0.2">
      <c r="A330" s="171">
        <v>41601</v>
      </c>
      <c r="B330" s="2">
        <v>998532549.16999996</v>
      </c>
      <c r="C330" s="2">
        <v>998.53</v>
      </c>
      <c r="D330" s="2">
        <f t="shared" si="62"/>
        <v>0</v>
      </c>
      <c r="E330" s="30">
        <f t="shared" si="62"/>
        <v>0</v>
      </c>
      <c r="F330" s="73">
        <f t="shared" si="63"/>
        <v>0</v>
      </c>
      <c r="G330" s="43">
        <f t="shared" si="63"/>
        <v>0</v>
      </c>
      <c r="I330" s="19">
        <f t="shared" si="64"/>
        <v>24554.080000000002</v>
      </c>
      <c r="J330" s="138">
        <f t="shared" si="59"/>
        <v>5901.6392999999998</v>
      </c>
      <c r="K330" s="78">
        <f t="shared" si="55"/>
        <v>1062.2951</v>
      </c>
      <c r="L330" s="144">
        <f t="shared" si="60"/>
        <v>2728.2310000000002</v>
      </c>
      <c r="M330" s="87">
        <f t="shared" si="56"/>
        <v>491.08159999999998</v>
      </c>
      <c r="N330" s="14"/>
      <c r="O330" s="14"/>
      <c r="P330" s="14"/>
      <c r="V330" s="36">
        <f t="shared" si="57"/>
        <v>1001.53</v>
      </c>
      <c r="W330" s="36">
        <f t="shared" si="58"/>
        <v>995.53</v>
      </c>
    </row>
    <row r="331" spans="1:23" x14ac:dyDescent="0.2">
      <c r="A331" s="171">
        <v>41602</v>
      </c>
      <c r="B331" s="2">
        <v>998532549.16999996</v>
      </c>
      <c r="C331" s="2">
        <v>998.53</v>
      </c>
      <c r="D331" s="2">
        <f t="shared" si="62"/>
        <v>0</v>
      </c>
      <c r="E331" s="30">
        <f t="shared" si="62"/>
        <v>0</v>
      </c>
      <c r="F331" s="73">
        <f t="shared" si="63"/>
        <v>0</v>
      </c>
      <c r="G331" s="43">
        <f t="shared" si="63"/>
        <v>0</v>
      </c>
      <c r="I331" s="19">
        <f t="shared" si="64"/>
        <v>24554.080000000002</v>
      </c>
      <c r="J331" s="138">
        <f t="shared" si="59"/>
        <v>5901.6392999999998</v>
      </c>
      <c r="K331" s="78">
        <f t="shared" si="55"/>
        <v>1062.2951</v>
      </c>
      <c r="L331" s="144">
        <f t="shared" si="60"/>
        <v>2728.2310000000002</v>
      </c>
      <c r="M331" s="87">
        <f t="shared" si="56"/>
        <v>491.08159999999998</v>
      </c>
      <c r="V331" s="36">
        <f t="shared" si="57"/>
        <v>1001.53</v>
      </c>
      <c r="W331" s="36">
        <f t="shared" si="58"/>
        <v>995.53</v>
      </c>
    </row>
    <row r="332" spans="1:23" x14ac:dyDescent="0.2">
      <c r="A332" s="171">
        <v>41603</v>
      </c>
      <c r="B332" s="2">
        <v>998532549.16999996</v>
      </c>
      <c r="C332" s="2">
        <v>998.53</v>
      </c>
      <c r="D332" s="2">
        <f t="shared" si="62"/>
        <v>0</v>
      </c>
      <c r="E332" s="30">
        <f t="shared" si="62"/>
        <v>0</v>
      </c>
      <c r="F332" s="73">
        <f t="shared" si="63"/>
        <v>0</v>
      </c>
      <c r="G332" s="43">
        <f t="shared" si="63"/>
        <v>0</v>
      </c>
      <c r="I332" s="31">
        <f t="shared" si="64"/>
        <v>24554.080000000002</v>
      </c>
      <c r="J332" s="137">
        <f t="shared" si="59"/>
        <v>5901.6392999999998</v>
      </c>
      <c r="K332" s="77">
        <f t="shared" si="55"/>
        <v>1062.2951</v>
      </c>
      <c r="L332" s="137">
        <f t="shared" si="60"/>
        <v>2728.2310000000002</v>
      </c>
      <c r="M332" s="77">
        <f t="shared" si="56"/>
        <v>491.08159999999998</v>
      </c>
      <c r="V332" s="36">
        <f t="shared" si="57"/>
        <v>1001.53</v>
      </c>
      <c r="W332" s="36">
        <f t="shared" si="58"/>
        <v>995.53</v>
      </c>
    </row>
    <row r="333" spans="1:23" x14ac:dyDescent="0.2">
      <c r="A333" s="171">
        <v>41604</v>
      </c>
      <c r="B333" s="2">
        <v>998532549.16999996</v>
      </c>
      <c r="C333" s="2">
        <v>998.53</v>
      </c>
      <c r="D333" s="2">
        <f t="shared" si="62"/>
        <v>0</v>
      </c>
      <c r="E333" s="30">
        <f t="shared" si="62"/>
        <v>0</v>
      </c>
      <c r="F333" s="73">
        <f t="shared" si="63"/>
        <v>0</v>
      </c>
      <c r="G333" s="43">
        <f t="shared" si="63"/>
        <v>0</v>
      </c>
      <c r="I333" s="31">
        <f t="shared" si="64"/>
        <v>24554.080000000002</v>
      </c>
      <c r="J333" s="137">
        <f t="shared" si="59"/>
        <v>5901.6392999999998</v>
      </c>
      <c r="K333" s="77">
        <f t="shared" si="55"/>
        <v>1062.2951</v>
      </c>
      <c r="L333" s="137">
        <f t="shared" si="60"/>
        <v>2728.2310000000002</v>
      </c>
      <c r="M333" s="77">
        <f t="shared" si="56"/>
        <v>491.08159999999998</v>
      </c>
      <c r="N333" s="191" t="s">
        <v>54</v>
      </c>
      <c r="O333" s="191"/>
      <c r="P333" s="191"/>
      <c r="V333" s="36">
        <f t="shared" si="57"/>
        <v>1001.53</v>
      </c>
      <c r="W333" s="36">
        <f t="shared" si="58"/>
        <v>995.53</v>
      </c>
    </row>
    <row r="334" spans="1:23" x14ac:dyDescent="0.2">
      <c r="A334" s="171">
        <v>41605</v>
      </c>
      <c r="B334" s="2">
        <v>998532549.16999996</v>
      </c>
      <c r="C334" s="2">
        <v>998.53</v>
      </c>
      <c r="D334" s="2">
        <f t="shared" si="62"/>
        <v>0</v>
      </c>
      <c r="E334" s="30">
        <f t="shared" si="62"/>
        <v>0</v>
      </c>
      <c r="F334" s="73">
        <f t="shared" si="63"/>
        <v>0</v>
      </c>
      <c r="G334" s="43">
        <f t="shared" si="63"/>
        <v>0</v>
      </c>
      <c r="I334" s="19">
        <f t="shared" si="64"/>
        <v>24554.080000000002</v>
      </c>
      <c r="J334" s="138">
        <f t="shared" si="59"/>
        <v>5901.6392999999998</v>
      </c>
      <c r="K334" s="78">
        <f t="shared" ref="K334:K367" si="65">ROUND(J334*18%,4)</f>
        <v>1062.2951</v>
      </c>
      <c r="L334" s="144">
        <f t="shared" si="60"/>
        <v>2728.2310000000002</v>
      </c>
      <c r="M334" s="87">
        <f t="shared" ref="M334:M367" si="66">ROUND(L334*18%,4)</f>
        <v>491.08159999999998</v>
      </c>
      <c r="N334" s="119" t="s">
        <v>52</v>
      </c>
      <c r="O334" s="120">
        <f>SUM(J309:J338)</f>
        <v>177049.17900000003</v>
      </c>
      <c r="P334" s="76">
        <f>SUM(L309:L338)</f>
        <v>81841.473600000012</v>
      </c>
      <c r="V334" s="36">
        <f t="shared" ref="V334:V367" si="67">C334+(ROUND(C334*$V$2,2))</f>
        <v>1001.53</v>
      </c>
      <c r="W334" s="36">
        <f t="shared" ref="W334:W367" si="68">C334-(ROUND(C334*$V$2,2))</f>
        <v>995.53</v>
      </c>
    </row>
    <row r="335" spans="1:23" x14ac:dyDescent="0.2">
      <c r="A335" s="171">
        <v>41606</v>
      </c>
      <c r="B335" s="2">
        <v>998532549.16999996</v>
      </c>
      <c r="C335" s="2">
        <v>998.53</v>
      </c>
      <c r="D335" s="2">
        <f t="shared" si="62"/>
        <v>0</v>
      </c>
      <c r="E335" s="30">
        <f t="shared" si="62"/>
        <v>0</v>
      </c>
      <c r="F335" s="73">
        <f t="shared" si="63"/>
        <v>0</v>
      </c>
      <c r="G335" s="43">
        <f t="shared" si="63"/>
        <v>0</v>
      </c>
      <c r="I335" s="19">
        <f t="shared" si="64"/>
        <v>24554.080000000002</v>
      </c>
      <c r="J335" s="138">
        <f t="shared" si="59"/>
        <v>5901.6392999999998</v>
      </c>
      <c r="K335" s="78">
        <f t="shared" si="65"/>
        <v>1062.2951</v>
      </c>
      <c r="L335" s="144">
        <f t="shared" si="60"/>
        <v>2728.2310000000002</v>
      </c>
      <c r="M335" s="87">
        <f t="shared" si="66"/>
        <v>491.08159999999998</v>
      </c>
      <c r="N335" s="119" t="s">
        <v>53</v>
      </c>
      <c r="O335" s="76">
        <f>SUM(K309:K338)</f>
        <v>31868.852999999988</v>
      </c>
      <c r="P335" s="76">
        <f>SUM(M309:M338)</f>
        <v>14731.465799999991</v>
      </c>
      <c r="V335" s="36">
        <f t="shared" si="67"/>
        <v>1001.53</v>
      </c>
      <c r="W335" s="36">
        <f t="shared" si="68"/>
        <v>995.53</v>
      </c>
    </row>
    <row r="336" spans="1:23" x14ac:dyDescent="0.2">
      <c r="A336" s="171">
        <v>41607</v>
      </c>
      <c r="B336" s="31">
        <v>997534016.62</v>
      </c>
      <c r="C336" s="31">
        <v>997.53</v>
      </c>
      <c r="D336" s="2">
        <f t="shared" si="62"/>
        <v>-998532.54999995232</v>
      </c>
      <c r="E336" s="30">
        <f t="shared" si="62"/>
        <v>-1</v>
      </c>
      <c r="F336" s="73">
        <f t="shared" si="63"/>
        <v>-1.000000000831172E-3</v>
      </c>
      <c r="G336" s="43">
        <f t="shared" si="63"/>
        <v>-1.0014721640811994E-3</v>
      </c>
      <c r="I336" s="19">
        <f t="shared" si="64"/>
        <v>24554.080000000002</v>
      </c>
      <c r="J336" s="138">
        <f t="shared" si="59"/>
        <v>5901.6392999999998</v>
      </c>
      <c r="K336" s="78">
        <f t="shared" si="65"/>
        <v>1062.2951</v>
      </c>
      <c r="L336" s="144">
        <f t="shared" si="60"/>
        <v>2728.2310000000002</v>
      </c>
      <c r="M336" s="87">
        <f t="shared" si="66"/>
        <v>491.08159999999998</v>
      </c>
      <c r="N336" s="186" t="s">
        <v>15</v>
      </c>
      <c r="O336" s="186"/>
      <c r="P336" s="186"/>
      <c r="V336" s="36">
        <f t="shared" si="67"/>
        <v>1000.52</v>
      </c>
      <c r="W336" s="36">
        <f t="shared" si="68"/>
        <v>994.54</v>
      </c>
    </row>
    <row r="337" spans="1:23" x14ac:dyDescent="0.2">
      <c r="A337" s="171">
        <v>41608</v>
      </c>
      <c r="B337" s="2">
        <v>997534016.62</v>
      </c>
      <c r="C337" s="2">
        <v>997.53</v>
      </c>
      <c r="D337" s="2">
        <f t="shared" si="62"/>
        <v>0</v>
      </c>
      <c r="E337" s="30">
        <f t="shared" si="62"/>
        <v>0</v>
      </c>
      <c r="F337" s="73">
        <f t="shared" si="63"/>
        <v>0</v>
      </c>
      <c r="G337" s="43">
        <f t="shared" si="63"/>
        <v>0</v>
      </c>
      <c r="I337" s="19">
        <f t="shared" si="64"/>
        <v>24529.52</v>
      </c>
      <c r="J337" s="138">
        <f t="shared" si="59"/>
        <v>5901.6392999999998</v>
      </c>
      <c r="K337" s="78">
        <f t="shared" si="65"/>
        <v>1062.2951</v>
      </c>
      <c r="L337" s="144">
        <f t="shared" si="60"/>
        <v>2725.5028000000002</v>
      </c>
      <c r="M337" s="87">
        <f t="shared" si="66"/>
        <v>490.59050000000002</v>
      </c>
      <c r="N337" s="92" t="s">
        <v>43</v>
      </c>
      <c r="O337" s="167" t="s">
        <v>39</v>
      </c>
      <c r="P337" s="93" t="s">
        <v>40</v>
      </c>
      <c r="V337" s="36">
        <f t="shared" si="67"/>
        <v>1000.52</v>
      </c>
      <c r="W337" s="36">
        <f t="shared" si="68"/>
        <v>994.54</v>
      </c>
    </row>
    <row r="338" spans="1:23" x14ac:dyDescent="0.2">
      <c r="A338" s="171">
        <v>41609</v>
      </c>
      <c r="B338" s="2">
        <v>997534016.62</v>
      </c>
      <c r="C338" s="2">
        <v>997.53</v>
      </c>
      <c r="D338" s="2">
        <f t="shared" si="62"/>
        <v>0</v>
      </c>
      <c r="E338" s="30">
        <f t="shared" si="62"/>
        <v>0</v>
      </c>
      <c r="F338" s="73">
        <f t="shared" si="63"/>
        <v>0</v>
      </c>
      <c r="G338" s="43">
        <f t="shared" si="63"/>
        <v>0</v>
      </c>
      <c r="I338" s="32">
        <f t="shared" si="64"/>
        <v>24529.52</v>
      </c>
      <c r="J338" s="139">
        <f t="shared" si="59"/>
        <v>5901.6392999999998</v>
      </c>
      <c r="K338" s="79">
        <f t="shared" si="65"/>
        <v>1062.2951</v>
      </c>
      <c r="L338" s="139">
        <f t="shared" si="60"/>
        <v>2725.5028000000002</v>
      </c>
      <c r="M338" s="79">
        <f t="shared" si="66"/>
        <v>490.59050000000002</v>
      </c>
      <c r="N338" s="94">
        <f>SUM(I309:I338)</f>
        <v>736573.28</v>
      </c>
      <c r="O338" s="89">
        <f>IF(SUM(J309:J338)&lt;20000,20000,SUM(J309:J338))</f>
        <v>177049.17900000003</v>
      </c>
      <c r="P338" s="91">
        <f>IF(SUM(L309:L338)&lt;6000,6000,SUM(L309:L338))</f>
        <v>81841.473600000012</v>
      </c>
      <c r="V338" s="36">
        <f t="shared" si="67"/>
        <v>1000.52</v>
      </c>
      <c r="W338" s="36">
        <f t="shared" si="68"/>
        <v>994.54</v>
      </c>
    </row>
    <row r="339" spans="1:23" x14ac:dyDescent="0.2">
      <c r="A339" s="171">
        <v>41610</v>
      </c>
      <c r="B339" s="2">
        <v>997534016.62</v>
      </c>
      <c r="C339" s="2">
        <v>997.53</v>
      </c>
      <c r="D339" s="2">
        <f t="shared" si="62"/>
        <v>0</v>
      </c>
      <c r="E339" s="30">
        <f t="shared" si="62"/>
        <v>0</v>
      </c>
      <c r="F339" s="73">
        <f t="shared" si="63"/>
        <v>0</v>
      </c>
      <c r="G339" s="43">
        <f t="shared" si="63"/>
        <v>0</v>
      </c>
      <c r="I339" s="31">
        <f t="shared" si="64"/>
        <v>24529.52</v>
      </c>
      <c r="J339" s="137">
        <f t="shared" si="59"/>
        <v>5901.6392999999998</v>
      </c>
      <c r="K339" s="77">
        <f t="shared" si="65"/>
        <v>1062.2951</v>
      </c>
      <c r="L339" s="137">
        <f t="shared" si="60"/>
        <v>2725.5028000000002</v>
      </c>
      <c r="M339" s="77">
        <f t="shared" si="66"/>
        <v>490.59050000000002</v>
      </c>
      <c r="N339" s="94">
        <f>ROUND(N338*18/118,2)</f>
        <v>112358.64</v>
      </c>
      <c r="O339" s="95">
        <f>IF(O338=TRUE,SUM(K309:K338),O338*18%)</f>
        <v>31868.852220000004</v>
      </c>
      <c r="P339" s="96">
        <f>IF(P338=TRUE,SUM(M309:M338),P338*18%)</f>
        <v>14731.465248000002</v>
      </c>
      <c r="Q339" s="34"/>
      <c r="V339" s="36">
        <f t="shared" si="67"/>
        <v>1000.52</v>
      </c>
      <c r="W339" s="36">
        <f t="shared" si="68"/>
        <v>994.54</v>
      </c>
    </row>
    <row r="340" spans="1:23" x14ac:dyDescent="0.2">
      <c r="A340" s="171">
        <v>41611</v>
      </c>
      <c r="B340" s="2">
        <v>997534016.62</v>
      </c>
      <c r="C340" s="2">
        <v>997.53</v>
      </c>
      <c r="D340" s="2">
        <f t="shared" si="62"/>
        <v>0</v>
      </c>
      <c r="E340" s="30">
        <f t="shared" si="62"/>
        <v>0</v>
      </c>
      <c r="F340" s="73">
        <f t="shared" si="63"/>
        <v>0</v>
      </c>
      <c r="G340" s="43">
        <f t="shared" si="63"/>
        <v>0</v>
      </c>
      <c r="I340" s="31">
        <f t="shared" si="64"/>
        <v>24529.52</v>
      </c>
      <c r="J340" s="137">
        <f t="shared" si="59"/>
        <v>5901.6392999999998</v>
      </c>
      <c r="K340" s="77">
        <f t="shared" si="65"/>
        <v>1062.2951</v>
      </c>
      <c r="L340" s="137">
        <f t="shared" si="60"/>
        <v>2725.5028000000002</v>
      </c>
      <c r="M340" s="77">
        <f t="shared" si="66"/>
        <v>490.59050000000002</v>
      </c>
      <c r="N340" s="190" t="s">
        <v>47</v>
      </c>
      <c r="O340" s="190"/>
      <c r="P340" s="190"/>
      <c r="Q340" s="34"/>
      <c r="V340" s="36">
        <f t="shared" si="67"/>
        <v>1000.52</v>
      </c>
      <c r="W340" s="36">
        <f t="shared" si="68"/>
        <v>994.54</v>
      </c>
    </row>
    <row r="341" spans="1:23" x14ac:dyDescent="0.2">
      <c r="A341" s="171">
        <v>41612</v>
      </c>
      <c r="B341" s="2">
        <v>997534016.62</v>
      </c>
      <c r="C341" s="2">
        <v>997.53</v>
      </c>
      <c r="D341" s="2">
        <f t="shared" si="62"/>
        <v>0</v>
      </c>
      <c r="E341" s="30">
        <f t="shared" si="62"/>
        <v>0</v>
      </c>
      <c r="F341" s="73">
        <f t="shared" si="63"/>
        <v>0</v>
      </c>
      <c r="G341" s="43">
        <f t="shared" si="63"/>
        <v>0</v>
      </c>
      <c r="I341" s="19">
        <f t="shared" si="64"/>
        <v>24529.52</v>
      </c>
      <c r="J341" s="138">
        <f t="shared" si="59"/>
        <v>5901.6392999999998</v>
      </c>
      <c r="K341" s="78">
        <f t="shared" si="65"/>
        <v>1062.2951</v>
      </c>
      <c r="L341" s="144">
        <f t="shared" si="60"/>
        <v>2725.5028000000002</v>
      </c>
      <c r="M341" s="87">
        <f t="shared" si="66"/>
        <v>490.59050000000002</v>
      </c>
      <c r="N341" s="75"/>
      <c r="O341" s="75"/>
      <c r="P341" s="75"/>
      <c r="Q341" s="34"/>
      <c r="V341" s="36">
        <f t="shared" si="67"/>
        <v>1000.52</v>
      </c>
      <c r="W341" s="36">
        <f t="shared" si="68"/>
        <v>994.54</v>
      </c>
    </row>
    <row r="342" spans="1:23" x14ac:dyDescent="0.2">
      <c r="A342" s="171">
        <v>41613</v>
      </c>
      <c r="B342" s="2">
        <v>997534016.62</v>
      </c>
      <c r="C342" s="2">
        <v>997.53</v>
      </c>
      <c r="D342" s="2">
        <f t="shared" si="62"/>
        <v>0</v>
      </c>
      <c r="E342" s="30">
        <f t="shared" si="62"/>
        <v>0</v>
      </c>
      <c r="F342" s="73">
        <f t="shared" si="63"/>
        <v>0</v>
      </c>
      <c r="G342" s="43">
        <f t="shared" si="63"/>
        <v>0</v>
      </c>
      <c r="I342" s="19">
        <f t="shared" si="64"/>
        <v>24529.52</v>
      </c>
      <c r="J342" s="138">
        <f t="shared" si="59"/>
        <v>5901.6392999999998</v>
      </c>
      <c r="K342" s="78">
        <f t="shared" si="65"/>
        <v>1062.2951</v>
      </c>
      <c r="L342" s="144">
        <f t="shared" si="60"/>
        <v>2725.5028000000002</v>
      </c>
      <c r="M342" s="87">
        <f t="shared" si="66"/>
        <v>490.59050000000002</v>
      </c>
      <c r="N342" s="14"/>
      <c r="O342" s="14"/>
      <c r="P342" s="14"/>
      <c r="Q342" s="34"/>
      <c r="V342" s="36">
        <f t="shared" si="67"/>
        <v>1000.52</v>
      </c>
      <c r="W342" s="36">
        <f t="shared" si="68"/>
        <v>994.54</v>
      </c>
    </row>
    <row r="343" spans="1:23" x14ac:dyDescent="0.2">
      <c r="A343" s="171">
        <v>41614</v>
      </c>
      <c r="B343" s="2">
        <v>997534016.62</v>
      </c>
      <c r="C343" s="2">
        <v>997.53</v>
      </c>
      <c r="D343" s="2">
        <f t="shared" si="62"/>
        <v>0</v>
      </c>
      <c r="E343" s="30">
        <f t="shared" si="62"/>
        <v>0</v>
      </c>
      <c r="F343" s="73">
        <f t="shared" si="63"/>
        <v>0</v>
      </c>
      <c r="G343" s="43">
        <f t="shared" si="63"/>
        <v>0</v>
      </c>
      <c r="I343" s="19">
        <f t="shared" si="64"/>
        <v>24529.52</v>
      </c>
      <c r="J343" s="138">
        <f t="shared" si="59"/>
        <v>5901.6392999999998</v>
      </c>
      <c r="K343" s="78">
        <f t="shared" si="65"/>
        <v>1062.2951</v>
      </c>
      <c r="L343" s="144">
        <f t="shared" si="60"/>
        <v>2725.5028000000002</v>
      </c>
      <c r="M343" s="87">
        <f t="shared" si="66"/>
        <v>490.59050000000002</v>
      </c>
      <c r="N343" s="14"/>
      <c r="O343" s="14"/>
      <c r="P343" s="14"/>
      <c r="Q343" s="34"/>
      <c r="V343" s="36">
        <f t="shared" si="67"/>
        <v>1000.52</v>
      </c>
      <c r="W343" s="36">
        <f t="shared" si="68"/>
        <v>994.54</v>
      </c>
    </row>
    <row r="344" spans="1:23" x14ac:dyDescent="0.2">
      <c r="A344" s="171">
        <v>41615</v>
      </c>
      <c r="B344" s="2">
        <v>997534016.62</v>
      </c>
      <c r="C344" s="2">
        <v>997.53</v>
      </c>
      <c r="D344" s="2">
        <f t="shared" si="62"/>
        <v>0</v>
      </c>
      <c r="E344" s="30">
        <f t="shared" si="62"/>
        <v>0</v>
      </c>
      <c r="F344" s="73">
        <f t="shared" si="63"/>
        <v>0</v>
      </c>
      <c r="G344" s="43">
        <f t="shared" si="63"/>
        <v>0</v>
      </c>
      <c r="I344" s="19">
        <f t="shared" si="64"/>
        <v>24529.52</v>
      </c>
      <c r="J344" s="138">
        <f t="shared" si="59"/>
        <v>5901.6392999999998</v>
      </c>
      <c r="K344" s="78">
        <f t="shared" si="65"/>
        <v>1062.2951</v>
      </c>
      <c r="L344" s="144">
        <f t="shared" si="60"/>
        <v>2725.5028000000002</v>
      </c>
      <c r="M344" s="87">
        <f t="shared" si="66"/>
        <v>490.59050000000002</v>
      </c>
      <c r="N344" s="14"/>
      <c r="O344" s="14"/>
      <c r="P344" s="14"/>
      <c r="Q344" s="34"/>
      <c r="V344" s="36">
        <f t="shared" si="67"/>
        <v>1000.52</v>
      </c>
      <c r="W344" s="36">
        <f t="shared" si="68"/>
        <v>994.54</v>
      </c>
    </row>
    <row r="345" spans="1:23" x14ac:dyDescent="0.2">
      <c r="A345" s="171">
        <v>41616</v>
      </c>
      <c r="B345" s="2">
        <v>997534016.62</v>
      </c>
      <c r="C345" s="2">
        <v>997.53</v>
      </c>
      <c r="D345" s="2">
        <f t="shared" si="62"/>
        <v>0</v>
      </c>
      <c r="E345" s="30">
        <f t="shared" si="62"/>
        <v>0</v>
      </c>
      <c r="F345" s="73">
        <f t="shared" si="63"/>
        <v>0</v>
      </c>
      <c r="G345" s="43">
        <f t="shared" si="63"/>
        <v>0</v>
      </c>
      <c r="I345" s="19">
        <f t="shared" si="64"/>
        <v>24529.52</v>
      </c>
      <c r="J345" s="138">
        <f t="shared" si="59"/>
        <v>5901.6392999999998</v>
      </c>
      <c r="K345" s="78">
        <f t="shared" si="65"/>
        <v>1062.2951</v>
      </c>
      <c r="L345" s="144">
        <f t="shared" si="60"/>
        <v>2725.5028000000002</v>
      </c>
      <c r="M345" s="87">
        <f t="shared" si="66"/>
        <v>490.59050000000002</v>
      </c>
      <c r="N345" s="14"/>
      <c r="O345" s="14"/>
      <c r="P345" s="14"/>
      <c r="Q345" s="34"/>
      <c r="V345" s="36">
        <f t="shared" si="67"/>
        <v>1000.52</v>
      </c>
      <c r="W345" s="36">
        <f t="shared" si="68"/>
        <v>994.54</v>
      </c>
    </row>
    <row r="346" spans="1:23" x14ac:dyDescent="0.2">
      <c r="A346" s="171">
        <v>41617</v>
      </c>
      <c r="B346" s="2">
        <v>997534016.62</v>
      </c>
      <c r="C346" s="2">
        <v>997.53</v>
      </c>
      <c r="D346" s="2">
        <f t="shared" si="62"/>
        <v>0</v>
      </c>
      <c r="E346" s="30">
        <f t="shared" si="62"/>
        <v>0</v>
      </c>
      <c r="F346" s="73">
        <f t="shared" si="63"/>
        <v>0</v>
      </c>
      <c r="G346" s="43">
        <f t="shared" si="63"/>
        <v>0</v>
      </c>
      <c r="I346" s="31">
        <f t="shared" si="64"/>
        <v>24529.52</v>
      </c>
      <c r="J346" s="137">
        <f t="shared" si="59"/>
        <v>5901.6392999999998</v>
      </c>
      <c r="K346" s="77">
        <f t="shared" si="65"/>
        <v>1062.2951</v>
      </c>
      <c r="L346" s="137">
        <f t="shared" si="60"/>
        <v>2725.5028000000002</v>
      </c>
      <c r="M346" s="77">
        <f t="shared" si="66"/>
        <v>490.59050000000002</v>
      </c>
      <c r="N346" s="14"/>
      <c r="O346" s="14"/>
      <c r="P346" s="14"/>
      <c r="V346" s="36">
        <f t="shared" si="67"/>
        <v>1000.52</v>
      </c>
      <c r="W346" s="36">
        <f t="shared" si="68"/>
        <v>994.54</v>
      </c>
    </row>
    <row r="347" spans="1:23" x14ac:dyDescent="0.2">
      <c r="A347" s="171">
        <v>41618</v>
      </c>
      <c r="B347" s="2">
        <v>997534016.62</v>
      </c>
      <c r="C347" s="2">
        <v>997.53</v>
      </c>
      <c r="D347" s="2">
        <f t="shared" si="62"/>
        <v>0</v>
      </c>
      <c r="E347" s="30">
        <f t="shared" si="62"/>
        <v>0</v>
      </c>
      <c r="F347" s="73">
        <f t="shared" si="63"/>
        <v>0</v>
      </c>
      <c r="G347" s="43">
        <f t="shared" si="63"/>
        <v>0</v>
      </c>
      <c r="I347" s="31">
        <f t="shared" si="64"/>
        <v>24529.52</v>
      </c>
      <c r="J347" s="137">
        <f t="shared" ref="J347:J367" si="69">ROUND(IF(B346&lt;=$R$740,B346*$S$740/$O$739,MAX(IF(B346&lt;=$R$741,B346*$S$741/$O$739,MAX(IF(B346&lt;=$R$742,B346*$S$742/$O$739,MAX(IF(B346&lt;=$R$743,B346*$S$743/$O$739,MAX(IF(B346&lt;=$R$744,B346*$S$744/$O$739,MAX(IF(B346&lt;=$R$745,B346*$S$745/$O$739,MAX(IF(B346&gt;$R$746,B346*$S$746/$O$739,0),$R$745*$S$745/$O$739)),$R$744*$S$744/$O$739)),$R$743*$S$743/$O$739)),$R$742*$S$742/$O$739)),$R$741*$S$741/$O$739)),$R$740*$S$740/$O$739)),4)</f>
        <v>5901.6392999999998</v>
      </c>
      <c r="K347" s="77">
        <f t="shared" si="65"/>
        <v>1062.2951</v>
      </c>
      <c r="L347" s="137">
        <f t="shared" si="60"/>
        <v>2725.5028000000002</v>
      </c>
      <c r="M347" s="77">
        <f t="shared" si="66"/>
        <v>490.59050000000002</v>
      </c>
      <c r="N347" s="14"/>
      <c r="O347" s="14"/>
      <c r="P347" s="14"/>
      <c r="V347" s="36">
        <f t="shared" si="67"/>
        <v>1000.52</v>
      </c>
      <c r="W347" s="36">
        <f t="shared" si="68"/>
        <v>994.54</v>
      </c>
    </row>
    <row r="348" spans="1:23" x14ac:dyDescent="0.2">
      <c r="A348" s="171">
        <v>41619</v>
      </c>
      <c r="B348" s="2">
        <v>997534016.62</v>
      </c>
      <c r="C348" s="2">
        <v>997.53</v>
      </c>
      <c r="D348" s="2">
        <f t="shared" si="62"/>
        <v>0</v>
      </c>
      <c r="E348" s="30">
        <f t="shared" si="62"/>
        <v>0</v>
      </c>
      <c r="F348" s="73">
        <f t="shared" si="63"/>
        <v>0</v>
      </c>
      <c r="G348" s="43">
        <f t="shared" si="63"/>
        <v>0</v>
      </c>
      <c r="I348" s="19">
        <f t="shared" si="64"/>
        <v>24529.52</v>
      </c>
      <c r="J348" s="138">
        <f t="shared" si="69"/>
        <v>5901.6392999999998</v>
      </c>
      <c r="K348" s="78">
        <f t="shared" si="65"/>
        <v>1062.2951</v>
      </c>
      <c r="L348" s="144">
        <f t="shared" si="60"/>
        <v>2725.5028000000002</v>
      </c>
      <c r="M348" s="87">
        <f t="shared" si="66"/>
        <v>490.59050000000002</v>
      </c>
      <c r="N348" s="14"/>
      <c r="O348" s="14"/>
      <c r="P348" s="14"/>
      <c r="V348" s="36">
        <f t="shared" si="67"/>
        <v>1000.52</v>
      </c>
      <c r="W348" s="36">
        <f t="shared" si="68"/>
        <v>994.54</v>
      </c>
    </row>
    <row r="349" spans="1:23" x14ac:dyDescent="0.2">
      <c r="A349" s="171">
        <v>41620</v>
      </c>
      <c r="B349" s="2">
        <v>997534016.62</v>
      </c>
      <c r="C349" s="2">
        <v>997.53</v>
      </c>
      <c r="D349" s="2">
        <f t="shared" si="62"/>
        <v>0</v>
      </c>
      <c r="E349" s="30">
        <f t="shared" si="62"/>
        <v>0</v>
      </c>
      <c r="F349" s="73">
        <f t="shared" si="63"/>
        <v>0</v>
      </c>
      <c r="G349" s="43">
        <f t="shared" si="63"/>
        <v>0</v>
      </c>
      <c r="I349" s="19">
        <f t="shared" si="64"/>
        <v>24529.52</v>
      </c>
      <c r="J349" s="138">
        <f t="shared" si="69"/>
        <v>5901.6392999999998</v>
      </c>
      <c r="K349" s="78">
        <f t="shared" si="65"/>
        <v>1062.2951</v>
      </c>
      <c r="L349" s="144">
        <f t="shared" si="60"/>
        <v>2725.5028000000002</v>
      </c>
      <c r="M349" s="87">
        <f t="shared" si="66"/>
        <v>490.59050000000002</v>
      </c>
      <c r="N349" s="14"/>
      <c r="O349" s="14"/>
      <c r="P349" s="14"/>
      <c r="V349" s="36">
        <f t="shared" si="67"/>
        <v>1000.52</v>
      </c>
      <c r="W349" s="36">
        <f t="shared" si="68"/>
        <v>994.54</v>
      </c>
    </row>
    <row r="350" spans="1:23" x14ac:dyDescent="0.2">
      <c r="A350" s="171">
        <v>41621</v>
      </c>
      <c r="B350" s="2">
        <v>997534016.62</v>
      </c>
      <c r="C350" s="2">
        <v>997.53</v>
      </c>
      <c r="D350" s="2">
        <f t="shared" si="62"/>
        <v>0</v>
      </c>
      <c r="E350" s="30">
        <f t="shared" si="62"/>
        <v>0</v>
      </c>
      <c r="F350" s="73">
        <f t="shared" si="63"/>
        <v>0</v>
      </c>
      <c r="G350" s="43">
        <f t="shared" si="63"/>
        <v>0</v>
      </c>
      <c r="I350" s="19">
        <f t="shared" si="64"/>
        <v>24529.52</v>
      </c>
      <c r="J350" s="138">
        <f t="shared" si="69"/>
        <v>5901.6392999999998</v>
      </c>
      <c r="K350" s="78">
        <f t="shared" si="65"/>
        <v>1062.2951</v>
      </c>
      <c r="L350" s="144">
        <f t="shared" si="60"/>
        <v>2725.5028000000002</v>
      </c>
      <c r="M350" s="87">
        <f t="shared" si="66"/>
        <v>490.59050000000002</v>
      </c>
      <c r="N350" s="14"/>
      <c r="O350" s="14"/>
      <c r="P350" s="14"/>
      <c r="V350" s="36">
        <f t="shared" si="67"/>
        <v>1000.52</v>
      </c>
      <c r="W350" s="36">
        <f t="shared" si="68"/>
        <v>994.54</v>
      </c>
    </row>
    <row r="351" spans="1:23" x14ac:dyDescent="0.2">
      <c r="A351" s="171">
        <v>41622</v>
      </c>
      <c r="B351" s="2">
        <v>997534016.62</v>
      </c>
      <c r="C351" s="2">
        <v>997.53</v>
      </c>
      <c r="D351" s="2">
        <f t="shared" si="62"/>
        <v>0</v>
      </c>
      <c r="E351" s="30">
        <f t="shared" si="62"/>
        <v>0</v>
      </c>
      <c r="F351" s="73">
        <f t="shared" si="63"/>
        <v>0</v>
      </c>
      <c r="G351" s="43">
        <f t="shared" si="63"/>
        <v>0</v>
      </c>
      <c r="I351" s="19">
        <f t="shared" si="64"/>
        <v>24529.52</v>
      </c>
      <c r="J351" s="138">
        <f t="shared" si="69"/>
        <v>5901.6392999999998</v>
      </c>
      <c r="K351" s="78">
        <f t="shared" si="65"/>
        <v>1062.2951</v>
      </c>
      <c r="L351" s="144">
        <f t="shared" si="60"/>
        <v>2725.5028000000002</v>
      </c>
      <c r="M351" s="87">
        <f t="shared" si="66"/>
        <v>490.59050000000002</v>
      </c>
      <c r="N351" s="14"/>
      <c r="O351" s="14"/>
      <c r="P351" s="14"/>
      <c r="V351" s="36">
        <f t="shared" si="67"/>
        <v>1000.52</v>
      </c>
      <c r="W351" s="36">
        <f t="shared" si="68"/>
        <v>994.54</v>
      </c>
    </row>
    <row r="352" spans="1:23" x14ac:dyDescent="0.2">
      <c r="A352" s="171">
        <v>41623</v>
      </c>
      <c r="B352" s="2">
        <v>997534016.62</v>
      </c>
      <c r="C352" s="2">
        <v>997.53</v>
      </c>
      <c r="D352" s="2">
        <f t="shared" si="62"/>
        <v>0</v>
      </c>
      <c r="E352" s="30">
        <f t="shared" si="62"/>
        <v>0</v>
      </c>
      <c r="F352" s="73">
        <f t="shared" si="63"/>
        <v>0</v>
      </c>
      <c r="G352" s="43">
        <f t="shared" si="63"/>
        <v>0</v>
      </c>
      <c r="I352" s="19">
        <f t="shared" si="64"/>
        <v>24529.52</v>
      </c>
      <c r="J352" s="138">
        <f t="shared" si="69"/>
        <v>5901.6392999999998</v>
      </c>
      <c r="K352" s="78">
        <f t="shared" si="65"/>
        <v>1062.2951</v>
      </c>
      <c r="L352" s="144">
        <f t="shared" si="60"/>
        <v>2725.5028000000002</v>
      </c>
      <c r="M352" s="87">
        <f t="shared" si="66"/>
        <v>490.59050000000002</v>
      </c>
      <c r="N352" s="14"/>
      <c r="O352" s="14"/>
      <c r="P352" s="14"/>
      <c r="V352" s="36">
        <f t="shared" si="67"/>
        <v>1000.52</v>
      </c>
      <c r="W352" s="36">
        <f t="shared" si="68"/>
        <v>994.54</v>
      </c>
    </row>
    <row r="353" spans="1:23" x14ac:dyDescent="0.2">
      <c r="A353" s="171">
        <v>41624</v>
      </c>
      <c r="B353" s="2">
        <v>997534016.62</v>
      </c>
      <c r="C353" s="2">
        <v>997.53</v>
      </c>
      <c r="D353" s="2">
        <f t="shared" si="62"/>
        <v>0</v>
      </c>
      <c r="E353" s="30">
        <f t="shared" si="62"/>
        <v>0</v>
      </c>
      <c r="F353" s="73">
        <f t="shared" si="63"/>
        <v>0</v>
      </c>
      <c r="G353" s="43">
        <f t="shared" si="63"/>
        <v>0</v>
      </c>
      <c r="I353" s="31">
        <f t="shared" si="64"/>
        <v>24529.52</v>
      </c>
      <c r="J353" s="137">
        <f t="shared" si="69"/>
        <v>5901.6392999999998</v>
      </c>
      <c r="K353" s="77">
        <f t="shared" si="65"/>
        <v>1062.2951</v>
      </c>
      <c r="L353" s="137">
        <f t="shared" si="60"/>
        <v>2725.5028000000002</v>
      </c>
      <c r="M353" s="77">
        <f t="shared" si="66"/>
        <v>490.59050000000002</v>
      </c>
      <c r="N353" s="14"/>
      <c r="O353" s="14"/>
      <c r="P353" s="14"/>
      <c r="V353" s="36">
        <f t="shared" si="67"/>
        <v>1000.52</v>
      </c>
      <c r="W353" s="36">
        <f t="shared" si="68"/>
        <v>994.54</v>
      </c>
    </row>
    <row r="354" spans="1:23" x14ac:dyDescent="0.2">
      <c r="A354" s="171">
        <v>41625</v>
      </c>
      <c r="B354" s="2">
        <v>997534016.62</v>
      </c>
      <c r="C354" s="2">
        <v>997.53</v>
      </c>
      <c r="D354" s="2">
        <f t="shared" si="62"/>
        <v>0</v>
      </c>
      <c r="E354" s="30">
        <f t="shared" si="62"/>
        <v>0</v>
      </c>
      <c r="F354" s="73">
        <f t="shared" si="63"/>
        <v>0</v>
      </c>
      <c r="G354" s="43">
        <f t="shared" si="63"/>
        <v>0</v>
      </c>
      <c r="I354" s="31">
        <f t="shared" si="64"/>
        <v>24529.52</v>
      </c>
      <c r="J354" s="137">
        <f t="shared" si="69"/>
        <v>5901.6392999999998</v>
      </c>
      <c r="K354" s="77">
        <f t="shared" si="65"/>
        <v>1062.2951</v>
      </c>
      <c r="L354" s="137">
        <f t="shared" si="60"/>
        <v>2725.5028000000002</v>
      </c>
      <c r="M354" s="77">
        <f t="shared" si="66"/>
        <v>490.59050000000002</v>
      </c>
      <c r="N354" s="14"/>
      <c r="O354" s="14"/>
      <c r="P354" s="14"/>
      <c r="V354" s="36">
        <f t="shared" si="67"/>
        <v>1000.52</v>
      </c>
      <c r="W354" s="36">
        <f t="shared" si="68"/>
        <v>994.54</v>
      </c>
    </row>
    <row r="355" spans="1:23" x14ac:dyDescent="0.2">
      <c r="A355" s="171">
        <v>41626</v>
      </c>
      <c r="B355" s="2">
        <v>997534016.62</v>
      </c>
      <c r="C355" s="2">
        <v>997.53</v>
      </c>
      <c r="D355" s="2">
        <f t="shared" si="62"/>
        <v>0</v>
      </c>
      <c r="E355" s="30">
        <f t="shared" si="62"/>
        <v>0</v>
      </c>
      <c r="F355" s="73">
        <f t="shared" si="63"/>
        <v>0</v>
      </c>
      <c r="G355" s="43">
        <f t="shared" si="63"/>
        <v>0</v>
      </c>
      <c r="I355" s="19">
        <f t="shared" si="64"/>
        <v>24529.52</v>
      </c>
      <c r="J355" s="138">
        <f t="shared" si="69"/>
        <v>5901.6392999999998</v>
      </c>
      <c r="K355" s="78">
        <f t="shared" si="65"/>
        <v>1062.2951</v>
      </c>
      <c r="L355" s="144">
        <f t="shared" si="60"/>
        <v>2725.5028000000002</v>
      </c>
      <c r="M355" s="87">
        <f t="shared" si="66"/>
        <v>490.59050000000002</v>
      </c>
      <c r="N355" s="14"/>
      <c r="O355" s="14"/>
      <c r="P355" s="14"/>
      <c r="V355" s="36">
        <f t="shared" si="67"/>
        <v>1000.52</v>
      </c>
      <c r="W355" s="36">
        <f t="shared" si="68"/>
        <v>994.54</v>
      </c>
    </row>
    <row r="356" spans="1:23" x14ac:dyDescent="0.2">
      <c r="A356" s="171">
        <v>41627</v>
      </c>
      <c r="B356" s="2">
        <v>997534016.62</v>
      </c>
      <c r="C356" s="2">
        <v>997.53</v>
      </c>
      <c r="D356" s="2">
        <f t="shared" si="62"/>
        <v>0</v>
      </c>
      <c r="E356" s="30">
        <f t="shared" si="62"/>
        <v>0</v>
      </c>
      <c r="F356" s="73">
        <f t="shared" si="63"/>
        <v>0</v>
      </c>
      <c r="G356" s="43">
        <f t="shared" si="63"/>
        <v>0</v>
      </c>
      <c r="I356" s="19">
        <f t="shared" si="64"/>
        <v>24529.52</v>
      </c>
      <c r="J356" s="138">
        <f t="shared" si="69"/>
        <v>5901.6392999999998</v>
      </c>
      <c r="K356" s="78">
        <f t="shared" si="65"/>
        <v>1062.2951</v>
      </c>
      <c r="L356" s="144">
        <f t="shared" ref="L356:L367" si="70">ROUND(IF(B355&lt;=$R$750,B355*$S$750/$O$739,IF(B355&gt;$R$751,B355*$S$751/$O$739,0)),4)</f>
        <v>2725.5028000000002</v>
      </c>
      <c r="M356" s="87">
        <f t="shared" si="66"/>
        <v>490.59050000000002</v>
      </c>
      <c r="N356" s="14"/>
      <c r="O356" s="14"/>
      <c r="P356" s="14"/>
      <c r="V356" s="36">
        <f t="shared" si="67"/>
        <v>1000.52</v>
      </c>
      <c r="W356" s="36">
        <f t="shared" si="68"/>
        <v>994.54</v>
      </c>
    </row>
    <row r="357" spans="1:23" x14ac:dyDescent="0.2">
      <c r="A357" s="171">
        <v>41628</v>
      </c>
      <c r="B357" s="2">
        <v>997534016.62</v>
      </c>
      <c r="C357" s="2">
        <v>997.53</v>
      </c>
      <c r="D357" s="2">
        <f t="shared" si="62"/>
        <v>0</v>
      </c>
      <c r="E357" s="30">
        <f t="shared" si="62"/>
        <v>0</v>
      </c>
      <c r="F357" s="73">
        <f t="shared" si="63"/>
        <v>0</v>
      </c>
      <c r="G357" s="43">
        <f t="shared" si="63"/>
        <v>0</v>
      </c>
      <c r="I357" s="19">
        <f t="shared" si="64"/>
        <v>24529.52</v>
      </c>
      <c r="J357" s="138">
        <f t="shared" si="69"/>
        <v>5901.6392999999998</v>
      </c>
      <c r="K357" s="78">
        <f t="shared" si="65"/>
        <v>1062.2951</v>
      </c>
      <c r="L357" s="144">
        <f t="shared" si="70"/>
        <v>2725.5028000000002</v>
      </c>
      <c r="M357" s="87">
        <f t="shared" si="66"/>
        <v>490.59050000000002</v>
      </c>
      <c r="N357" s="14"/>
      <c r="O357" s="14"/>
      <c r="P357" s="14"/>
      <c r="V357" s="36">
        <f t="shared" si="67"/>
        <v>1000.52</v>
      </c>
      <c r="W357" s="36">
        <f t="shared" si="68"/>
        <v>994.54</v>
      </c>
    </row>
    <row r="358" spans="1:23" x14ac:dyDescent="0.2">
      <c r="A358" s="171">
        <v>41629</v>
      </c>
      <c r="B358" s="2">
        <v>997534016.62</v>
      </c>
      <c r="C358" s="2">
        <v>997.53</v>
      </c>
      <c r="D358" s="2">
        <f t="shared" si="62"/>
        <v>0</v>
      </c>
      <c r="E358" s="30">
        <f t="shared" si="62"/>
        <v>0</v>
      </c>
      <c r="F358" s="73">
        <f t="shared" si="63"/>
        <v>0</v>
      </c>
      <c r="G358" s="43">
        <f t="shared" si="63"/>
        <v>0</v>
      </c>
      <c r="I358" s="19">
        <f t="shared" si="64"/>
        <v>24529.52</v>
      </c>
      <c r="J358" s="138">
        <f t="shared" si="69"/>
        <v>5901.6392999999998</v>
      </c>
      <c r="K358" s="78">
        <f t="shared" si="65"/>
        <v>1062.2951</v>
      </c>
      <c r="L358" s="144">
        <f t="shared" si="70"/>
        <v>2725.5028000000002</v>
      </c>
      <c r="M358" s="87">
        <f t="shared" si="66"/>
        <v>490.59050000000002</v>
      </c>
      <c r="N358" s="14"/>
      <c r="O358" s="14"/>
      <c r="P358" s="14"/>
      <c r="V358" s="36">
        <f t="shared" si="67"/>
        <v>1000.52</v>
      </c>
      <c r="W358" s="36">
        <f t="shared" si="68"/>
        <v>994.54</v>
      </c>
    </row>
    <row r="359" spans="1:23" x14ac:dyDescent="0.2">
      <c r="A359" s="171">
        <v>41630</v>
      </c>
      <c r="B359" s="2">
        <v>997534016.62</v>
      </c>
      <c r="C359" s="2">
        <v>997.53</v>
      </c>
      <c r="D359" s="2">
        <f t="shared" si="62"/>
        <v>0</v>
      </c>
      <c r="E359" s="30">
        <f t="shared" si="62"/>
        <v>0</v>
      </c>
      <c r="F359" s="73">
        <f t="shared" si="63"/>
        <v>0</v>
      </c>
      <c r="G359" s="43">
        <f t="shared" si="63"/>
        <v>0</v>
      </c>
      <c r="I359" s="19">
        <f t="shared" si="64"/>
        <v>24529.52</v>
      </c>
      <c r="J359" s="138">
        <f t="shared" si="69"/>
        <v>5901.6392999999998</v>
      </c>
      <c r="K359" s="78">
        <f t="shared" si="65"/>
        <v>1062.2951</v>
      </c>
      <c r="L359" s="144">
        <f t="shared" si="70"/>
        <v>2725.5028000000002</v>
      </c>
      <c r="M359" s="87">
        <f t="shared" si="66"/>
        <v>490.59050000000002</v>
      </c>
      <c r="V359" s="36">
        <f t="shared" si="67"/>
        <v>1000.52</v>
      </c>
      <c r="W359" s="36">
        <f t="shared" si="68"/>
        <v>994.54</v>
      </c>
    </row>
    <row r="360" spans="1:23" x14ac:dyDescent="0.2">
      <c r="A360" s="171">
        <v>41631</v>
      </c>
      <c r="B360" s="2">
        <v>997534016.62</v>
      </c>
      <c r="C360" s="2">
        <v>997.53</v>
      </c>
      <c r="D360" s="2">
        <f t="shared" si="62"/>
        <v>0</v>
      </c>
      <c r="E360" s="30">
        <f t="shared" si="62"/>
        <v>0</v>
      </c>
      <c r="F360" s="73">
        <f t="shared" si="63"/>
        <v>0</v>
      </c>
      <c r="G360" s="43">
        <f t="shared" si="63"/>
        <v>0</v>
      </c>
      <c r="I360" s="31">
        <f t="shared" ref="I360:I367" si="71">ROUND(B359*$N$2/$O$739,2)</f>
        <v>24529.52</v>
      </c>
      <c r="J360" s="137">
        <f t="shared" si="69"/>
        <v>5901.6392999999998</v>
      </c>
      <c r="K360" s="77">
        <f t="shared" si="65"/>
        <v>1062.2951</v>
      </c>
      <c r="L360" s="137">
        <f t="shared" si="70"/>
        <v>2725.5028000000002</v>
      </c>
      <c r="M360" s="77">
        <f t="shared" si="66"/>
        <v>490.59050000000002</v>
      </c>
      <c r="V360" s="36">
        <f t="shared" si="67"/>
        <v>1000.52</v>
      </c>
      <c r="W360" s="36">
        <f t="shared" si="68"/>
        <v>994.54</v>
      </c>
    </row>
    <row r="361" spans="1:23" x14ac:dyDescent="0.2">
      <c r="A361" s="171">
        <v>41632</v>
      </c>
      <c r="B361" s="2">
        <v>997534016.62</v>
      </c>
      <c r="C361" s="2">
        <v>997.53</v>
      </c>
      <c r="D361" s="2">
        <f t="shared" si="62"/>
        <v>0</v>
      </c>
      <c r="E361" s="30">
        <f t="shared" si="62"/>
        <v>0</v>
      </c>
      <c r="F361" s="73">
        <f t="shared" si="63"/>
        <v>0</v>
      </c>
      <c r="G361" s="43">
        <f t="shared" si="63"/>
        <v>0</v>
      </c>
      <c r="I361" s="31">
        <f t="shared" si="71"/>
        <v>24529.52</v>
      </c>
      <c r="J361" s="137">
        <f t="shared" si="69"/>
        <v>5901.6392999999998</v>
      </c>
      <c r="K361" s="77">
        <f t="shared" si="65"/>
        <v>1062.2951</v>
      </c>
      <c r="L361" s="137">
        <f t="shared" si="70"/>
        <v>2725.5028000000002</v>
      </c>
      <c r="M361" s="77">
        <f t="shared" si="66"/>
        <v>490.59050000000002</v>
      </c>
      <c r="V361" s="36">
        <f t="shared" si="67"/>
        <v>1000.52</v>
      </c>
      <c r="W361" s="36">
        <f t="shared" si="68"/>
        <v>994.54</v>
      </c>
    </row>
    <row r="362" spans="1:23" x14ac:dyDescent="0.2">
      <c r="A362" s="171">
        <v>41633</v>
      </c>
      <c r="B362" s="2">
        <v>997534016.62</v>
      </c>
      <c r="C362" s="2">
        <v>997.53</v>
      </c>
      <c r="D362" s="2">
        <f t="shared" si="62"/>
        <v>0</v>
      </c>
      <c r="E362" s="30">
        <f t="shared" si="62"/>
        <v>0</v>
      </c>
      <c r="F362" s="73">
        <f t="shared" si="63"/>
        <v>0</v>
      </c>
      <c r="G362" s="43">
        <f t="shared" si="63"/>
        <v>0</v>
      </c>
      <c r="I362" s="19">
        <f t="shared" si="71"/>
        <v>24529.52</v>
      </c>
      <c r="J362" s="138">
        <f t="shared" si="69"/>
        <v>5901.6392999999998</v>
      </c>
      <c r="K362" s="78">
        <f t="shared" si="65"/>
        <v>1062.2951</v>
      </c>
      <c r="L362" s="144">
        <f t="shared" si="70"/>
        <v>2725.5028000000002</v>
      </c>
      <c r="M362" s="87">
        <f t="shared" si="66"/>
        <v>490.59050000000002</v>
      </c>
      <c r="N362" s="191" t="s">
        <v>54</v>
      </c>
      <c r="O362" s="191"/>
      <c r="P362" s="191"/>
      <c r="V362" s="36">
        <f t="shared" si="67"/>
        <v>1000.52</v>
      </c>
      <c r="W362" s="36">
        <f t="shared" si="68"/>
        <v>994.54</v>
      </c>
    </row>
    <row r="363" spans="1:23" x14ac:dyDescent="0.2">
      <c r="A363" s="171">
        <v>41634</v>
      </c>
      <c r="B363" s="2">
        <v>997534016.62</v>
      </c>
      <c r="C363" s="2">
        <v>997.53</v>
      </c>
      <c r="D363" s="2">
        <f t="shared" si="62"/>
        <v>0</v>
      </c>
      <c r="E363" s="30">
        <f t="shared" si="62"/>
        <v>0</v>
      </c>
      <c r="F363" s="73">
        <f t="shared" si="63"/>
        <v>0</v>
      </c>
      <c r="G363" s="43">
        <f t="shared" si="63"/>
        <v>0</v>
      </c>
      <c r="I363" s="19">
        <f t="shared" si="71"/>
        <v>24529.52</v>
      </c>
      <c r="J363" s="138">
        <f t="shared" si="69"/>
        <v>5901.6392999999998</v>
      </c>
      <c r="K363" s="78">
        <f t="shared" si="65"/>
        <v>1062.2951</v>
      </c>
      <c r="L363" s="144">
        <f t="shared" si="70"/>
        <v>2725.5028000000002</v>
      </c>
      <c r="M363" s="87">
        <f t="shared" si="66"/>
        <v>490.59050000000002</v>
      </c>
      <c r="N363" s="119" t="s">
        <v>52</v>
      </c>
      <c r="O363" s="120" t="e">
        <f>SUM(J339:J369)</f>
        <v>#VALUE!</v>
      </c>
      <c r="P363" s="76" t="e">
        <f>SUM(L339:L369)</f>
        <v>#VALUE!</v>
      </c>
      <c r="V363" s="36">
        <f t="shared" si="67"/>
        <v>1000.52</v>
      </c>
      <c r="W363" s="36">
        <f t="shared" si="68"/>
        <v>994.54</v>
      </c>
    </row>
    <row r="364" spans="1:23" x14ac:dyDescent="0.2">
      <c r="A364" s="171">
        <v>41635</v>
      </c>
      <c r="B364" s="2">
        <v>997534016.62</v>
      </c>
      <c r="C364" s="2">
        <v>997.53</v>
      </c>
      <c r="D364" s="2">
        <f t="shared" si="62"/>
        <v>0</v>
      </c>
      <c r="E364" s="30">
        <f t="shared" si="62"/>
        <v>0</v>
      </c>
      <c r="F364" s="73">
        <f t="shared" si="63"/>
        <v>0</v>
      </c>
      <c r="G364" s="43">
        <f t="shared" si="63"/>
        <v>0</v>
      </c>
      <c r="I364" s="19">
        <f t="shared" si="71"/>
        <v>24529.52</v>
      </c>
      <c r="J364" s="138">
        <f t="shared" si="69"/>
        <v>5901.6392999999998</v>
      </c>
      <c r="K364" s="78">
        <f t="shared" si="65"/>
        <v>1062.2951</v>
      </c>
      <c r="L364" s="144">
        <f t="shared" si="70"/>
        <v>2725.5028000000002</v>
      </c>
      <c r="M364" s="87">
        <f t="shared" si="66"/>
        <v>490.59050000000002</v>
      </c>
      <c r="N364" s="119" t="s">
        <v>53</v>
      </c>
      <c r="O364" s="76" t="e">
        <f>SUM(K339:K369)</f>
        <v>#VALUE!</v>
      </c>
      <c r="P364" s="76" t="e">
        <f>SUM(M339:M369)</f>
        <v>#VALUE!</v>
      </c>
      <c r="V364" s="36">
        <f t="shared" si="67"/>
        <v>1000.52</v>
      </c>
      <c r="W364" s="36">
        <f t="shared" si="68"/>
        <v>994.54</v>
      </c>
    </row>
    <row r="365" spans="1:23" x14ac:dyDescent="0.2">
      <c r="A365" s="171">
        <v>41636</v>
      </c>
      <c r="B365" s="2">
        <v>997534016.62</v>
      </c>
      <c r="C365" s="2">
        <v>997.53</v>
      </c>
      <c r="D365" s="2">
        <f t="shared" si="62"/>
        <v>0</v>
      </c>
      <c r="E365" s="30">
        <f t="shared" si="62"/>
        <v>0</v>
      </c>
      <c r="F365" s="73">
        <f t="shared" si="63"/>
        <v>0</v>
      </c>
      <c r="G365" s="43">
        <f t="shared" si="63"/>
        <v>0</v>
      </c>
      <c r="I365" s="19">
        <f t="shared" si="71"/>
        <v>24529.52</v>
      </c>
      <c r="J365" s="138">
        <f t="shared" si="69"/>
        <v>5901.6392999999998</v>
      </c>
      <c r="K365" s="78">
        <f t="shared" si="65"/>
        <v>1062.2951</v>
      </c>
      <c r="L365" s="144">
        <f t="shared" si="70"/>
        <v>2725.5028000000002</v>
      </c>
      <c r="M365" s="87">
        <f t="shared" si="66"/>
        <v>490.59050000000002</v>
      </c>
      <c r="N365" s="186" t="s">
        <v>16</v>
      </c>
      <c r="O365" s="186"/>
      <c r="P365" s="186"/>
      <c r="V365" s="36">
        <f t="shared" si="67"/>
        <v>1000.52</v>
      </c>
      <c r="W365" s="36">
        <f t="shared" si="68"/>
        <v>994.54</v>
      </c>
    </row>
    <row r="366" spans="1:23" x14ac:dyDescent="0.2">
      <c r="A366" s="171">
        <v>41637</v>
      </c>
      <c r="B366" s="2">
        <v>997534016.62</v>
      </c>
      <c r="C366" s="2">
        <v>997.53</v>
      </c>
      <c r="D366" s="2">
        <f t="shared" si="62"/>
        <v>0</v>
      </c>
      <c r="E366" s="30">
        <f t="shared" si="62"/>
        <v>0</v>
      </c>
      <c r="F366" s="73">
        <f t="shared" si="63"/>
        <v>0</v>
      </c>
      <c r="G366" s="43">
        <f t="shared" si="63"/>
        <v>0</v>
      </c>
      <c r="I366" s="19">
        <f t="shared" si="71"/>
        <v>24529.52</v>
      </c>
      <c r="J366" s="138">
        <f t="shared" si="69"/>
        <v>5901.6392999999998</v>
      </c>
      <c r="K366" s="78">
        <f t="shared" si="65"/>
        <v>1062.2951</v>
      </c>
      <c r="L366" s="144">
        <f t="shared" si="70"/>
        <v>2725.5028000000002</v>
      </c>
      <c r="M366" s="87">
        <f t="shared" si="66"/>
        <v>490.59050000000002</v>
      </c>
      <c r="N366" s="92" t="s">
        <v>43</v>
      </c>
      <c r="O366" s="167" t="s">
        <v>39</v>
      </c>
      <c r="P366" s="93" t="s">
        <v>40</v>
      </c>
      <c r="V366" s="36">
        <f t="shared" si="67"/>
        <v>1000.52</v>
      </c>
      <c r="W366" s="36">
        <f t="shared" si="68"/>
        <v>994.54</v>
      </c>
    </row>
    <row r="367" spans="1:23" x14ac:dyDescent="0.2">
      <c r="A367" s="171">
        <v>41638</v>
      </c>
      <c r="B367" s="2">
        <v>997534016.62</v>
      </c>
      <c r="C367" s="2">
        <v>997.53</v>
      </c>
      <c r="D367" s="2">
        <f t="shared" si="62"/>
        <v>0</v>
      </c>
      <c r="E367" s="30">
        <f t="shared" si="62"/>
        <v>0</v>
      </c>
      <c r="F367" s="73">
        <f t="shared" si="63"/>
        <v>0</v>
      </c>
      <c r="G367" s="43">
        <f t="shared" si="63"/>
        <v>0</v>
      </c>
      <c r="I367" s="32">
        <f t="shared" si="71"/>
        <v>24529.52</v>
      </c>
      <c r="J367" s="138">
        <f t="shared" si="69"/>
        <v>5901.6392999999998</v>
      </c>
      <c r="K367" s="78">
        <f t="shared" si="65"/>
        <v>1062.2951</v>
      </c>
      <c r="L367" s="144">
        <f t="shared" si="70"/>
        <v>2725.5028000000002</v>
      </c>
      <c r="M367" s="87">
        <f t="shared" si="66"/>
        <v>490.59050000000002</v>
      </c>
      <c r="N367" s="97">
        <f>SUM(I339:I367)</f>
        <v>711356.08000000031</v>
      </c>
      <c r="O367" s="98" t="e">
        <f>IF(SUM(J339:J369)&lt;20000,20000,SUM(J339:J369))</f>
        <v>#VALUE!</v>
      </c>
      <c r="P367" s="99" t="e">
        <f>IF(SUM(L339:L369)&lt;6000,6000,SUM(L339:L369))</f>
        <v>#VALUE!</v>
      </c>
      <c r="V367" s="36">
        <f t="shared" si="67"/>
        <v>1000.52</v>
      </c>
      <c r="W367" s="36">
        <f t="shared" si="68"/>
        <v>994.54</v>
      </c>
    </row>
    <row r="368" spans="1:23" x14ac:dyDescent="0.2">
      <c r="A368" s="171">
        <v>41639</v>
      </c>
      <c r="B368" s="31">
        <v>1012018899.33</v>
      </c>
      <c r="C368" s="31">
        <v>1012.02</v>
      </c>
      <c r="D368" s="2">
        <f t="shared" si="62"/>
        <v>14484882.710000038</v>
      </c>
      <c r="E368" s="30">
        <f t="shared" si="62"/>
        <v>14.490000000000009</v>
      </c>
      <c r="F368" s="73">
        <f t="shared" si="63"/>
        <v>1.4520690491417999E-2</v>
      </c>
      <c r="G368" s="43">
        <f t="shared" si="63"/>
        <v>1.4525878920934718E-2</v>
      </c>
      <c r="H368" s="55"/>
      <c r="I368" s="35"/>
      <c r="J368" s="135"/>
      <c r="K368" s="81"/>
      <c r="L368" s="142"/>
      <c r="M368" s="86"/>
      <c r="N368" s="187" t="s">
        <v>4</v>
      </c>
      <c r="O368" s="188"/>
      <c r="P368" s="189"/>
      <c r="Q368" s="69" t="s">
        <v>27</v>
      </c>
      <c r="R368" s="66">
        <v>2.9000000000000001E-2</v>
      </c>
    </row>
    <row r="369" spans="1:23" x14ac:dyDescent="0.2">
      <c r="A369" s="29">
        <v>41640</v>
      </c>
      <c r="B369" s="2">
        <v>1012018899.33</v>
      </c>
      <c r="C369" s="2">
        <v>1012.02</v>
      </c>
      <c r="D369" s="2">
        <f t="shared" ref="D369" si="72">IF(B369-B368=-B369-B368,0,B369-B368)</f>
        <v>0</v>
      </c>
      <c r="E369" s="30">
        <f t="shared" ref="E369" si="73">IF(C369-C368=-C369-C368,0,C369-C368)</f>
        <v>0</v>
      </c>
      <c r="F369" s="73">
        <f t="shared" ref="F369" si="74">IFERROR(D369/B368,0)</f>
        <v>0</v>
      </c>
      <c r="G369" s="43">
        <f t="shared" ref="G369" si="75">IFERROR(E369/C368,0)</f>
        <v>0</v>
      </c>
      <c r="H369" s="55"/>
      <c r="I369" s="31" t="e">
        <f>ROUND(B2*$N$2/$O$739,2)</f>
        <v>#VALUE!</v>
      </c>
      <c r="J369" s="137" t="e">
        <f>ROUND(IF(B2&lt;=$R$740,B2*$S$740/$O$739,MAX(IF(B2&lt;=$R$741,B2*$S$741/$O$739,MAX(IF(B2&lt;=$R$742,B2*$S$742/$O$739,MAX(IF(B2&lt;=$R$743,B2*$S$743/$O$739,MAX(IF(B2&lt;=$R$744,B2*$S$744/$O$739,MAX(IF(B2&lt;=$R$745,B2*$S$745/$O$739,MAX(IF(B2&gt;$R$746,B2*$S$746/$O$739,0),$R$745*$S$745/$O$739)),$R$744*$S$744/$O$739)),$R$743*$S$743/$O$739)),$R$742*$S$742/$O$739)),$R$741*$S$741/$O$739)),$R$740*$S$740/$O$739)),4)</f>
        <v>#VALUE!</v>
      </c>
      <c r="K369" s="77" t="e">
        <f>ROUND(J369*18%,4)</f>
        <v>#VALUE!</v>
      </c>
      <c r="L369" s="137" t="e">
        <f>ROUND(IF(B2&lt;=$R$750,B2*$S$750/$O$739,IF(B2&gt;$R$751,B2*$S$751/$O$739,0)),4)</f>
        <v>#VALUE!</v>
      </c>
      <c r="M369" s="77" t="e">
        <f>ROUND(L369*18%,4)</f>
        <v>#VALUE!</v>
      </c>
      <c r="N369" s="14"/>
      <c r="P369" s="14"/>
      <c r="Q369" s="69" t="s">
        <v>28</v>
      </c>
      <c r="R369" s="67">
        <v>5.0000000000000001E-3</v>
      </c>
      <c r="V369" s="36">
        <f t="shared" ref="V369:V433" si="76">C369+(ROUND(C369*$V$2,2))</f>
        <v>1015.06</v>
      </c>
      <c r="W369" s="36">
        <f t="shared" ref="W369:W432" si="77">C369-(ROUND(C369*$V$2,2))</f>
        <v>1008.98</v>
      </c>
    </row>
    <row r="370" spans="1:23" x14ac:dyDescent="0.2">
      <c r="A370" s="29">
        <v>41641</v>
      </c>
      <c r="B370" s="2">
        <v>1012018899.33</v>
      </c>
      <c r="C370" s="2">
        <v>1012.02</v>
      </c>
      <c r="D370" s="2">
        <f t="shared" ref="D370:E433" si="78">IF(B370-B369=-B370-B369,0,B370-B369)</f>
        <v>0</v>
      </c>
      <c r="E370" s="30">
        <f t="shared" si="78"/>
        <v>0</v>
      </c>
      <c r="F370" s="73">
        <f t="shared" ref="F370:G433" si="79">IFERROR(D370/B369,0)</f>
        <v>0</v>
      </c>
      <c r="G370" s="43">
        <f t="shared" si="79"/>
        <v>0</v>
      </c>
      <c r="H370" s="55"/>
      <c r="I370" s="31">
        <f t="shared" ref="I370:I401" si="80">ROUND(B369*$N$2/$O$739,2)</f>
        <v>24885.71</v>
      </c>
      <c r="J370" s="137">
        <f t="shared" ref="J370:J377" si="81">ROUND(IF(B369&lt;=$R$740,B369*$S$740/$O$739,MAX(IF(B369&lt;=$R$741,B369*$S$741/$O$739,MAX(IF(B369&lt;=$R$742,B369*$S$742/$O$739,MAX(IF(B369&lt;=$R$743,B369*$S$743/$O$739,MAX(IF(B369&lt;=$R$744,B369*$S$744/$O$739,MAX(IF(B369&lt;=$R$745,B369*$S$745/$O$739,MAX(IF(B369&gt;$R$746,B369*$S$746/$O$739,0),$R$745*$S$745/$O$739)),$R$744*$S$744/$O$739)),$R$743*$S$743/$O$739)),$R$742*$S$742/$O$739)),$R$741*$S$741/$O$739)),$R$740*$S$740/$O$739)),4)</f>
        <v>5901.6392999999998</v>
      </c>
      <c r="K370" s="77">
        <f t="shared" ref="K370:K377" si="82">ROUND(J370*18%,4)</f>
        <v>1062.2951</v>
      </c>
      <c r="L370" s="137">
        <f t="shared" ref="L370:L377" si="83">ROUND(IF(B369&lt;=$R$750,B369*$S$750/$O$739,IF(B369&gt;$R$751,B369*$S$751/$O$739,0)),4)</f>
        <v>2765.0790000000002</v>
      </c>
      <c r="M370" s="77">
        <f t="shared" ref="M370:M377" si="84">ROUND(L370*18%,4)</f>
        <v>497.71420000000001</v>
      </c>
      <c r="N370" s="187" t="s">
        <v>44</v>
      </c>
      <c r="O370" s="188"/>
      <c r="P370" s="188"/>
      <c r="V370" s="36">
        <f t="shared" si="76"/>
        <v>1015.06</v>
      </c>
      <c r="W370" s="36">
        <f t="shared" si="77"/>
        <v>1008.98</v>
      </c>
    </row>
    <row r="371" spans="1:23" x14ac:dyDescent="0.2">
      <c r="A371" s="29">
        <v>41642</v>
      </c>
      <c r="B371" s="2">
        <v>1012018899.33</v>
      </c>
      <c r="C371" s="2">
        <v>1012.02</v>
      </c>
      <c r="D371" s="2">
        <f t="shared" si="78"/>
        <v>0</v>
      </c>
      <c r="E371" s="30">
        <f t="shared" si="78"/>
        <v>0</v>
      </c>
      <c r="F371" s="73">
        <f t="shared" si="79"/>
        <v>0</v>
      </c>
      <c r="G371" s="43">
        <f t="shared" si="79"/>
        <v>0</v>
      </c>
      <c r="H371" s="55"/>
      <c r="I371" s="31">
        <f t="shared" si="80"/>
        <v>24885.71</v>
      </c>
      <c r="J371" s="137">
        <f t="shared" si="81"/>
        <v>5901.6392999999998</v>
      </c>
      <c r="K371" s="77">
        <f t="shared" si="82"/>
        <v>1062.2951</v>
      </c>
      <c r="L371" s="137">
        <f t="shared" si="83"/>
        <v>2765.0790000000002</v>
      </c>
      <c r="M371" s="77">
        <f t="shared" si="84"/>
        <v>497.71420000000001</v>
      </c>
      <c r="N371" s="14"/>
      <c r="O371" s="25">
        <v>365</v>
      </c>
      <c r="P371" s="14"/>
      <c r="Q371" s="36"/>
      <c r="V371" s="36">
        <f t="shared" si="76"/>
        <v>1015.06</v>
      </c>
      <c r="W371" s="36">
        <f t="shared" si="77"/>
        <v>1008.98</v>
      </c>
    </row>
    <row r="372" spans="1:23" x14ac:dyDescent="0.2">
      <c r="A372" s="29">
        <v>41643</v>
      </c>
      <c r="B372" s="2">
        <v>1012018899.33</v>
      </c>
      <c r="C372" s="2">
        <v>1012.02</v>
      </c>
      <c r="D372" s="2">
        <f t="shared" si="78"/>
        <v>0</v>
      </c>
      <c r="E372" s="30">
        <f t="shared" si="78"/>
        <v>0</v>
      </c>
      <c r="F372" s="73">
        <f t="shared" si="79"/>
        <v>0</v>
      </c>
      <c r="G372" s="43">
        <f t="shared" si="79"/>
        <v>0</v>
      </c>
      <c r="H372" s="55"/>
      <c r="I372" s="31">
        <f t="shared" si="80"/>
        <v>24885.71</v>
      </c>
      <c r="J372" s="137">
        <f t="shared" si="81"/>
        <v>5901.6392999999998</v>
      </c>
      <c r="K372" s="77">
        <f t="shared" si="82"/>
        <v>1062.2951</v>
      </c>
      <c r="L372" s="137">
        <f t="shared" si="83"/>
        <v>2765.0790000000002</v>
      </c>
      <c r="M372" s="77">
        <f t="shared" si="84"/>
        <v>497.71420000000001</v>
      </c>
      <c r="N372" s="14"/>
      <c r="O372" s="14"/>
      <c r="P372" s="14"/>
      <c r="Q372" s="36"/>
      <c r="V372" s="36">
        <f t="shared" si="76"/>
        <v>1015.06</v>
      </c>
      <c r="W372" s="36">
        <f t="shared" si="77"/>
        <v>1008.98</v>
      </c>
    </row>
    <row r="373" spans="1:23" x14ac:dyDescent="0.2">
      <c r="A373" s="29">
        <v>41644</v>
      </c>
      <c r="B373" s="2">
        <v>1012018899.33</v>
      </c>
      <c r="C373" s="2">
        <v>1012.02</v>
      </c>
      <c r="D373" s="2">
        <f t="shared" si="78"/>
        <v>0</v>
      </c>
      <c r="E373" s="30">
        <f t="shared" si="78"/>
        <v>0</v>
      </c>
      <c r="F373" s="73">
        <f t="shared" si="79"/>
        <v>0</v>
      </c>
      <c r="G373" s="43">
        <f t="shared" si="79"/>
        <v>0</v>
      </c>
      <c r="H373" s="55"/>
      <c r="I373" s="31">
        <f t="shared" si="80"/>
        <v>24885.71</v>
      </c>
      <c r="J373" s="137">
        <f t="shared" si="81"/>
        <v>5901.6392999999998</v>
      </c>
      <c r="K373" s="77">
        <f t="shared" si="82"/>
        <v>1062.2951</v>
      </c>
      <c r="L373" s="137">
        <f t="shared" si="83"/>
        <v>2765.0790000000002</v>
      </c>
      <c r="M373" s="77">
        <f t="shared" si="84"/>
        <v>497.71420000000001</v>
      </c>
      <c r="N373" s="187" t="s">
        <v>19</v>
      </c>
      <c r="O373" s="188"/>
      <c r="P373" s="188"/>
      <c r="Q373" s="195" t="s">
        <v>39</v>
      </c>
      <c r="R373" s="196"/>
      <c r="S373" s="196"/>
      <c r="T373" s="3" t="s">
        <v>42</v>
      </c>
      <c r="U373" s="3" t="s">
        <v>42</v>
      </c>
      <c r="V373" s="36">
        <f t="shared" si="76"/>
        <v>1015.06</v>
      </c>
      <c r="W373" s="36">
        <f t="shared" si="77"/>
        <v>1008.98</v>
      </c>
    </row>
    <row r="374" spans="1:23" x14ac:dyDescent="0.2">
      <c r="A374" s="29">
        <v>41645</v>
      </c>
      <c r="B374" s="2">
        <v>1012018899.33</v>
      </c>
      <c r="C374" s="2">
        <v>1012.02</v>
      </c>
      <c r="D374" s="2">
        <f t="shared" si="78"/>
        <v>0</v>
      </c>
      <c r="E374" s="30">
        <f t="shared" si="78"/>
        <v>0</v>
      </c>
      <c r="F374" s="73">
        <f t="shared" si="79"/>
        <v>0</v>
      </c>
      <c r="G374" s="43">
        <f t="shared" si="79"/>
        <v>0</v>
      </c>
      <c r="H374" s="55"/>
      <c r="I374" s="31">
        <f t="shared" si="80"/>
        <v>24885.71</v>
      </c>
      <c r="J374" s="137">
        <f t="shared" si="81"/>
        <v>5901.6392999999998</v>
      </c>
      <c r="K374" s="77">
        <f t="shared" si="82"/>
        <v>1062.2951</v>
      </c>
      <c r="L374" s="137">
        <f t="shared" si="83"/>
        <v>2765.0790000000002</v>
      </c>
      <c r="M374" s="77">
        <f t="shared" si="84"/>
        <v>497.71420000000001</v>
      </c>
      <c r="N374" s="14"/>
      <c r="O374" s="25">
        <v>366</v>
      </c>
      <c r="P374" s="14"/>
      <c r="Q374" s="197" t="s">
        <v>36</v>
      </c>
      <c r="R374" s="197"/>
      <c r="S374" s="70" t="s">
        <v>37</v>
      </c>
      <c r="V374" s="36">
        <f t="shared" si="76"/>
        <v>1015.06</v>
      </c>
      <c r="W374" s="36">
        <f t="shared" si="77"/>
        <v>1008.98</v>
      </c>
    </row>
    <row r="375" spans="1:23" x14ac:dyDescent="0.2">
      <c r="A375" s="29">
        <v>41646</v>
      </c>
      <c r="B375" s="2">
        <v>1012018899.33</v>
      </c>
      <c r="C375" s="2">
        <v>1012.02</v>
      </c>
      <c r="D375" s="2">
        <f t="shared" si="78"/>
        <v>0</v>
      </c>
      <c r="E375" s="30">
        <f t="shared" si="78"/>
        <v>0</v>
      </c>
      <c r="F375" s="73">
        <f t="shared" si="79"/>
        <v>0</v>
      </c>
      <c r="G375" s="43">
        <f t="shared" si="79"/>
        <v>0</v>
      </c>
      <c r="H375" s="55"/>
      <c r="I375" s="31">
        <f t="shared" si="80"/>
        <v>24885.71</v>
      </c>
      <c r="J375" s="137">
        <f t="shared" si="81"/>
        <v>5901.6392999999998</v>
      </c>
      <c r="K375" s="77">
        <f t="shared" si="82"/>
        <v>1062.2951</v>
      </c>
      <c r="L375" s="137">
        <f t="shared" si="83"/>
        <v>2765.0790000000002</v>
      </c>
      <c r="M375" s="77">
        <f t="shared" si="84"/>
        <v>497.71420000000001</v>
      </c>
      <c r="Q375" s="53">
        <v>0</v>
      </c>
      <c r="R375" s="49">
        <v>100000000</v>
      </c>
      <c r="S375" s="48">
        <v>4.8999999999999998E-3</v>
      </c>
      <c r="T375" s="62">
        <f>IF(B379&lt;=R375,B379*S375/O374,T376)</f>
        <v>5901.6393442622948</v>
      </c>
      <c r="U375" s="56">
        <f t="shared" ref="U375:U380" si="85">R375*S375/$O$739</f>
        <v>1338.7978142076502</v>
      </c>
      <c r="V375" s="36">
        <f t="shared" si="76"/>
        <v>1015.06</v>
      </c>
      <c r="W375" s="36">
        <f t="shared" si="77"/>
        <v>1008.98</v>
      </c>
    </row>
    <row r="376" spans="1:23" x14ac:dyDescent="0.2">
      <c r="A376" s="29">
        <v>41647</v>
      </c>
      <c r="B376" s="2">
        <v>1012018899.33</v>
      </c>
      <c r="C376" s="2">
        <v>1012.02</v>
      </c>
      <c r="D376" s="2">
        <f t="shared" si="78"/>
        <v>0</v>
      </c>
      <c r="E376" s="30">
        <f t="shared" si="78"/>
        <v>0</v>
      </c>
      <c r="F376" s="73">
        <f t="shared" si="79"/>
        <v>0</v>
      </c>
      <c r="G376" s="43">
        <f t="shared" si="79"/>
        <v>0</v>
      </c>
      <c r="H376" s="55"/>
      <c r="I376" s="31">
        <f t="shared" si="80"/>
        <v>24885.71</v>
      </c>
      <c r="J376" s="137">
        <f t="shared" si="81"/>
        <v>5901.6392999999998</v>
      </c>
      <c r="K376" s="77">
        <f t="shared" si="82"/>
        <v>1062.2951</v>
      </c>
      <c r="L376" s="137">
        <f t="shared" si="83"/>
        <v>2765.0790000000002</v>
      </c>
      <c r="M376" s="77">
        <f t="shared" si="84"/>
        <v>497.71420000000001</v>
      </c>
      <c r="Q376" s="58">
        <v>100000000</v>
      </c>
      <c r="R376" s="58">
        <v>300000000</v>
      </c>
      <c r="S376" s="59">
        <v>3.8999999999999998E-3</v>
      </c>
      <c r="T376" s="60">
        <f>MAX(IF(B379&lt;=R376,B379*S376/O374,T377),R375*S375/$O$739)</f>
        <v>5901.6393442622948</v>
      </c>
      <c r="U376" s="56">
        <f t="shared" si="85"/>
        <v>3196.7213114754099</v>
      </c>
      <c r="V376" s="36">
        <f t="shared" si="76"/>
        <v>1015.06</v>
      </c>
      <c r="W376" s="36">
        <f t="shared" si="77"/>
        <v>1008.98</v>
      </c>
    </row>
    <row r="377" spans="1:23" x14ac:dyDescent="0.2">
      <c r="A377" s="29">
        <v>41648</v>
      </c>
      <c r="B377" s="2">
        <v>1012018899.33</v>
      </c>
      <c r="C377" s="2">
        <v>1012.02</v>
      </c>
      <c r="D377" s="2">
        <f t="shared" si="78"/>
        <v>0</v>
      </c>
      <c r="E377" s="30">
        <f t="shared" si="78"/>
        <v>0</v>
      </c>
      <c r="F377" s="73">
        <f t="shared" si="79"/>
        <v>0</v>
      </c>
      <c r="G377" s="43">
        <f t="shared" si="79"/>
        <v>0</v>
      </c>
      <c r="H377" s="55"/>
      <c r="I377" s="31">
        <f t="shared" si="80"/>
        <v>24885.71</v>
      </c>
      <c r="J377" s="137">
        <f t="shared" si="81"/>
        <v>5901.6392999999998</v>
      </c>
      <c r="K377" s="77">
        <f t="shared" si="82"/>
        <v>1062.2951</v>
      </c>
      <c r="L377" s="137">
        <f t="shared" si="83"/>
        <v>2765.0790000000002</v>
      </c>
      <c r="M377" s="77">
        <f t="shared" si="84"/>
        <v>497.71420000000001</v>
      </c>
      <c r="Q377" s="52">
        <v>300000000</v>
      </c>
      <c r="R377" s="52">
        <v>600000000</v>
      </c>
      <c r="S377" s="48">
        <v>2.8999999999999998E-3</v>
      </c>
      <c r="T377" s="60">
        <f>MAX(IF(B379&lt;=R377,B379*S377/O374,T378),R376*S376/$O$739)</f>
        <v>5901.6393442622948</v>
      </c>
      <c r="U377" s="56">
        <f t="shared" si="85"/>
        <v>4754.0983606557375</v>
      </c>
      <c r="V377" s="36">
        <f t="shared" si="76"/>
        <v>1015.06</v>
      </c>
      <c r="W377" s="36">
        <f t="shared" si="77"/>
        <v>1008.98</v>
      </c>
    </row>
    <row r="378" spans="1:23" x14ac:dyDescent="0.2">
      <c r="A378" s="29">
        <v>41649</v>
      </c>
      <c r="B378" s="2">
        <v>1012018899.33</v>
      </c>
      <c r="C378" s="2">
        <v>1012.02</v>
      </c>
      <c r="D378" s="2">
        <f t="shared" si="78"/>
        <v>0</v>
      </c>
      <c r="E378" s="30">
        <f t="shared" si="78"/>
        <v>0</v>
      </c>
      <c r="F378" s="73">
        <f t="shared" si="79"/>
        <v>0</v>
      </c>
      <c r="G378" s="43">
        <f t="shared" si="79"/>
        <v>0</v>
      </c>
      <c r="H378" s="55"/>
      <c r="I378" s="19">
        <f t="shared" si="80"/>
        <v>24885.71</v>
      </c>
      <c r="J378" s="138">
        <f>ROUND(IF(B377&lt;=$R$740,B377*$S$740/$O$739,MAX(IF(B377&lt;=$R$741,B377*$S$741/$O$739,MAX(IF(B377&lt;=$R$742,B377*$S$742/$O$739,MAX(IF(B377&lt;=$R$743,B377*$S$743/$O$739,MAX(IF(B377&lt;=$R$744,B377*$S$744/$O$739,MAX(IF(B377&lt;=$R$745,B377*$S$745/$O$739,MAX(IF(B377&gt;$R$746,B377*$S$746/$O$739,0),$R$745*$S$745/$O$739)),$R$744*$S$744/$O$739)),$R$743*$S$743/$O$739)),$R$742*$S$742/$O$739)),$R$741*$S$741/$O$739)),$R$740*$S$740/$O$739)),4)</f>
        <v>5901.6392999999998</v>
      </c>
      <c r="K378" s="78">
        <f>ROUND(J378*18%,4)</f>
        <v>1062.2951</v>
      </c>
      <c r="L378" s="144">
        <f>ROUND(IF(B377&lt;=$R$750,B377*$S$750/$O$739,IF(B377&gt;$R$751,B377*$S$751/$O$739,0)),4)</f>
        <v>2765.0790000000002</v>
      </c>
      <c r="M378" s="87">
        <f>ROUND(L378*18%,4)</f>
        <v>497.71420000000001</v>
      </c>
      <c r="N378" s="14"/>
      <c r="Q378" s="52">
        <v>600000000</v>
      </c>
      <c r="R378" s="51">
        <v>900000000</v>
      </c>
      <c r="S378" s="48">
        <v>2.3999999999999998E-3</v>
      </c>
      <c r="T378" s="60">
        <f>MAX(IF(B379&lt;=R378,B379*S378/O374,T379),R377*S377/$O$739)</f>
        <v>5901.6393442622948</v>
      </c>
      <c r="U378" s="56">
        <f t="shared" si="85"/>
        <v>5901.6393442622948</v>
      </c>
      <c r="V378" s="36">
        <f t="shared" si="76"/>
        <v>1015.06</v>
      </c>
      <c r="W378" s="36">
        <f t="shared" si="77"/>
        <v>1008.98</v>
      </c>
    </row>
    <row r="379" spans="1:23" x14ac:dyDescent="0.2">
      <c r="A379" s="29">
        <v>41650</v>
      </c>
      <c r="B379" s="2">
        <v>1012018899.33</v>
      </c>
      <c r="C379" s="2">
        <v>1012.02</v>
      </c>
      <c r="D379" s="2">
        <f t="shared" si="78"/>
        <v>0</v>
      </c>
      <c r="E379" s="30">
        <f t="shared" si="78"/>
        <v>0</v>
      </c>
      <c r="F379" s="73">
        <f t="shared" si="79"/>
        <v>0</v>
      </c>
      <c r="G379" s="43">
        <f t="shared" si="79"/>
        <v>0</v>
      </c>
      <c r="H379" s="55"/>
      <c r="I379" s="19">
        <f t="shared" si="80"/>
        <v>24885.71</v>
      </c>
      <c r="J379" s="138">
        <f t="shared" ref="J379:J381" si="86">ROUND(IF(B378&lt;=$R$740,B378*$S$740/$O$739,MAX(IF(B378&lt;=$R$741,B378*$S$741/$O$739,MAX(IF(B378&lt;=$R$742,B378*$S$742/$O$739,MAX(IF(B378&lt;=$R$743,B378*$S$743/$O$739,MAX(IF(B378&lt;=$R$744,B378*$S$744/$O$739,MAX(IF(B378&lt;=$R$745,B378*$S$745/$O$739,MAX(IF(B378&gt;$R$746,B378*$S$746/$O$739,0),$R$745*$S$745/$O$739)),$R$744*$S$744/$O$739)),$R$743*$S$743/$O$739)),$R$742*$S$742/$O$739)),$R$741*$S$741/$O$739)),$R$740*$S$740/$O$739)),4)</f>
        <v>5901.6392999999998</v>
      </c>
      <c r="K379" s="78">
        <f t="shared" ref="K379:K442" si="87">ROUND(J379*18%,4)</f>
        <v>1062.2951</v>
      </c>
      <c r="L379" s="144">
        <f t="shared" ref="L379:L381" si="88">ROUND(IF(B378&lt;=$R$750,B378*$S$750/$O$739,IF(B378&gt;$R$751,B378*$S$751/$O$739,0)),4)</f>
        <v>2765.0790000000002</v>
      </c>
      <c r="M379" s="87">
        <f t="shared" ref="M379:M442" si="89">ROUND(L379*18%,4)</f>
        <v>497.71420000000001</v>
      </c>
      <c r="N379" s="14"/>
      <c r="O379" s="72"/>
      <c r="Q379" s="52">
        <v>900000000</v>
      </c>
      <c r="R379" s="52">
        <v>1500000000</v>
      </c>
      <c r="S379" s="48">
        <v>1.9E-3</v>
      </c>
      <c r="T379" s="60">
        <f>MAX(IF(B379&lt;=R379,B379*S379/O374,T380),R378*S378/$O$739)</f>
        <v>5901.6393442622948</v>
      </c>
      <c r="U379" s="56">
        <f t="shared" si="85"/>
        <v>7786.8852459016398</v>
      </c>
      <c r="V379" s="36">
        <f t="shared" si="76"/>
        <v>1015.06</v>
      </c>
      <c r="W379" s="36">
        <f t="shared" si="77"/>
        <v>1008.98</v>
      </c>
    </row>
    <row r="380" spans="1:23" x14ac:dyDescent="0.2">
      <c r="A380" s="29">
        <v>41651</v>
      </c>
      <c r="B380" s="2">
        <v>1012018899.33</v>
      </c>
      <c r="C380" s="2">
        <v>1012.02</v>
      </c>
      <c r="D380" s="2">
        <f t="shared" si="78"/>
        <v>0</v>
      </c>
      <c r="E380" s="30">
        <f t="shared" si="78"/>
        <v>0</v>
      </c>
      <c r="F380" s="73">
        <f t="shared" si="79"/>
        <v>0</v>
      </c>
      <c r="G380" s="43">
        <f t="shared" si="79"/>
        <v>0</v>
      </c>
      <c r="H380" s="55"/>
      <c r="I380" s="19">
        <f t="shared" si="80"/>
        <v>24885.71</v>
      </c>
      <c r="J380" s="138">
        <f t="shared" si="86"/>
        <v>5901.6392999999998</v>
      </c>
      <c r="K380" s="78">
        <f t="shared" si="87"/>
        <v>1062.2951</v>
      </c>
      <c r="L380" s="144">
        <f t="shared" si="88"/>
        <v>2765.0790000000002</v>
      </c>
      <c r="M380" s="87">
        <f t="shared" si="89"/>
        <v>497.71420000000001</v>
      </c>
      <c r="N380" s="14"/>
      <c r="Q380" s="52">
        <v>1500000000</v>
      </c>
      <c r="R380" s="51">
        <v>2000000000</v>
      </c>
      <c r="S380" s="48">
        <v>1.6999999999999999E-3</v>
      </c>
      <c r="T380" s="60">
        <f>MAX(IF(B379&lt;=R380,B379*S380/O374,T381),R379*S379/$O$739)</f>
        <v>7786.8852459016398</v>
      </c>
      <c r="U380" s="56">
        <f t="shared" si="85"/>
        <v>9289.6174863387987</v>
      </c>
      <c r="V380" s="36">
        <f t="shared" si="76"/>
        <v>1015.06</v>
      </c>
      <c r="W380" s="36">
        <f t="shared" si="77"/>
        <v>1008.98</v>
      </c>
    </row>
    <row r="381" spans="1:23" x14ac:dyDescent="0.2">
      <c r="A381" s="29">
        <v>41652</v>
      </c>
      <c r="B381" s="2">
        <v>1012018899.33</v>
      </c>
      <c r="C381" s="2">
        <v>1012.02</v>
      </c>
      <c r="D381" s="2">
        <f t="shared" si="78"/>
        <v>0</v>
      </c>
      <c r="E381" s="30">
        <f t="shared" si="78"/>
        <v>0</v>
      </c>
      <c r="F381" s="73">
        <f t="shared" si="79"/>
        <v>0</v>
      </c>
      <c r="G381" s="43">
        <f t="shared" si="79"/>
        <v>0</v>
      </c>
      <c r="H381" s="55"/>
      <c r="I381" s="19">
        <f t="shared" si="80"/>
        <v>24885.71</v>
      </c>
      <c r="J381" s="138">
        <f t="shared" si="86"/>
        <v>5901.6392999999998</v>
      </c>
      <c r="K381" s="78">
        <f t="shared" si="87"/>
        <v>1062.2951</v>
      </c>
      <c r="L381" s="144">
        <f t="shared" si="88"/>
        <v>2765.0790000000002</v>
      </c>
      <c r="M381" s="87">
        <f t="shared" si="89"/>
        <v>497.71420000000001</v>
      </c>
      <c r="N381" s="14"/>
      <c r="Q381" s="53" t="s">
        <v>41</v>
      </c>
      <c r="R381" s="52">
        <v>2000000000</v>
      </c>
      <c r="S381" s="48">
        <v>1.5E-3</v>
      </c>
      <c r="T381" s="60">
        <f>MAX(IF(B379&gt;R381,B379*S381/O374,0),R380*S380/$O$739)</f>
        <v>9289.6174863387987</v>
      </c>
      <c r="U381" s="14"/>
      <c r="V381" s="36">
        <f t="shared" si="76"/>
        <v>1015.06</v>
      </c>
      <c r="W381" s="36">
        <f t="shared" si="77"/>
        <v>1008.98</v>
      </c>
    </row>
    <row r="382" spans="1:23" x14ac:dyDescent="0.2">
      <c r="A382" s="29">
        <v>41653</v>
      </c>
      <c r="B382" s="2">
        <v>1012018899.33</v>
      </c>
      <c r="C382" s="2">
        <v>1012.02</v>
      </c>
      <c r="D382" s="2">
        <f t="shared" si="78"/>
        <v>0</v>
      </c>
      <c r="E382" s="30">
        <f t="shared" si="78"/>
        <v>0</v>
      </c>
      <c r="F382" s="73">
        <f t="shared" si="79"/>
        <v>0</v>
      </c>
      <c r="G382" s="43">
        <f t="shared" si="79"/>
        <v>0</v>
      </c>
      <c r="H382" s="55"/>
      <c r="I382" s="31">
        <f t="shared" si="80"/>
        <v>24885.71</v>
      </c>
      <c r="J382" s="137">
        <f>ROUND(IF(B381&lt;=$R$740,B381*$S$740/$O$739,MAX(IF(B381&lt;=$R$741,B381*$S$741/$O$739,MAX(IF(B381&lt;=$R$742,B381*$S$742/$O$739,MAX(IF(B381&lt;=$R$743,B381*$S$743/$O$739,MAX(IF(B381&lt;=$R$744,B381*$S$744/$O$739,MAX(IF(B381&lt;=$R$745,B381*$S$745/$O$739,MAX(IF(B381&gt;$R$746,B381*$S$746/$O$739,0),$R$745*$S$745/$O$739)),$R$744*$S$744/$O$739)),$R$743*$S$743/$O$739)),$R$742*$S$742/$O$739)),$R$741*$S$741/$O$739)),$R$740*$S$740/$O$739)),4)</f>
        <v>5901.6392999999998</v>
      </c>
      <c r="K382" s="77">
        <f t="shared" si="87"/>
        <v>1062.2951</v>
      </c>
      <c r="L382" s="137">
        <f>ROUND(IF(B381&lt;=$R$750,B381*$S$750/$O$739,IF(B381&gt;$R$751,B381*$S$751/$O$739,0)),4)</f>
        <v>2765.0790000000002</v>
      </c>
      <c r="M382" s="77">
        <f t="shared" si="89"/>
        <v>497.71420000000001</v>
      </c>
      <c r="N382" s="14"/>
      <c r="O382" s="14"/>
      <c r="P382" s="14"/>
      <c r="Q382" s="71" t="s">
        <v>38</v>
      </c>
      <c r="R382" s="52">
        <v>20000</v>
      </c>
      <c r="S382" s="49"/>
      <c r="V382" s="36">
        <f t="shared" si="76"/>
        <v>1015.06</v>
      </c>
      <c r="W382" s="36">
        <f t="shared" si="77"/>
        <v>1008.98</v>
      </c>
    </row>
    <row r="383" spans="1:23" x14ac:dyDescent="0.2">
      <c r="A383" s="29">
        <v>41654</v>
      </c>
      <c r="B383" s="2">
        <v>1012018899.33</v>
      </c>
      <c r="C383" s="2">
        <v>1012.02</v>
      </c>
      <c r="D383" s="2">
        <f t="shared" si="78"/>
        <v>0</v>
      </c>
      <c r="E383" s="30">
        <f t="shared" si="78"/>
        <v>0</v>
      </c>
      <c r="F383" s="73">
        <f t="shared" si="79"/>
        <v>0</v>
      </c>
      <c r="G383" s="43">
        <f t="shared" si="79"/>
        <v>0</v>
      </c>
      <c r="H383" s="55"/>
      <c r="I383" s="31">
        <f t="shared" si="80"/>
        <v>24885.71</v>
      </c>
      <c r="J383" s="137">
        <f>ROUND(IF(B382&lt;=$R$740,B382*$S$740/$O$739,MAX(IF(B382&lt;=$R$741,B382*$S$741/$O$739,MAX(IF(B382&lt;=$R$742,B382*$S$742/$O$739,MAX(IF(B382&lt;=$R$743,B382*$S$743/$O$739,MAX(IF(B382&lt;=$R$744,B382*$S$744/$O$739,MAX(IF(B382&lt;=$R$745,B382*$S$745/$O$739,MAX(IF(B382&gt;$R$746,B382*$S$746/$O$739,0),$R$745*$S$745/$O$739)),$R$744*$S$744/$O$739)),$R$743*$S$743/$O$739)),$R$742*$S$742/$O$739)),$R$741*$S$741/$O$739)),$R$740*$S$740/$O$739)),4)</f>
        <v>5901.6392999999998</v>
      </c>
      <c r="K383" s="77">
        <f t="shared" si="87"/>
        <v>1062.2951</v>
      </c>
      <c r="L383" s="137">
        <f>ROUND(IF(B382&lt;=$R$750,B382*$S$750/$O$739,IF(B382&gt;$R$751,B382*$S$751/$O$739,0)),4)</f>
        <v>2765.0790000000002</v>
      </c>
      <c r="M383" s="77">
        <f t="shared" si="89"/>
        <v>497.71420000000001</v>
      </c>
      <c r="N383" s="14"/>
      <c r="P383" s="14"/>
      <c r="T383" s="14">
        <f>ROUND(IF(B379&lt;=R375,B379*S375/O374,IF(B379&lt;=R376,B379*S376/O374,IF(B379&lt;=R377,B379*S377/O374,IF(B379&lt;=R378,B379*S378/O374,IF(B379&lt;=R379,B379*S379/O374,IF(B379&lt;=R380,B379*S380/O374,IF(B379&gt;R381,B379*S381/O374,0))))))),2)</f>
        <v>5253.65</v>
      </c>
      <c r="V383" s="36">
        <f t="shared" si="76"/>
        <v>1015.06</v>
      </c>
      <c r="W383" s="36">
        <f t="shared" si="77"/>
        <v>1008.98</v>
      </c>
    </row>
    <row r="384" spans="1:23" x14ac:dyDescent="0.2">
      <c r="A384" s="29">
        <v>41655</v>
      </c>
      <c r="B384" s="2">
        <v>1012018899.33</v>
      </c>
      <c r="C384" s="2">
        <v>1012.02</v>
      </c>
      <c r="D384" s="2">
        <f t="shared" si="78"/>
        <v>0</v>
      </c>
      <c r="E384" s="30">
        <f t="shared" si="78"/>
        <v>0</v>
      </c>
      <c r="F384" s="73">
        <f t="shared" si="79"/>
        <v>0</v>
      </c>
      <c r="G384" s="43">
        <f t="shared" si="79"/>
        <v>0</v>
      </c>
      <c r="H384" s="55"/>
      <c r="I384" s="19">
        <f t="shared" si="80"/>
        <v>24885.71</v>
      </c>
      <c r="J384" s="138">
        <f>ROUND(IF(B383&lt;=$R$740,B383*$S$740/$O$739,MAX(IF(B383&lt;=$R$741,B383*$S$741/$O$739,MAX(IF(B383&lt;=$R$742,B383*$S$742/$O$739,MAX(IF(B383&lt;=$R$743,B383*$S$743/$O$739,MAX(IF(B383&lt;=$R$744,B383*$S$744/$O$739,MAX(IF(B383&lt;=$R$745,B383*$S$745/$O$739,MAX(IF(B383&gt;$R$746,B383*$S$746/$O$739,0),$R$745*$S$745/$O$739)),$R$744*$S$744/$O$739)),$R$743*$S$743/$O$739)),$R$742*$S$742/$O$739)),$R$741*$S$741/$O$739)),$R$740*$S$740/$O$739)),4)</f>
        <v>5901.6392999999998</v>
      </c>
      <c r="K384" s="78">
        <f t="shared" si="87"/>
        <v>1062.2951</v>
      </c>
      <c r="L384" s="144">
        <f>ROUND(IF(B383&lt;=$R$750,B383*$S$750/$O$739,IF(B383&gt;$R$751,B383*$S$751/$O$739,0)),4)</f>
        <v>2765.0790000000002</v>
      </c>
      <c r="M384" s="87">
        <f t="shared" si="89"/>
        <v>497.71420000000001</v>
      </c>
      <c r="N384" s="14"/>
      <c r="P384" s="14"/>
      <c r="Q384" s="198" t="s">
        <v>40</v>
      </c>
      <c r="R384" s="198"/>
      <c r="S384" s="198"/>
      <c r="T384" s="63">
        <f>ROUND(IF(B379&lt;=R375,B379*S375/O374,MAX(IF(B379&lt;=R376,B379*S376/O374,MAX(IF(B379&lt;=R377,B379*S377/O374,MAX(IF(B379&lt;=R378,B379*S378/O374,MAX(IF(B379&lt;=R379,B379*S379/O374,MAX(IF(B379&lt;=R380,B379*S380/O374,MAX(IF(B379&gt;R381,B379*S381/O374,0),R380*S380/$O$739)),R379*S379/$O$739)),R378*S378/$O$739)),R377*S377/$O$739)),R376*S376/$O$739)),R375*S375/$O$739)),2)</f>
        <v>5901.64</v>
      </c>
      <c r="V384" s="36">
        <f t="shared" si="76"/>
        <v>1015.06</v>
      </c>
      <c r="W384" s="36">
        <f t="shared" si="77"/>
        <v>1008.98</v>
      </c>
    </row>
    <row r="385" spans="1:23" x14ac:dyDescent="0.2">
      <c r="A385" s="29">
        <v>41656</v>
      </c>
      <c r="B385" s="2">
        <v>1012018899.33</v>
      </c>
      <c r="C385" s="2">
        <v>1012.02</v>
      </c>
      <c r="D385" s="2">
        <f t="shared" si="78"/>
        <v>0</v>
      </c>
      <c r="E385" s="30">
        <f t="shared" si="78"/>
        <v>0</v>
      </c>
      <c r="F385" s="73">
        <f t="shared" si="79"/>
        <v>0</v>
      </c>
      <c r="G385" s="43">
        <f t="shared" si="79"/>
        <v>0</v>
      </c>
      <c r="H385" s="55"/>
      <c r="I385" s="19">
        <f t="shared" si="80"/>
        <v>24885.71</v>
      </c>
      <c r="J385" s="138">
        <f t="shared" ref="J385:J388" si="90">ROUND(IF(B384&lt;=$R$740,B384*$S$740/$O$739,MAX(IF(B384&lt;=$R$741,B384*$S$741/$O$739,MAX(IF(B384&lt;=$R$742,B384*$S$742/$O$739,MAX(IF(B384&lt;=$R$743,B384*$S$743/$O$739,MAX(IF(B384&lt;=$R$744,B384*$S$744/$O$739,MAX(IF(B384&lt;=$R$745,B384*$S$745/$O$739,MAX(IF(B384&gt;$R$746,B384*$S$746/$O$739,0),$R$745*$S$745/$O$739)),$R$744*$S$744/$O$739)),$R$743*$S$743/$O$739)),$R$742*$S$742/$O$739)),$R$741*$S$741/$O$739)),$R$740*$S$740/$O$739)),4)</f>
        <v>5901.6392999999998</v>
      </c>
      <c r="K385" s="78">
        <f t="shared" si="87"/>
        <v>1062.2951</v>
      </c>
      <c r="L385" s="144">
        <f t="shared" ref="L385:L388" si="91">ROUND(IF(B384&lt;=$R$750,B384*$S$750/$O$739,IF(B384&gt;$R$751,B384*$S$751/$O$739,0)),4)</f>
        <v>2765.0790000000002</v>
      </c>
      <c r="M385" s="87">
        <f t="shared" si="89"/>
        <v>497.71420000000001</v>
      </c>
      <c r="N385" s="14"/>
      <c r="P385" s="14"/>
      <c r="Q385" s="50">
        <v>0</v>
      </c>
      <c r="R385" s="49">
        <v>100000000</v>
      </c>
      <c r="S385" s="48">
        <v>1.5E-3</v>
      </c>
      <c r="T385" s="61">
        <f>ROUND(IF(B379&lt;=R385,B379*S385/O374,IF(B379&gt;R386,B379*S386/O374,0)),2)</f>
        <v>2765.08</v>
      </c>
      <c r="V385" s="36">
        <f t="shared" si="76"/>
        <v>1015.06</v>
      </c>
      <c r="W385" s="36">
        <f t="shared" si="77"/>
        <v>1008.98</v>
      </c>
    </row>
    <row r="386" spans="1:23" x14ac:dyDescent="0.2">
      <c r="A386" s="29">
        <v>41657</v>
      </c>
      <c r="B386" s="2">
        <v>1012018899.33</v>
      </c>
      <c r="C386" s="2">
        <v>1012.02</v>
      </c>
      <c r="D386" s="2">
        <f t="shared" si="78"/>
        <v>0</v>
      </c>
      <c r="E386" s="30">
        <f t="shared" si="78"/>
        <v>0</v>
      </c>
      <c r="F386" s="73">
        <f t="shared" si="79"/>
        <v>0</v>
      </c>
      <c r="G386" s="43">
        <f t="shared" si="79"/>
        <v>0</v>
      </c>
      <c r="H386" s="55"/>
      <c r="I386" s="19">
        <f t="shared" si="80"/>
        <v>24885.71</v>
      </c>
      <c r="J386" s="138">
        <f t="shared" si="90"/>
        <v>5901.6392999999998</v>
      </c>
      <c r="K386" s="78">
        <f t="shared" si="87"/>
        <v>1062.2951</v>
      </c>
      <c r="L386" s="144">
        <f t="shared" si="91"/>
        <v>2765.0790000000002</v>
      </c>
      <c r="M386" s="87">
        <f t="shared" si="89"/>
        <v>497.71420000000001</v>
      </c>
      <c r="N386" s="14"/>
      <c r="P386" s="14"/>
      <c r="Q386" s="50" t="s">
        <v>41</v>
      </c>
      <c r="R386" s="49">
        <v>100000000</v>
      </c>
      <c r="S386" s="48">
        <v>1E-3</v>
      </c>
      <c r="T386" s="14">
        <f>IF(B379&gt;R386,B379*S386/O374,0)</f>
        <v>2765.078959918033</v>
      </c>
      <c r="V386" s="36">
        <f t="shared" si="76"/>
        <v>1015.06</v>
      </c>
      <c r="W386" s="36">
        <f t="shared" si="77"/>
        <v>1008.98</v>
      </c>
    </row>
    <row r="387" spans="1:23" x14ac:dyDescent="0.2">
      <c r="A387" s="29">
        <v>41658</v>
      </c>
      <c r="B387" s="2">
        <v>1012018899.33</v>
      </c>
      <c r="C387" s="2">
        <v>1012.02</v>
      </c>
      <c r="D387" s="2">
        <f t="shared" si="78"/>
        <v>0</v>
      </c>
      <c r="E387" s="30">
        <f t="shared" si="78"/>
        <v>0</v>
      </c>
      <c r="F387" s="73">
        <f t="shared" si="79"/>
        <v>0</v>
      </c>
      <c r="G387" s="43">
        <f t="shared" si="79"/>
        <v>0</v>
      </c>
      <c r="H387" s="55"/>
      <c r="I387" s="19">
        <f t="shared" si="80"/>
        <v>24885.71</v>
      </c>
      <c r="J387" s="138">
        <f t="shared" si="90"/>
        <v>5901.6392999999998</v>
      </c>
      <c r="K387" s="78">
        <f t="shared" si="87"/>
        <v>1062.2951</v>
      </c>
      <c r="L387" s="144">
        <f t="shared" si="91"/>
        <v>2765.0790000000002</v>
      </c>
      <c r="M387" s="87">
        <f t="shared" si="89"/>
        <v>497.71420000000001</v>
      </c>
      <c r="N387" s="14"/>
      <c r="O387" s="14"/>
      <c r="P387" s="14"/>
      <c r="Q387" s="71" t="s">
        <v>38</v>
      </c>
      <c r="R387" s="52">
        <v>6000</v>
      </c>
      <c r="S387" s="49"/>
      <c r="V387" s="36">
        <f t="shared" si="76"/>
        <v>1015.06</v>
      </c>
      <c r="W387" s="36">
        <f t="shared" si="77"/>
        <v>1008.98</v>
      </c>
    </row>
    <row r="388" spans="1:23" x14ac:dyDescent="0.2">
      <c r="A388" s="29">
        <v>41659</v>
      </c>
      <c r="B388" s="2">
        <v>1012018899.33</v>
      </c>
      <c r="C388" s="2">
        <v>1012.02</v>
      </c>
      <c r="D388" s="2">
        <f t="shared" si="78"/>
        <v>0</v>
      </c>
      <c r="E388" s="30">
        <f t="shared" si="78"/>
        <v>0</v>
      </c>
      <c r="F388" s="73">
        <f t="shared" si="79"/>
        <v>0</v>
      </c>
      <c r="G388" s="43">
        <f t="shared" si="79"/>
        <v>0</v>
      </c>
      <c r="H388" s="55"/>
      <c r="I388" s="19">
        <f t="shared" si="80"/>
        <v>24885.71</v>
      </c>
      <c r="J388" s="138">
        <f t="shared" si="90"/>
        <v>5901.6392999999998</v>
      </c>
      <c r="K388" s="78">
        <f t="shared" si="87"/>
        <v>1062.2951</v>
      </c>
      <c r="L388" s="144">
        <f t="shared" si="91"/>
        <v>2765.0790000000002</v>
      </c>
      <c r="M388" s="87">
        <f t="shared" si="89"/>
        <v>497.71420000000001</v>
      </c>
      <c r="N388" s="14"/>
      <c r="O388" s="14"/>
      <c r="P388" s="14"/>
      <c r="V388" s="36">
        <f t="shared" si="76"/>
        <v>1015.06</v>
      </c>
      <c r="W388" s="36">
        <f t="shared" si="77"/>
        <v>1008.98</v>
      </c>
    </row>
    <row r="389" spans="1:23" x14ac:dyDescent="0.2">
      <c r="A389" s="29">
        <v>41660</v>
      </c>
      <c r="B389" s="2">
        <v>1012018899.33</v>
      </c>
      <c r="C389" s="2">
        <v>1012.02</v>
      </c>
      <c r="D389" s="2">
        <f t="shared" si="78"/>
        <v>0</v>
      </c>
      <c r="E389" s="30">
        <f t="shared" si="78"/>
        <v>0</v>
      </c>
      <c r="F389" s="73">
        <f t="shared" si="79"/>
        <v>0</v>
      </c>
      <c r="G389" s="43">
        <f t="shared" si="79"/>
        <v>0</v>
      </c>
      <c r="H389" s="55"/>
      <c r="I389" s="31">
        <f t="shared" si="80"/>
        <v>24885.71</v>
      </c>
      <c r="J389" s="137">
        <f>ROUND(IF(B388&lt;=$R$740,B388*$S$740/$O$739,MAX(IF(B388&lt;=$R$741,B388*$S$741/$O$739,MAX(IF(B388&lt;=$R$742,B388*$S$742/$O$739,MAX(IF(B388&lt;=$R$743,B388*$S$743/$O$739,MAX(IF(B388&lt;=$R$744,B388*$S$744/$O$739,MAX(IF(B388&lt;=$R$745,B388*$S$745/$O$739,MAX(IF(B388&gt;$R$746,B388*$S$746/$O$739,0),$R$745*$S$745/$O$739)),$R$744*$S$744/$O$739)),$R$743*$S$743/$O$739)),$R$742*$S$742/$O$739)),$R$741*$S$741/$O$739)),$R$740*$S$740/$O$739)),4)</f>
        <v>5901.6392999999998</v>
      </c>
      <c r="K389" s="77">
        <f t="shared" si="87"/>
        <v>1062.2951</v>
      </c>
      <c r="L389" s="137">
        <f>ROUND(IF(B388&lt;=$R$750,B388*$S$750/$O$739,IF(B388&gt;$R$751,B388*$S$751/$O$739,0)),4)</f>
        <v>2765.0790000000002</v>
      </c>
      <c r="M389" s="77">
        <f t="shared" si="89"/>
        <v>497.71420000000001</v>
      </c>
      <c r="N389" s="14"/>
      <c r="O389" s="14"/>
      <c r="P389" s="14"/>
      <c r="Q389" s="36"/>
      <c r="R389" s="36"/>
      <c r="S389" s="57"/>
      <c r="V389" s="36">
        <f t="shared" si="76"/>
        <v>1015.06</v>
      </c>
      <c r="W389" s="36">
        <f t="shared" si="77"/>
        <v>1008.98</v>
      </c>
    </row>
    <row r="390" spans="1:23" x14ac:dyDescent="0.2">
      <c r="A390" s="29">
        <v>41661</v>
      </c>
      <c r="B390" s="2">
        <v>1012018899.33</v>
      </c>
      <c r="C390" s="2">
        <v>1012.02</v>
      </c>
      <c r="D390" s="2">
        <f t="shared" si="78"/>
        <v>0</v>
      </c>
      <c r="E390" s="30">
        <f t="shared" si="78"/>
        <v>0</v>
      </c>
      <c r="F390" s="73">
        <f t="shared" si="79"/>
        <v>0</v>
      </c>
      <c r="G390" s="43">
        <f t="shared" si="79"/>
        <v>0</v>
      </c>
      <c r="H390" s="55"/>
      <c r="I390" s="31">
        <f t="shared" si="80"/>
        <v>24885.71</v>
      </c>
      <c r="J390" s="137">
        <f>ROUND(IF(B389&lt;=$R$740,B389*$S$740/$O$739,MAX(IF(B389&lt;=$R$741,B389*$S$741/$O$739,MAX(IF(B389&lt;=$R$742,B389*$S$742/$O$739,MAX(IF(B389&lt;=$R$743,B389*$S$743/$O$739,MAX(IF(B389&lt;=$R$744,B389*$S$744/$O$739,MAX(IF(B389&lt;=$R$745,B389*$S$745/$O$739,MAX(IF(B389&gt;$R$746,B389*$S$746/$O$739,0),$R$745*$S$745/$O$739)),$R$744*$S$744/$O$739)),$R$743*$S$743/$O$739)),$R$742*$S$742/$O$739)),$R$741*$S$741/$O$739)),$R$740*$S$740/$O$739)),4)</f>
        <v>5901.6392999999998</v>
      </c>
      <c r="K390" s="77">
        <f t="shared" si="87"/>
        <v>1062.2951</v>
      </c>
      <c r="L390" s="137">
        <f>ROUND(IF(B389&lt;=$R$750,B389*$S$750/$O$739,IF(B389&gt;$R$751,B389*$S$751/$O$739,0)),4)</f>
        <v>2765.0790000000002</v>
      </c>
      <c r="M390" s="77">
        <f t="shared" si="89"/>
        <v>497.71420000000001</v>
      </c>
      <c r="N390" s="14"/>
      <c r="O390" s="14"/>
      <c r="P390" s="14"/>
      <c r="Q390" s="36"/>
      <c r="R390" s="36"/>
      <c r="S390" s="57"/>
      <c r="V390" s="36">
        <f t="shared" si="76"/>
        <v>1015.06</v>
      </c>
      <c r="W390" s="36">
        <f t="shared" si="77"/>
        <v>1008.98</v>
      </c>
    </row>
    <row r="391" spans="1:23" x14ac:dyDescent="0.2">
      <c r="A391" s="29">
        <v>41662</v>
      </c>
      <c r="B391" s="2">
        <v>1012018899.33</v>
      </c>
      <c r="C391" s="2">
        <v>1012.02</v>
      </c>
      <c r="D391" s="2">
        <f t="shared" si="78"/>
        <v>0</v>
      </c>
      <c r="E391" s="30">
        <f t="shared" si="78"/>
        <v>0</v>
      </c>
      <c r="F391" s="73">
        <f t="shared" si="79"/>
        <v>0</v>
      </c>
      <c r="G391" s="43">
        <f t="shared" si="79"/>
        <v>0</v>
      </c>
      <c r="H391" s="55"/>
      <c r="I391" s="19">
        <f t="shared" si="80"/>
        <v>24885.71</v>
      </c>
      <c r="J391" s="138">
        <f>ROUND(IF(B390&lt;=$R$740,B390*$S$740/$O$739,MAX(IF(B390&lt;=$R$741,B390*$S$741/$O$739,MAX(IF(B390&lt;=$R$742,B390*$S$742/$O$739,MAX(IF(B390&lt;=$R$743,B390*$S$743/$O$739,MAX(IF(B390&lt;=$R$744,B390*$S$744/$O$739,MAX(IF(B390&lt;=$R$745,B390*$S$745/$O$739,MAX(IF(B390&gt;$R$746,B390*$S$746/$O$739,0),$R$745*$S$745/$O$739)),$R$744*$S$744/$O$739)),$R$743*$S$743/$O$739)),$R$742*$S$742/$O$739)),$R$741*$S$741/$O$739)),$R$740*$S$740/$O$739)),4)</f>
        <v>5901.6392999999998</v>
      </c>
      <c r="K391" s="78">
        <f t="shared" si="87"/>
        <v>1062.2951</v>
      </c>
      <c r="L391" s="144">
        <f>ROUND(IF(B390&lt;=$R$750,B390*$S$750/$O$739,IF(B390&gt;$R$751,B390*$S$751/$O$739,0)),4)</f>
        <v>2765.0790000000002</v>
      </c>
      <c r="M391" s="87">
        <f t="shared" si="89"/>
        <v>497.71420000000001</v>
      </c>
      <c r="N391" s="14"/>
      <c r="O391" s="14"/>
      <c r="P391" s="14"/>
      <c r="Q391" s="36"/>
      <c r="R391" s="36"/>
      <c r="S391" s="57"/>
      <c r="V391" s="36">
        <f t="shared" si="76"/>
        <v>1015.06</v>
      </c>
      <c r="W391" s="36">
        <f t="shared" si="77"/>
        <v>1008.98</v>
      </c>
    </row>
    <row r="392" spans="1:23" x14ac:dyDescent="0.2">
      <c r="A392" s="29">
        <v>41663</v>
      </c>
      <c r="B392" s="2">
        <v>1012018899.33</v>
      </c>
      <c r="C392" s="2">
        <v>1012.02</v>
      </c>
      <c r="D392" s="2">
        <f t="shared" si="78"/>
        <v>0</v>
      </c>
      <c r="E392" s="30">
        <f t="shared" si="78"/>
        <v>0</v>
      </c>
      <c r="F392" s="73">
        <f t="shared" si="79"/>
        <v>0</v>
      </c>
      <c r="G392" s="43">
        <f t="shared" si="79"/>
        <v>0</v>
      </c>
      <c r="H392" s="55"/>
      <c r="I392" s="19">
        <f t="shared" si="80"/>
        <v>24885.71</v>
      </c>
      <c r="J392" s="138">
        <f t="shared" ref="J392:J455" si="92">ROUND(IF(B391&lt;=$R$740,B391*$S$740/$O$739,MAX(IF(B391&lt;=$R$741,B391*$S$741/$O$739,MAX(IF(B391&lt;=$R$742,B391*$S$742/$O$739,MAX(IF(B391&lt;=$R$743,B391*$S$743/$O$739,MAX(IF(B391&lt;=$R$744,B391*$S$744/$O$739,MAX(IF(B391&lt;=$R$745,B391*$S$745/$O$739,MAX(IF(B391&gt;$R$746,B391*$S$746/$O$739,0),$R$745*$S$745/$O$739)),$R$744*$S$744/$O$739)),$R$743*$S$743/$O$739)),$R$742*$S$742/$O$739)),$R$741*$S$741/$O$739)),$R$740*$S$740/$O$739)),4)</f>
        <v>5901.6392999999998</v>
      </c>
      <c r="K392" s="78">
        <f t="shared" si="87"/>
        <v>1062.2951</v>
      </c>
      <c r="L392" s="144">
        <f t="shared" ref="L392:L395" si="93">ROUND(IF(B391&lt;=$R$750,B391*$S$750/$O$739,IF(B391&gt;$R$751,B391*$S$751/$O$739,0)),4)</f>
        <v>2765.0790000000002</v>
      </c>
      <c r="M392" s="87">
        <f t="shared" si="89"/>
        <v>497.71420000000001</v>
      </c>
      <c r="N392" s="14"/>
      <c r="O392" s="14"/>
      <c r="P392" s="14"/>
      <c r="V392" s="36">
        <f t="shared" si="76"/>
        <v>1015.06</v>
      </c>
      <c r="W392" s="36">
        <f t="shared" si="77"/>
        <v>1008.98</v>
      </c>
    </row>
    <row r="393" spans="1:23" x14ac:dyDescent="0.2">
      <c r="A393" s="29">
        <v>41664</v>
      </c>
      <c r="B393" s="2">
        <v>1012018899.33</v>
      </c>
      <c r="C393" s="2">
        <v>1012.02</v>
      </c>
      <c r="D393" s="2">
        <f t="shared" si="78"/>
        <v>0</v>
      </c>
      <c r="E393" s="30">
        <f t="shared" si="78"/>
        <v>0</v>
      </c>
      <c r="F393" s="73">
        <f t="shared" si="79"/>
        <v>0</v>
      </c>
      <c r="G393" s="43">
        <f t="shared" si="79"/>
        <v>0</v>
      </c>
      <c r="H393" s="55"/>
      <c r="I393" s="19">
        <f t="shared" si="80"/>
        <v>24885.71</v>
      </c>
      <c r="J393" s="138">
        <f t="shared" si="92"/>
        <v>5901.6392999999998</v>
      </c>
      <c r="K393" s="78">
        <f t="shared" si="87"/>
        <v>1062.2951</v>
      </c>
      <c r="L393" s="144">
        <f t="shared" si="93"/>
        <v>2765.0790000000002</v>
      </c>
      <c r="M393" s="87">
        <f t="shared" si="89"/>
        <v>497.71420000000001</v>
      </c>
      <c r="N393" s="14"/>
      <c r="O393" s="14"/>
      <c r="P393" s="14"/>
      <c r="V393" s="36">
        <f t="shared" si="76"/>
        <v>1015.06</v>
      </c>
      <c r="W393" s="36">
        <f t="shared" si="77"/>
        <v>1008.98</v>
      </c>
    </row>
    <row r="394" spans="1:23" x14ac:dyDescent="0.2">
      <c r="A394" s="29">
        <v>41665</v>
      </c>
      <c r="B394" s="2">
        <v>1012018899.33</v>
      </c>
      <c r="C394" s="2">
        <v>1012.02</v>
      </c>
      <c r="D394" s="2">
        <f t="shared" si="78"/>
        <v>0</v>
      </c>
      <c r="E394" s="30">
        <f t="shared" si="78"/>
        <v>0</v>
      </c>
      <c r="F394" s="73">
        <f t="shared" si="79"/>
        <v>0</v>
      </c>
      <c r="G394" s="43">
        <f t="shared" si="79"/>
        <v>0</v>
      </c>
      <c r="H394" s="55"/>
      <c r="I394" s="19">
        <f t="shared" si="80"/>
        <v>24885.71</v>
      </c>
      <c r="J394" s="138">
        <f t="shared" si="92"/>
        <v>5901.6392999999998</v>
      </c>
      <c r="K394" s="78">
        <f t="shared" si="87"/>
        <v>1062.2951</v>
      </c>
      <c r="L394" s="144">
        <f t="shared" si="93"/>
        <v>2765.0790000000002</v>
      </c>
      <c r="M394" s="87">
        <f t="shared" si="89"/>
        <v>497.71420000000001</v>
      </c>
      <c r="N394" s="191" t="s">
        <v>54</v>
      </c>
      <c r="O394" s="191"/>
      <c r="P394" s="191"/>
      <c r="V394" s="36">
        <f t="shared" si="76"/>
        <v>1015.06</v>
      </c>
      <c r="W394" s="36">
        <f t="shared" si="77"/>
        <v>1008.98</v>
      </c>
    </row>
    <row r="395" spans="1:23" x14ac:dyDescent="0.2">
      <c r="A395" s="29">
        <v>41666</v>
      </c>
      <c r="B395" s="2">
        <v>1012018899.33</v>
      </c>
      <c r="C395" s="2">
        <v>1012.02</v>
      </c>
      <c r="D395" s="2">
        <f t="shared" si="78"/>
        <v>0</v>
      </c>
      <c r="E395" s="30">
        <f t="shared" si="78"/>
        <v>0</v>
      </c>
      <c r="F395" s="73">
        <f t="shared" si="79"/>
        <v>0</v>
      </c>
      <c r="G395" s="43">
        <f t="shared" si="79"/>
        <v>0</v>
      </c>
      <c r="H395" s="55"/>
      <c r="I395" s="19">
        <f t="shared" si="80"/>
        <v>24885.71</v>
      </c>
      <c r="J395" s="138">
        <f t="shared" si="92"/>
        <v>5901.6392999999998</v>
      </c>
      <c r="K395" s="78">
        <f t="shared" si="87"/>
        <v>1062.2951</v>
      </c>
      <c r="L395" s="144">
        <f t="shared" si="93"/>
        <v>2765.0790000000002</v>
      </c>
      <c r="M395" s="87">
        <f t="shared" si="89"/>
        <v>497.71420000000001</v>
      </c>
      <c r="N395" s="119" t="s">
        <v>52</v>
      </c>
      <c r="O395" s="120" t="e">
        <f>SUM(J369:J399)</f>
        <v>#VALUE!</v>
      </c>
      <c r="P395" s="76" t="e">
        <f>SUM(L369:L399)</f>
        <v>#VALUE!</v>
      </c>
      <c r="V395" s="36">
        <f t="shared" si="76"/>
        <v>1015.06</v>
      </c>
      <c r="W395" s="36">
        <f t="shared" si="77"/>
        <v>1008.98</v>
      </c>
    </row>
    <row r="396" spans="1:23" x14ac:dyDescent="0.2">
      <c r="A396" s="29">
        <v>41667</v>
      </c>
      <c r="B396" s="2">
        <v>1012018899.33</v>
      </c>
      <c r="C396" s="2">
        <v>1012.02</v>
      </c>
      <c r="D396" s="2">
        <f t="shared" si="78"/>
        <v>0</v>
      </c>
      <c r="E396" s="30">
        <f t="shared" si="78"/>
        <v>0</v>
      </c>
      <c r="F396" s="73">
        <f t="shared" si="79"/>
        <v>0</v>
      </c>
      <c r="G396" s="43">
        <f t="shared" si="79"/>
        <v>0</v>
      </c>
      <c r="H396" s="55"/>
      <c r="I396" s="31">
        <f t="shared" si="80"/>
        <v>24885.71</v>
      </c>
      <c r="J396" s="137">
        <f t="shared" si="92"/>
        <v>5901.6392999999998</v>
      </c>
      <c r="K396" s="77">
        <f t="shared" si="87"/>
        <v>1062.2951</v>
      </c>
      <c r="L396" s="137">
        <f>ROUND(IF(B395&lt;=$R$750,B395*$S$750/$O$739,IF(B395&gt;$R$751,B395*$S$751/$O$739,0)),4)</f>
        <v>2765.0790000000002</v>
      </c>
      <c r="M396" s="77">
        <f t="shared" si="89"/>
        <v>497.71420000000001</v>
      </c>
      <c r="N396" s="119" t="s">
        <v>53</v>
      </c>
      <c r="O396" s="76" t="e">
        <f>SUM(K369:K399)</f>
        <v>#VALUE!</v>
      </c>
      <c r="P396" s="76" t="e">
        <f>SUM(M369:M399)</f>
        <v>#VALUE!</v>
      </c>
      <c r="V396" s="36">
        <f t="shared" si="76"/>
        <v>1015.06</v>
      </c>
      <c r="W396" s="36">
        <f t="shared" si="77"/>
        <v>1008.98</v>
      </c>
    </row>
    <row r="397" spans="1:23" x14ac:dyDescent="0.2">
      <c r="A397" s="29">
        <v>41668</v>
      </c>
      <c r="B397" s="2">
        <v>1012018899.33</v>
      </c>
      <c r="C397" s="2">
        <v>1012.02</v>
      </c>
      <c r="D397" s="2">
        <f t="shared" si="78"/>
        <v>0</v>
      </c>
      <c r="E397" s="30">
        <f t="shared" si="78"/>
        <v>0</v>
      </c>
      <c r="F397" s="73">
        <f t="shared" si="79"/>
        <v>0</v>
      </c>
      <c r="G397" s="43">
        <f t="shared" si="79"/>
        <v>0</v>
      </c>
      <c r="H397" s="55"/>
      <c r="I397" s="31">
        <f t="shared" si="80"/>
        <v>24885.71</v>
      </c>
      <c r="J397" s="137">
        <f t="shared" si="92"/>
        <v>5901.6392999999998</v>
      </c>
      <c r="K397" s="77">
        <f t="shared" si="87"/>
        <v>1062.2951</v>
      </c>
      <c r="L397" s="137">
        <f>ROUND(IF(B396&lt;=$R$750,B396*$S$750/$O$739,IF(B396&gt;$R$751,B396*$S$751/$O$739,0)),4)</f>
        <v>2765.0790000000002</v>
      </c>
      <c r="M397" s="77">
        <f t="shared" si="89"/>
        <v>497.71420000000001</v>
      </c>
      <c r="N397" s="186" t="s">
        <v>5</v>
      </c>
      <c r="O397" s="186"/>
      <c r="P397" s="186"/>
      <c r="V397" s="36">
        <f t="shared" si="76"/>
        <v>1015.06</v>
      </c>
      <c r="W397" s="36">
        <f t="shared" si="77"/>
        <v>1008.98</v>
      </c>
    </row>
    <row r="398" spans="1:23" x14ac:dyDescent="0.2">
      <c r="A398" s="29">
        <v>41669</v>
      </c>
      <c r="B398" s="2">
        <v>1012018899.33</v>
      </c>
      <c r="C398" s="2">
        <v>1012.02</v>
      </c>
      <c r="D398" s="2">
        <f t="shared" si="78"/>
        <v>0</v>
      </c>
      <c r="E398" s="30">
        <f t="shared" si="78"/>
        <v>0</v>
      </c>
      <c r="F398" s="73">
        <f t="shared" si="79"/>
        <v>0</v>
      </c>
      <c r="G398" s="43">
        <f t="shared" si="79"/>
        <v>0</v>
      </c>
      <c r="H398" s="55"/>
      <c r="I398" s="19">
        <f t="shared" si="80"/>
        <v>24885.71</v>
      </c>
      <c r="J398" s="138">
        <f t="shared" si="92"/>
        <v>5901.6392999999998</v>
      </c>
      <c r="K398" s="78">
        <f t="shared" si="87"/>
        <v>1062.2951</v>
      </c>
      <c r="L398" s="144">
        <f>ROUND(IF(B397&lt;=$R$750,B397*$S$750/$O$739,IF(B397&gt;$R$751,B397*$S$751/$O$739,0)),4)</f>
        <v>2765.0790000000002</v>
      </c>
      <c r="M398" s="87">
        <f t="shared" si="89"/>
        <v>497.71420000000001</v>
      </c>
      <c r="N398" s="92" t="s">
        <v>43</v>
      </c>
      <c r="O398" s="167" t="s">
        <v>39</v>
      </c>
      <c r="P398" s="93" t="s">
        <v>40</v>
      </c>
      <c r="V398" s="36">
        <f t="shared" si="76"/>
        <v>1015.06</v>
      </c>
      <c r="W398" s="36">
        <f t="shared" si="77"/>
        <v>1008.98</v>
      </c>
    </row>
    <row r="399" spans="1:23" x14ac:dyDescent="0.2">
      <c r="A399" s="29">
        <v>41670</v>
      </c>
      <c r="B399" s="31">
        <v>1014217931.5</v>
      </c>
      <c r="C399" s="31">
        <v>1014.22</v>
      </c>
      <c r="D399" s="2">
        <f t="shared" si="78"/>
        <v>2199032.1699999571</v>
      </c>
      <c r="E399" s="30">
        <f t="shared" si="78"/>
        <v>2.2000000000000455</v>
      </c>
      <c r="F399" s="73">
        <f t="shared" si="79"/>
        <v>2.1729161100210786E-3</v>
      </c>
      <c r="G399" s="43">
        <f t="shared" si="79"/>
        <v>2.1738700816189855E-3</v>
      </c>
      <c r="H399" s="55"/>
      <c r="I399" s="32">
        <f t="shared" si="80"/>
        <v>24885.71</v>
      </c>
      <c r="J399" s="139">
        <f t="shared" si="92"/>
        <v>5901.6392999999998</v>
      </c>
      <c r="K399" s="79">
        <f t="shared" si="87"/>
        <v>1062.2951</v>
      </c>
      <c r="L399" s="139">
        <f>ROUND(IF(B398&lt;=$R$750,B398*$S$750/$O$739,IF(B398&gt;$R$751,B398*$S$751/$O$739,0)),4)</f>
        <v>2765.0790000000002</v>
      </c>
      <c r="M399" s="79">
        <f t="shared" si="89"/>
        <v>497.71420000000001</v>
      </c>
      <c r="N399" s="94" t="e">
        <f>SUM(I369:I399)</f>
        <v>#VALUE!</v>
      </c>
      <c r="O399" s="89" t="e">
        <f>IF(SUM(J369:J399)&lt;20000,20000,SUM(J369:J399))</f>
        <v>#VALUE!</v>
      </c>
      <c r="P399" s="91" t="e">
        <f>IF(SUM(L369:L399)&lt;6000,6000,SUM(L369:L399))</f>
        <v>#VALUE!</v>
      </c>
      <c r="Q399" s="118"/>
      <c r="V399" s="36">
        <f t="shared" si="76"/>
        <v>1017.26</v>
      </c>
      <c r="W399" s="36">
        <f t="shared" si="77"/>
        <v>1011.1800000000001</v>
      </c>
    </row>
    <row r="400" spans="1:23" x14ac:dyDescent="0.2">
      <c r="A400" s="29">
        <v>41671</v>
      </c>
      <c r="B400" s="2">
        <v>1014217931.5</v>
      </c>
      <c r="C400" s="2">
        <v>1014.22</v>
      </c>
      <c r="D400" s="2">
        <f t="shared" si="78"/>
        <v>0</v>
      </c>
      <c r="E400" s="30">
        <f t="shared" si="78"/>
        <v>0</v>
      </c>
      <c r="F400" s="73">
        <f t="shared" si="79"/>
        <v>0</v>
      </c>
      <c r="G400" s="43">
        <f t="shared" si="79"/>
        <v>0</v>
      </c>
      <c r="I400" s="19">
        <f t="shared" si="80"/>
        <v>24939.79</v>
      </c>
      <c r="J400" s="138">
        <f t="shared" si="92"/>
        <v>5901.6392999999998</v>
      </c>
      <c r="K400" s="78">
        <f t="shared" si="87"/>
        <v>1062.2951</v>
      </c>
      <c r="L400" s="144">
        <f>ROUND(IF(B399&lt;=$R$750,B399*$S$750/$O$739,IF(B399&gt;$R$751,B399*$S$751/$O$739,0)),4)</f>
        <v>2771.0871999999999</v>
      </c>
      <c r="M400" s="87">
        <f t="shared" si="89"/>
        <v>498.79570000000001</v>
      </c>
      <c r="N400" s="94" t="e">
        <f>ROUND(N399*18/118,2)</f>
        <v>#VALUE!</v>
      </c>
      <c r="O400" s="90" t="e">
        <f>IF(O399=TRUE,SUM(K369:K399),O399*18%)</f>
        <v>#VALUE!</v>
      </c>
      <c r="P400" s="91" t="e">
        <f>IF(P399=TRUE,SUM(M369:M399),P399*18%)</f>
        <v>#VALUE!</v>
      </c>
      <c r="Q400" s="36"/>
      <c r="V400" s="36">
        <f t="shared" si="76"/>
        <v>1017.26</v>
      </c>
      <c r="W400" s="36">
        <f t="shared" si="77"/>
        <v>1011.1800000000001</v>
      </c>
    </row>
    <row r="401" spans="1:23" x14ac:dyDescent="0.2">
      <c r="A401" s="29">
        <v>41672</v>
      </c>
      <c r="B401" s="2">
        <v>1014217931.5</v>
      </c>
      <c r="C401" s="2">
        <v>1014.22</v>
      </c>
      <c r="D401" s="2">
        <f t="shared" si="78"/>
        <v>0</v>
      </c>
      <c r="E401" s="30">
        <f t="shared" si="78"/>
        <v>0</v>
      </c>
      <c r="F401" s="73">
        <f t="shared" si="79"/>
        <v>0</v>
      </c>
      <c r="G401" s="43">
        <f t="shared" si="79"/>
        <v>0</v>
      </c>
      <c r="I401" s="19">
        <f t="shared" si="80"/>
        <v>24939.79</v>
      </c>
      <c r="J401" s="138">
        <f t="shared" si="92"/>
        <v>5901.6392999999998</v>
      </c>
      <c r="K401" s="78">
        <f t="shared" si="87"/>
        <v>1062.2951</v>
      </c>
      <c r="L401" s="144">
        <f t="shared" ref="L401:L464" si="94">ROUND(IF(B400&lt;=$R$750,B400*$S$750/$O$739,IF(B400&gt;$R$751,B400*$S$751/$O$739,0)),4)</f>
        <v>2771.0871999999999</v>
      </c>
      <c r="M401" s="87">
        <f t="shared" si="89"/>
        <v>498.79570000000001</v>
      </c>
      <c r="N401" s="190" t="s">
        <v>47</v>
      </c>
      <c r="O401" s="190"/>
      <c r="P401" s="190"/>
      <c r="V401" s="36">
        <f t="shared" si="76"/>
        <v>1017.26</v>
      </c>
      <c r="W401" s="36">
        <f t="shared" si="77"/>
        <v>1011.1800000000001</v>
      </c>
    </row>
    <row r="402" spans="1:23" x14ac:dyDescent="0.2">
      <c r="A402" s="29">
        <v>41673</v>
      </c>
      <c r="B402" s="2">
        <v>1014217931.5</v>
      </c>
      <c r="C402" s="2">
        <v>1014.22</v>
      </c>
      <c r="D402" s="2">
        <f t="shared" si="78"/>
        <v>0</v>
      </c>
      <c r="E402" s="30">
        <f t="shared" si="78"/>
        <v>0</v>
      </c>
      <c r="F402" s="73">
        <f t="shared" si="79"/>
        <v>0</v>
      </c>
      <c r="G402" s="43">
        <f t="shared" si="79"/>
        <v>0</v>
      </c>
      <c r="I402" s="19">
        <f t="shared" ref="I402:I433" si="95">ROUND(B401*$N$2/$O$739,2)</f>
        <v>24939.79</v>
      </c>
      <c r="J402" s="138">
        <f t="shared" si="92"/>
        <v>5901.6392999999998</v>
      </c>
      <c r="K402" s="78">
        <f t="shared" si="87"/>
        <v>1062.2951</v>
      </c>
      <c r="L402" s="144">
        <f t="shared" si="94"/>
        <v>2771.0871999999999</v>
      </c>
      <c r="M402" s="87">
        <f t="shared" si="89"/>
        <v>498.79570000000001</v>
      </c>
      <c r="N402" s="88"/>
      <c r="O402" s="121"/>
      <c r="V402" s="36">
        <f t="shared" si="76"/>
        <v>1017.26</v>
      </c>
      <c r="W402" s="36">
        <f t="shared" si="77"/>
        <v>1011.1800000000001</v>
      </c>
    </row>
    <row r="403" spans="1:23" x14ac:dyDescent="0.2">
      <c r="A403" s="29">
        <v>41674</v>
      </c>
      <c r="B403" s="2">
        <v>1014217931.5</v>
      </c>
      <c r="C403" s="2">
        <v>1014.22</v>
      </c>
      <c r="D403" s="2">
        <f t="shared" si="78"/>
        <v>0</v>
      </c>
      <c r="E403" s="30">
        <f t="shared" si="78"/>
        <v>0</v>
      </c>
      <c r="F403" s="73">
        <f t="shared" si="79"/>
        <v>0</v>
      </c>
      <c r="G403" s="43">
        <f t="shared" si="79"/>
        <v>0</v>
      </c>
      <c r="I403" s="31">
        <f t="shared" si="95"/>
        <v>24939.79</v>
      </c>
      <c r="J403" s="137">
        <f t="shared" si="92"/>
        <v>5901.6392999999998</v>
      </c>
      <c r="K403" s="77">
        <f t="shared" si="87"/>
        <v>1062.2951</v>
      </c>
      <c r="L403" s="137">
        <f t="shared" si="94"/>
        <v>2771.0871999999999</v>
      </c>
      <c r="M403" s="77">
        <f t="shared" si="89"/>
        <v>498.79570000000001</v>
      </c>
      <c r="V403" s="36">
        <f t="shared" si="76"/>
        <v>1017.26</v>
      </c>
      <c r="W403" s="36">
        <f t="shared" si="77"/>
        <v>1011.1800000000001</v>
      </c>
    </row>
    <row r="404" spans="1:23" x14ac:dyDescent="0.2">
      <c r="A404" s="29">
        <v>41675</v>
      </c>
      <c r="B404" s="2">
        <v>1014217931.5</v>
      </c>
      <c r="C404" s="2">
        <v>1014.22</v>
      </c>
      <c r="D404" s="2">
        <f t="shared" si="78"/>
        <v>0</v>
      </c>
      <c r="E404" s="30">
        <f t="shared" si="78"/>
        <v>0</v>
      </c>
      <c r="F404" s="73">
        <f t="shared" si="79"/>
        <v>0</v>
      </c>
      <c r="G404" s="43">
        <f t="shared" si="79"/>
        <v>0</v>
      </c>
      <c r="I404" s="31">
        <f t="shared" si="95"/>
        <v>24939.79</v>
      </c>
      <c r="J404" s="137">
        <f t="shared" si="92"/>
        <v>5901.6392999999998</v>
      </c>
      <c r="K404" s="77">
        <f t="shared" si="87"/>
        <v>1062.2951</v>
      </c>
      <c r="L404" s="137">
        <f t="shared" si="94"/>
        <v>2771.0871999999999</v>
      </c>
      <c r="M404" s="77">
        <f t="shared" si="89"/>
        <v>498.79570000000001</v>
      </c>
      <c r="N404" s="14"/>
      <c r="O404" s="14"/>
      <c r="P404" s="14"/>
      <c r="V404" s="36">
        <f t="shared" si="76"/>
        <v>1017.26</v>
      </c>
      <c r="W404" s="36">
        <f t="shared" si="77"/>
        <v>1011.1800000000001</v>
      </c>
    </row>
    <row r="405" spans="1:23" x14ac:dyDescent="0.2">
      <c r="A405" s="29">
        <v>41676</v>
      </c>
      <c r="B405" s="2">
        <v>1014217931.5</v>
      </c>
      <c r="C405" s="2">
        <v>1014.22</v>
      </c>
      <c r="D405" s="2">
        <f t="shared" si="78"/>
        <v>0</v>
      </c>
      <c r="E405" s="30">
        <f t="shared" si="78"/>
        <v>0</v>
      </c>
      <c r="F405" s="73">
        <f t="shared" si="79"/>
        <v>0</v>
      </c>
      <c r="G405" s="43">
        <f t="shared" si="79"/>
        <v>0</v>
      </c>
      <c r="I405" s="19">
        <f t="shared" si="95"/>
        <v>24939.79</v>
      </c>
      <c r="J405" s="138">
        <f t="shared" si="92"/>
        <v>5901.6392999999998</v>
      </c>
      <c r="K405" s="78">
        <f t="shared" si="87"/>
        <v>1062.2951</v>
      </c>
      <c r="L405" s="144">
        <f t="shared" si="94"/>
        <v>2771.0871999999999</v>
      </c>
      <c r="M405" s="87">
        <f t="shared" si="89"/>
        <v>498.79570000000001</v>
      </c>
      <c r="N405" s="14"/>
      <c r="O405" s="14"/>
      <c r="P405" s="14"/>
      <c r="V405" s="36">
        <f t="shared" si="76"/>
        <v>1017.26</v>
      </c>
      <c r="W405" s="36">
        <f t="shared" si="77"/>
        <v>1011.1800000000001</v>
      </c>
    </row>
    <row r="406" spans="1:23" x14ac:dyDescent="0.2">
      <c r="A406" s="29">
        <v>41677</v>
      </c>
      <c r="B406" s="2">
        <v>1014217931.5</v>
      </c>
      <c r="C406" s="2">
        <v>1014.22</v>
      </c>
      <c r="D406" s="2">
        <f t="shared" si="78"/>
        <v>0</v>
      </c>
      <c r="E406" s="30">
        <f t="shared" si="78"/>
        <v>0</v>
      </c>
      <c r="F406" s="73">
        <f t="shared" si="79"/>
        <v>0</v>
      </c>
      <c r="G406" s="43">
        <f t="shared" si="79"/>
        <v>0</v>
      </c>
      <c r="I406" s="19">
        <f t="shared" si="95"/>
        <v>24939.79</v>
      </c>
      <c r="J406" s="138">
        <f t="shared" si="92"/>
        <v>5901.6392999999998</v>
      </c>
      <c r="K406" s="78">
        <f t="shared" si="87"/>
        <v>1062.2951</v>
      </c>
      <c r="L406" s="144">
        <f t="shared" si="94"/>
        <v>2771.0871999999999</v>
      </c>
      <c r="M406" s="87">
        <f t="shared" si="89"/>
        <v>498.79570000000001</v>
      </c>
      <c r="N406" s="14"/>
      <c r="O406" s="14"/>
      <c r="P406" s="14"/>
      <c r="V406" s="36">
        <f t="shared" si="76"/>
        <v>1017.26</v>
      </c>
      <c r="W406" s="36">
        <f t="shared" si="77"/>
        <v>1011.1800000000001</v>
      </c>
    </row>
    <row r="407" spans="1:23" x14ac:dyDescent="0.2">
      <c r="A407" s="29">
        <v>41678</v>
      </c>
      <c r="B407" s="2">
        <v>1014217931.5</v>
      </c>
      <c r="C407" s="2">
        <v>1014.22</v>
      </c>
      <c r="D407" s="2">
        <f t="shared" si="78"/>
        <v>0</v>
      </c>
      <c r="E407" s="30">
        <f t="shared" si="78"/>
        <v>0</v>
      </c>
      <c r="F407" s="73">
        <f t="shared" si="79"/>
        <v>0</v>
      </c>
      <c r="G407" s="43">
        <f t="shared" si="79"/>
        <v>0</v>
      </c>
      <c r="I407" s="19">
        <f t="shared" si="95"/>
        <v>24939.79</v>
      </c>
      <c r="J407" s="138">
        <f t="shared" si="92"/>
        <v>5901.6392999999998</v>
      </c>
      <c r="K407" s="78">
        <f t="shared" si="87"/>
        <v>1062.2951</v>
      </c>
      <c r="L407" s="144">
        <f t="shared" si="94"/>
        <v>2771.0871999999999</v>
      </c>
      <c r="M407" s="87">
        <f t="shared" si="89"/>
        <v>498.79570000000001</v>
      </c>
      <c r="N407" s="14"/>
      <c r="O407" s="14"/>
      <c r="P407" s="14"/>
      <c r="V407" s="36">
        <f t="shared" si="76"/>
        <v>1017.26</v>
      </c>
      <c r="W407" s="36">
        <f t="shared" si="77"/>
        <v>1011.1800000000001</v>
      </c>
    </row>
    <row r="408" spans="1:23" x14ac:dyDescent="0.2">
      <c r="A408" s="29">
        <v>41679</v>
      </c>
      <c r="B408" s="2">
        <v>1014217931.5</v>
      </c>
      <c r="C408" s="2">
        <v>1014.22</v>
      </c>
      <c r="D408" s="2">
        <f t="shared" si="78"/>
        <v>0</v>
      </c>
      <c r="E408" s="30">
        <f t="shared" si="78"/>
        <v>0</v>
      </c>
      <c r="F408" s="73">
        <f t="shared" si="79"/>
        <v>0</v>
      </c>
      <c r="G408" s="43">
        <f t="shared" si="79"/>
        <v>0</v>
      </c>
      <c r="I408" s="19">
        <f t="shared" si="95"/>
        <v>24939.79</v>
      </c>
      <c r="J408" s="138">
        <f t="shared" si="92"/>
        <v>5901.6392999999998</v>
      </c>
      <c r="K408" s="78">
        <f t="shared" si="87"/>
        <v>1062.2951</v>
      </c>
      <c r="L408" s="144">
        <f t="shared" si="94"/>
        <v>2771.0871999999999</v>
      </c>
      <c r="M408" s="87">
        <f t="shared" si="89"/>
        <v>498.79570000000001</v>
      </c>
      <c r="N408" s="14"/>
      <c r="O408" s="14"/>
      <c r="P408" s="14"/>
      <c r="V408" s="36">
        <f t="shared" si="76"/>
        <v>1017.26</v>
      </c>
      <c r="W408" s="36">
        <f t="shared" si="77"/>
        <v>1011.1800000000001</v>
      </c>
    </row>
    <row r="409" spans="1:23" x14ac:dyDescent="0.2">
      <c r="A409" s="29">
        <v>41680</v>
      </c>
      <c r="B409" s="2">
        <v>1014217931.5</v>
      </c>
      <c r="C409" s="2">
        <v>1014.22</v>
      </c>
      <c r="D409" s="2">
        <f t="shared" si="78"/>
        <v>0</v>
      </c>
      <c r="E409" s="30">
        <f t="shared" si="78"/>
        <v>0</v>
      </c>
      <c r="F409" s="73">
        <f t="shared" si="79"/>
        <v>0</v>
      </c>
      <c r="G409" s="43">
        <f t="shared" si="79"/>
        <v>0</v>
      </c>
      <c r="I409" s="19">
        <f t="shared" si="95"/>
        <v>24939.79</v>
      </c>
      <c r="J409" s="138">
        <f t="shared" si="92"/>
        <v>5901.6392999999998</v>
      </c>
      <c r="K409" s="78">
        <f t="shared" si="87"/>
        <v>1062.2951</v>
      </c>
      <c r="L409" s="144">
        <f t="shared" si="94"/>
        <v>2771.0871999999999</v>
      </c>
      <c r="M409" s="87">
        <f t="shared" si="89"/>
        <v>498.79570000000001</v>
      </c>
      <c r="N409" s="14"/>
      <c r="O409" s="14"/>
      <c r="P409" s="14"/>
      <c r="V409" s="36">
        <f t="shared" si="76"/>
        <v>1017.26</v>
      </c>
      <c r="W409" s="36">
        <f t="shared" si="77"/>
        <v>1011.1800000000001</v>
      </c>
    </row>
    <row r="410" spans="1:23" x14ac:dyDescent="0.2">
      <c r="A410" s="29">
        <v>41681</v>
      </c>
      <c r="B410" s="2">
        <v>1014217931.5</v>
      </c>
      <c r="C410" s="2">
        <v>1014.22</v>
      </c>
      <c r="D410" s="2">
        <f t="shared" si="78"/>
        <v>0</v>
      </c>
      <c r="E410" s="30">
        <f t="shared" si="78"/>
        <v>0</v>
      </c>
      <c r="F410" s="73">
        <f t="shared" si="79"/>
        <v>0</v>
      </c>
      <c r="G410" s="43">
        <f t="shared" si="79"/>
        <v>0</v>
      </c>
      <c r="I410" s="31">
        <f t="shared" si="95"/>
        <v>24939.79</v>
      </c>
      <c r="J410" s="137">
        <f t="shared" si="92"/>
        <v>5901.6392999999998</v>
      </c>
      <c r="K410" s="77">
        <f t="shared" si="87"/>
        <v>1062.2951</v>
      </c>
      <c r="L410" s="137">
        <f t="shared" si="94"/>
        <v>2771.0871999999999</v>
      </c>
      <c r="M410" s="77">
        <f t="shared" si="89"/>
        <v>498.79570000000001</v>
      </c>
      <c r="N410" s="14"/>
      <c r="O410" s="14"/>
      <c r="P410" s="14"/>
      <c r="V410" s="36">
        <f t="shared" si="76"/>
        <v>1017.26</v>
      </c>
      <c r="W410" s="36">
        <f t="shared" si="77"/>
        <v>1011.1800000000001</v>
      </c>
    </row>
    <row r="411" spans="1:23" x14ac:dyDescent="0.2">
      <c r="A411" s="29">
        <v>41682</v>
      </c>
      <c r="B411" s="2">
        <v>1014217931.5</v>
      </c>
      <c r="C411" s="2">
        <v>1014.22</v>
      </c>
      <c r="D411" s="2">
        <f t="shared" si="78"/>
        <v>0</v>
      </c>
      <c r="E411" s="30">
        <f t="shared" si="78"/>
        <v>0</v>
      </c>
      <c r="F411" s="73">
        <f t="shared" si="79"/>
        <v>0</v>
      </c>
      <c r="G411" s="43">
        <f t="shared" si="79"/>
        <v>0</v>
      </c>
      <c r="I411" s="31">
        <f t="shared" si="95"/>
        <v>24939.79</v>
      </c>
      <c r="J411" s="137">
        <f t="shared" si="92"/>
        <v>5901.6392999999998</v>
      </c>
      <c r="K411" s="77">
        <f t="shared" si="87"/>
        <v>1062.2951</v>
      </c>
      <c r="L411" s="137">
        <f t="shared" si="94"/>
        <v>2771.0871999999999</v>
      </c>
      <c r="M411" s="77">
        <f t="shared" si="89"/>
        <v>498.79570000000001</v>
      </c>
      <c r="N411" s="14"/>
      <c r="O411" s="14"/>
      <c r="P411" s="14"/>
      <c r="V411" s="36">
        <f t="shared" si="76"/>
        <v>1017.26</v>
      </c>
      <c r="W411" s="36">
        <f t="shared" si="77"/>
        <v>1011.1800000000001</v>
      </c>
    </row>
    <row r="412" spans="1:23" x14ac:dyDescent="0.2">
      <c r="A412" s="29">
        <v>41683</v>
      </c>
      <c r="B412" s="2">
        <v>1014217931.5</v>
      </c>
      <c r="C412" s="2">
        <v>1014.22</v>
      </c>
      <c r="D412" s="2">
        <f t="shared" si="78"/>
        <v>0</v>
      </c>
      <c r="E412" s="30">
        <f t="shared" si="78"/>
        <v>0</v>
      </c>
      <c r="F412" s="73">
        <f t="shared" si="79"/>
        <v>0</v>
      </c>
      <c r="G412" s="43">
        <f t="shared" si="79"/>
        <v>0</v>
      </c>
      <c r="I412" s="19">
        <f t="shared" si="95"/>
        <v>24939.79</v>
      </c>
      <c r="J412" s="138">
        <f t="shared" si="92"/>
        <v>5901.6392999999998</v>
      </c>
      <c r="K412" s="78">
        <f t="shared" si="87"/>
        <v>1062.2951</v>
      </c>
      <c r="L412" s="144">
        <f t="shared" si="94"/>
        <v>2771.0871999999999</v>
      </c>
      <c r="M412" s="87">
        <f t="shared" si="89"/>
        <v>498.79570000000001</v>
      </c>
      <c r="N412" s="14"/>
      <c r="O412" s="14"/>
      <c r="P412" s="14"/>
      <c r="V412" s="36">
        <f t="shared" si="76"/>
        <v>1017.26</v>
      </c>
      <c r="W412" s="36">
        <f t="shared" si="77"/>
        <v>1011.1800000000001</v>
      </c>
    </row>
    <row r="413" spans="1:23" x14ac:dyDescent="0.2">
      <c r="A413" s="29">
        <v>41684</v>
      </c>
      <c r="B413" s="2">
        <v>1014217931.5</v>
      </c>
      <c r="C413" s="2">
        <v>1014.22</v>
      </c>
      <c r="D413" s="2">
        <f t="shared" si="78"/>
        <v>0</v>
      </c>
      <c r="E413" s="30">
        <f t="shared" si="78"/>
        <v>0</v>
      </c>
      <c r="F413" s="73">
        <f t="shared" si="79"/>
        <v>0</v>
      </c>
      <c r="G413" s="43">
        <f t="shared" si="79"/>
        <v>0</v>
      </c>
      <c r="I413" s="19">
        <f t="shared" si="95"/>
        <v>24939.79</v>
      </c>
      <c r="J413" s="138">
        <f t="shared" si="92"/>
        <v>5901.6392999999998</v>
      </c>
      <c r="K413" s="78">
        <f t="shared" si="87"/>
        <v>1062.2951</v>
      </c>
      <c r="L413" s="144">
        <f t="shared" si="94"/>
        <v>2771.0871999999999</v>
      </c>
      <c r="M413" s="87">
        <f t="shared" si="89"/>
        <v>498.79570000000001</v>
      </c>
      <c r="N413" s="14"/>
      <c r="O413" s="14"/>
      <c r="P413" s="14"/>
      <c r="V413" s="36">
        <f t="shared" si="76"/>
        <v>1017.26</v>
      </c>
      <c r="W413" s="36">
        <f t="shared" si="77"/>
        <v>1011.1800000000001</v>
      </c>
    </row>
    <row r="414" spans="1:23" x14ac:dyDescent="0.2">
      <c r="A414" s="29">
        <v>41685</v>
      </c>
      <c r="B414" s="2">
        <v>1014217931.5</v>
      </c>
      <c r="C414" s="2">
        <v>1014.22</v>
      </c>
      <c r="D414" s="2">
        <f t="shared" si="78"/>
        <v>0</v>
      </c>
      <c r="E414" s="30">
        <f t="shared" si="78"/>
        <v>0</v>
      </c>
      <c r="F414" s="73">
        <f t="shared" si="79"/>
        <v>0</v>
      </c>
      <c r="G414" s="43">
        <f t="shared" si="79"/>
        <v>0</v>
      </c>
      <c r="I414" s="19">
        <f t="shared" si="95"/>
        <v>24939.79</v>
      </c>
      <c r="J414" s="138">
        <f t="shared" si="92"/>
        <v>5901.6392999999998</v>
      </c>
      <c r="K414" s="78">
        <f t="shared" si="87"/>
        <v>1062.2951</v>
      </c>
      <c r="L414" s="144">
        <f t="shared" si="94"/>
        <v>2771.0871999999999</v>
      </c>
      <c r="M414" s="87">
        <f t="shared" si="89"/>
        <v>498.79570000000001</v>
      </c>
      <c r="N414" s="14"/>
      <c r="O414" s="14"/>
      <c r="P414" s="14"/>
      <c r="V414" s="36">
        <f t="shared" si="76"/>
        <v>1017.26</v>
      </c>
      <c r="W414" s="36">
        <f t="shared" si="77"/>
        <v>1011.1800000000001</v>
      </c>
    </row>
    <row r="415" spans="1:23" x14ac:dyDescent="0.2">
      <c r="A415" s="29">
        <v>41686</v>
      </c>
      <c r="B415" s="2">
        <v>1014217931.5</v>
      </c>
      <c r="C415" s="2">
        <v>1014.22</v>
      </c>
      <c r="D415" s="2">
        <f t="shared" si="78"/>
        <v>0</v>
      </c>
      <c r="E415" s="30">
        <f t="shared" si="78"/>
        <v>0</v>
      </c>
      <c r="F415" s="73">
        <f t="shared" si="79"/>
        <v>0</v>
      </c>
      <c r="G415" s="43">
        <f t="shared" si="79"/>
        <v>0</v>
      </c>
      <c r="I415" s="19">
        <f t="shared" si="95"/>
        <v>24939.79</v>
      </c>
      <c r="J415" s="138">
        <f t="shared" si="92"/>
        <v>5901.6392999999998</v>
      </c>
      <c r="K415" s="78">
        <f t="shared" si="87"/>
        <v>1062.2951</v>
      </c>
      <c r="L415" s="144">
        <f t="shared" si="94"/>
        <v>2771.0871999999999</v>
      </c>
      <c r="M415" s="87">
        <f t="shared" si="89"/>
        <v>498.79570000000001</v>
      </c>
      <c r="N415" s="14"/>
      <c r="O415" s="14"/>
      <c r="P415" s="14"/>
      <c r="V415" s="36">
        <f t="shared" si="76"/>
        <v>1017.26</v>
      </c>
      <c r="W415" s="36">
        <f t="shared" si="77"/>
        <v>1011.1800000000001</v>
      </c>
    </row>
    <row r="416" spans="1:23" x14ac:dyDescent="0.2">
      <c r="A416" s="29">
        <v>41687</v>
      </c>
      <c r="B416" s="2">
        <v>1014217931.5</v>
      </c>
      <c r="C416" s="2">
        <v>1014.22</v>
      </c>
      <c r="D416" s="2">
        <f t="shared" si="78"/>
        <v>0</v>
      </c>
      <c r="E416" s="30">
        <f t="shared" si="78"/>
        <v>0</v>
      </c>
      <c r="F416" s="73">
        <f t="shared" si="79"/>
        <v>0</v>
      </c>
      <c r="G416" s="43">
        <f t="shared" si="79"/>
        <v>0</v>
      </c>
      <c r="I416" s="19">
        <f t="shared" si="95"/>
        <v>24939.79</v>
      </c>
      <c r="J416" s="138">
        <f t="shared" si="92"/>
        <v>5901.6392999999998</v>
      </c>
      <c r="K416" s="78">
        <f t="shared" si="87"/>
        <v>1062.2951</v>
      </c>
      <c r="L416" s="144">
        <f t="shared" si="94"/>
        <v>2771.0871999999999</v>
      </c>
      <c r="M416" s="87">
        <f t="shared" si="89"/>
        <v>498.79570000000001</v>
      </c>
      <c r="N416" s="14"/>
      <c r="O416" s="14"/>
      <c r="P416" s="14"/>
      <c r="V416" s="36">
        <f t="shared" si="76"/>
        <v>1017.26</v>
      </c>
      <c r="W416" s="36">
        <f t="shared" si="77"/>
        <v>1011.1800000000001</v>
      </c>
    </row>
    <row r="417" spans="1:23" x14ac:dyDescent="0.2">
      <c r="A417" s="29">
        <v>41688</v>
      </c>
      <c r="B417" s="2">
        <v>1014217931.5</v>
      </c>
      <c r="C417" s="2">
        <v>1014.22</v>
      </c>
      <c r="D417" s="2">
        <f t="shared" si="78"/>
        <v>0</v>
      </c>
      <c r="E417" s="30">
        <f t="shared" si="78"/>
        <v>0</v>
      </c>
      <c r="F417" s="73">
        <f t="shared" si="79"/>
        <v>0</v>
      </c>
      <c r="G417" s="43">
        <f t="shared" si="79"/>
        <v>0</v>
      </c>
      <c r="I417" s="31">
        <f t="shared" si="95"/>
        <v>24939.79</v>
      </c>
      <c r="J417" s="137">
        <f t="shared" si="92"/>
        <v>5901.6392999999998</v>
      </c>
      <c r="K417" s="77">
        <f t="shared" si="87"/>
        <v>1062.2951</v>
      </c>
      <c r="L417" s="137">
        <f t="shared" si="94"/>
        <v>2771.0871999999999</v>
      </c>
      <c r="M417" s="77">
        <f t="shared" si="89"/>
        <v>498.79570000000001</v>
      </c>
      <c r="N417" s="14"/>
      <c r="O417" s="14"/>
      <c r="P417" s="14"/>
      <c r="V417" s="36">
        <f t="shared" si="76"/>
        <v>1017.26</v>
      </c>
      <c r="W417" s="36">
        <f t="shared" si="77"/>
        <v>1011.1800000000001</v>
      </c>
    </row>
    <row r="418" spans="1:23" x14ac:dyDescent="0.2">
      <c r="A418" s="29">
        <v>41689</v>
      </c>
      <c r="B418" s="2">
        <v>1014217931.5</v>
      </c>
      <c r="C418" s="2">
        <v>1014.22</v>
      </c>
      <c r="D418" s="2">
        <f t="shared" si="78"/>
        <v>0</v>
      </c>
      <c r="E418" s="30">
        <f t="shared" si="78"/>
        <v>0</v>
      </c>
      <c r="F418" s="73">
        <f t="shared" si="79"/>
        <v>0</v>
      </c>
      <c r="G418" s="43">
        <f t="shared" si="79"/>
        <v>0</v>
      </c>
      <c r="I418" s="31">
        <f t="shared" si="95"/>
        <v>24939.79</v>
      </c>
      <c r="J418" s="137">
        <f t="shared" si="92"/>
        <v>5901.6392999999998</v>
      </c>
      <c r="K418" s="77">
        <f t="shared" si="87"/>
        <v>1062.2951</v>
      </c>
      <c r="L418" s="137">
        <f t="shared" si="94"/>
        <v>2771.0871999999999</v>
      </c>
      <c r="M418" s="77">
        <f t="shared" si="89"/>
        <v>498.79570000000001</v>
      </c>
      <c r="N418" s="14"/>
      <c r="O418" s="14"/>
      <c r="P418" s="14"/>
      <c r="V418" s="36">
        <f t="shared" si="76"/>
        <v>1017.26</v>
      </c>
      <c r="W418" s="36">
        <f t="shared" si="77"/>
        <v>1011.1800000000001</v>
      </c>
    </row>
    <row r="419" spans="1:23" x14ac:dyDescent="0.2">
      <c r="A419" s="29">
        <v>41690</v>
      </c>
      <c r="B419" s="2">
        <v>1014217931.5</v>
      </c>
      <c r="C419" s="2">
        <v>1014.22</v>
      </c>
      <c r="D419" s="2">
        <f t="shared" si="78"/>
        <v>0</v>
      </c>
      <c r="E419" s="30">
        <f t="shared" si="78"/>
        <v>0</v>
      </c>
      <c r="F419" s="73">
        <f t="shared" si="79"/>
        <v>0</v>
      </c>
      <c r="G419" s="43">
        <f t="shared" si="79"/>
        <v>0</v>
      </c>
      <c r="I419" s="19">
        <f t="shared" si="95"/>
        <v>24939.79</v>
      </c>
      <c r="J419" s="138">
        <f t="shared" si="92"/>
        <v>5901.6392999999998</v>
      </c>
      <c r="K419" s="78">
        <f t="shared" si="87"/>
        <v>1062.2951</v>
      </c>
      <c r="L419" s="144">
        <f t="shared" si="94"/>
        <v>2771.0871999999999</v>
      </c>
      <c r="M419" s="87">
        <f t="shared" si="89"/>
        <v>498.79570000000001</v>
      </c>
      <c r="N419" s="14"/>
      <c r="O419" s="14"/>
      <c r="P419" s="14"/>
      <c r="V419" s="36">
        <f t="shared" si="76"/>
        <v>1017.26</v>
      </c>
      <c r="W419" s="36">
        <f t="shared" si="77"/>
        <v>1011.1800000000001</v>
      </c>
    </row>
    <row r="420" spans="1:23" x14ac:dyDescent="0.2">
      <c r="A420" s="29">
        <v>41691</v>
      </c>
      <c r="B420" s="2">
        <v>1014217931.5</v>
      </c>
      <c r="C420" s="2">
        <v>1014.22</v>
      </c>
      <c r="D420" s="2">
        <f t="shared" si="78"/>
        <v>0</v>
      </c>
      <c r="E420" s="30">
        <f t="shared" si="78"/>
        <v>0</v>
      </c>
      <c r="F420" s="73">
        <f t="shared" si="79"/>
        <v>0</v>
      </c>
      <c r="G420" s="43">
        <f t="shared" si="79"/>
        <v>0</v>
      </c>
      <c r="I420" s="19">
        <f t="shared" si="95"/>
        <v>24939.79</v>
      </c>
      <c r="J420" s="138">
        <f t="shared" si="92"/>
        <v>5901.6392999999998</v>
      </c>
      <c r="K420" s="78">
        <f t="shared" si="87"/>
        <v>1062.2951</v>
      </c>
      <c r="L420" s="144">
        <f t="shared" si="94"/>
        <v>2771.0871999999999</v>
      </c>
      <c r="M420" s="87">
        <f t="shared" si="89"/>
        <v>498.79570000000001</v>
      </c>
      <c r="N420" s="14"/>
      <c r="O420" s="14"/>
      <c r="P420" s="14"/>
      <c r="V420" s="36">
        <f t="shared" si="76"/>
        <v>1017.26</v>
      </c>
      <c r="W420" s="36">
        <f t="shared" si="77"/>
        <v>1011.1800000000001</v>
      </c>
    </row>
    <row r="421" spans="1:23" x14ac:dyDescent="0.2">
      <c r="A421" s="29">
        <v>41692</v>
      </c>
      <c r="B421" s="2">
        <v>1014217931.5</v>
      </c>
      <c r="C421" s="2">
        <v>1014.22</v>
      </c>
      <c r="D421" s="2">
        <f t="shared" si="78"/>
        <v>0</v>
      </c>
      <c r="E421" s="30">
        <f t="shared" si="78"/>
        <v>0</v>
      </c>
      <c r="F421" s="73">
        <f t="shared" si="79"/>
        <v>0</v>
      </c>
      <c r="G421" s="43">
        <f t="shared" si="79"/>
        <v>0</v>
      </c>
      <c r="I421" s="19">
        <f t="shared" si="95"/>
        <v>24939.79</v>
      </c>
      <c r="J421" s="138">
        <f t="shared" si="92"/>
        <v>5901.6392999999998</v>
      </c>
      <c r="K421" s="78">
        <f t="shared" si="87"/>
        <v>1062.2951</v>
      </c>
      <c r="L421" s="144">
        <f t="shared" si="94"/>
        <v>2771.0871999999999</v>
      </c>
      <c r="M421" s="87">
        <f t="shared" si="89"/>
        <v>498.79570000000001</v>
      </c>
      <c r="N421" s="14"/>
      <c r="O421" s="14"/>
      <c r="P421" s="14"/>
      <c r="V421" s="36">
        <f t="shared" si="76"/>
        <v>1017.26</v>
      </c>
      <c r="W421" s="36">
        <f t="shared" si="77"/>
        <v>1011.1800000000001</v>
      </c>
    </row>
    <row r="422" spans="1:23" x14ac:dyDescent="0.2">
      <c r="A422" s="29">
        <v>41693</v>
      </c>
      <c r="B422" s="2">
        <v>1014217931.5</v>
      </c>
      <c r="C422" s="2">
        <v>1014.22</v>
      </c>
      <c r="D422" s="2">
        <f t="shared" si="78"/>
        <v>0</v>
      </c>
      <c r="E422" s="30">
        <f t="shared" si="78"/>
        <v>0</v>
      </c>
      <c r="F422" s="73">
        <f t="shared" si="79"/>
        <v>0</v>
      </c>
      <c r="G422" s="43">
        <f t="shared" si="79"/>
        <v>0</v>
      </c>
      <c r="I422" s="31">
        <f t="shared" si="95"/>
        <v>24939.79</v>
      </c>
      <c r="J422" s="137">
        <f t="shared" si="92"/>
        <v>5901.6392999999998</v>
      </c>
      <c r="K422" s="77">
        <f t="shared" si="87"/>
        <v>1062.2951</v>
      </c>
      <c r="L422" s="137">
        <f t="shared" si="94"/>
        <v>2771.0871999999999</v>
      </c>
      <c r="M422" s="77">
        <f t="shared" si="89"/>
        <v>498.79570000000001</v>
      </c>
      <c r="V422" s="36">
        <f t="shared" si="76"/>
        <v>1017.26</v>
      </c>
      <c r="W422" s="36">
        <f t="shared" si="77"/>
        <v>1011.1800000000001</v>
      </c>
    </row>
    <row r="423" spans="1:23" x14ac:dyDescent="0.2">
      <c r="A423" s="29">
        <v>41694</v>
      </c>
      <c r="B423" s="2">
        <v>1014217931.5</v>
      </c>
      <c r="C423" s="2">
        <v>1014.22</v>
      </c>
      <c r="D423" s="2">
        <f t="shared" si="78"/>
        <v>0</v>
      </c>
      <c r="E423" s="30">
        <f t="shared" si="78"/>
        <v>0</v>
      </c>
      <c r="F423" s="73">
        <f t="shared" si="79"/>
        <v>0</v>
      </c>
      <c r="G423" s="43">
        <f t="shared" si="79"/>
        <v>0</v>
      </c>
      <c r="I423" s="19">
        <f t="shared" si="95"/>
        <v>24939.79</v>
      </c>
      <c r="J423" s="138">
        <f t="shared" si="92"/>
        <v>5901.6392999999998</v>
      </c>
      <c r="K423" s="78">
        <f t="shared" si="87"/>
        <v>1062.2951</v>
      </c>
      <c r="L423" s="144">
        <f t="shared" si="94"/>
        <v>2771.0871999999999</v>
      </c>
      <c r="M423" s="87">
        <f t="shared" si="89"/>
        <v>498.79570000000001</v>
      </c>
      <c r="N423" s="191" t="s">
        <v>54</v>
      </c>
      <c r="O423" s="191"/>
      <c r="P423" s="191"/>
      <c r="V423" s="36">
        <f t="shared" si="76"/>
        <v>1017.26</v>
      </c>
      <c r="W423" s="36">
        <f t="shared" si="77"/>
        <v>1011.1800000000001</v>
      </c>
    </row>
    <row r="424" spans="1:23" x14ac:dyDescent="0.2">
      <c r="A424" s="29">
        <v>41695</v>
      </c>
      <c r="B424" s="2">
        <v>1014217931.5</v>
      </c>
      <c r="C424" s="2">
        <v>1014.22</v>
      </c>
      <c r="D424" s="2">
        <f t="shared" si="78"/>
        <v>0</v>
      </c>
      <c r="E424" s="30">
        <f t="shared" si="78"/>
        <v>0</v>
      </c>
      <c r="F424" s="73">
        <f t="shared" si="79"/>
        <v>0</v>
      </c>
      <c r="G424" s="43">
        <f t="shared" si="79"/>
        <v>0</v>
      </c>
      <c r="I424" s="31">
        <f t="shared" si="95"/>
        <v>24939.79</v>
      </c>
      <c r="J424" s="137">
        <f t="shared" si="92"/>
        <v>5901.6392999999998</v>
      </c>
      <c r="K424" s="77">
        <f t="shared" si="87"/>
        <v>1062.2951</v>
      </c>
      <c r="L424" s="137">
        <f t="shared" si="94"/>
        <v>2771.0871999999999</v>
      </c>
      <c r="M424" s="77">
        <f t="shared" si="89"/>
        <v>498.79570000000001</v>
      </c>
      <c r="N424" s="119" t="s">
        <v>52</v>
      </c>
      <c r="O424" s="120">
        <f>SUM(J400:J428)</f>
        <v>171147.53970000002</v>
      </c>
      <c r="P424" s="76">
        <f>SUM(L400:L428)</f>
        <v>80358.757800000007</v>
      </c>
      <c r="V424" s="36">
        <f t="shared" si="76"/>
        <v>1017.26</v>
      </c>
      <c r="W424" s="36">
        <f t="shared" si="77"/>
        <v>1011.1800000000001</v>
      </c>
    </row>
    <row r="425" spans="1:23" x14ac:dyDescent="0.2">
      <c r="A425" s="29">
        <v>41696</v>
      </c>
      <c r="B425" s="2">
        <v>1014217931.5</v>
      </c>
      <c r="C425" s="2">
        <v>1014.22</v>
      </c>
      <c r="D425" s="2">
        <f t="shared" si="78"/>
        <v>0</v>
      </c>
      <c r="E425" s="30">
        <f t="shared" si="78"/>
        <v>0</v>
      </c>
      <c r="F425" s="73">
        <f t="shared" si="79"/>
        <v>0</v>
      </c>
      <c r="G425" s="43">
        <f t="shared" si="79"/>
        <v>0</v>
      </c>
      <c r="I425" s="31">
        <f t="shared" si="95"/>
        <v>24939.79</v>
      </c>
      <c r="J425" s="137">
        <f t="shared" si="92"/>
        <v>5901.6392999999998</v>
      </c>
      <c r="K425" s="77">
        <f t="shared" si="87"/>
        <v>1062.2951</v>
      </c>
      <c r="L425" s="137">
        <f t="shared" si="94"/>
        <v>2771.0871999999999</v>
      </c>
      <c r="M425" s="77">
        <f t="shared" si="89"/>
        <v>498.79570000000001</v>
      </c>
      <c r="N425" s="119" t="s">
        <v>53</v>
      </c>
      <c r="O425" s="76">
        <f>SUM(K400:K428)</f>
        <v>30806.557899999989</v>
      </c>
      <c r="P425" s="76">
        <f>SUM(M400:M428)</f>
        <v>14464.576500000005</v>
      </c>
      <c r="V425" s="36">
        <f t="shared" si="76"/>
        <v>1017.26</v>
      </c>
      <c r="W425" s="36">
        <f t="shared" si="77"/>
        <v>1011.1800000000001</v>
      </c>
    </row>
    <row r="426" spans="1:23" x14ac:dyDescent="0.2">
      <c r="A426" s="29">
        <v>41697</v>
      </c>
      <c r="B426" s="2">
        <v>1014217931.5</v>
      </c>
      <c r="C426" s="2">
        <v>1014.22</v>
      </c>
      <c r="D426" s="2">
        <f t="shared" si="78"/>
        <v>0</v>
      </c>
      <c r="E426" s="30">
        <f t="shared" si="78"/>
        <v>0</v>
      </c>
      <c r="F426" s="73">
        <f t="shared" si="79"/>
        <v>0</v>
      </c>
      <c r="G426" s="43">
        <f t="shared" si="79"/>
        <v>0</v>
      </c>
      <c r="I426" s="19">
        <f t="shared" si="95"/>
        <v>24939.79</v>
      </c>
      <c r="J426" s="138">
        <f t="shared" si="92"/>
        <v>5901.6392999999998</v>
      </c>
      <c r="K426" s="78">
        <f t="shared" si="87"/>
        <v>1062.2951</v>
      </c>
      <c r="L426" s="144">
        <f t="shared" si="94"/>
        <v>2771.0871999999999</v>
      </c>
      <c r="M426" s="87">
        <f t="shared" si="89"/>
        <v>498.79570000000001</v>
      </c>
      <c r="N426" s="186" t="s">
        <v>6</v>
      </c>
      <c r="O426" s="186"/>
      <c r="P426" s="186"/>
      <c r="V426" s="36">
        <f t="shared" si="76"/>
        <v>1017.26</v>
      </c>
      <c r="W426" s="36">
        <f t="shared" si="77"/>
        <v>1011.1800000000001</v>
      </c>
    </row>
    <row r="427" spans="1:23" x14ac:dyDescent="0.2">
      <c r="A427" s="29">
        <v>41698</v>
      </c>
      <c r="B427" s="31">
        <v>1013203713.5700001</v>
      </c>
      <c r="C427" s="31">
        <v>1013.2</v>
      </c>
      <c r="D427" s="2">
        <f t="shared" si="78"/>
        <v>-1014217.9299999475</v>
      </c>
      <c r="E427" s="30">
        <f t="shared" si="78"/>
        <v>-1.0199999999999818</v>
      </c>
      <c r="F427" s="73">
        <f t="shared" si="79"/>
        <v>-9.999999985209763E-4</v>
      </c>
      <c r="G427" s="43">
        <f t="shared" si="79"/>
        <v>-1.0056989607777225E-3</v>
      </c>
      <c r="I427" s="19">
        <f t="shared" si="95"/>
        <v>24939.79</v>
      </c>
      <c r="J427" s="138">
        <f t="shared" si="92"/>
        <v>5901.6392999999998</v>
      </c>
      <c r="K427" s="78">
        <f t="shared" si="87"/>
        <v>1062.2951</v>
      </c>
      <c r="L427" s="144">
        <f t="shared" si="94"/>
        <v>2771.0871999999999</v>
      </c>
      <c r="M427" s="87">
        <f t="shared" si="89"/>
        <v>498.79570000000001</v>
      </c>
      <c r="N427" s="92" t="s">
        <v>43</v>
      </c>
      <c r="O427" s="167" t="s">
        <v>39</v>
      </c>
      <c r="P427" s="93" t="s">
        <v>40</v>
      </c>
      <c r="V427" s="36">
        <f t="shared" si="76"/>
        <v>1016.24</v>
      </c>
      <c r="W427" s="36">
        <f t="shared" si="77"/>
        <v>1010.1600000000001</v>
      </c>
    </row>
    <row r="428" spans="1:23" x14ac:dyDescent="0.2">
      <c r="A428" s="29">
        <v>41699</v>
      </c>
      <c r="B428" s="2">
        <v>1013203713.5700001</v>
      </c>
      <c r="C428" s="2">
        <v>1013.2</v>
      </c>
      <c r="D428" s="2">
        <f t="shared" si="78"/>
        <v>0</v>
      </c>
      <c r="E428" s="30">
        <f t="shared" si="78"/>
        <v>0</v>
      </c>
      <c r="F428" s="73">
        <f t="shared" si="79"/>
        <v>0</v>
      </c>
      <c r="G428" s="43">
        <f t="shared" si="79"/>
        <v>0</v>
      </c>
      <c r="I428" s="32">
        <f t="shared" si="95"/>
        <v>24914.85</v>
      </c>
      <c r="J428" s="139">
        <f t="shared" si="92"/>
        <v>5901.6392999999998</v>
      </c>
      <c r="K428" s="79">
        <f t="shared" si="87"/>
        <v>1062.2951</v>
      </c>
      <c r="L428" s="139">
        <f t="shared" si="94"/>
        <v>2768.3162000000002</v>
      </c>
      <c r="M428" s="79">
        <f t="shared" si="89"/>
        <v>498.29689999999999</v>
      </c>
      <c r="N428" s="94">
        <f>SUM(I400:I428)</f>
        <v>723228.97000000009</v>
      </c>
      <c r="O428" s="89">
        <f>IF(SUM(J400:J428)&lt;20000,20000,SUM(J400:J428))</f>
        <v>171147.53970000002</v>
      </c>
      <c r="P428" s="91">
        <f>IF(SUM(L400:L428)&lt;6000,6000,SUM(L400:L428))</f>
        <v>80358.757800000007</v>
      </c>
      <c r="V428" s="36">
        <f t="shared" si="76"/>
        <v>1016.24</v>
      </c>
      <c r="W428" s="36">
        <f t="shared" si="77"/>
        <v>1010.1600000000001</v>
      </c>
    </row>
    <row r="429" spans="1:23" x14ac:dyDescent="0.2">
      <c r="A429" s="29">
        <v>41700</v>
      </c>
      <c r="B429" s="2">
        <v>1013203713.5700001</v>
      </c>
      <c r="C429" s="2">
        <v>1013.2</v>
      </c>
      <c r="D429" s="2">
        <f t="shared" si="78"/>
        <v>0</v>
      </c>
      <c r="E429" s="30">
        <f t="shared" si="78"/>
        <v>0</v>
      </c>
      <c r="F429" s="73">
        <f t="shared" si="79"/>
        <v>0</v>
      </c>
      <c r="G429" s="43">
        <f t="shared" si="79"/>
        <v>0</v>
      </c>
      <c r="I429" s="19">
        <f t="shared" si="95"/>
        <v>24914.85</v>
      </c>
      <c r="J429" s="138">
        <f t="shared" si="92"/>
        <v>5901.6392999999998</v>
      </c>
      <c r="K429" s="78">
        <f t="shared" si="87"/>
        <v>1062.2951</v>
      </c>
      <c r="L429" s="144">
        <f t="shared" si="94"/>
        <v>2768.3162000000002</v>
      </c>
      <c r="M429" s="87">
        <f t="shared" si="89"/>
        <v>498.29689999999999</v>
      </c>
      <c r="N429" s="94">
        <f>ROUND(N428*18/118,2)</f>
        <v>110323.06</v>
      </c>
      <c r="O429" s="95">
        <f>IF(O428=TRUE,SUM(K400:K428),O428*18%)</f>
        <v>30806.557146000003</v>
      </c>
      <c r="P429" s="96">
        <f>IF(P428=TRUE,SUM(M400:M428),P428*18%)</f>
        <v>14464.576404000001</v>
      </c>
      <c r="V429" s="36">
        <f t="shared" si="76"/>
        <v>1016.24</v>
      </c>
      <c r="W429" s="36">
        <f t="shared" si="77"/>
        <v>1010.1600000000001</v>
      </c>
    </row>
    <row r="430" spans="1:23" x14ac:dyDescent="0.2">
      <c r="A430" s="29">
        <v>41701</v>
      </c>
      <c r="B430" s="2">
        <v>1013203713.5700001</v>
      </c>
      <c r="C430" s="2">
        <v>1013.2</v>
      </c>
      <c r="D430" s="2">
        <f t="shared" si="78"/>
        <v>0</v>
      </c>
      <c r="E430" s="30">
        <f t="shared" si="78"/>
        <v>0</v>
      </c>
      <c r="F430" s="73">
        <f t="shared" si="79"/>
        <v>0</v>
      </c>
      <c r="G430" s="43">
        <f t="shared" si="79"/>
        <v>0</v>
      </c>
      <c r="I430" s="19">
        <f t="shared" si="95"/>
        <v>24914.85</v>
      </c>
      <c r="J430" s="138">
        <f t="shared" si="92"/>
        <v>5901.6392999999998</v>
      </c>
      <c r="K430" s="78">
        <f t="shared" si="87"/>
        <v>1062.2951</v>
      </c>
      <c r="L430" s="144">
        <f t="shared" si="94"/>
        <v>2768.3162000000002</v>
      </c>
      <c r="M430" s="87">
        <f t="shared" si="89"/>
        <v>498.29689999999999</v>
      </c>
      <c r="N430" s="190" t="s">
        <v>47</v>
      </c>
      <c r="O430" s="190"/>
      <c r="P430" s="190"/>
      <c r="V430" s="36">
        <f t="shared" si="76"/>
        <v>1016.24</v>
      </c>
      <c r="W430" s="36">
        <f t="shared" si="77"/>
        <v>1010.1600000000001</v>
      </c>
    </row>
    <row r="431" spans="1:23" x14ac:dyDescent="0.2">
      <c r="A431" s="29">
        <v>41702</v>
      </c>
      <c r="B431" s="2">
        <v>1013203713.5700001</v>
      </c>
      <c r="C431" s="2">
        <v>1013.2</v>
      </c>
      <c r="D431" s="2">
        <f t="shared" si="78"/>
        <v>0</v>
      </c>
      <c r="E431" s="30">
        <f t="shared" si="78"/>
        <v>0</v>
      </c>
      <c r="F431" s="73">
        <f t="shared" si="79"/>
        <v>0</v>
      </c>
      <c r="G431" s="43">
        <f t="shared" si="79"/>
        <v>0</v>
      </c>
      <c r="I431" s="31">
        <f t="shared" si="95"/>
        <v>24914.85</v>
      </c>
      <c r="J431" s="137">
        <f t="shared" si="92"/>
        <v>5901.6392999999998</v>
      </c>
      <c r="K431" s="77">
        <f t="shared" si="87"/>
        <v>1062.2951</v>
      </c>
      <c r="L431" s="137">
        <f t="shared" si="94"/>
        <v>2768.3162000000002</v>
      </c>
      <c r="M431" s="77">
        <f t="shared" si="89"/>
        <v>498.29689999999999</v>
      </c>
      <c r="N431" s="14"/>
      <c r="O431" s="14"/>
      <c r="P431" s="14"/>
      <c r="V431" s="36">
        <f t="shared" si="76"/>
        <v>1016.24</v>
      </c>
      <c r="W431" s="36">
        <f t="shared" si="77"/>
        <v>1010.1600000000001</v>
      </c>
    </row>
    <row r="432" spans="1:23" x14ac:dyDescent="0.2">
      <c r="A432" s="29">
        <v>41703</v>
      </c>
      <c r="B432" s="2">
        <v>1013203713.5700001</v>
      </c>
      <c r="C432" s="2">
        <v>1013.2</v>
      </c>
      <c r="D432" s="2">
        <f t="shared" si="78"/>
        <v>0</v>
      </c>
      <c r="E432" s="30">
        <f t="shared" si="78"/>
        <v>0</v>
      </c>
      <c r="F432" s="73">
        <f t="shared" si="79"/>
        <v>0</v>
      </c>
      <c r="G432" s="43">
        <f t="shared" si="79"/>
        <v>0</v>
      </c>
      <c r="I432" s="31">
        <f t="shared" si="95"/>
        <v>24914.85</v>
      </c>
      <c r="J432" s="137">
        <f t="shared" si="92"/>
        <v>5901.6392999999998</v>
      </c>
      <c r="K432" s="77">
        <f t="shared" si="87"/>
        <v>1062.2951</v>
      </c>
      <c r="L432" s="137">
        <f t="shared" si="94"/>
        <v>2768.3162000000002</v>
      </c>
      <c r="M432" s="77">
        <f t="shared" si="89"/>
        <v>498.29689999999999</v>
      </c>
      <c r="N432" s="14"/>
      <c r="O432" s="14"/>
      <c r="P432" s="14"/>
      <c r="V432" s="36">
        <f t="shared" si="76"/>
        <v>1016.24</v>
      </c>
      <c r="W432" s="36">
        <f t="shared" si="77"/>
        <v>1010.1600000000001</v>
      </c>
    </row>
    <row r="433" spans="1:23" x14ac:dyDescent="0.2">
      <c r="A433" s="29">
        <v>41704</v>
      </c>
      <c r="B433" s="2">
        <v>1013203713.5700001</v>
      </c>
      <c r="C433" s="2">
        <v>1013.2</v>
      </c>
      <c r="D433" s="2">
        <f t="shared" si="78"/>
        <v>0</v>
      </c>
      <c r="E433" s="30">
        <f t="shared" si="78"/>
        <v>0</v>
      </c>
      <c r="F433" s="73">
        <f t="shared" si="79"/>
        <v>0</v>
      </c>
      <c r="G433" s="43">
        <f t="shared" si="79"/>
        <v>0</v>
      </c>
      <c r="I433" s="19">
        <f t="shared" si="95"/>
        <v>24914.85</v>
      </c>
      <c r="J433" s="138">
        <f t="shared" si="92"/>
        <v>5901.6392999999998</v>
      </c>
      <c r="K433" s="78">
        <f t="shared" si="87"/>
        <v>1062.2951</v>
      </c>
      <c r="L433" s="144">
        <f t="shared" si="94"/>
        <v>2768.3162000000002</v>
      </c>
      <c r="M433" s="87">
        <f t="shared" si="89"/>
        <v>498.29689999999999</v>
      </c>
      <c r="N433" s="14"/>
      <c r="O433" s="14"/>
      <c r="P433" s="14"/>
      <c r="V433" s="36">
        <f t="shared" si="76"/>
        <v>1016.24</v>
      </c>
      <c r="W433" s="36">
        <f t="shared" ref="W433:W441" si="96">C433-(ROUND(C433*$V$2,2))</f>
        <v>1010.1600000000001</v>
      </c>
    </row>
    <row r="434" spans="1:23" x14ac:dyDescent="0.2">
      <c r="A434" s="29">
        <v>41705</v>
      </c>
      <c r="B434" s="2">
        <v>1013203713.5700001</v>
      </c>
      <c r="C434" s="2">
        <v>1013.2</v>
      </c>
      <c r="D434" s="2">
        <f t="shared" ref="D434:E497" si="97">IF(B434-B433=-B434-B433,0,B434-B433)</f>
        <v>0</v>
      </c>
      <c r="E434" s="30">
        <f t="shared" si="97"/>
        <v>0</v>
      </c>
      <c r="F434" s="73">
        <f t="shared" ref="F434:G497" si="98">IFERROR(D434/B433,0)</f>
        <v>0</v>
      </c>
      <c r="G434" s="43">
        <f t="shared" si="98"/>
        <v>0</v>
      </c>
      <c r="I434" s="19">
        <f t="shared" ref="I434:I465" si="99">ROUND(B433*$N$2/$O$739,2)</f>
        <v>24914.85</v>
      </c>
      <c r="J434" s="138">
        <f t="shared" si="92"/>
        <v>5901.6392999999998</v>
      </c>
      <c r="K434" s="78">
        <f t="shared" si="87"/>
        <v>1062.2951</v>
      </c>
      <c r="L434" s="144">
        <f t="shared" si="94"/>
        <v>2768.3162000000002</v>
      </c>
      <c r="M434" s="87">
        <f t="shared" si="89"/>
        <v>498.29689999999999</v>
      </c>
      <c r="N434" s="14"/>
      <c r="O434" s="14"/>
      <c r="P434" s="14"/>
      <c r="V434" s="36">
        <f t="shared" ref="V434:V441" si="100">C434+(ROUND(C434*$V$2,2))</f>
        <v>1016.24</v>
      </c>
      <c r="W434" s="36">
        <f t="shared" si="96"/>
        <v>1010.1600000000001</v>
      </c>
    </row>
    <row r="435" spans="1:23" x14ac:dyDescent="0.2">
      <c r="A435" s="29">
        <v>41706</v>
      </c>
      <c r="B435" s="2">
        <v>1013203713.5700001</v>
      </c>
      <c r="C435" s="2">
        <v>1013.2</v>
      </c>
      <c r="D435" s="2">
        <f t="shared" si="97"/>
        <v>0</v>
      </c>
      <c r="E435" s="30">
        <f t="shared" si="97"/>
        <v>0</v>
      </c>
      <c r="F435" s="73">
        <f t="shared" si="98"/>
        <v>0</v>
      </c>
      <c r="G435" s="43">
        <f t="shared" si="98"/>
        <v>0</v>
      </c>
      <c r="I435" s="19">
        <f t="shared" si="99"/>
        <v>24914.85</v>
      </c>
      <c r="J435" s="138">
        <f t="shared" si="92"/>
        <v>5901.6392999999998</v>
      </c>
      <c r="K435" s="78">
        <f t="shared" si="87"/>
        <v>1062.2951</v>
      </c>
      <c r="L435" s="144">
        <f t="shared" si="94"/>
        <v>2768.3162000000002</v>
      </c>
      <c r="M435" s="87">
        <f t="shared" si="89"/>
        <v>498.29689999999999</v>
      </c>
      <c r="N435" s="14"/>
      <c r="O435" s="14"/>
      <c r="P435" s="14"/>
      <c r="V435" s="36">
        <f t="shared" si="100"/>
        <v>1016.24</v>
      </c>
      <c r="W435" s="36">
        <f t="shared" si="96"/>
        <v>1010.1600000000001</v>
      </c>
    </row>
    <row r="436" spans="1:23" x14ac:dyDescent="0.2">
      <c r="A436" s="29">
        <v>41707</v>
      </c>
      <c r="B436" s="2">
        <v>1013203713.5700001</v>
      </c>
      <c r="C436" s="2">
        <v>1013.2</v>
      </c>
      <c r="D436" s="2">
        <f t="shared" si="97"/>
        <v>0</v>
      </c>
      <c r="E436" s="30">
        <f t="shared" si="97"/>
        <v>0</v>
      </c>
      <c r="F436" s="73">
        <f t="shared" si="98"/>
        <v>0</v>
      </c>
      <c r="G436" s="43">
        <f t="shared" si="98"/>
        <v>0</v>
      </c>
      <c r="I436" s="31">
        <f t="shared" si="99"/>
        <v>24914.85</v>
      </c>
      <c r="J436" s="137">
        <f t="shared" si="92"/>
        <v>5901.6392999999998</v>
      </c>
      <c r="K436" s="77">
        <f t="shared" si="87"/>
        <v>1062.2951</v>
      </c>
      <c r="L436" s="137">
        <f t="shared" si="94"/>
        <v>2768.3162000000002</v>
      </c>
      <c r="M436" s="77">
        <f t="shared" si="89"/>
        <v>498.29689999999999</v>
      </c>
      <c r="N436" s="14"/>
      <c r="O436" s="14"/>
      <c r="P436" s="14"/>
      <c r="V436" s="36">
        <f t="shared" si="100"/>
        <v>1016.24</v>
      </c>
      <c r="W436" s="36">
        <f t="shared" si="96"/>
        <v>1010.1600000000001</v>
      </c>
    </row>
    <row r="437" spans="1:23" x14ac:dyDescent="0.2">
      <c r="A437" s="29">
        <v>41708</v>
      </c>
      <c r="B437" s="2">
        <v>1013203713.5700001</v>
      </c>
      <c r="C437" s="2">
        <v>1013.2</v>
      </c>
      <c r="D437" s="2">
        <f t="shared" si="97"/>
        <v>0</v>
      </c>
      <c r="E437" s="30">
        <f t="shared" si="97"/>
        <v>0</v>
      </c>
      <c r="F437" s="73">
        <f t="shared" si="98"/>
        <v>0</v>
      </c>
      <c r="G437" s="43">
        <f t="shared" si="98"/>
        <v>0</v>
      </c>
      <c r="I437" s="31">
        <f t="shared" si="99"/>
        <v>24914.85</v>
      </c>
      <c r="J437" s="137">
        <f t="shared" si="92"/>
        <v>5901.6392999999998</v>
      </c>
      <c r="K437" s="77">
        <f t="shared" si="87"/>
        <v>1062.2951</v>
      </c>
      <c r="L437" s="137">
        <f t="shared" si="94"/>
        <v>2768.3162000000002</v>
      </c>
      <c r="M437" s="77">
        <f t="shared" si="89"/>
        <v>498.29689999999999</v>
      </c>
      <c r="N437" s="14"/>
      <c r="O437" s="14"/>
      <c r="P437" s="14"/>
      <c r="V437" s="36">
        <f t="shared" si="100"/>
        <v>1016.24</v>
      </c>
      <c r="W437" s="36">
        <f t="shared" si="96"/>
        <v>1010.1600000000001</v>
      </c>
    </row>
    <row r="438" spans="1:23" x14ac:dyDescent="0.2">
      <c r="A438" s="29">
        <v>41709</v>
      </c>
      <c r="B438" s="2">
        <v>1013203713.5700001</v>
      </c>
      <c r="C438" s="2">
        <v>1013.2</v>
      </c>
      <c r="D438" s="2">
        <f t="shared" si="97"/>
        <v>0</v>
      </c>
      <c r="E438" s="30">
        <f t="shared" si="97"/>
        <v>0</v>
      </c>
      <c r="F438" s="73">
        <f t="shared" si="98"/>
        <v>0</v>
      </c>
      <c r="G438" s="43">
        <f t="shared" si="98"/>
        <v>0</v>
      </c>
      <c r="I438" s="31">
        <f t="shared" si="99"/>
        <v>24914.85</v>
      </c>
      <c r="J438" s="137">
        <f t="shared" si="92"/>
        <v>5901.6392999999998</v>
      </c>
      <c r="K438" s="77">
        <f t="shared" si="87"/>
        <v>1062.2951</v>
      </c>
      <c r="L438" s="137">
        <f t="shared" si="94"/>
        <v>2768.3162000000002</v>
      </c>
      <c r="M438" s="77">
        <f t="shared" si="89"/>
        <v>498.29689999999999</v>
      </c>
      <c r="N438" s="14"/>
      <c r="O438" s="14"/>
      <c r="P438" s="14"/>
      <c r="V438" s="36">
        <f t="shared" si="100"/>
        <v>1016.24</v>
      </c>
      <c r="W438" s="36">
        <f t="shared" si="96"/>
        <v>1010.1600000000001</v>
      </c>
    </row>
    <row r="439" spans="1:23" x14ac:dyDescent="0.2">
      <c r="A439" s="29">
        <v>41710</v>
      </c>
      <c r="B439" s="2">
        <v>1013203713.5700001</v>
      </c>
      <c r="C439" s="2">
        <v>1013.2</v>
      </c>
      <c r="D439" s="2">
        <f t="shared" si="97"/>
        <v>0</v>
      </c>
      <c r="E439" s="30">
        <f t="shared" si="97"/>
        <v>0</v>
      </c>
      <c r="F439" s="73">
        <f t="shared" si="98"/>
        <v>0</v>
      </c>
      <c r="G439" s="43">
        <f t="shared" si="98"/>
        <v>0</v>
      </c>
      <c r="I439" s="19">
        <f t="shared" si="99"/>
        <v>24914.85</v>
      </c>
      <c r="J439" s="138">
        <f t="shared" si="92"/>
        <v>5901.6392999999998</v>
      </c>
      <c r="K439" s="78">
        <f t="shared" si="87"/>
        <v>1062.2951</v>
      </c>
      <c r="L439" s="144">
        <f t="shared" si="94"/>
        <v>2768.3162000000002</v>
      </c>
      <c r="M439" s="87">
        <f t="shared" si="89"/>
        <v>498.29689999999999</v>
      </c>
      <c r="N439" s="14"/>
      <c r="O439" s="14"/>
      <c r="P439" s="14"/>
      <c r="V439" s="36">
        <f t="shared" si="100"/>
        <v>1016.24</v>
      </c>
      <c r="W439" s="36">
        <f t="shared" si="96"/>
        <v>1010.1600000000001</v>
      </c>
    </row>
    <row r="440" spans="1:23" x14ac:dyDescent="0.2">
      <c r="A440" s="29">
        <v>41711</v>
      </c>
      <c r="B440" s="2">
        <v>1013203713.5700001</v>
      </c>
      <c r="C440" s="2">
        <v>1013.2</v>
      </c>
      <c r="D440" s="2">
        <f t="shared" si="97"/>
        <v>0</v>
      </c>
      <c r="E440" s="30">
        <f t="shared" si="97"/>
        <v>0</v>
      </c>
      <c r="F440" s="73">
        <f t="shared" si="98"/>
        <v>0</v>
      </c>
      <c r="G440" s="43">
        <f t="shared" si="98"/>
        <v>0</v>
      </c>
      <c r="I440" s="19">
        <f t="shared" si="99"/>
        <v>24914.85</v>
      </c>
      <c r="J440" s="138">
        <f t="shared" si="92"/>
        <v>5901.6392999999998</v>
      </c>
      <c r="K440" s="78">
        <f t="shared" si="87"/>
        <v>1062.2951</v>
      </c>
      <c r="L440" s="144">
        <f t="shared" si="94"/>
        <v>2768.3162000000002</v>
      </c>
      <c r="M440" s="87">
        <f t="shared" si="89"/>
        <v>498.29689999999999</v>
      </c>
      <c r="N440" s="14"/>
      <c r="O440" s="14"/>
      <c r="P440" s="14"/>
      <c r="V440" s="36">
        <f t="shared" si="100"/>
        <v>1016.24</v>
      </c>
      <c r="W440" s="36">
        <f t="shared" si="96"/>
        <v>1010.1600000000001</v>
      </c>
    </row>
    <row r="441" spans="1:23" x14ac:dyDescent="0.2">
      <c r="A441" s="29">
        <v>41712</v>
      </c>
      <c r="B441" s="2">
        <v>1013203713.5700001</v>
      </c>
      <c r="C441" s="2">
        <v>1013.2</v>
      </c>
      <c r="D441" s="2">
        <f t="shared" si="97"/>
        <v>0</v>
      </c>
      <c r="E441" s="30">
        <f t="shared" si="97"/>
        <v>0</v>
      </c>
      <c r="F441" s="73">
        <f t="shared" si="98"/>
        <v>0</v>
      </c>
      <c r="G441" s="43">
        <f t="shared" si="98"/>
        <v>0</v>
      </c>
      <c r="I441" s="19">
        <f t="shared" si="99"/>
        <v>24914.85</v>
      </c>
      <c r="J441" s="138">
        <f t="shared" si="92"/>
        <v>5901.6392999999998</v>
      </c>
      <c r="K441" s="78">
        <f t="shared" si="87"/>
        <v>1062.2951</v>
      </c>
      <c r="L441" s="144">
        <f t="shared" si="94"/>
        <v>2768.3162000000002</v>
      </c>
      <c r="M441" s="87">
        <f t="shared" si="89"/>
        <v>498.29689999999999</v>
      </c>
      <c r="N441" s="14"/>
      <c r="O441" s="14"/>
      <c r="P441" s="14"/>
      <c r="V441" s="36">
        <f t="shared" si="100"/>
        <v>1016.24</v>
      </c>
      <c r="W441" s="36">
        <f t="shared" si="96"/>
        <v>1010.1600000000001</v>
      </c>
    </row>
    <row r="442" spans="1:23" x14ac:dyDescent="0.2">
      <c r="A442" s="29">
        <v>41713</v>
      </c>
      <c r="B442" s="2">
        <v>1013203713.5700001</v>
      </c>
      <c r="C442" s="2">
        <v>1013.2</v>
      </c>
      <c r="D442" s="2">
        <f t="shared" si="97"/>
        <v>0</v>
      </c>
      <c r="E442" s="30">
        <f t="shared" si="97"/>
        <v>0</v>
      </c>
      <c r="F442" s="73">
        <f t="shared" si="98"/>
        <v>0</v>
      </c>
      <c r="G442" s="43">
        <f t="shared" si="98"/>
        <v>0</v>
      </c>
      <c r="I442" s="19">
        <f t="shared" si="99"/>
        <v>24914.85</v>
      </c>
      <c r="J442" s="138">
        <f t="shared" si="92"/>
        <v>5901.6392999999998</v>
      </c>
      <c r="K442" s="78">
        <f t="shared" si="87"/>
        <v>1062.2951</v>
      </c>
      <c r="L442" s="144">
        <f t="shared" si="94"/>
        <v>2768.3162000000002</v>
      </c>
      <c r="M442" s="87">
        <f t="shared" si="89"/>
        <v>498.29689999999999</v>
      </c>
      <c r="N442" s="14"/>
      <c r="O442" s="14"/>
      <c r="P442" s="14"/>
      <c r="V442" s="36">
        <f>C442+(ROUND(C442*$V$2,2))</f>
        <v>1016.24</v>
      </c>
      <c r="W442" s="36">
        <f>C442-(ROUND(C442*$V$2,2))</f>
        <v>1010.1600000000001</v>
      </c>
    </row>
    <row r="443" spans="1:23" x14ac:dyDescent="0.2">
      <c r="A443" s="29">
        <v>41714</v>
      </c>
      <c r="B443" s="2">
        <v>1013203713.5700001</v>
      </c>
      <c r="C443" s="2">
        <v>1013.2</v>
      </c>
      <c r="D443" s="2">
        <f t="shared" si="97"/>
        <v>0</v>
      </c>
      <c r="E443" s="30">
        <f t="shared" si="97"/>
        <v>0</v>
      </c>
      <c r="F443" s="73">
        <f t="shared" si="98"/>
        <v>0</v>
      </c>
      <c r="G443" s="43">
        <f t="shared" si="98"/>
        <v>0</v>
      </c>
      <c r="I443" s="19">
        <f t="shared" si="99"/>
        <v>24914.85</v>
      </c>
      <c r="J443" s="138">
        <f t="shared" si="92"/>
        <v>5901.6392999999998</v>
      </c>
      <c r="K443" s="78">
        <f t="shared" ref="K443:K506" si="101">ROUND(J443*18%,4)</f>
        <v>1062.2951</v>
      </c>
      <c r="L443" s="144">
        <f t="shared" si="94"/>
        <v>2768.3162000000002</v>
      </c>
      <c r="M443" s="87">
        <f t="shared" ref="M443:M506" si="102">ROUND(L443*18%,4)</f>
        <v>498.29689999999999</v>
      </c>
      <c r="N443" s="14"/>
      <c r="O443" s="14"/>
      <c r="P443" s="14"/>
      <c r="Q443" s="83"/>
      <c r="R443" s="83"/>
      <c r="V443" s="36">
        <f t="shared" ref="V443:V506" si="103">C443+(ROUND(C443*$V$2,2))</f>
        <v>1016.24</v>
      </c>
      <c r="W443" s="36">
        <f t="shared" ref="W443:W506" si="104">C443-(ROUND(C443*$V$2,2))</f>
        <v>1010.1600000000001</v>
      </c>
    </row>
    <row r="444" spans="1:23" x14ac:dyDescent="0.2">
      <c r="A444" s="29">
        <v>41715</v>
      </c>
      <c r="B444" s="2">
        <v>1013203713.5700001</v>
      </c>
      <c r="C444" s="2">
        <v>1013.2</v>
      </c>
      <c r="D444" s="2">
        <f t="shared" si="97"/>
        <v>0</v>
      </c>
      <c r="E444" s="30">
        <f t="shared" si="97"/>
        <v>0</v>
      </c>
      <c r="F444" s="73">
        <f t="shared" si="98"/>
        <v>0</v>
      </c>
      <c r="G444" s="43">
        <f t="shared" si="98"/>
        <v>0</v>
      </c>
      <c r="I444" s="19">
        <f t="shared" si="99"/>
        <v>24914.85</v>
      </c>
      <c r="J444" s="138">
        <f t="shared" si="92"/>
        <v>5901.6392999999998</v>
      </c>
      <c r="K444" s="78">
        <f t="shared" si="101"/>
        <v>1062.2951</v>
      </c>
      <c r="L444" s="144">
        <f t="shared" si="94"/>
        <v>2768.3162000000002</v>
      </c>
      <c r="M444" s="87">
        <f t="shared" si="102"/>
        <v>498.29689999999999</v>
      </c>
      <c r="N444" s="14"/>
      <c r="O444" s="14"/>
      <c r="P444" s="14"/>
      <c r="Q444" s="83"/>
      <c r="R444" s="83"/>
      <c r="V444" s="36">
        <f t="shared" si="103"/>
        <v>1016.24</v>
      </c>
      <c r="W444" s="36">
        <f t="shared" si="104"/>
        <v>1010.1600000000001</v>
      </c>
    </row>
    <row r="445" spans="1:23" x14ac:dyDescent="0.2">
      <c r="A445" s="29">
        <v>41716</v>
      </c>
      <c r="B445" s="2">
        <v>1013203713.5700001</v>
      </c>
      <c r="C445" s="2">
        <v>1013.2</v>
      </c>
      <c r="D445" s="2">
        <f t="shared" si="97"/>
        <v>0</v>
      </c>
      <c r="E445" s="30">
        <f t="shared" si="97"/>
        <v>0</v>
      </c>
      <c r="F445" s="73">
        <f t="shared" si="98"/>
        <v>0</v>
      </c>
      <c r="G445" s="43">
        <f t="shared" si="98"/>
        <v>0</v>
      </c>
      <c r="I445" s="31">
        <f t="shared" si="99"/>
        <v>24914.85</v>
      </c>
      <c r="J445" s="137">
        <f t="shared" si="92"/>
        <v>5901.6392999999998</v>
      </c>
      <c r="K445" s="77">
        <f t="shared" si="101"/>
        <v>1062.2951</v>
      </c>
      <c r="L445" s="137">
        <f t="shared" si="94"/>
        <v>2768.3162000000002</v>
      </c>
      <c r="M445" s="77">
        <f t="shared" si="102"/>
        <v>498.29689999999999</v>
      </c>
      <c r="N445" s="14"/>
      <c r="O445" s="14"/>
      <c r="P445" s="14"/>
      <c r="Q445" s="83"/>
      <c r="R445" s="83"/>
      <c r="V445" s="36">
        <f t="shared" si="103"/>
        <v>1016.24</v>
      </c>
      <c r="W445" s="36">
        <f t="shared" si="104"/>
        <v>1010.1600000000001</v>
      </c>
    </row>
    <row r="446" spans="1:23" x14ac:dyDescent="0.2">
      <c r="A446" s="29">
        <v>41717</v>
      </c>
      <c r="B446" s="2">
        <v>1013203713.5700001</v>
      </c>
      <c r="C446" s="2">
        <v>1013.2</v>
      </c>
      <c r="D446" s="2">
        <f t="shared" si="97"/>
        <v>0</v>
      </c>
      <c r="E446" s="30">
        <f t="shared" si="97"/>
        <v>0</v>
      </c>
      <c r="F446" s="73">
        <f t="shared" si="98"/>
        <v>0</v>
      </c>
      <c r="G446" s="43">
        <f t="shared" si="98"/>
        <v>0</v>
      </c>
      <c r="I446" s="31">
        <f t="shared" si="99"/>
        <v>24914.85</v>
      </c>
      <c r="J446" s="137">
        <f t="shared" si="92"/>
        <v>5901.6392999999998</v>
      </c>
      <c r="K446" s="77">
        <f t="shared" si="101"/>
        <v>1062.2951</v>
      </c>
      <c r="L446" s="137">
        <f t="shared" si="94"/>
        <v>2768.3162000000002</v>
      </c>
      <c r="M446" s="77">
        <f t="shared" si="102"/>
        <v>498.29689999999999</v>
      </c>
      <c r="N446" s="14"/>
      <c r="O446" s="14"/>
      <c r="P446" s="14"/>
      <c r="Q446" s="83"/>
      <c r="R446" s="83"/>
      <c r="V446" s="36">
        <f t="shared" si="103"/>
        <v>1016.24</v>
      </c>
      <c r="W446" s="36">
        <f t="shared" si="104"/>
        <v>1010.1600000000001</v>
      </c>
    </row>
    <row r="447" spans="1:23" x14ac:dyDescent="0.2">
      <c r="A447" s="29">
        <v>41718</v>
      </c>
      <c r="B447" s="2">
        <v>1013203713.5700001</v>
      </c>
      <c r="C447" s="2">
        <v>1013.2</v>
      </c>
      <c r="D447" s="2">
        <f t="shared" si="97"/>
        <v>0</v>
      </c>
      <c r="E447" s="30">
        <f t="shared" si="97"/>
        <v>0</v>
      </c>
      <c r="F447" s="73">
        <f t="shared" si="98"/>
        <v>0</v>
      </c>
      <c r="G447" s="43">
        <f t="shared" si="98"/>
        <v>0</v>
      </c>
      <c r="I447" s="19">
        <f t="shared" si="99"/>
        <v>24914.85</v>
      </c>
      <c r="J447" s="138">
        <f t="shared" si="92"/>
        <v>5901.6392999999998</v>
      </c>
      <c r="K447" s="78">
        <f t="shared" si="101"/>
        <v>1062.2951</v>
      </c>
      <c r="L447" s="144">
        <f t="shared" si="94"/>
        <v>2768.3162000000002</v>
      </c>
      <c r="M447" s="87">
        <f t="shared" si="102"/>
        <v>498.29689999999999</v>
      </c>
      <c r="N447" s="14"/>
      <c r="O447" s="14"/>
      <c r="P447" s="14"/>
      <c r="Q447" s="83"/>
      <c r="R447" s="83"/>
      <c r="V447" s="36">
        <f t="shared" si="103"/>
        <v>1016.24</v>
      </c>
      <c r="W447" s="36">
        <f t="shared" si="104"/>
        <v>1010.1600000000001</v>
      </c>
    </row>
    <row r="448" spans="1:23" x14ac:dyDescent="0.2">
      <c r="A448" s="29">
        <v>41719</v>
      </c>
      <c r="B448" s="2">
        <v>1013203713.5700001</v>
      </c>
      <c r="C448" s="2">
        <v>1013.2</v>
      </c>
      <c r="D448" s="2">
        <f t="shared" si="97"/>
        <v>0</v>
      </c>
      <c r="E448" s="30">
        <f t="shared" si="97"/>
        <v>0</v>
      </c>
      <c r="F448" s="73">
        <f t="shared" si="98"/>
        <v>0</v>
      </c>
      <c r="G448" s="43">
        <f t="shared" si="98"/>
        <v>0</v>
      </c>
      <c r="I448" s="19">
        <f t="shared" si="99"/>
        <v>24914.85</v>
      </c>
      <c r="J448" s="138">
        <f t="shared" si="92"/>
        <v>5901.6392999999998</v>
      </c>
      <c r="K448" s="78">
        <f t="shared" si="101"/>
        <v>1062.2951</v>
      </c>
      <c r="L448" s="144">
        <f t="shared" si="94"/>
        <v>2768.3162000000002</v>
      </c>
      <c r="M448" s="87">
        <f t="shared" si="102"/>
        <v>498.29689999999999</v>
      </c>
      <c r="N448" s="14"/>
      <c r="O448" s="14"/>
      <c r="P448" s="14"/>
      <c r="Q448" s="83"/>
      <c r="R448" s="83"/>
      <c r="V448" s="36">
        <f t="shared" si="103"/>
        <v>1016.24</v>
      </c>
      <c r="W448" s="36">
        <f t="shared" si="104"/>
        <v>1010.1600000000001</v>
      </c>
    </row>
    <row r="449" spans="1:23" x14ac:dyDescent="0.2">
      <c r="A449" s="29">
        <v>41720</v>
      </c>
      <c r="B449" s="2">
        <v>1013203713.5700001</v>
      </c>
      <c r="C449" s="2">
        <v>1013.2</v>
      </c>
      <c r="D449" s="2">
        <f t="shared" si="97"/>
        <v>0</v>
      </c>
      <c r="E449" s="30">
        <f t="shared" si="97"/>
        <v>0</v>
      </c>
      <c r="F449" s="73">
        <f t="shared" si="98"/>
        <v>0</v>
      </c>
      <c r="G449" s="43">
        <f t="shared" si="98"/>
        <v>0</v>
      </c>
      <c r="I449" s="19">
        <f t="shared" si="99"/>
        <v>24914.85</v>
      </c>
      <c r="J449" s="138">
        <f t="shared" si="92"/>
        <v>5901.6392999999998</v>
      </c>
      <c r="K449" s="78">
        <f t="shared" si="101"/>
        <v>1062.2951</v>
      </c>
      <c r="L449" s="144">
        <f t="shared" si="94"/>
        <v>2768.3162000000002</v>
      </c>
      <c r="M449" s="87">
        <f t="shared" si="102"/>
        <v>498.29689999999999</v>
      </c>
      <c r="N449" s="14"/>
      <c r="O449" s="116"/>
      <c r="P449" s="14"/>
      <c r="Q449" s="83"/>
      <c r="R449" s="83"/>
      <c r="S449" s="118"/>
      <c r="V449" s="36">
        <f t="shared" si="103"/>
        <v>1016.24</v>
      </c>
      <c r="W449" s="36">
        <f t="shared" si="104"/>
        <v>1010.1600000000001</v>
      </c>
    </row>
    <row r="450" spans="1:23" x14ac:dyDescent="0.2">
      <c r="A450" s="29">
        <v>41721</v>
      </c>
      <c r="B450" s="2">
        <v>1013203713.5700001</v>
      </c>
      <c r="C450" s="2">
        <v>1013.2</v>
      </c>
      <c r="D450" s="2">
        <f t="shared" si="97"/>
        <v>0</v>
      </c>
      <c r="E450" s="30">
        <f t="shared" si="97"/>
        <v>0</v>
      </c>
      <c r="F450" s="73">
        <f t="shared" si="98"/>
        <v>0</v>
      </c>
      <c r="G450" s="43">
        <f t="shared" si="98"/>
        <v>0</v>
      </c>
      <c r="I450" s="19">
        <f t="shared" si="99"/>
        <v>24914.85</v>
      </c>
      <c r="J450" s="138">
        <f t="shared" si="92"/>
        <v>5901.6392999999998</v>
      </c>
      <c r="K450" s="78">
        <f t="shared" si="101"/>
        <v>1062.2951</v>
      </c>
      <c r="L450" s="144">
        <f t="shared" si="94"/>
        <v>2768.3162000000002</v>
      </c>
      <c r="M450" s="87">
        <f t="shared" si="102"/>
        <v>498.29689999999999</v>
      </c>
      <c r="N450" s="14"/>
      <c r="O450" s="14"/>
      <c r="P450" s="14"/>
      <c r="Q450" s="83"/>
      <c r="R450" s="83"/>
      <c r="V450" s="36">
        <f t="shared" si="103"/>
        <v>1016.24</v>
      </c>
      <c r="W450" s="36">
        <f t="shared" si="104"/>
        <v>1010.1600000000001</v>
      </c>
    </row>
    <row r="451" spans="1:23" x14ac:dyDescent="0.2">
      <c r="A451" s="29">
        <v>41722</v>
      </c>
      <c r="B451" s="2">
        <v>1013203713.5700001</v>
      </c>
      <c r="C451" s="2">
        <v>1013.2</v>
      </c>
      <c r="D451" s="2">
        <f t="shared" si="97"/>
        <v>0</v>
      </c>
      <c r="E451" s="30">
        <f t="shared" si="97"/>
        <v>0</v>
      </c>
      <c r="F451" s="73">
        <f t="shared" si="98"/>
        <v>0</v>
      </c>
      <c r="G451" s="43">
        <f t="shared" si="98"/>
        <v>0</v>
      </c>
      <c r="I451" s="19">
        <f t="shared" si="99"/>
        <v>24914.85</v>
      </c>
      <c r="J451" s="138">
        <f t="shared" si="92"/>
        <v>5901.6392999999998</v>
      </c>
      <c r="K451" s="78">
        <f t="shared" si="101"/>
        <v>1062.2951</v>
      </c>
      <c r="L451" s="144">
        <f t="shared" si="94"/>
        <v>2768.3162000000002</v>
      </c>
      <c r="M451" s="87">
        <f t="shared" si="102"/>
        <v>498.29689999999999</v>
      </c>
      <c r="N451" s="14"/>
      <c r="O451" s="14"/>
      <c r="P451" s="14"/>
      <c r="Q451" s="83"/>
      <c r="R451" s="83"/>
      <c r="V451" s="36">
        <f t="shared" si="103"/>
        <v>1016.24</v>
      </c>
      <c r="W451" s="36">
        <f t="shared" si="104"/>
        <v>1010.1600000000001</v>
      </c>
    </row>
    <row r="452" spans="1:23" x14ac:dyDescent="0.2">
      <c r="A452" s="29">
        <v>41723</v>
      </c>
      <c r="B452" s="2">
        <v>1013203713.5700001</v>
      </c>
      <c r="C452" s="2">
        <v>1013.2</v>
      </c>
      <c r="D452" s="2">
        <f t="shared" si="97"/>
        <v>0</v>
      </c>
      <c r="E452" s="30">
        <f t="shared" si="97"/>
        <v>0</v>
      </c>
      <c r="F452" s="73">
        <f t="shared" si="98"/>
        <v>0</v>
      </c>
      <c r="G452" s="43">
        <f t="shared" si="98"/>
        <v>0</v>
      </c>
      <c r="I452" s="31">
        <f t="shared" si="99"/>
        <v>24914.85</v>
      </c>
      <c r="J452" s="137">
        <f t="shared" si="92"/>
        <v>5901.6392999999998</v>
      </c>
      <c r="K452" s="77">
        <f t="shared" si="101"/>
        <v>1062.2951</v>
      </c>
      <c r="L452" s="137">
        <f t="shared" si="94"/>
        <v>2768.3162000000002</v>
      </c>
      <c r="M452" s="77">
        <f t="shared" si="102"/>
        <v>498.29689999999999</v>
      </c>
      <c r="N452" s="14"/>
      <c r="O452" s="14"/>
      <c r="P452" s="14"/>
      <c r="Q452" s="83"/>
      <c r="R452" s="83"/>
      <c r="V452" s="36">
        <f t="shared" si="103"/>
        <v>1016.24</v>
      </c>
      <c r="W452" s="36">
        <f t="shared" si="104"/>
        <v>1010.1600000000001</v>
      </c>
    </row>
    <row r="453" spans="1:23" x14ac:dyDescent="0.2">
      <c r="A453" s="29">
        <v>41724</v>
      </c>
      <c r="B453" s="2">
        <v>1013203713.5700001</v>
      </c>
      <c r="C453" s="2">
        <v>1013.2</v>
      </c>
      <c r="D453" s="2">
        <f t="shared" si="97"/>
        <v>0</v>
      </c>
      <c r="E453" s="30">
        <f t="shared" si="97"/>
        <v>0</v>
      </c>
      <c r="F453" s="73">
        <f t="shared" si="98"/>
        <v>0</v>
      </c>
      <c r="G453" s="43">
        <f t="shared" si="98"/>
        <v>0</v>
      </c>
      <c r="I453" s="31">
        <f t="shared" si="99"/>
        <v>24914.85</v>
      </c>
      <c r="J453" s="137">
        <f t="shared" si="92"/>
        <v>5901.6392999999998</v>
      </c>
      <c r="K453" s="77">
        <f t="shared" si="101"/>
        <v>1062.2951</v>
      </c>
      <c r="L453" s="137">
        <f t="shared" si="94"/>
        <v>2768.3162000000002</v>
      </c>
      <c r="M453" s="77">
        <f t="shared" si="102"/>
        <v>498.29689999999999</v>
      </c>
      <c r="N453" s="191" t="s">
        <v>54</v>
      </c>
      <c r="O453" s="191"/>
      <c r="P453" s="191"/>
      <c r="Q453" s="83"/>
      <c r="R453" s="83"/>
      <c r="V453" s="36">
        <f t="shared" si="103"/>
        <v>1016.24</v>
      </c>
      <c r="W453" s="36">
        <f t="shared" si="104"/>
        <v>1010.1600000000001</v>
      </c>
    </row>
    <row r="454" spans="1:23" x14ac:dyDescent="0.2">
      <c r="A454" s="29">
        <v>41725</v>
      </c>
      <c r="B454" s="2">
        <v>1013203713.5700001</v>
      </c>
      <c r="C454" s="2">
        <v>1013.2</v>
      </c>
      <c r="D454" s="2">
        <f t="shared" si="97"/>
        <v>0</v>
      </c>
      <c r="E454" s="30">
        <f t="shared" si="97"/>
        <v>0</v>
      </c>
      <c r="F454" s="73">
        <f t="shared" si="98"/>
        <v>0</v>
      </c>
      <c r="G454" s="43">
        <f t="shared" si="98"/>
        <v>0</v>
      </c>
      <c r="I454" s="19">
        <f t="shared" si="99"/>
        <v>24914.85</v>
      </c>
      <c r="J454" s="138">
        <f t="shared" si="92"/>
        <v>5901.6392999999998</v>
      </c>
      <c r="K454" s="78">
        <f t="shared" si="101"/>
        <v>1062.2951</v>
      </c>
      <c r="L454" s="144">
        <f t="shared" si="94"/>
        <v>2768.3162000000002</v>
      </c>
      <c r="M454" s="87">
        <f t="shared" si="102"/>
        <v>498.29689999999999</v>
      </c>
      <c r="N454" s="119" t="s">
        <v>52</v>
      </c>
      <c r="O454" s="120">
        <f>SUM(J429:J459)</f>
        <v>182950.81830000004</v>
      </c>
      <c r="P454" s="76">
        <f>SUM(L429:L459)</f>
        <v>85814.978600000017</v>
      </c>
      <c r="Q454" s="83"/>
      <c r="R454" s="83"/>
      <c r="V454" s="36">
        <f t="shared" si="103"/>
        <v>1016.24</v>
      </c>
      <c r="W454" s="36">
        <f t="shared" si="104"/>
        <v>1010.1600000000001</v>
      </c>
    </row>
    <row r="455" spans="1:23" x14ac:dyDescent="0.2">
      <c r="A455" s="29">
        <v>41726</v>
      </c>
      <c r="B455" s="2">
        <v>1013203713.5700001</v>
      </c>
      <c r="C455" s="2">
        <v>1013.2</v>
      </c>
      <c r="D455" s="2">
        <f t="shared" si="97"/>
        <v>0</v>
      </c>
      <c r="E455" s="30">
        <f t="shared" si="97"/>
        <v>0</v>
      </c>
      <c r="F455" s="73">
        <f t="shared" si="98"/>
        <v>0</v>
      </c>
      <c r="G455" s="43">
        <f t="shared" si="98"/>
        <v>0</v>
      </c>
      <c r="I455" s="19">
        <f t="shared" si="99"/>
        <v>24914.85</v>
      </c>
      <c r="J455" s="138">
        <f t="shared" si="92"/>
        <v>5901.6392999999998</v>
      </c>
      <c r="K455" s="78">
        <f t="shared" si="101"/>
        <v>1062.2951</v>
      </c>
      <c r="L455" s="144">
        <f t="shared" si="94"/>
        <v>2768.3162000000002</v>
      </c>
      <c r="M455" s="87">
        <f t="shared" si="102"/>
        <v>498.29689999999999</v>
      </c>
      <c r="N455" s="119" t="s">
        <v>53</v>
      </c>
      <c r="O455" s="76">
        <f>SUM(K429:K459)</f>
        <v>32931.148099999991</v>
      </c>
      <c r="P455" s="76">
        <f>SUM(M429:M459)</f>
        <v>15446.695699999993</v>
      </c>
      <c r="Q455" s="83"/>
      <c r="R455" s="83"/>
      <c r="V455" s="36">
        <f t="shared" si="103"/>
        <v>1016.24</v>
      </c>
      <c r="W455" s="36">
        <f t="shared" si="104"/>
        <v>1010.1600000000001</v>
      </c>
    </row>
    <row r="456" spans="1:23" x14ac:dyDescent="0.2">
      <c r="A456" s="29">
        <v>41727</v>
      </c>
      <c r="B456" s="2">
        <v>1013203713.5700001</v>
      </c>
      <c r="C456" s="2">
        <v>1013.2</v>
      </c>
      <c r="D456" s="2">
        <f t="shared" si="97"/>
        <v>0</v>
      </c>
      <c r="E456" s="30">
        <f t="shared" si="97"/>
        <v>0</v>
      </c>
      <c r="F456" s="73">
        <f t="shared" si="98"/>
        <v>0</v>
      </c>
      <c r="G456" s="43">
        <f t="shared" si="98"/>
        <v>0</v>
      </c>
      <c r="I456" s="19">
        <f t="shared" si="99"/>
        <v>24914.85</v>
      </c>
      <c r="J456" s="138">
        <f t="shared" ref="J456:J519" si="105">ROUND(IF(B455&lt;=$R$740,B455*$S$740/$O$739,MAX(IF(B455&lt;=$R$741,B455*$S$741/$O$739,MAX(IF(B455&lt;=$R$742,B455*$S$742/$O$739,MAX(IF(B455&lt;=$R$743,B455*$S$743/$O$739,MAX(IF(B455&lt;=$R$744,B455*$S$744/$O$739,MAX(IF(B455&lt;=$R$745,B455*$S$745/$O$739,MAX(IF(B455&gt;$R$746,B455*$S$746/$O$739,0),$R$745*$S$745/$O$739)),$R$744*$S$744/$O$739)),$R$743*$S$743/$O$739)),$R$742*$S$742/$O$739)),$R$741*$S$741/$O$739)),$R$740*$S$740/$O$739)),4)</f>
        <v>5901.6392999999998</v>
      </c>
      <c r="K456" s="78">
        <f t="shared" si="101"/>
        <v>1062.2951</v>
      </c>
      <c r="L456" s="144">
        <f t="shared" si="94"/>
        <v>2768.3162000000002</v>
      </c>
      <c r="M456" s="87">
        <f t="shared" si="102"/>
        <v>498.29689999999999</v>
      </c>
      <c r="N456" s="186" t="s">
        <v>7</v>
      </c>
      <c r="O456" s="199"/>
      <c r="P456" s="199"/>
      <c r="Q456" s="83"/>
      <c r="R456" s="83"/>
      <c r="V456" s="36">
        <f t="shared" si="103"/>
        <v>1016.24</v>
      </c>
      <c r="W456" s="36">
        <f t="shared" si="104"/>
        <v>1010.1600000000001</v>
      </c>
    </row>
    <row r="457" spans="1:23" x14ac:dyDescent="0.2">
      <c r="A457" s="29">
        <v>41728</v>
      </c>
      <c r="B457" s="2">
        <v>1013203713.5700001</v>
      </c>
      <c r="C457" s="2">
        <v>1013.2</v>
      </c>
      <c r="D457" s="2">
        <f t="shared" si="97"/>
        <v>0</v>
      </c>
      <c r="E457" s="30">
        <f t="shared" si="97"/>
        <v>0</v>
      </c>
      <c r="F457" s="73">
        <f t="shared" si="98"/>
        <v>0</v>
      </c>
      <c r="G457" s="43">
        <f t="shared" si="98"/>
        <v>0</v>
      </c>
      <c r="I457" s="19">
        <f t="shared" si="99"/>
        <v>24914.85</v>
      </c>
      <c r="J457" s="138">
        <f t="shared" si="105"/>
        <v>5901.6392999999998</v>
      </c>
      <c r="K457" s="78">
        <f t="shared" si="101"/>
        <v>1062.2951</v>
      </c>
      <c r="L457" s="144">
        <f t="shared" si="94"/>
        <v>2768.3162000000002</v>
      </c>
      <c r="M457" s="87">
        <f t="shared" si="102"/>
        <v>498.29689999999999</v>
      </c>
      <c r="N457" s="92" t="s">
        <v>43</v>
      </c>
      <c r="O457" s="167" t="s">
        <v>39</v>
      </c>
      <c r="P457" s="93" t="s">
        <v>40</v>
      </c>
      <c r="Q457" s="83"/>
      <c r="R457" s="83"/>
      <c r="V457" s="36">
        <f t="shared" si="103"/>
        <v>1016.24</v>
      </c>
      <c r="W457" s="36">
        <f t="shared" si="104"/>
        <v>1010.1600000000001</v>
      </c>
    </row>
    <row r="458" spans="1:23" x14ac:dyDescent="0.2">
      <c r="A458" s="29">
        <v>41729</v>
      </c>
      <c r="B458" s="31">
        <v>1012170297.85</v>
      </c>
      <c r="C458" s="31">
        <v>1012.17</v>
      </c>
      <c r="D458" s="2">
        <f t="shared" si="97"/>
        <v>-1033415.7200000286</v>
      </c>
      <c r="E458" s="30">
        <f t="shared" si="97"/>
        <v>-1.0300000000000864</v>
      </c>
      <c r="F458" s="73">
        <f t="shared" si="98"/>
        <v>-1.0199486106883798E-3</v>
      </c>
      <c r="G458" s="43">
        <f t="shared" si="98"/>
        <v>-1.0165811290960189E-3</v>
      </c>
      <c r="I458" s="32">
        <f t="shared" si="99"/>
        <v>24914.85</v>
      </c>
      <c r="J458" s="138">
        <f t="shared" si="105"/>
        <v>5901.6392999999998</v>
      </c>
      <c r="K458" s="78">
        <f t="shared" si="101"/>
        <v>1062.2951</v>
      </c>
      <c r="L458" s="144">
        <f t="shared" si="94"/>
        <v>2768.3162000000002</v>
      </c>
      <c r="M458" s="87">
        <f t="shared" si="102"/>
        <v>498.29689999999999</v>
      </c>
      <c r="N458" s="94">
        <f>SUM(I429:I458)</f>
        <v>747445.49999999965</v>
      </c>
      <c r="O458" s="89">
        <f>IF(SUM(J429:J459)&lt;20000,20000,SUM(J429:J459))</f>
        <v>182950.81830000004</v>
      </c>
      <c r="P458" s="91">
        <f>IF(SUM(L429:L459)&lt;6000,6000,SUM(L429:L459))</f>
        <v>85814.978600000017</v>
      </c>
      <c r="Q458" s="83"/>
      <c r="R458" s="83"/>
      <c r="V458" s="36">
        <f t="shared" si="103"/>
        <v>1015.2099999999999</v>
      </c>
      <c r="W458" s="36">
        <f t="shared" si="104"/>
        <v>1009.13</v>
      </c>
    </row>
    <row r="459" spans="1:23" x14ac:dyDescent="0.2">
      <c r="A459" s="29">
        <v>41730</v>
      </c>
      <c r="B459" s="2">
        <v>1012170297.85</v>
      </c>
      <c r="C459" s="2">
        <v>1012.17</v>
      </c>
      <c r="D459" s="2">
        <f t="shared" si="97"/>
        <v>0</v>
      </c>
      <c r="E459" s="30">
        <f t="shared" si="97"/>
        <v>0</v>
      </c>
      <c r="F459" s="73">
        <f t="shared" si="98"/>
        <v>0</v>
      </c>
      <c r="G459" s="43">
        <f t="shared" si="98"/>
        <v>0</v>
      </c>
      <c r="I459" s="31">
        <f t="shared" si="99"/>
        <v>24889.43</v>
      </c>
      <c r="J459" s="139">
        <f t="shared" si="105"/>
        <v>5901.6392999999998</v>
      </c>
      <c r="K459" s="79">
        <f t="shared" si="101"/>
        <v>1062.2951</v>
      </c>
      <c r="L459" s="139">
        <f t="shared" si="94"/>
        <v>2765.4926</v>
      </c>
      <c r="M459" s="79">
        <f t="shared" si="102"/>
        <v>497.78870000000001</v>
      </c>
      <c r="N459" s="94">
        <f>ROUND(N458*18/118,2)</f>
        <v>114017.11</v>
      </c>
      <c r="O459" s="95">
        <f>IF(O458=TRUE,SUM(K429:K459),O458*18%)</f>
        <v>32931.147294000009</v>
      </c>
      <c r="P459" s="96">
        <f>IF(P458=TRUE,SUM(M429:M459),P458*18%)</f>
        <v>15446.696148000003</v>
      </c>
      <c r="Q459" s="83"/>
      <c r="R459" s="83"/>
      <c r="V459" s="36">
        <f t="shared" si="103"/>
        <v>1015.2099999999999</v>
      </c>
      <c r="W459" s="36">
        <f t="shared" si="104"/>
        <v>1009.13</v>
      </c>
    </row>
    <row r="460" spans="1:23" x14ac:dyDescent="0.2">
      <c r="A460" s="29">
        <v>41731</v>
      </c>
      <c r="B460" s="2">
        <v>1012170297.85</v>
      </c>
      <c r="C460" s="2">
        <v>1012.17</v>
      </c>
      <c r="D460" s="2">
        <f t="shared" si="97"/>
        <v>0</v>
      </c>
      <c r="E460" s="30">
        <f t="shared" si="97"/>
        <v>0</v>
      </c>
      <c r="F460" s="73">
        <f t="shared" si="98"/>
        <v>0</v>
      </c>
      <c r="G460" s="43">
        <f t="shared" si="98"/>
        <v>0</v>
      </c>
      <c r="I460" s="31">
        <f t="shared" si="99"/>
        <v>24889.43</v>
      </c>
      <c r="J460" s="137">
        <f t="shared" si="105"/>
        <v>5901.6392999999998</v>
      </c>
      <c r="K460" s="77">
        <f t="shared" si="101"/>
        <v>1062.2951</v>
      </c>
      <c r="L460" s="137">
        <f t="shared" si="94"/>
        <v>2765.4926</v>
      </c>
      <c r="M460" s="77">
        <f t="shared" si="102"/>
        <v>497.78870000000001</v>
      </c>
      <c r="N460" s="190" t="s">
        <v>47</v>
      </c>
      <c r="O460" s="190"/>
      <c r="P460" s="190"/>
      <c r="Q460" s="83"/>
      <c r="R460" s="83"/>
      <c r="V460" s="36">
        <f t="shared" si="103"/>
        <v>1015.2099999999999</v>
      </c>
      <c r="W460" s="36">
        <f t="shared" si="104"/>
        <v>1009.13</v>
      </c>
    </row>
    <row r="461" spans="1:23" x14ac:dyDescent="0.2">
      <c r="A461" s="29">
        <v>41732</v>
      </c>
      <c r="B461" s="2">
        <v>1012170297.85</v>
      </c>
      <c r="C461" s="2">
        <v>1012.17</v>
      </c>
      <c r="D461" s="2">
        <f t="shared" si="97"/>
        <v>0</v>
      </c>
      <c r="E461" s="30">
        <f t="shared" si="97"/>
        <v>0</v>
      </c>
      <c r="F461" s="73">
        <f t="shared" si="98"/>
        <v>0</v>
      </c>
      <c r="G461" s="43">
        <f t="shared" si="98"/>
        <v>0</v>
      </c>
      <c r="I461" s="19">
        <f t="shared" si="99"/>
        <v>24889.43</v>
      </c>
      <c r="J461" s="138">
        <f t="shared" si="105"/>
        <v>5901.6392999999998</v>
      </c>
      <c r="K461" s="78">
        <f t="shared" si="101"/>
        <v>1062.2951</v>
      </c>
      <c r="L461" s="144">
        <f t="shared" si="94"/>
        <v>2765.4926</v>
      </c>
      <c r="M461" s="87">
        <f t="shared" si="102"/>
        <v>497.78870000000001</v>
      </c>
      <c r="N461" s="145"/>
      <c r="O461" s="14"/>
      <c r="P461" s="14"/>
      <c r="V461" s="36">
        <f t="shared" si="103"/>
        <v>1015.2099999999999</v>
      </c>
      <c r="W461" s="36">
        <f t="shared" si="104"/>
        <v>1009.13</v>
      </c>
    </row>
    <row r="462" spans="1:23" x14ac:dyDescent="0.2">
      <c r="A462" s="29">
        <v>41733</v>
      </c>
      <c r="B462" s="2">
        <v>1012170297.85</v>
      </c>
      <c r="C462" s="2">
        <v>1012.17</v>
      </c>
      <c r="D462" s="2">
        <f t="shared" si="97"/>
        <v>0</v>
      </c>
      <c r="E462" s="30">
        <f t="shared" si="97"/>
        <v>0</v>
      </c>
      <c r="F462" s="73">
        <f t="shared" si="98"/>
        <v>0</v>
      </c>
      <c r="G462" s="43">
        <f t="shared" si="98"/>
        <v>0</v>
      </c>
      <c r="I462" s="19">
        <f t="shared" si="99"/>
        <v>24889.43</v>
      </c>
      <c r="J462" s="138">
        <f t="shared" si="105"/>
        <v>5901.6392999999998</v>
      </c>
      <c r="K462" s="78">
        <f t="shared" si="101"/>
        <v>1062.2951</v>
      </c>
      <c r="L462" s="144">
        <f t="shared" si="94"/>
        <v>2765.4926</v>
      </c>
      <c r="M462" s="87">
        <f t="shared" si="102"/>
        <v>497.78870000000001</v>
      </c>
      <c r="N462" s="14"/>
      <c r="O462" s="14"/>
      <c r="P462" s="14"/>
      <c r="V462" s="36">
        <f t="shared" si="103"/>
        <v>1015.2099999999999</v>
      </c>
      <c r="W462" s="36">
        <f t="shared" si="104"/>
        <v>1009.13</v>
      </c>
    </row>
    <row r="463" spans="1:23" x14ac:dyDescent="0.2">
      <c r="A463" s="29">
        <v>41734</v>
      </c>
      <c r="B463" s="2">
        <v>1012170297.85</v>
      </c>
      <c r="C463" s="2">
        <v>1012.17</v>
      </c>
      <c r="D463" s="2">
        <f t="shared" si="97"/>
        <v>0</v>
      </c>
      <c r="E463" s="30">
        <f t="shared" si="97"/>
        <v>0</v>
      </c>
      <c r="F463" s="73">
        <f t="shared" si="98"/>
        <v>0</v>
      </c>
      <c r="G463" s="43">
        <f t="shared" si="98"/>
        <v>0</v>
      </c>
      <c r="I463" s="19">
        <f t="shared" si="99"/>
        <v>24889.43</v>
      </c>
      <c r="J463" s="138">
        <f t="shared" si="105"/>
        <v>5901.6392999999998</v>
      </c>
      <c r="K463" s="78">
        <f t="shared" si="101"/>
        <v>1062.2951</v>
      </c>
      <c r="L463" s="144">
        <f t="shared" si="94"/>
        <v>2765.4926</v>
      </c>
      <c r="M463" s="87">
        <f t="shared" si="102"/>
        <v>497.78870000000001</v>
      </c>
      <c r="N463" s="14"/>
      <c r="O463" s="14"/>
      <c r="P463" s="14"/>
      <c r="V463" s="36">
        <f t="shared" si="103"/>
        <v>1015.2099999999999</v>
      </c>
      <c r="W463" s="36">
        <f t="shared" si="104"/>
        <v>1009.13</v>
      </c>
    </row>
    <row r="464" spans="1:23" x14ac:dyDescent="0.2">
      <c r="A464" s="29">
        <v>41735</v>
      </c>
      <c r="B464" s="2">
        <v>1012170297.85</v>
      </c>
      <c r="C464" s="2">
        <v>1012.17</v>
      </c>
      <c r="D464" s="2">
        <f t="shared" si="97"/>
        <v>0</v>
      </c>
      <c r="E464" s="30">
        <f t="shared" si="97"/>
        <v>0</v>
      </c>
      <c r="F464" s="73">
        <f t="shared" si="98"/>
        <v>0</v>
      </c>
      <c r="G464" s="43">
        <f t="shared" si="98"/>
        <v>0</v>
      </c>
      <c r="I464" s="19">
        <f t="shared" si="99"/>
        <v>24889.43</v>
      </c>
      <c r="J464" s="138">
        <f t="shared" si="105"/>
        <v>5901.6392999999998</v>
      </c>
      <c r="K464" s="78">
        <f t="shared" si="101"/>
        <v>1062.2951</v>
      </c>
      <c r="L464" s="144">
        <f t="shared" si="94"/>
        <v>2765.4926</v>
      </c>
      <c r="M464" s="87">
        <f t="shared" si="102"/>
        <v>497.78870000000001</v>
      </c>
      <c r="N464" s="14"/>
      <c r="O464" s="14"/>
      <c r="P464" s="14"/>
      <c r="V464" s="36">
        <f t="shared" si="103"/>
        <v>1015.2099999999999</v>
      </c>
      <c r="W464" s="36">
        <f t="shared" si="104"/>
        <v>1009.13</v>
      </c>
    </row>
    <row r="465" spans="1:23" x14ac:dyDescent="0.2">
      <c r="A465" s="29">
        <v>41736</v>
      </c>
      <c r="B465" s="2">
        <v>1012170297.85</v>
      </c>
      <c r="C465" s="2">
        <v>1012.17</v>
      </c>
      <c r="D465" s="2">
        <f t="shared" si="97"/>
        <v>0</v>
      </c>
      <c r="E465" s="30">
        <f t="shared" si="97"/>
        <v>0</v>
      </c>
      <c r="F465" s="73">
        <f t="shared" si="98"/>
        <v>0</v>
      </c>
      <c r="G465" s="43">
        <f t="shared" si="98"/>
        <v>0</v>
      </c>
      <c r="I465" s="19">
        <f t="shared" si="99"/>
        <v>24889.43</v>
      </c>
      <c r="J465" s="138">
        <f t="shared" si="105"/>
        <v>5901.6392999999998</v>
      </c>
      <c r="K465" s="78">
        <f t="shared" si="101"/>
        <v>1062.2951</v>
      </c>
      <c r="L465" s="144">
        <f t="shared" ref="L465:L528" si="106">ROUND(IF(B464&lt;=$R$750,B464*$S$750/$O$739,IF(B464&gt;$R$751,B464*$S$751/$O$739,0)),4)</f>
        <v>2765.4926</v>
      </c>
      <c r="M465" s="87">
        <f t="shared" si="102"/>
        <v>497.78870000000001</v>
      </c>
      <c r="N465" s="14"/>
      <c r="O465" s="14"/>
      <c r="P465" s="14"/>
      <c r="V465" s="36">
        <f t="shared" si="103"/>
        <v>1015.2099999999999</v>
      </c>
      <c r="W465" s="36">
        <f t="shared" si="104"/>
        <v>1009.13</v>
      </c>
    </row>
    <row r="466" spans="1:23" x14ac:dyDescent="0.2">
      <c r="A466" s="29">
        <v>41737</v>
      </c>
      <c r="B466" s="2">
        <v>1012170297.85</v>
      </c>
      <c r="C466" s="2">
        <v>1012.17</v>
      </c>
      <c r="D466" s="2">
        <f t="shared" si="97"/>
        <v>0</v>
      </c>
      <c r="E466" s="30">
        <f t="shared" si="97"/>
        <v>0</v>
      </c>
      <c r="F466" s="73">
        <f t="shared" si="98"/>
        <v>0</v>
      </c>
      <c r="G466" s="43">
        <f t="shared" si="98"/>
        <v>0</v>
      </c>
      <c r="I466" s="31">
        <f t="shared" ref="I466:I487" si="107">ROUND(B465*$N$2/$O$739,2)</f>
        <v>24889.43</v>
      </c>
      <c r="J466" s="137">
        <f t="shared" si="105"/>
        <v>5901.6392999999998</v>
      </c>
      <c r="K466" s="77">
        <f t="shared" si="101"/>
        <v>1062.2951</v>
      </c>
      <c r="L466" s="137">
        <f t="shared" si="106"/>
        <v>2765.4926</v>
      </c>
      <c r="M466" s="77">
        <f t="shared" si="102"/>
        <v>497.78870000000001</v>
      </c>
      <c r="N466" s="14"/>
      <c r="O466" s="14"/>
      <c r="P466" s="14"/>
      <c r="V466" s="36">
        <f t="shared" si="103"/>
        <v>1015.2099999999999</v>
      </c>
      <c r="W466" s="36">
        <f t="shared" si="104"/>
        <v>1009.13</v>
      </c>
    </row>
    <row r="467" spans="1:23" x14ac:dyDescent="0.2">
      <c r="A467" s="29">
        <v>41738</v>
      </c>
      <c r="B467" s="2">
        <v>1012170297.85</v>
      </c>
      <c r="C467" s="2">
        <v>1012.17</v>
      </c>
      <c r="D467" s="2">
        <f t="shared" si="97"/>
        <v>0</v>
      </c>
      <c r="E467" s="30">
        <f t="shared" si="97"/>
        <v>0</v>
      </c>
      <c r="F467" s="73">
        <f t="shared" si="98"/>
        <v>0</v>
      </c>
      <c r="G467" s="43">
        <f t="shared" si="98"/>
        <v>0</v>
      </c>
      <c r="I467" s="31">
        <f t="shared" si="107"/>
        <v>24889.43</v>
      </c>
      <c r="J467" s="137">
        <f t="shared" si="105"/>
        <v>5901.6392999999998</v>
      </c>
      <c r="K467" s="77">
        <f t="shared" si="101"/>
        <v>1062.2951</v>
      </c>
      <c r="L467" s="137">
        <f t="shared" si="106"/>
        <v>2765.4926</v>
      </c>
      <c r="M467" s="77">
        <f t="shared" si="102"/>
        <v>497.78870000000001</v>
      </c>
      <c r="N467" s="14"/>
      <c r="O467" s="14"/>
      <c r="P467" s="14"/>
      <c r="V467" s="36">
        <f t="shared" si="103"/>
        <v>1015.2099999999999</v>
      </c>
      <c r="W467" s="36">
        <f t="shared" si="104"/>
        <v>1009.13</v>
      </c>
    </row>
    <row r="468" spans="1:23" x14ac:dyDescent="0.2">
      <c r="A468" s="29">
        <v>41739</v>
      </c>
      <c r="B468" s="2">
        <v>1012170297.85</v>
      </c>
      <c r="C468" s="2">
        <v>1012.17</v>
      </c>
      <c r="D468" s="2">
        <f t="shared" si="97"/>
        <v>0</v>
      </c>
      <c r="E468" s="30">
        <f t="shared" si="97"/>
        <v>0</v>
      </c>
      <c r="F468" s="73">
        <f t="shared" si="98"/>
        <v>0</v>
      </c>
      <c r="G468" s="43">
        <f t="shared" si="98"/>
        <v>0</v>
      </c>
      <c r="I468" s="19">
        <f t="shared" si="107"/>
        <v>24889.43</v>
      </c>
      <c r="J468" s="138">
        <f t="shared" si="105"/>
        <v>5901.6392999999998</v>
      </c>
      <c r="K468" s="78">
        <f t="shared" si="101"/>
        <v>1062.2951</v>
      </c>
      <c r="L468" s="144">
        <f t="shared" si="106"/>
        <v>2765.4926</v>
      </c>
      <c r="M468" s="87">
        <f t="shared" si="102"/>
        <v>497.78870000000001</v>
      </c>
      <c r="N468" s="14"/>
      <c r="O468" s="14"/>
      <c r="P468" s="14"/>
      <c r="V468" s="36">
        <f t="shared" si="103"/>
        <v>1015.2099999999999</v>
      </c>
      <c r="W468" s="36">
        <f t="shared" si="104"/>
        <v>1009.13</v>
      </c>
    </row>
    <row r="469" spans="1:23" x14ac:dyDescent="0.2">
      <c r="A469" s="29">
        <v>41740</v>
      </c>
      <c r="B469" s="2">
        <v>1012170297.85</v>
      </c>
      <c r="C469" s="2">
        <v>1012.17</v>
      </c>
      <c r="D469" s="2">
        <f t="shared" si="97"/>
        <v>0</v>
      </c>
      <c r="E469" s="30">
        <f t="shared" si="97"/>
        <v>0</v>
      </c>
      <c r="F469" s="73">
        <f t="shared" si="98"/>
        <v>0</v>
      </c>
      <c r="G469" s="43">
        <f t="shared" si="98"/>
        <v>0</v>
      </c>
      <c r="I469" s="19">
        <f t="shared" si="107"/>
        <v>24889.43</v>
      </c>
      <c r="J469" s="138">
        <f t="shared" si="105"/>
        <v>5901.6392999999998</v>
      </c>
      <c r="K469" s="78">
        <f t="shared" si="101"/>
        <v>1062.2951</v>
      </c>
      <c r="L469" s="144">
        <f t="shared" si="106"/>
        <v>2765.4926</v>
      </c>
      <c r="M469" s="87">
        <f t="shared" si="102"/>
        <v>497.78870000000001</v>
      </c>
      <c r="N469" s="14"/>
      <c r="O469" s="14"/>
      <c r="P469" s="14"/>
      <c r="V469" s="36">
        <f t="shared" si="103"/>
        <v>1015.2099999999999</v>
      </c>
      <c r="W469" s="36">
        <f t="shared" si="104"/>
        <v>1009.13</v>
      </c>
    </row>
    <row r="470" spans="1:23" x14ac:dyDescent="0.2">
      <c r="A470" s="29">
        <v>41741</v>
      </c>
      <c r="B470" s="2">
        <v>1012170297.85</v>
      </c>
      <c r="C470" s="2">
        <v>1012.17</v>
      </c>
      <c r="D470" s="2">
        <f t="shared" si="97"/>
        <v>0</v>
      </c>
      <c r="E470" s="30">
        <f t="shared" si="97"/>
        <v>0</v>
      </c>
      <c r="F470" s="73">
        <f t="shared" si="98"/>
        <v>0</v>
      </c>
      <c r="G470" s="43">
        <f t="shared" si="98"/>
        <v>0</v>
      </c>
      <c r="I470" s="19">
        <f t="shared" si="107"/>
        <v>24889.43</v>
      </c>
      <c r="J470" s="138">
        <f t="shared" si="105"/>
        <v>5901.6392999999998</v>
      </c>
      <c r="K470" s="78">
        <f t="shared" si="101"/>
        <v>1062.2951</v>
      </c>
      <c r="L470" s="144">
        <f t="shared" si="106"/>
        <v>2765.4926</v>
      </c>
      <c r="M470" s="87">
        <f t="shared" si="102"/>
        <v>497.78870000000001</v>
      </c>
      <c r="N470" s="14"/>
      <c r="O470" s="14"/>
      <c r="P470" s="14"/>
      <c r="V470" s="36">
        <f t="shared" si="103"/>
        <v>1015.2099999999999</v>
      </c>
      <c r="W470" s="36">
        <f t="shared" si="104"/>
        <v>1009.13</v>
      </c>
    </row>
    <row r="471" spans="1:23" x14ac:dyDescent="0.2">
      <c r="A471" s="29">
        <v>41742</v>
      </c>
      <c r="B471" s="2">
        <v>1012170297.85</v>
      </c>
      <c r="C471" s="2">
        <v>1012.17</v>
      </c>
      <c r="D471" s="2">
        <f t="shared" si="97"/>
        <v>0</v>
      </c>
      <c r="E471" s="30">
        <f t="shared" si="97"/>
        <v>0</v>
      </c>
      <c r="F471" s="73">
        <f t="shared" si="98"/>
        <v>0</v>
      </c>
      <c r="G471" s="43">
        <f t="shared" si="98"/>
        <v>0</v>
      </c>
      <c r="I471" s="19">
        <f t="shared" si="107"/>
        <v>24889.43</v>
      </c>
      <c r="J471" s="138">
        <f t="shared" si="105"/>
        <v>5901.6392999999998</v>
      </c>
      <c r="K471" s="78">
        <f t="shared" si="101"/>
        <v>1062.2951</v>
      </c>
      <c r="L471" s="144">
        <f t="shared" si="106"/>
        <v>2765.4926</v>
      </c>
      <c r="M471" s="87">
        <f t="shared" si="102"/>
        <v>497.78870000000001</v>
      </c>
      <c r="N471" s="14"/>
      <c r="O471" s="14"/>
      <c r="P471" s="14"/>
      <c r="V471" s="36">
        <f t="shared" si="103"/>
        <v>1015.2099999999999</v>
      </c>
      <c r="W471" s="36">
        <f t="shared" si="104"/>
        <v>1009.13</v>
      </c>
    </row>
    <row r="472" spans="1:23" x14ac:dyDescent="0.2">
      <c r="A472" s="29">
        <v>41743</v>
      </c>
      <c r="B472" s="2">
        <v>1012170297.85</v>
      </c>
      <c r="C472" s="2">
        <v>1012.17</v>
      </c>
      <c r="D472" s="2">
        <f t="shared" si="97"/>
        <v>0</v>
      </c>
      <c r="E472" s="30">
        <f t="shared" si="97"/>
        <v>0</v>
      </c>
      <c r="F472" s="73">
        <f t="shared" si="98"/>
        <v>0</v>
      </c>
      <c r="G472" s="43">
        <f t="shared" si="98"/>
        <v>0</v>
      </c>
      <c r="I472" s="19">
        <f t="shared" si="107"/>
        <v>24889.43</v>
      </c>
      <c r="J472" s="138">
        <f t="shared" si="105"/>
        <v>5901.6392999999998</v>
      </c>
      <c r="K472" s="78">
        <f t="shared" si="101"/>
        <v>1062.2951</v>
      </c>
      <c r="L472" s="144">
        <f t="shared" si="106"/>
        <v>2765.4926</v>
      </c>
      <c r="M472" s="87">
        <f t="shared" si="102"/>
        <v>497.78870000000001</v>
      </c>
      <c r="N472" s="14"/>
      <c r="O472" s="14"/>
      <c r="P472" s="14"/>
      <c r="V472" s="36">
        <f t="shared" si="103"/>
        <v>1015.2099999999999</v>
      </c>
      <c r="W472" s="36">
        <f t="shared" si="104"/>
        <v>1009.13</v>
      </c>
    </row>
    <row r="473" spans="1:23" x14ac:dyDescent="0.2">
      <c r="A473" s="29">
        <v>41744</v>
      </c>
      <c r="B473" s="2">
        <v>1012170297.85</v>
      </c>
      <c r="C473" s="2">
        <v>1012.17</v>
      </c>
      <c r="D473" s="2">
        <f t="shared" si="97"/>
        <v>0</v>
      </c>
      <c r="E473" s="30">
        <f t="shared" si="97"/>
        <v>0</v>
      </c>
      <c r="F473" s="73">
        <f t="shared" si="98"/>
        <v>0</v>
      </c>
      <c r="G473" s="43">
        <f t="shared" si="98"/>
        <v>0</v>
      </c>
      <c r="I473" s="31">
        <f t="shared" si="107"/>
        <v>24889.43</v>
      </c>
      <c r="J473" s="137">
        <f t="shared" si="105"/>
        <v>5901.6392999999998</v>
      </c>
      <c r="K473" s="77">
        <f t="shared" si="101"/>
        <v>1062.2951</v>
      </c>
      <c r="L473" s="137">
        <f t="shared" si="106"/>
        <v>2765.4926</v>
      </c>
      <c r="M473" s="77">
        <f t="shared" si="102"/>
        <v>497.78870000000001</v>
      </c>
      <c r="N473" s="14"/>
      <c r="O473" s="14"/>
      <c r="P473" s="14"/>
      <c r="V473" s="36">
        <f t="shared" si="103"/>
        <v>1015.2099999999999</v>
      </c>
      <c r="W473" s="36">
        <f t="shared" si="104"/>
        <v>1009.13</v>
      </c>
    </row>
    <row r="474" spans="1:23" x14ac:dyDescent="0.2">
      <c r="A474" s="29">
        <v>41745</v>
      </c>
      <c r="B474" s="2">
        <v>1012170297.85</v>
      </c>
      <c r="C474" s="2">
        <v>1012.17</v>
      </c>
      <c r="D474" s="2">
        <f t="shared" si="97"/>
        <v>0</v>
      </c>
      <c r="E474" s="30">
        <f t="shared" si="97"/>
        <v>0</v>
      </c>
      <c r="F474" s="73">
        <f t="shared" si="98"/>
        <v>0</v>
      </c>
      <c r="G474" s="43">
        <f t="shared" si="98"/>
        <v>0</v>
      </c>
      <c r="I474" s="31">
        <f t="shared" si="107"/>
        <v>24889.43</v>
      </c>
      <c r="J474" s="137">
        <f t="shared" si="105"/>
        <v>5901.6392999999998</v>
      </c>
      <c r="K474" s="77">
        <f t="shared" si="101"/>
        <v>1062.2951</v>
      </c>
      <c r="L474" s="137">
        <f t="shared" si="106"/>
        <v>2765.4926</v>
      </c>
      <c r="M474" s="77">
        <f t="shared" si="102"/>
        <v>497.78870000000001</v>
      </c>
      <c r="N474" s="14"/>
      <c r="O474" s="14"/>
      <c r="P474" s="14"/>
      <c r="V474" s="36">
        <f t="shared" si="103"/>
        <v>1015.2099999999999</v>
      </c>
      <c r="W474" s="36">
        <f t="shared" si="104"/>
        <v>1009.13</v>
      </c>
    </row>
    <row r="475" spans="1:23" x14ac:dyDescent="0.2">
      <c r="A475" s="29">
        <v>41746</v>
      </c>
      <c r="B475" s="2">
        <v>1012170297.85</v>
      </c>
      <c r="C475" s="2">
        <v>1012.17</v>
      </c>
      <c r="D475" s="2">
        <f t="shared" si="97"/>
        <v>0</v>
      </c>
      <c r="E475" s="30">
        <f t="shared" si="97"/>
        <v>0</v>
      </c>
      <c r="F475" s="73">
        <f t="shared" si="98"/>
        <v>0</v>
      </c>
      <c r="G475" s="43">
        <f t="shared" si="98"/>
        <v>0</v>
      </c>
      <c r="I475" s="19">
        <f t="shared" si="107"/>
        <v>24889.43</v>
      </c>
      <c r="J475" s="138">
        <f t="shared" si="105"/>
        <v>5901.6392999999998</v>
      </c>
      <c r="K475" s="78">
        <f t="shared" si="101"/>
        <v>1062.2951</v>
      </c>
      <c r="L475" s="144">
        <f t="shared" si="106"/>
        <v>2765.4926</v>
      </c>
      <c r="M475" s="87">
        <f t="shared" si="102"/>
        <v>497.78870000000001</v>
      </c>
      <c r="N475" s="14"/>
      <c r="O475" s="14"/>
      <c r="P475" s="14"/>
      <c r="V475" s="36">
        <f t="shared" si="103"/>
        <v>1015.2099999999999</v>
      </c>
      <c r="W475" s="36">
        <f t="shared" si="104"/>
        <v>1009.13</v>
      </c>
    </row>
    <row r="476" spans="1:23" x14ac:dyDescent="0.2">
      <c r="A476" s="29">
        <v>41747</v>
      </c>
      <c r="B476" s="2">
        <v>1012170297.85</v>
      </c>
      <c r="C476" s="2">
        <v>1012.17</v>
      </c>
      <c r="D476" s="2">
        <f t="shared" si="97"/>
        <v>0</v>
      </c>
      <c r="E476" s="30">
        <f t="shared" si="97"/>
        <v>0</v>
      </c>
      <c r="F476" s="73">
        <f t="shared" si="98"/>
        <v>0</v>
      </c>
      <c r="G476" s="43">
        <f t="shared" si="98"/>
        <v>0</v>
      </c>
      <c r="I476" s="19">
        <f t="shared" si="107"/>
        <v>24889.43</v>
      </c>
      <c r="J476" s="138">
        <f t="shared" si="105"/>
        <v>5901.6392999999998</v>
      </c>
      <c r="K476" s="78">
        <f t="shared" si="101"/>
        <v>1062.2951</v>
      </c>
      <c r="L476" s="144">
        <f t="shared" si="106"/>
        <v>2765.4926</v>
      </c>
      <c r="M476" s="87">
        <f t="shared" si="102"/>
        <v>497.78870000000001</v>
      </c>
      <c r="N476" s="14"/>
      <c r="O476" s="14"/>
      <c r="P476" s="14"/>
      <c r="V476" s="36">
        <f t="shared" si="103"/>
        <v>1015.2099999999999</v>
      </c>
      <c r="W476" s="36">
        <f t="shared" si="104"/>
        <v>1009.13</v>
      </c>
    </row>
    <row r="477" spans="1:23" x14ac:dyDescent="0.2">
      <c r="A477" s="29">
        <v>41748</v>
      </c>
      <c r="B477" s="2">
        <v>1012170297.85</v>
      </c>
      <c r="C477" s="2">
        <v>1012.17</v>
      </c>
      <c r="D477" s="2">
        <f t="shared" si="97"/>
        <v>0</v>
      </c>
      <c r="E477" s="30">
        <f t="shared" si="97"/>
        <v>0</v>
      </c>
      <c r="F477" s="73">
        <f t="shared" si="98"/>
        <v>0</v>
      </c>
      <c r="G477" s="43">
        <f t="shared" si="98"/>
        <v>0</v>
      </c>
      <c r="I477" s="19">
        <f t="shared" si="107"/>
        <v>24889.43</v>
      </c>
      <c r="J477" s="138">
        <f t="shared" si="105"/>
        <v>5901.6392999999998</v>
      </c>
      <c r="K477" s="78">
        <f t="shared" si="101"/>
        <v>1062.2951</v>
      </c>
      <c r="L477" s="144">
        <f t="shared" si="106"/>
        <v>2765.4926</v>
      </c>
      <c r="M477" s="87">
        <f t="shared" si="102"/>
        <v>497.78870000000001</v>
      </c>
      <c r="N477" s="14"/>
      <c r="O477" s="14"/>
      <c r="P477" s="14"/>
      <c r="V477" s="36">
        <f t="shared" si="103"/>
        <v>1015.2099999999999</v>
      </c>
      <c r="W477" s="36">
        <f t="shared" si="104"/>
        <v>1009.13</v>
      </c>
    </row>
    <row r="478" spans="1:23" x14ac:dyDescent="0.2">
      <c r="A478" s="29">
        <v>41749</v>
      </c>
      <c r="B478" s="2">
        <v>1012170297.85</v>
      </c>
      <c r="C478" s="2">
        <v>1012.17</v>
      </c>
      <c r="D478" s="2">
        <f t="shared" si="97"/>
        <v>0</v>
      </c>
      <c r="E478" s="30">
        <f t="shared" si="97"/>
        <v>0</v>
      </c>
      <c r="F478" s="73">
        <f t="shared" si="98"/>
        <v>0</v>
      </c>
      <c r="G478" s="43">
        <f t="shared" si="98"/>
        <v>0</v>
      </c>
      <c r="I478" s="19">
        <f t="shared" si="107"/>
        <v>24889.43</v>
      </c>
      <c r="J478" s="138">
        <f t="shared" si="105"/>
        <v>5901.6392999999998</v>
      </c>
      <c r="K478" s="78">
        <f t="shared" si="101"/>
        <v>1062.2951</v>
      </c>
      <c r="L478" s="144">
        <f t="shared" si="106"/>
        <v>2765.4926</v>
      </c>
      <c r="M478" s="87">
        <f t="shared" si="102"/>
        <v>497.78870000000001</v>
      </c>
      <c r="N478" s="14"/>
      <c r="O478" s="14"/>
      <c r="P478" s="14"/>
      <c r="V478" s="36">
        <f t="shared" si="103"/>
        <v>1015.2099999999999</v>
      </c>
      <c r="W478" s="36">
        <f t="shared" si="104"/>
        <v>1009.13</v>
      </c>
    </row>
    <row r="479" spans="1:23" x14ac:dyDescent="0.2">
      <c r="A479" s="29">
        <v>41750</v>
      </c>
      <c r="B479" s="2">
        <v>1012170297.85</v>
      </c>
      <c r="C479" s="2">
        <v>1012.17</v>
      </c>
      <c r="D479" s="2">
        <f t="shared" si="97"/>
        <v>0</v>
      </c>
      <c r="E479" s="30">
        <f t="shared" si="97"/>
        <v>0</v>
      </c>
      <c r="F479" s="73">
        <f t="shared" si="98"/>
        <v>0</v>
      </c>
      <c r="G479" s="43">
        <f t="shared" si="98"/>
        <v>0</v>
      </c>
      <c r="I479" s="19">
        <f t="shared" si="107"/>
        <v>24889.43</v>
      </c>
      <c r="J479" s="138">
        <f t="shared" si="105"/>
        <v>5901.6392999999998</v>
      </c>
      <c r="K479" s="78">
        <f t="shared" si="101"/>
        <v>1062.2951</v>
      </c>
      <c r="L479" s="144">
        <f t="shared" si="106"/>
        <v>2765.4926</v>
      </c>
      <c r="M479" s="87">
        <f t="shared" si="102"/>
        <v>497.78870000000001</v>
      </c>
      <c r="N479" s="14"/>
      <c r="O479" s="14"/>
      <c r="P479" s="14"/>
      <c r="V479" s="36">
        <f t="shared" si="103"/>
        <v>1015.2099999999999</v>
      </c>
      <c r="W479" s="36">
        <f t="shared" si="104"/>
        <v>1009.13</v>
      </c>
    </row>
    <row r="480" spans="1:23" x14ac:dyDescent="0.2">
      <c r="A480" s="29">
        <v>41751</v>
      </c>
      <c r="B480" s="2">
        <v>1012170297.85</v>
      </c>
      <c r="C480" s="2">
        <v>1012.17</v>
      </c>
      <c r="D480" s="2">
        <f t="shared" si="97"/>
        <v>0</v>
      </c>
      <c r="E480" s="30">
        <f t="shared" si="97"/>
        <v>0</v>
      </c>
      <c r="F480" s="73">
        <f t="shared" si="98"/>
        <v>0</v>
      </c>
      <c r="G480" s="43">
        <f t="shared" si="98"/>
        <v>0</v>
      </c>
      <c r="I480" s="31">
        <f t="shared" si="107"/>
        <v>24889.43</v>
      </c>
      <c r="J480" s="137">
        <f t="shared" si="105"/>
        <v>5901.6392999999998</v>
      </c>
      <c r="K480" s="77">
        <f t="shared" si="101"/>
        <v>1062.2951</v>
      </c>
      <c r="L480" s="137">
        <f t="shared" si="106"/>
        <v>2765.4926</v>
      </c>
      <c r="M480" s="77">
        <f t="shared" si="102"/>
        <v>497.78870000000001</v>
      </c>
      <c r="N480" s="14"/>
      <c r="O480" s="14"/>
      <c r="P480" s="14"/>
      <c r="V480" s="36">
        <f t="shared" si="103"/>
        <v>1015.2099999999999</v>
      </c>
      <c r="W480" s="36">
        <f t="shared" si="104"/>
        <v>1009.13</v>
      </c>
    </row>
    <row r="481" spans="1:23" x14ac:dyDescent="0.2">
      <c r="A481" s="29">
        <v>41752</v>
      </c>
      <c r="B481" s="2">
        <v>1012170297.85</v>
      </c>
      <c r="C481" s="2">
        <v>1012.17</v>
      </c>
      <c r="D481" s="2">
        <f t="shared" si="97"/>
        <v>0</v>
      </c>
      <c r="E481" s="30">
        <f t="shared" si="97"/>
        <v>0</v>
      </c>
      <c r="F481" s="73">
        <f t="shared" si="98"/>
        <v>0</v>
      </c>
      <c r="G481" s="43">
        <f t="shared" si="98"/>
        <v>0</v>
      </c>
      <c r="I481" s="31">
        <f t="shared" si="107"/>
        <v>24889.43</v>
      </c>
      <c r="J481" s="137">
        <f t="shared" si="105"/>
        <v>5901.6392999999998</v>
      </c>
      <c r="K481" s="77">
        <f t="shared" si="101"/>
        <v>1062.2951</v>
      </c>
      <c r="L481" s="137">
        <f t="shared" si="106"/>
        <v>2765.4926</v>
      </c>
      <c r="M481" s="77">
        <f t="shared" si="102"/>
        <v>497.78870000000001</v>
      </c>
      <c r="N481" s="14"/>
      <c r="O481" s="14"/>
      <c r="P481" s="14"/>
      <c r="V481" s="36">
        <f t="shared" si="103"/>
        <v>1015.2099999999999</v>
      </c>
      <c r="W481" s="36">
        <f t="shared" si="104"/>
        <v>1009.13</v>
      </c>
    </row>
    <row r="482" spans="1:23" x14ac:dyDescent="0.2">
      <c r="A482" s="29">
        <v>41753</v>
      </c>
      <c r="B482" s="2">
        <v>1012170297.85</v>
      </c>
      <c r="C482" s="2">
        <v>1012.17</v>
      </c>
      <c r="D482" s="2">
        <f t="shared" si="97"/>
        <v>0</v>
      </c>
      <c r="E482" s="30">
        <f t="shared" si="97"/>
        <v>0</v>
      </c>
      <c r="F482" s="73">
        <f t="shared" si="98"/>
        <v>0</v>
      </c>
      <c r="G482" s="43">
        <f t="shared" si="98"/>
        <v>0</v>
      </c>
      <c r="I482" s="19">
        <f t="shared" si="107"/>
        <v>24889.43</v>
      </c>
      <c r="J482" s="138">
        <f t="shared" si="105"/>
        <v>5901.6392999999998</v>
      </c>
      <c r="K482" s="78">
        <f t="shared" si="101"/>
        <v>1062.2951</v>
      </c>
      <c r="L482" s="144">
        <f t="shared" si="106"/>
        <v>2765.4926</v>
      </c>
      <c r="M482" s="87">
        <f t="shared" si="102"/>
        <v>497.78870000000001</v>
      </c>
      <c r="N482" s="191" t="s">
        <v>54</v>
      </c>
      <c r="O482" s="191"/>
      <c r="P482" s="191"/>
      <c r="V482" s="36">
        <f t="shared" si="103"/>
        <v>1015.2099999999999</v>
      </c>
      <c r="W482" s="36">
        <f t="shared" si="104"/>
        <v>1009.13</v>
      </c>
    </row>
    <row r="483" spans="1:23" x14ac:dyDescent="0.2">
      <c r="A483" s="29">
        <v>41754</v>
      </c>
      <c r="B483" s="2">
        <v>1012170297.85</v>
      </c>
      <c r="C483" s="2">
        <v>1012.17</v>
      </c>
      <c r="D483" s="2">
        <f t="shared" si="97"/>
        <v>0</v>
      </c>
      <c r="E483" s="30">
        <f t="shared" si="97"/>
        <v>0</v>
      </c>
      <c r="F483" s="73">
        <f t="shared" si="98"/>
        <v>0</v>
      </c>
      <c r="G483" s="43">
        <f t="shared" si="98"/>
        <v>0</v>
      </c>
      <c r="I483" s="19">
        <f t="shared" si="107"/>
        <v>24889.43</v>
      </c>
      <c r="J483" s="138">
        <f t="shared" si="105"/>
        <v>5901.6392999999998</v>
      </c>
      <c r="K483" s="78">
        <f t="shared" si="101"/>
        <v>1062.2951</v>
      </c>
      <c r="L483" s="144">
        <f t="shared" si="106"/>
        <v>2765.4926</v>
      </c>
      <c r="M483" s="87">
        <f t="shared" si="102"/>
        <v>497.78870000000001</v>
      </c>
      <c r="N483" s="119" t="s">
        <v>52</v>
      </c>
      <c r="O483" s="120">
        <f>SUM(J460:J489)</f>
        <v>177049.17900000003</v>
      </c>
      <c r="P483" s="76">
        <f>SUM(L460:L489)</f>
        <v>82962.012499999983</v>
      </c>
      <c r="V483" s="36">
        <f t="shared" si="103"/>
        <v>1015.2099999999999</v>
      </c>
      <c r="W483" s="36">
        <f t="shared" si="104"/>
        <v>1009.13</v>
      </c>
    </row>
    <row r="484" spans="1:23" x14ac:dyDescent="0.2">
      <c r="A484" s="29">
        <v>41755</v>
      </c>
      <c r="B484" s="2">
        <v>1012170297.85</v>
      </c>
      <c r="C484" s="2">
        <v>1012.17</v>
      </c>
      <c r="D484" s="2">
        <f t="shared" si="97"/>
        <v>0</v>
      </c>
      <c r="E484" s="30">
        <f t="shared" si="97"/>
        <v>0</v>
      </c>
      <c r="F484" s="73">
        <f t="shared" si="98"/>
        <v>0</v>
      </c>
      <c r="G484" s="43">
        <f t="shared" si="98"/>
        <v>0</v>
      </c>
      <c r="I484" s="19">
        <f t="shared" si="107"/>
        <v>24889.43</v>
      </c>
      <c r="J484" s="138">
        <f t="shared" si="105"/>
        <v>5901.6392999999998</v>
      </c>
      <c r="K484" s="78">
        <f t="shared" si="101"/>
        <v>1062.2951</v>
      </c>
      <c r="L484" s="144">
        <f t="shared" si="106"/>
        <v>2765.4926</v>
      </c>
      <c r="M484" s="87">
        <f t="shared" si="102"/>
        <v>497.78870000000001</v>
      </c>
      <c r="N484" s="119" t="s">
        <v>53</v>
      </c>
      <c r="O484" s="76">
        <f>SUM(K460:K489)</f>
        <v>31868.852999999988</v>
      </c>
      <c r="P484" s="76">
        <f>SUM(M460:M489)</f>
        <v>14933.16319999999</v>
      </c>
      <c r="V484" s="36">
        <f t="shared" si="103"/>
        <v>1015.2099999999999</v>
      </c>
      <c r="W484" s="36">
        <f t="shared" si="104"/>
        <v>1009.13</v>
      </c>
    </row>
    <row r="485" spans="1:23" x14ac:dyDescent="0.2">
      <c r="A485" s="29">
        <v>41756</v>
      </c>
      <c r="B485" s="2">
        <v>1012170297.85</v>
      </c>
      <c r="C485" s="2">
        <v>1012.17</v>
      </c>
      <c r="D485" s="2">
        <f t="shared" si="97"/>
        <v>0</v>
      </c>
      <c r="E485" s="30">
        <f t="shared" si="97"/>
        <v>0</v>
      </c>
      <c r="F485" s="73">
        <f t="shared" si="98"/>
        <v>0</v>
      </c>
      <c r="G485" s="43">
        <f t="shared" si="98"/>
        <v>0</v>
      </c>
      <c r="I485" s="19">
        <f t="shared" si="107"/>
        <v>24889.43</v>
      </c>
      <c r="J485" s="138">
        <f t="shared" si="105"/>
        <v>5901.6392999999998</v>
      </c>
      <c r="K485" s="78">
        <f t="shared" si="101"/>
        <v>1062.2951</v>
      </c>
      <c r="L485" s="144">
        <f t="shared" si="106"/>
        <v>2765.4926</v>
      </c>
      <c r="M485" s="87">
        <f t="shared" si="102"/>
        <v>497.78870000000001</v>
      </c>
      <c r="N485" s="186" t="s">
        <v>8</v>
      </c>
      <c r="O485" s="186"/>
      <c r="P485" s="186"/>
      <c r="V485" s="36">
        <f t="shared" si="103"/>
        <v>1015.2099999999999</v>
      </c>
      <c r="W485" s="36">
        <f t="shared" si="104"/>
        <v>1009.13</v>
      </c>
    </row>
    <row r="486" spans="1:23" x14ac:dyDescent="0.2">
      <c r="A486" s="29">
        <v>41757</v>
      </c>
      <c r="B486" s="2">
        <v>1012170297.85</v>
      </c>
      <c r="C486" s="2">
        <v>1012.17</v>
      </c>
      <c r="D486" s="2">
        <f t="shared" si="97"/>
        <v>0</v>
      </c>
      <c r="E486" s="30">
        <f t="shared" si="97"/>
        <v>0</v>
      </c>
      <c r="F486" s="73">
        <f t="shared" si="98"/>
        <v>0</v>
      </c>
      <c r="G486" s="43">
        <f t="shared" si="98"/>
        <v>0</v>
      </c>
      <c r="I486" s="19">
        <f t="shared" si="107"/>
        <v>24889.43</v>
      </c>
      <c r="J486" s="138">
        <f t="shared" si="105"/>
        <v>5901.6392999999998</v>
      </c>
      <c r="K486" s="78">
        <f t="shared" si="101"/>
        <v>1062.2951</v>
      </c>
      <c r="L486" s="144">
        <f t="shared" si="106"/>
        <v>2765.4926</v>
      </c>
      <c r="M486" s="87">
        <f t="shared" si="102"/>
        <v>497.78870000000001</v>
      </c>
      <c r="N486" s="92" t="s">
        <v>43</v>
      </c>
      <c r="O486" s="167" t="s">
        <v>39</v>
      </c>
      <c r="P486" s="93" t="s">
        <v>40</v>
      </c>
      <c r="V486" s="36">
        <f t="shared" si="103"/>
        <v>1015.2099999999999</v>
      </c>
      <c r="W486" s="36">
        <f t="shared" si="104"/>
        <v>1009.13</v>
      </c>
    </row>
    <row r="487" spans="1:23" x14ac:dyDescent="0.2">
      <c r="A487" s="29">
        <v>41758</v>
      </c>
      <c r="B487" s="2">
        <v>1012170297.85</v>
      </c>
      <c r="C487" s="2">
        <v>1012.17</v>
      </c>
      <c r="D487" s="2">
        <f t="shared" si="97"/>
        <v>0</v>
      </c>
      <c r="E487" s="30">
        <f t="shared" si="97"/>
        <v>0</v>
      </c>
      <c r="F487" s="73">
        <f t="shared" si="98"/>
        <v>0</v>
      </c>
      <c r="G487" s="43">
        <f t="shared" si="98"/>
        <v>0</v>
      </c>
      <c r="I487" s="32">
        <f t="shared" si="107"/>
        <v>24889.43</v>
      </c>
      <c r="J487" s="138">
        <f t="shared" si="105"/>
        <v>5901.6392999999998</v>
      </c>
      <c r="K487" s="78">
        <f t="shared" si="101"/>
        <v>1062.2951</v>
      </c>
      <c r="L487" s="144">
        <f t="shared" si="106"/>
        <v>2765.4926</v>
      </c>
      <c r="M487" s="87">
        <f t="shared" si="102"/>
        <v>497.78870000000001</v>
      </c>
      <c r="N487" s="94">
        <f>SUM(I459:I487)</f>
        <v>721793.47000000032</v>
      </c>
      <c r="O487" s="89">
        <f>IF(SUM(J460:J489)&lt;20000,20000,SUM(J460:J489))</f>
        <v>177049.17900000003</v>
      </c>
      <c r="P487" s="91">
        <f>IF(SUM(L460:L489)&lt;6000,6000,SUM(L460:L489))</f>
        <v>82962.012499999983</v>
      </c>
      <c r="V487" s="36">
        <f t="shared" si="103"/>
        <v>1015.2099999999999</v>
      </c>
      <c r="W487" s="36">
        <f t="shared" si="104"/>
        <v>1009.13</v>
      </c>
    </row>
    <row r="488" spans="1:23" x14ac:dyDescent="0.2">
      <c r="A488" s="29">
        <v>41759</v>
      </c>
      <c r="B488" s="31">
        <v>1011158127.55</v>
      </c>
      <c r="C488" s="31">
        <v>1011.16</v>
      </c>
      <c r="D488" s="2">
        <f t="shared" si="97"/>
        <v>-1012170.3000000715</v>
      </c>
      <c r="E488" s="30">
        <f t="shared" si="97"/>
        <v>-1.0099999999999909</v>
      </c>
      <c r="F488" s="73">
        <f t="shared" si="98"/>
        <v>-1.0000000021242192E-3</v>
      </c>
      <c r="G488" s="43">
        <f t="shared" si="98"/>
        <v>-9.9785609136804191E-4</v>
      </c>
      <c r="I488" s="31">
        <f>ROUND(B488*$N$2/$O$739,2)</f>
        <v>24864.54</v>
      </c>
      <c r="J488" s="137">
        <f t="shared" si="105"/>
        <v>5901.6392999999998</v>
      </c>
      <c r="K488" s="77">
        <f t="shared" si="101"/>
        <v>1062.2951</v>
      </c>
      <c r="L488" s="137">
        <f t="shared" si="106"/>
        <v>2765.4926</v>
      </c>
      <c r="M488" s="77">
        <f t="shared" si="102"/>
        <v>497.78870000000001</v>
      </c>
      <c r="N488" s="94">
        <f>ROUND(N487*18/118,2)</f>
        <v>110104.09</v>
      </c>
      <c r="O488" s="95">
        <f>IF(O487=TRUE,SUM(K460:K489),O487*18%)</f>
        <v>31868.852220000004</v>
      </c>
      <c r="P488" s="96">
        <f>IF(P487=TRUE,SUM(M460:M489),P487*18%)</f>
        <v>14933.162249999996</v>
      </c>
      <c r="V488" s="36">
        <f t="shared" si="103"/>
        <v>1014.1899999999999</v>
      </c>
      <c r="W488" s="36">
        <f t="shared" si="104"/>
        <v>1008.13</v>
      </c>
    </row>
    <row r="489" spans="1:23" x14ac:dyDescent="0.2">
      <c r="A489" s="29">
        <v>41760</v>
      </c>
      <c r="B489" s="2">
        <v>1011158127.55</v>
      </c>
      <c r="C489" s="2">
        <v>1011.16</v>
      </c>
      <c r="D489" s="2">
        <f t="shared" si="97"/>
        <v>0</v>
      </c>
      <c r="E489" s="30">
        <f t="shared" si="97"/>
        <v>0</v>
      </c>
      <c r="F489" s="73">
        <f t="shared" si="98"/>
        <v>0</v>
      </c>
      <c r="G489" s="43">
        <f t="shared" si="98"/>
        <v>0</v>
      </c>
      <c r="I489" s="31">
        <f>ROUND(B489*$N$2/$O$739,2)</f>
        <v>24864.54</v>
      </c>
      <c r="J489" s="139">
        <f t="shared" si="105"/>
        <v>5901.6392999999998</v>
      </c>
      <c r="K489" s="79">
        <f t="shared" si="101"/>
        <v>1062.2951</v>
      </c>
      <c r="L489" s="139">
        <f t="shared" si="106"/>
        <v>2762.7271000000001</v>
      </c>
      <c r="M489" s="79">
        <f t="shared" si="102"/>
        <v>497.29090000000002</v>
      </c>
      <c r="N489" s="190" t="s">
        <v>47</v>
      </c>
      <c r="O489" s="190"/>
      <c r="P489" s="190"/>
      <c r="V489" s="36">
        <f t="shared" si="103"/>
        <v>1014.1899999999999</v>
      </c>
      <c r="W489" s="36">
        <f t="shared" si="104"/>
        <v>1008.13</v>
      </c>
    </row>
    <row r="490" spans="1:23" x14ac:dyDescent="0.2">
      <c r="A490" s="29">
        <v>41761</v>
      </c>
      <c r="B490" s="2">
        <v>1011158127.55</v>
      </c>
      <c r="C490" s="2">
        <v>1011.16</v>
      </c>
      <c r="D490" s="2">
        <f t="shared" si="97"/>
        <v>0</v>
      </c>
      <c r="E490" s="30">
        <f t="shared" si="97"/>
        <v>0</v>
      </c>
      <c r="F490" s="73">
        <f t="shared" si="98"/>
        <v>0</v>
      </c>
      <c r="G490" s="43">
        <f t="shared" si="98"/>
        <v>0</v>
      </c>
      <c r="I490" s="31">
        <f>ROUND(B490*$N$2/$O$739,2)</f>
        <v>24864.54</v>
      </c>
      <c r="J490" s="137">
        <f t="shared" si="105"/>
        <v>5901.6392999999998</v>
      </c>
      <c r="K490" s="77">
        <f t="shared" si="101"/>
        <v>1062.2951</v>
      </c>
      <c r="L490" s="137">
        <f t="shared" si="106"/>
        <v>2762.7271000000001</v>
      </c>
      <c r="M490" s="77">
        <f t="shared" si="102"/>
        <v>497.29090000000002</v>
      </c>
      <c r="N490" s="14"/>
      <c r="O490" s="14"/>
      <c r="P490" s="14"/>
      <c r="Q490" s="34"/>
      <c r="V490" s="36">
        <f t="shared" si="103"/>
        <v>1014.1899999999999</v>
      </c>
      <c r="W490" s="36">
        <f t="shared" si="104"/>
        <v>1008.13</v>
      </c>
    </row>
    <row r="491" spans="1:23" x14ac:dyDescent="0.2">
      <c r="A491" s="29">
        <v>41762</v>
      </c>
      <c r="B491" s="2">
        <v>1011158127.55</v>
      </c>
      <c r="C491" s="2">
        <v>1011.16</v>
      </c>
      <c r="D491" s="2">
        <f t="shared" si="97"/>
        <v>0</v>
      </c>
      <c r="E491" s="30">
        <f t="shared" si="97"/>
        <v>0</v>
      </c>
      <c r="F491" s="73">
        <f t="shared" si="98"/>
        <v>0</v>
      </c>
      <c r="G491" s="43">
        <f t="shared" si="98"/>
        <v>0</v>
      </c>
      <c r="I491" s="19">
        <f t="shared" ref="I491:I529" si="108">ROUND(B490*$N$2/$O$739,2)</f>
        <v>24864.54</v>
      </c>
      <c r="J491" s="138">
        <f t="shared" si="105"/>
        <v>5901.6392999999998</v>
      </c>
      <c r="K491" s="78">
        <f t="shared" si="101"/>
        <v>1062.2951</v>
      </c>
      <c r="L491" s="144">
        <f t="shared" si="106"/>
        <v>2762.7271000000001</v>
      </c>
      <c r="M491" s="87">
        <f t="shared" si="102"/>
        <v>497.29090000000002</v>
      </c>
      <c r="N491" s="14"/>
      <c r="O491" s="14"/>
      <c r="P491" s="14"/>
      <c r="Q491" s="34"/>
      <c r="V491" s="36">
        <f t="shared" si="103"/>
        <v>1014.1899999999999</v>
      </c>
      <c r="W491" s="36">
        <f t="shared" si="104"/>
        <v>1008.13</v>
      </c>
    </row>
    <row r="492" spans="1:23" x14ac:dyDescent="0.2">
      <c r="A492" s="29">
        <v>41763</v>
      </c>
      <c r="B492" s="2">
        <v>1011158127.55</v>
      </c>
      <c r="C492" s="2">
        <v>1011.16</v>
      </c>
      <c r="D492" s="2">
        <f t="shared" si="97"/>
        <v>0</v>
      </c>
      <c r="E492" s="30">
        <f t="shared" si="97"/>
        <v>0</v>
      </c>
      <c r="F492" s="73">
        <f t="shared" si="98"/>
        <v>0</v>
      </c>
      <c r="G492" s="43">
        <f t="shared" si="98"/>
        <v>0</v>
      </c>
      <c r="I492" s="19">
        <f t="shared" si="108"/>
        <v>24864.54</v>
      </c>
      <c r="J492" s="138">
        <f t="shared" si="105"/>
        <v>5901.6392999999998</v>
      </c>
      <c r="K492" s="78">
        <f t="shared" si="101"/>
        <v>1062.2951</v>
      </c>
      <c r="L492" s="144">
        <f t="shared" si="106"/>
        <v>2762.7271000000001</v>
      </c>
      <c r="M492" s="87">
        <f t="shared" si="102"/>
        <v>497.29090000000002</v>
      </c>
      <c r="N492" s="74"/>
      <c r="O492" s="75"/>
      <c r="P492" s="75"/>
      <c r="Q492" s="34"/>
      <c r="V492" s="36">
        <f t="shared" si="103"/>
        <v>1014.1899999999999</v>
      </c>
      <c r="W492" s="36">
        <f t="shared" si="104"/>
        <v>1008.13</v>
      </c>
    </row>
    <row r="493" spans="1:23" x14ac:dyDescent="0.2">
      <c r="A493" s="29">
        <v>41764</v>
      </c>
      <c r="B493" s="2">
        <v>1011158127.55</v>
      </c>
      <c r="C493" s="2">
        <v>1011.16</v>
      </c>
      <c r="D493" s="2">
        <f t="shared" si="97"/>
        <v>0</v>
      </c>
      <c r="E493" s="30">
        <f t="shared" si="97"/>
        <v>0</v>
      </c>
      <c r="F493" s="73">
        <f t="shared" si="98"/>
        <v>0</v>
      </c>
      <c r="G493" s="43">
        <f t="shared" si="98"/>
        <v>0</v>
      </c>
      <c r="I493" s="19">
        <f t="shared" si="108"/>
        <v>24864.54</v>
      </c>
      <c r="J493" s="138">
        <f t="shared" si="105"/>
        <v>5901.6392999999998</v>
      </c>
      <c r="K493" s="78">
        <f t="shared" si="101"/>
        <v>1062.2951</v>
      </c>
      <c r="L493" s="144">
        <f t="shared" si="106"/>
        <v>2762.7271000000001</v>
      </c>
      <c r="M493" s="87">
        <f t="shared" si="102"/>
        <v>497.29090000000002</v>
      </c>
      <c r="N493" s="74"/>
      <c r="O493" s="75"/>
      <c r="P493" s="75"/>
      <c r="Q493" s="34"/>
      <c r="V493" s="36">
        <f t="shared" si="103"/>
        <v>1014.1899999999999</v>
      </c>
      <c r="W493" s="36">
        <f t="shared" si="104"/>
        <v>1008.13</v>
      </c>
    </row>
    <row r="494" spans="1:23" x14ac:dyDescent="0.2">
      <c r="A494" s="29">
        <v>41765</v>
      </c>
      <c r="B494" s="2">
        <v>1011158127.55</v>
      </c>
      <c r="C494" s="2">
        <v>1011.16</v>
      </c>
      <c r="D494" s="2">
        <f t="shared" si="97"/>
        <v>0</v>
      </c>
      <c r="E494" s="30">
        <f t="shared" si="97"/>
        <v>0</v>
      </c>
      <c r="F494" s="73">
        <f t="shared" si="98"/>
        <v>0</v>
      </c>
      <c r="G494" s="43">
        <f t="shared" si="98"/>
        <v>0</v>
      </c>
      <c r="I494" s="31">
        <f t="shared" si="108"/>
        <v>24864.54</v>
      </c>
      <c r="J494" s="137">
        <f t="shared" si="105"/>
        <v>5901.6392999999998</v>
      </c>
      <c r="K494" s="77">
        <f t="shared" si="101"/>
        <v>1062.2951</v>
      </c>
      <c r="L494" s="137">
        <f t="shared" si="106"/>
        <v>2762.7271000000001</v>
      </c>
      <c r="M494" s="77">
        <f t="shared" si="102"/>
        <v>497.29090000000002</v>
      </c>
      <c r="N494" s="14"/>
      <c r="O494" s="14"/>
      <c r="P494" s="14"/>
      <c r="V494" s="36">
        <f t="shared" si="103"/>
        <v>1014.1899999999999</v>
      </c>
      <c r="W494" s="36">
        <f t="shared" si="104"/>
        <v>1008.13</v>
      </c>
    </row>
    <row r="495" spans="1:23" x14ac:dyDescent="0.2">
      <c r="A495" s="29">
        <v>41766</v>
      </c>
      <c r="B495" s="2">
        <v>1011158127.55</v>
      </c>
      <c r="C495" s="2">
        <v>1011.16</v>
      </c>
      <c r="D495" s="2">
        <f t="shared" si="97"/>
        <v>0</v>
      </c>
      <c r="E495" s="30">
        <f t="shared" si="97"/>
        <v>0</v>
      </c>
      <c r="F495" s="73">
        <f t="shared" si="98"/>
        <v>0</v>
      </c>
      <c r="G495" s="43">
        <f t="shared" si="98"/>
        <v>0</v>
      </c>
      <c r="I495" s="31">
        <f t="shared" si="108"/>
        <v>24864.54</v>
      </c>
      <c r="J495" s="137">
        <f t="shared" si="105"/>
        <v>5901.6392999999998</v>
      </c>
      <c r="K495" s="77">
        <f t="shared" si="101"/>
        <v>1062.2951</v>
      </c>
      <c r="L495" s="137">
        <f t="shared" si="106"/>
        <v>2762.7271000000001</v>
      </c>
      <c r="M495" s="77">
        <f t="shared" si="102"/>
        <v>497.29090000000002</v>
      </c>
      <c r="N495" s="14"/>
      <c r="O495" s="14"/>
      <c r="P495" s="14"/>
      <c r="V495" s="36">
        <f t="shared" si="103"/>
        <v>1014.1899999999999</v>
      </c>
      <c r="W495" s="36">
        <f t="shared" si="104"/>
        <v>1008.13</v>
      </c>
    </row>
    <row r="496" spans="1:23" x14ac:dyDescent="0.2">
      <c r="A496" s="29">
        <v>41767</v>
      </c>
      <c r="B496" s="2">
        <v>1011158127.55</v>
      </c>
      <c r="C496" s="2">
        <v>1011.16</v>
      </c>
      <c r="D496" s="2">
        <f t="shared" si="97"/>
        <v>0</v>
      </c>
      <c r="E496" s="30">
        <f t="shared" si="97"/>
        <v>0</v>
      </c>
      <c r="F496" s="73">
        <f t="shared" si="98"/>
        <v>0</v>
      </c>
      <c r="G496" s="43">
        <f t="shared" si="98"/>
        <v>0</v>
      </c>
      <c r="I496" s="19">
        <f t="shared" si="108"/>
        <v>24864.54</v>
      </c>
      <c r="J496" s="138">
        <f t="shared" si="105"/>
        <v>5901.6392999999998</v>
      </c>
      <c r="K496" s="78">
        <f t="shared" si="101"/>
        <v>1062.2951</v>
      </c>
      <c r="L496" s="144">
        <f t="shared" si="106"/>
        <v>2762.7271000000001</v>
      </c>
      <c r="M496" s="87">
        <f t="shared" si="102"/>
        <v>497.29090000000002</v>
      </c>
      <c r="N496" s="14"/>
      <c r="O496" s="14"/>
      <c r="P496" s="14"/>
      <c r="V496" s="36">
        <f t="shared" si="103"/>
        <v>1014.1899999999999</v>
      </c>
      <c r="W496" s="36">
        <f t="shared" si="104"/>
        <v>1008.13</v>
      </c>
    </row>
    <row r="497" spans="1:23" x14ac:dyDescent="0.2">
      <c r="A497" s="29">
        <v>41768</v>
      </c>
      <c r="B497" s="2">
        <v>1011158127.55</v>
      </c>
      <c r="C497" s="2">
        <v>1011.16</v>
      </c>
      <c r="D497" s="2">
        <f t="shared" si="97"/>
        <v>0</v>
      </c>
      <c r="E497" s="30">
        <f t="shared" si="97"/>
        <v>0</v>
      </c>
      <c r="F497" s="73">
        <f t="shared" si="98"/>
        <v>0</v>
      </c>
      <c r="G497" s="43">
        <f t="shared" si="98"/>
        <v>0</v>
      </c>
      <c r="I497" s="19">
        <f t="shared" si="108"/>
        <v>24864.54</v>
      </c>
      <c r="J497" s="138">
        <f t="shared" si="105"/>
        <v>5901.6392999999998</v>
      </c>
      <c r="K497" s="78">
        <f t="shared" si="101"/>
        <v>1062.2951</v>
      </c>
      <c r="L497" s="144">
        <f t="shared" si="106"/>
        <v>2762.7271000000001</v>
      </c>
      <c r="M497" s="87">
        <f t="shared" si="102"/>
        <v>497.29090000000002</v>
      </c>
      <c r="N497" s="14"/>
      <c r="O497" s="14"/>
      <c r="P497" s="14"/>
      <c r="V497" s="36">
        <f t="shared" si="103"/>
        <v>1014.1899999999999</v>
      </c>
      <c r="W497" s="36">
        <f t="shared" si="104"/>
        <v>1008.13</v>
      </c>
    </row>
    <row r="498" spans="1:23" x14ac:dyDescent="0.2">
      <c r="A498" s="29">
        <v>41769</v>
      </c>
      <c r="B498" s="2">
        <v>1011158127.55</v>
      </c>
      <c r="C498" s="2">
        <v>1011.16</v>
      </c>
      <c r="D498" s="2">
        <f t="shared" ref="D498:E561" si="109">IF(B498-B497=-B498-B497,0,B498-B497)</f>
        <v>0</v>
      </c>
      <c r="E498" s="30">
        <f t="shared" si="109"/>
        <v>0</v>
      </c>
      <c r="F498" s="73">
        <f t="shared" ref="F498:G561" si="110">IFERROR(D498/B497,0)</f>
        <v>0</v>
      </c>
      <c r="G498" s="43">
        <f t="shared" si="110"/>
        <v>0</v>
      </c>
      <c r="I498" s="31">
        <f t="shared" si="108"/>
        <v>24864.54</v>
      </c>
      <c r="J498" s="137">
        <f t="shared" si="105"/>
        <v>5901.6392999999998</v>
      </c>
      <c r="K498" s="77">
        <f t="shared" si="101"/>
        <v>1062.2951</v>
      </c>
      <c r="L498" s="137">
        <f t="shared" si="106"/>
        <v>2762.7271000000001</v>
      </c>
      <c r="M498" s="77">
        <f t="shared" si="102"/>
        <v>497.29090000000002</v>
      </c>
      <c r="N498" s="14"/>
      <c r="O498" s="14"/>
      <c r="P498" s="14"/>
      <c r="V498" s="36">
        <f t="shared" si="103"/>
        <v>1014.1899999999999</v>
      </c>
      <c r="W498" s="36">
        <f t="shared" si="104"/>
        <v>1008.13</v>
      </c>
    </row>
    <row r="499" spans="1:23" x14ac:dyDescent="0.2">
      <c r="A499" s="29">
        <v>41770</v>
      </c>
      <c r="B499" s="2">
        <v>1011158127.55</v>
      </c>
      <c r="C499" s="2">
        <v>1011.16</v>
      </c>
      <c r="D499" s="2">
        <f t="shared" si="109"/>
        <v>0</v>
      </c>
      <c r="E499" s="30">
        <f t="shared" si="109"/>
        <v>0</v>
      </c>
      <c r="F499" s="73">
        <f t="shared" si="110"/>
        <v>0</v>
      </c>
      <c r="G499" s="43">
        <f t="shared" si="110"/>
        <v>0</v>
      </c>
      <c r="I499" s="19">
        <f t="shared" si="108"/>
        <v>24864.54</v>
      </c>
      <c r="J499" s="138">
        <f t="shared" si="105"/>
        <v>5901.6392999999998</v>
      </c>
      <c r="K499" s="78">
        <f t="shared" si="101"/>
        <v>1062.2951</v>
      </c>
      <c r="L499" s="144">
        <f t="shared" si="106"/>
        <v>2762.7271000000001</v>
      </c>
      <c r="M499" s="87">
        <f t="shared" si="102"/>
        <v>497.29090000000002</v>
      </c>
      <c r="N499" s="14"/>
      <c r="O499" s="14"/>
      <c r="P499" s="14"/>
      <c r="V499" s="36">
        <f t="shared" si="103"/>
        <v>1014.1899999999999</v>
      </c>
      <c r="W499" s="36">
        <f t="shared" si="104"/>
        <v>1008.13</v>
      </c>
    </row>
    <row r="500" spans="1:23" x14ac:dyDescent="0.2">
      <c r="A500" s="29">
        <v>41771</v>
      </c>
      <c r="B500" s="2">
        <v>1011158127.55</v>
      </c>
      <c r="C500" s="2">
        <v>1011.16</v>
      </c>
      <c r="D500" s="2">
        <f t="shared" si="109"/>
        <v>0</v>
      </c>
      <c r="E500" s="30">
        <f t="shared" si="109"/>
        <v>0</v>
      </c>
      <c r="F500" s="73">
        <f t="shared" si="110"/>
        <v>0</v>
      </c>
      <c r="G500" s="43">
        <f t="shared" si="110"/>
        <v>0</v>
      </c>
      <c r="I500" s="19">
        <f t="shared" si="108"/>
        <v>24864.54</v>
      </c>
      <c r="J500" s="138">
        <f t="shared" si="105"/>
        <v>5901.6392999999998</v>
      </c>
      <c r="K500" s="78">
        <f t="shared" si="101"/>
        <v>1062.2951</v>
      </c>
      <c r="L500" s="144">
        <f t="shared" si="106"/>
        <v>2762.7271000000001</v>
      </c>
      <c r="M500" s="87">
        <f t="shared" si="102"/>
        <v>497.29090000000002</v>
      </c>
      <c r="N500" s="14"/>
      <c r="O500" s="14"/>
      <c r="P500" s="14"/>
      <c r="V500" s="36">
        <f t="shared" si="103"/>
        <v>1014.1899999999999</v>
      </c>
      <c r="W500" s="36">
        <f t="shared" si="104"/>
        <v>1008.13</v>
      </c>
    </row>
    <row r="501" spans="1:23" x14ac:dyDescent="0.2">
      <c r="A501" s="29">
        <v>41772</v>
      </c>
      <c r="B501" s="2">
        <v>1011158127.55</v>
      </c>
      <c r="C501" s="2">
        <v>1011.16</v>
      </c>
      <c r="D501" s="2">
        <f t="shared" si="109"/>
        <v>0</v>
      </c>
      <c r="E501" s="30">
        <f t="shared" si="109"/>
        <v>0</v>
      </c>
      <c r="F501" s="73">
        <f t="shared" si="110"/>
        <v>0</v>
      </c>
      <c r="G501" s="43">
        <f t="shared" si="110"/>
        <v>0</v>
      </c>
      <c r="I501" s="31">
        <f t="shared" si="108"/>
        <v>24864.54</v>
      </c>
      <c r="J501" s="137">
        <f t="shared" si="105"/>
        <v>5901.6392999999998</v>
      </c>
      <c r="K501" s="77">
        <f t="shared" si="101"/>
        <v>1062.2951</v>
      </c>
      <c r="L501" s="137">
        <f t="shared" si="106"/>
        <v>2762.7271000000001</v>
      </c>
      <c r="M501" s="77">
        <f t="shared" si="102"/>
        <v>497.29090000000002</v>
      </c>
      <c r="N501" s="14"/>
      <c r="O501" s="14"/>
      <c r="P501" s="14"/>
      <c r="V501" s="36">
        <f t="shared" si="103"/>
        <v>1014.1899999999999</v>
      </c>
      <c r="W501" s="36">
        <f t="shared" si="104"/>
        <v>1008.13</v>
      </c>
    </row>
    <row r="502" spans="1:23" x14ac:dyDescent="0.2">
      <c r="A502" s="29">
        <v>41773</v>
      </c>
      <c r="B502" s="2">
        <v>1011158127.55</v>
      </c>
      <c r="C502" s="2">
        <v>1011.16</v>
      </c>
      <c r="D502" s="2">
        <f t="shared" si="109"/>
        <v>0</v>
      </c>
      <c r="E502" s="30">
        <f t="shared" si="109"/>
        <v>0</v>
      </c>
      <c r="F502" s="73">
        <f t="shared" si="110"/>
        <v>0</v>
      </c>
      <c r="G502" s="43">
        <f t="shared" si="110"/>
        <v>0</v>
      </c>
      <c r="I502" s="31">
        <f t="shared" si="108"/>
        <v>24864.54</v>
      </c>
      <c r="J502" s="137">
        <f t="shared" si="105"/>
        <v>5901.6392999999998</v>
      </c>
      <c r="K502" s="77">
        <f t="shared" si="101"/>
        <v>1062.2951</v>
      </c>
      <c r="L502" s="137">
        <f t="shared" si="106"/>
        <v>2762.7271000000001</v>
      </c>
      <c r="M502" s="77">
        <f t="shared" si="102"/>
        <v>497.29090000000002</v>
      </c>
      <c r="N502" s="14"/>
      <c r="O502" s="14"/>
      <c r="P502" s="14"/>
      <c r="V502" s="36">
        <f t="shared" si="103"/>
        <v>1014.1899999999999</v>
      </c>
      <c r="W502" s="36">
        <f t="shared" si="104"/>
        <v>1008.13</v>
      </c>
    </row>
    <row r="503" spans="1:23" x14ac:dyDescent="0.2">
      <c r="A503" s="29">
        <v>41774</v>
      </c>
      <c r="B503" s="2">
        <v>1011158127.55</v>
      </c>
      <c r="C503" s="2">
        <v>1011.16</v>
      </c>
      <c r="D503" s="2">
        <f t="shared" si="109"/>
        <v>0</v>
      </c>
      <c r="E503" s="30">
        <f t="shared" si="109"/>
        <v>0</v>
      </c>
      <c r="F503" s="73">
        <f t="shared" si="110"/>
        <v>0</v>
      </c>
      <c r="G503" s="43">
        <f t="shared" si="110"/>
        <v>0</v>
      </c>
      <c r="I503" s="19">
        <f t="shared" si="108"/>
        <v>24864.54</v>
      </c>
      <c r="J503" s="138">
        <f t="shared" si="105"/>
        <v>5901.6392999999998</v>
      </c>
      <c r="K503" s="78">
        <f t="shared" si="101"/>
        <v>1062.2951</v>
      </c>
      <c r="L503" s="144">
        <f t="shared" si="106"/>
        <v>2762.7271000000001</v>
      </c>
      <c r="M503" s="87">
        <f t="shared" si="102"/>
        <v>497.29090000000002</v>
      </c>
      <c r="N503" s="14"/>
      <c r="O503" s="14"/>
      <c r="P503" s="14"/>
      <c r="V503" s="36">
        <f t="shared" si="103"/>
        <v>1014.1899999999999</v>
      </c>
      <c r="W503" s="36">
        <f t="shared" si="104"/>
        <v>1008.13</v>
      </c>
    </row>
    <row r="504" spans="1:23" x14ac:dyDescent="0.2">
      <c r="A504" s="29">
        <v>41775</v>
      </c>
      <c r="B504" s="2">
        <v>1011158127.55</v>
      </c>
      <c r="C504" s="2">
        <v>1011.16</v>
      </c>
      <c r="D504" s="2">
        <f t="shared" si="109"/>
        <v>0</v>
      </c>
      <c r="E504" s="30">
        <f t="shared" si="109"/>
        <v>0</v>
      </c>
      <c r="F504" s="73">
        <f t="shared" si="110"/>
        <v>0</v>
      </c>
      <c r="G504" s="43">
        <f t="shared" si="110"/>
        <v>0</v>
      </c>
      <c r="I504" s="19">
        <f t="shared" si="108"/>
        <v>24864.54</v>
      </c>
      <c r="J504" s="138">
        <f t="shared" si="105"/>
        <v>5901.6392999999998</v>
      </c>
      <c r="K504" s="78">
        <f t="shared" si="101"/>
        <v>1062.2951</v>
      </c>
      <c r="L504" s="144">
        <f t="shared" si="106"/>
        <v>2762.7271000000001</v>
      </c>
      <c r="M504" s="87">
        <f t="shared" si="102"/>
        <v>497.29090000000002</v>
      </c>
      <c r="N504" s="14"/>
      <c r="O504" s="14"/>
      <c r="P504" s="14"/>
      <c r="V504" s="36">
        <f t="shared" si="103"/>
        <v>1014.1899999999999</v>
      </c>
      <c r="W504" s="36">
        <f t="shared" si="104"/>
        <v>1008.13</v>
      </c>
    </row>
    <row r="505" spans="1:23" x14ac:dyDescent="0.2">
      <c r="A505" s="29">
        <v>41776</v>
      </c>
      <c r="B505" s="2">
        <v>1011158127.55</v>
      </c>
      <c r="C505" s="2">
        <v>1011.16</v>
      </c>
      <c r="D505" s="2">
        <f t="shared" si="109"/>
        <v>0</v>
      </c>
      <c r="E505" s="30">
        <f t="shared" si="109"/>
        <v>0</v>
      </c>
      <c r="F505" s="73">
        <f t="shared" si="110"/>
        <v>0</v>
      </c>
      <c r="G505" s="43">
        <f t="shared" si="110"/>
        <v>0</v>
      </c>
      <c r="I505" s="19">
        <f t="shared" si="108"/>
        <v>24864.54</v>
      </c>
      <c r="J505" s="138">
        <f t="shared" si="105"/>
        <v>5901.6392999999998</v>
      </c>
      <c r="K505" s="78">
        <f t="shared" si="101"/>
        <v>1062.2951</v>
      </c>
      <c r="L505" s="144">
        <f t="shared" si="106"/>
        <v>2762.7271000000001</v>
      </c>
      <c r="M505" s="87">
        <f t="shared" si="102"/>
        <v>497.29090000000002</v>
      </c>
      <c r="N505" s="14"/>
      <c r="O505" s="14"/>
      <c r="P505" s="14"/>
      <c r="V505" s="36">
        <f t="shared" si="103"/>
        <v>1014.1899999999999</v>
      </c>
      <c r="W505" s="36">
        <f t="shared" si="104"/>
        <v>1008.13</v>
      </c>
    </row>
    <row r="506" spans="1:23" x14ac:dyDescent="0.2">
      <c r="A506" s="29">
        <v>41777</v>
      </c>
      <c r="B506" s="2">
        <v>1011158127.55</v>
      </c>
      <c r="C506" s="2">
        <v>1011.16</v>
      </c>
      <c r="D506" s="2">
        <f t="shared" si="109"/>
        <v>0</v>
      </c>
      <c r="E506" s="30">
        <f t="shared" si="109"/>
        <v>0</v>
      </c>
      <c r="F506" s="73">
        <f t="shared" si="110"/>
        <v>0</v>
      </c>
      <c r="G506" s="43">
        <f t="shared" si="110"/>
        <v>0</v>
      </c>
      <c r="I506" s="19">
        <f t="shared" si="108"/>
        <v>24864.54</v>
      </c>
      <c r="J506" s="138">
        <f t="shared" si="105"/>
        <v>5901.6392999999998</v>
      </c>
      <c r="K506" s="78">
        <f t="shared" si="101"/>
        <v>1062.2951</v>
      </c>
      <c r="L506" s="144">
        <f t="shared" si="106"/>
        <v>2762.7271000000001</v>
      </c>
      <c r="M506" s="87">
        <f t="shared" si="102"/>
        <v>497.29090000000002</v>
      </c>
      <c r="N506" s="14"/>
      <c r="O506" s="14"/>
      <c r="P506" s="14"/>
      <c r="V506" s="36">
        <f t="shared" si="103"/>
        <v>1014.1899999999999</v>
      </c>
      <c r="W506" s="36">
        <f t="shared" si="104"/>
        <v>1008.13</v>
      </c>
    </row>
    <row r="507" spans="1:23" x14ac:dyDescent="0.2">
      <c r="A507" s="29">
        <v>41778</v>
      </c>
      <c r="B507" s="2">
        <v>1011158127.55</v>
      </c>
      <c r="C507" s="2">
        <v>1011.16</v>
      </c>
      <c r="D507" s="2">
        <f t="shared" si="109"/>
        <v>0</v>
      </c>
      <c r="E507" s="30">
        <f t="shared" si="109"/>
        <v>0</v>
      </c>
      <c r="F507" s="73">
        <f t="shared" si="110"/>
        <v>0</v>
      </c>
      <c r="G507" s="43">
        <f t="shared" si="110"/>
        <v>0</v>
      </c>
      <c r="I507" s="19">
        <f t="shared" si="108"/>
        <v>24864.54</v>
      </c>
      <c r="J507" s="138">
        <f t="shared" si="105"/>
        <v>5901.6392999999998</v>
      </c>
      <c r="K507" s="78">
        <f t="shared" ref="K507:K570" si="111">ROUND(J507*18%,4)</f>
        <v>1062.2951</v>
      </c>
      <c r="L507" s="144">
        <f t="shared" si="106"/>
        <v>2762.7271000000001</v>
      </c>
      <c r="M507" s="87">
        <f t="shared" ref="M507:M570" si="112">ROUND(L507*18%,4)</f>
        <v>497.29090000000002</v>
      </c>
      <c r="N507" s="14"/>
      <c r="O507" s="14"/>
      <c r="P507" s="14"/>
      <c r="V507" s="36">
        <f t="shared" ref="V507:V570" si="113">C507+(ROUND(C507*$V$2,2))</f>
        <v>1014.1899999999999</v>
      </c>
      <c r="W507" s="36">
        <f t="shared" ref="W507:W570" si="114">C507-(ROUND(C507*$V$2,2))</f>
        <v>1008.13</v>
      </c>
    </row>
    <row r="508" spans="1:23" x14ac:dyDescent="0.2">
      <c r="A508" s="29">
        <v>41779</v>
      </c>
      <c r="B508" s="2">
        <v>1011158127.55</v>
      </c>
      <c r="C508" s="2">
        <v>1011.16</v>
      </c>
      <c r="D508" s="2">
        <f t="shared" si="109"/>
        <v>0</v>
      </c>
      <c r="E508" s="30">
        <f t="shared" si="109"/>
        <v>0</v>
      </c>
      <c r="F508" s="73">
        <f t="shared" si="110"/>
        <v>0</v>
      </c>
      <c r="G508" s="43">
        <f t="shared" si="110"/>
        <v>0</v>
      </c>
      <c r="I508" s="31">
        <f t="shared" si="108"/>
        <v>24864.54</v>
      </c>
      <c r="J508" s="137">
        <f t="shared" si="105"/>
        <v>5901.6392999999998</v>
      </c>
      <c r="K508" s="77">
        <f t="shared" si="111"/>
        <v>1062.2951</v>
      </c>
      <c r="L508" s="137">
        <f t="shared" si="106"/>
        <v>2762.7271000000001</v>
      </c>
      <c r="M508" s="77">
        <f t="shared" si="112"/>
        <v>497.29090000000002</v>
      </c>
      <c r="N508" s="14"/>
      <c r="O508" s="14"/>
      <c r="P508" s="14"/>
      <c r="V508" s="36">
        <f t="shared" si="113"/>
        <v>1014.1899999999999</v>
      </c>
      <c r="W508" s="36">
        <f t="shared" si="114"/>
        <v>1008.13</v>
      </c>
    </row>
    <row r="509" spans="1:23" x14ac:dyDescent="0.2">
      <c r="A509" s="29">
        <v>41780</v>
      </c>
      <c r="B509" s="2">
        <v>1011158127.55</v>
      </c>
      <c r="C509" s="2">
        <v>1011.16</v>
      </c>
      <c r="D509" s="2">
        <f t="shared" si="109"/>
        <v>0</v>
      </c>
      <c r="E509" s="30">
        <f t="shared" si="109"/>
        <v>0</v>
      </c>
      <c r="F509" s="73">
        <f t="shared" si="110"/>
        <v>0</v>
      </c>
      <c r="G509" s="43">
        <f t="shared" si="110"/>
        <v>0</v>
      </c>
      <c r="I509" s="31">
        <f t="shared" si="108"/>
        <v>24864.54</v>
      </c>
      <c r="J509" s="137">
        <f t="shared" si="105"/>
        <v>5901.6392999999998</v>
      </c>
      <c r="K509" s="77">
        <f t="shared" si="111"/>
        <v>1062.2951</v>
      </c>
      <c r="L509" s="137">
        <f t="shared" si="106"/>
        <v>2762.7271000000001</v>
      </c>
      <c r="M509" s="77">
        <f t="shared" si="112"/>
        <v>497.29090000000002</v>
      </c>
      <c r="N509" s="14"/>
      <c r="O509" s="14"/>
      <c r="P509" s="14"/>
      <c r="V509" s="36">
        <f t="shared" si="113"/>
        <v>1014.1899999999999</v>
      </c>
      <c r="W509" s="36">
        <f t="shared" si="114"/>
        <v>1008.13</v>
      </c>
    </row>
    <row r="510" spans="1:23" x14ac:dyDescent="0.2">
      <c r="A510" s="29">
        <v>41781</v>
      </c>
      <c r="B510" s="2">
        <v>1011158127.55</v>
      </c>
      <c r="C510" s="2">
        <v>1011.16</v>
      </c>
      <c r="D510" s="2">
        <f t="shared" si="109"/>
        <v>0</v>
      </c>
      <c r="E510" s="30">
        <f t="shared" si="109"/>
        <v>0</v>
      </c>
      <c r="F510" s="73">
        <f t="shared" si="110"/>
        <v>0</v>
      </c>
      <c r="G510" s="43">
        <f t="shared" si="110"/>
        <v>0</v>
      </c>
      <c r="I510" s="19">
        <f t="shared" si="108"/>
        <v>24864.54</v>
      </c>
      <c r="J510" s="138">
        <f t="shared" si="105"/>
        <v>5901.6392999999998</v>
      </c>
      <c r="K510" s="78">
        <f t="shared" si="111"/>
        <v>1062.2951</v>
      </c>
      <c r="L510" s="144">
        <f t="shared" si="106"/>
        <v>2762.7271000000001</v>
      </c>
      <c r="M510" s="87">
        <f t="shared" si="112"/>
        <v>497.29090000000002</v>
      </c>
      <c r="N510" s="14"/>
      <c r="O510" s="14"/>
      <c r="P510" s="14"/>
      <c r="V510" s="36">
        <f t="shared" si="113"/>
        <v>1014.1899999999999</v>
      </c>
      <c r="W510" s="36">
        <f t="shared" si="114"/>
        <v>1008.13</v>
      </c>
    </row>
    <row r="511" spans="1:23" x14ac:dyDescent="0.2">
      <c r="A511" s="29">
        <v>41782</v>
      </c>
      <c r="B511" s="2">
        <v>1011158127.55</v>
      </c>
      <c r="C511" s="2">
        <v>1011.16</v>
      </c>
      <c r="D511" s="2">
        <f t="shared" si="109"/>
        <v>0</v>
      </c>
      <c r="E511" s="30">
        <f t="shared" si="109"/>
        <v>0</v>
      </c>
      <c r="F511" s="73">
        <f t="shared" si="110"/>
        <v>0</v>
      </c>
      <c r="G511" s="43">
        <f t="shared" si="110"/>
        <v>0</v>
      </c>
      <c r="I511" s="19">
        <f t="shared" si="108"/>
        <v>24864.54</v>
      </c>
      <c r="J511" s="138">
        <f t="shared" si="105"/>
        <v>5901.6392999999998</v>
      </c>
      <c r="K511" s="78">
        <f t="shared" si="111"/>
        <v>1062.2951</v>
      </c>
      <c r="L511" s="144">
        <f t="shared" si="106"/>
        <v>2762.7271000000001</v>
      </c>
      <c r="M511" s="87">
        <f t="shared" si="112"/>
        <v>497.29090000000002</v>
      </c>
      <c r="N511" s="14"/>
      <c r="O511" s="14"/>
      <c r="P511" s="14"/>
      <c r="V511" s="36">
        <f t="shared" si="113"/>
        <v>1014.1899999999999</v>
      </c>
      <c r="W511" s="36">
        <f t="shared" si="114"/>
        <v>1008.13</v>
      </c>
    </row>
    <row r="512" spans="1:23" x14ac:dyDescent="0.2">
      <c r="A512" s="29">
        <v>41783</v>
      </c>
      <c r="B512" s="2">
        <v>1011158127.55</v>
      </c>
      <c r="C512" s="2">
        <v>1011.16</v>
      </c>
      <c r="D512" s="2">
        <f t="shared" si="109"/>
        <v>0</v>
      </c>
      <c r="E512" s="30">
        <f t="shared" si="109"/>
        <v>0</v>
      </c>
      <c r="F512" s="73">
        <f t="shared" si="110"/>
        <v>0</v>
      </c>
      <c r="G512" s="43">
        <f t="shared" si="110"/>
        <v>0</v>
      </c>
      <c r="I512" s="19">
        <f t="shared" si="108"/>
        <v>24864.54</v>
      </c>
      <c r="J512" s="138">
        <f t="shared" si="105"/>
        <v>5901.6392999999998</v>
      </c>
      <c r="K512" s="78">
        <f t="shared" si="111"/>
        <v>1062.2951</v>
      </c>
      <c r="L512" s="144">
        <f t="shared" si="106"/>
        <v>2762.7271000000001</v>
      </c>
      <c r="M512" s="87">
        <f t="shared" si="112"/>
        <v>497.29090000000002</v>
      </c>
      <c r="N512" s="14"/>
      <c r="O512" s="14"/>
      <c r="P512" s="14"/>
      <c r="V512" s="36">
        <f t="shared" si="113"/>
        <v>1014.1899999999999</v>
      </c>
      <c r="W512" s="36">
        <f t="shared" si="114"/>
        <v>1008.13</v>
      </c>
    </row>
    <row r="513" spans="1:23" x14ac:dyDescent="0.2">
      <c r="A513" s="29">
        <v>41784</v>
      </c>
      <c r="B513" s="2">
        <v>1011158127.55</v>
      </c>
      <c r="C513" s="2">
        <v>1011.16</v>
      </c>
      <c r="D513" s="2">
        <f t="shared" si="109"/>
        <v>0</v>
      </c>
      <c r="E513" s="30">
        <f t="shared" si="109"/>
        <v>0</v>
      </c>
      <c r="F513" s="73">
        <f t="shared" si="110"/>
        <v>0</v>
      </c>
      <c r="G513" s="43">
        <f t="shared" si="110"/>
        <v>0</v>
      </c>
      <c r="I513" s="19">
        <f t="shared" si="108"/>
        <v>24864.54</v>
      </c>
      <c r="J513" s="138">
        <f t="shared" si="105"/>
        <v>5901.6392999999998</v>
      </c>
      <c r="K513" s="78">
        <f t="shared" si="111"/>
        <v>1062.2951</v>
      </c>
      <c r="L513" s="144">
        <f t="shared" si="106"/>
        <v>2762.7271000000001</v>
      </c>
      <c r="M513" s="87">
        <f t="shared" si="112"/>
        <v>497.29090000000002</v>
      </c>
      <c r="N513" s="14"/>
      <c r="O513" s="14"/>
      <c r="P513" s="14"/>
      <c r="V513" s="36">
        <f t="shared" si="113"/>
        <v>1014.1899999999999</v>
      </c>
      <c r="W513" s="36">
        <f t="shared" si="114"/>
        <v>1008.13</v>
      </c>
    </row>
    <row r="514" spans="1:23" x14ac:dyDescent="0.2">
      <c r="A514" s="29">
        <v>41785</v>
      </c>
      <c r="B514" s="2">
        <v>1011158127.55</v>
      </c>
      <c r="C514" s="2">
        <v>1011.16</v>
      </c>
      <c r="D514" s="2">
        <f t="shared" si="109"/>
        <v>0</v>
      </c>
      <c r="E514" s="30">
        <f t="shared" si="109"/>
        <v>0</v>
      </c>
      <c r="F514" s="73">
        <f t="shared" si="110"/>
        <v>0</v>
      </c>
      <c r="G514" s="43">
        <f t="shared" si="110"/>
        <v>0</v>
      </c>
      <c r="I514" s="19">
        <f t="shared" si="108"/>
        <v>24864.54</v>
      </c>
      <c r="J514" s="138">
        <f t="shared" si="105"/>
        <v>5901.6392999999998</v>
      </c>
      <c r="K514" s="78">
        <f t="shared" si="111"/>
        <v>1062.2951</v>
      </c>
      <c r="L514" s="144">
        <f t="shared" si="106"/>
        <v>2762.7271000000001</v>
      </c>
      <c r="M514" s="87">
        <f t="shared" si="112"/>
        <v>497.29090000000002</v>
      </c>
      <c r="N514" s="14"/>
      <c r="O514" s="14"/>
      <c r="P514" s="14"/>
      <c r="V514" s="36">
        <f t="shared" si="113"/>
        <v>1014.1899999999999</v>
      </c>
      <c r="W514" s="36">
        <f t="shared" si="114"/>
        <v>1008.13</v>
      </c>
    </row>
    <row r="515" spans="1:23" x14ac:dyDescent="0.2">
      <c r="A515" s="29">
        <v>41786</v>
      </c>
      <c r="B515" s="2">
        <v>1011158127.55</v>
      </c>
      <c r="C515" s="2">
        <v>1011.16</v>
      </c>
      <c r="D515" s="2">
        <f t="shared" si="109"/>
        <v>0</v>
      </c>
      <c r="E515" s="30">
        <f t="shared" si="109"/>
        <v>0</v>
      </c>
      <c r="F515" s="73">
        <f t="shared" si="110"/>
        <v>0</v>
      </c>
      <c r="G515" s="43">
        <f t="shared" si="110"/>
        <v>0</v>
      </c>
      <c r="I515" s="31">
        <f t="shared" si="108"/>
        <v>24864.54</v>
      </c>
      <c r="J515" s="137">
        <f t="shared" si="105"/>
        <v>5901.6392999999998</v>
      </c>
      <c r="K515" s="77">
        <f t="shared" si="111"/>
        <v>1062.2951</v>
      </c>
      <c r="L515" s="137">
        <f t="shared" si="106"/>
        <v>2762.7271000000001</v>
      </c>
      <c r="M515" s="77">
        <f t="shared" si="112"/>
        <v>497.29090000000002</v>
      </c>
      <c r="N515" s="191" t="s">
        <v>54</v>
      </c>
      <c r="O515" s="191"/>
      <c r="P515" s="191"/>
      <c r="V515" s="36">
        <f t="shared" si="113"/>
        <v>1014.1899999999999</v>
      </c>
      <c r="W515" s="36">
        <f t="shared" si="114"/>
        <v>1008.13</v>
      </c>
    </row>
    <row r="516" spans="1:23" x14ac:dyDescent="0.2">
      <c r="A516" s="29">
        <v>41787</v>
      </c>
      <c r="B516" s="2">
        <v>1011158127.55</v>
      </c>
      <c r="C516" s="2">
        <v>1011.16</v>
      </c>
      <c r="D516" s="2">
        <f t="shared" si="109"/>
        <v>0</v>
      </c>
      <c r="E516" s="30">
        <f t="shared" si="109"/>
        <v>0</v>
      </c>
      <c r="F516" s="73">
        <f t="shared" si="110"/>
        <v>0</v>
      </c>
      <c r="G516" s="43">
        <f t="shared" si="110"/>
        <v>0</v>
      </c>
      <c r="I516" s="31">
        <f t="shared" si="108"/>
        <v>24864.54</v>
      </c>
      <c r="J516" s="137">
        <f t="shared" si="105"/>
        <v>5901.6392999999998</v>
      </c>
      <c r="K516" s="77">
        <f t="shared" si="111"/>
        <v>1062.2951</v>
      </c>
      <c r="L516" s="137">
        <f t="shared" si="106"/>
        <v>2762.7271000000001</v>
      </c>
      <c r="M516" s="77">
        <f t="shared" si="112"/>
        <v>497.29090000000002</v>
      </c>
      <c r="N516" s="119" t="s">
        <v>52</v>
      </c>
      <c r="O516" s="120">
        <f>SUM(J490:J520)</f>
        <v>182950.81830000004</v>
      </c>
      <c r="P516" s="76">
        <f>SUM(L490:L520)</f>
        <v>85639.014700000058</v>
      </c>
      <c r="V516" s="36">
        <f t="shared" si="113"/>
        <v>1014.1899999999999</v>
      </c>
      <c r="W516" s="36">
        <f t="shared" si="114"/>
        <v>1008.13</v>
      </c>
    </row>
    <row r="517" spans="1:23" x14ac:dyDescent="0.2">
      <c r="A517" s="29">
        <v>41788</v>
      </c>
      <c r="B517" s="2">
        <v>1011158127.55</v>
      </c>
      <c r="C517" s="2">
        <v>1011.16</v>
      </c>
      <c r="D517" s="2">
        <f t="shared" si="109"/>
        <v>0</v>
      </c>
      <c r="E517" s="30">
        <f t="shared" si="109"/>
        <v>0</v>
      </c>
      <c r="F517" s="73">
        <f t="shared" si="110"/>
        <v>0</v>
      </c>
      <c r="G517" s="43">
        <f t="shared" si="110"/>
        <v>0</v>
      </c>
      <c r="I517" s="19">
        <f t="shared" si="108"/>
        <v>24864.54</v>
      </c>
      <c r="J517" s="138">
        <f t="shared" si="105"/>
        <v>5901.6392999999998</v>
      </c>
      <c r="K517" s="78">
        <f t="shared" si="111"/>
        <v>1062.2951</v>
      </c>
      <c r="L517" s="144">
        <f t="shared" si="106"/>
        <v>2762.7271000000001</v>
      </c>
      <c r="M517" s="87">
        <f t="shared" si="112"/>
        <v>497.29090000000002</v>
      </c>
      <c r="N517" s="119" t="s">
        <v>53</v>
      </c>
      <c r="O517" s="76">
        <f>SUM(K490:K520)</f>
        <v>32931.148099999991</v>
      </c>
      <c r="P517" s="76">
        <f>SUM(M490:M520)</f>
        <v>15415.023300000003</v>
      </c>
      <c r="V517" s="36">
        <f t="shared" si="113"/>
        <v>1014.1899999999999</v>
      </c>
      <c r="W517" s="36">
        <f t="shared" si="114"/>
        <v>1008.13</v>
      </c>
    </row>
    <row r="518" spans="1:23" x14ac:dyDescent="0.2">
      <c r="A518" s="29">
        <v>41789</v>
      </c>
      <c r="B518" s="31">
        <v>1010146969.4299999</v>
      </c>
      <c r="C518" s="31">
        <v>1010.15</v>
      </c>
      <c r="D518" s="2">
        <f t="shared" si="109"/>
        <v>-1011158.1200000048</v>
      </c>
      <c r="E518" s="30">
        <f t="shared" si="109"/>
        <v>-1.0099999999999909</v>
      </c>
      <c r="F518" s="73">
        <f t="shared" si="110"/>
        <v>-9.999999925333191E-4</v>
      </c>
      <c r="G518" s="43">
        <f t="shared" si="110"/>
        <v>-9.9885280272161764E-4</v>
      </c>
      <c r="I518" s="19">
        <f t="shared" si="108"/>
        <v>24864.54</v>
      </c>
      <c r="J518" s="138">
        <f t="shared" si="105"/>
        <v>5901.6392999999998</v>
      </c>
      <c r="K518" s="78">
        <f t="shared" si="111"/>
        <v>1062.2951</v>
      </c>
      <c r="L518" s="144">
        <f t="shared" si="106"/>
        <v>2762.7271000000001</v>
      </c>
      <c r="M518" s="87">
        <f t="shared" si="112"/>
        <v>497.29090000000002</v>
      </c>
      <c r="N518" s="193" t="s">
        <v>9</v>
      </c>
      <c r="O518" s="194"/>
      <c r="P518" s="194"/>
      <c r="V518" s="36">
        <f t="shared" si="113"/>
        <v>1013.18</v>
      </c>
      <c r="W518" s="36">
        <f t="shared" si="114"/>
        <v>1007.12</v>
      </c>
    </row>
    <row r="519" spans="1:23" x14ac:dyDescent="0.2">
      <c r="A519" s="29">
        <v>41790</v>
      </c>
      <c r="B519" s="2">
        <v>1010146969.4299999</v>
      </c>
      <c r="C519" s="2">
        <v>1010.15</v>
      </c>
      <c r="D519" s="2">
        <f t="shared" si="109"/>
        <v>0</v>
      </c>
      <c r="E519" s="30">
        <f t="shared" si="109"/>
        <v>0</v>
      </c>
      <c r="F519" s="73">
        <f t="shared" si="110"/>
        <v>0</v>
      </c>
      <c r="G519" s="43">
        <f t="shared" si="110"/>
        <v>0</v>
      </c>
      <c r="I519" s="19">
        <f t="shared" si="108"/>
        <v>24839.68</v>
      </c>
      <c r="J519" s="138">
        <f t="shared" si="105"/>
        <v>5901.6392999999998</v>
      </c>
      <c r="K519" s="78">
        <f t="shared" si="111"/>
        <v>1062.2951</v>
      </c>
      <c r="L519" s="144">
        <f t="shared" si="106"/>
        <v>2759.9643999999998</v>
      </c>
      <c r="M519" s="87">
        <f t="shared" si="112"/>
        <v>496.79360000000003</v>
      </c>
      <c r="N519" s="92" t="s">
        <v>43</v>
      </c>
      <c r="O519" s="167" t="s">
        <v>39</v>
      </c>
      <c r="P519" s="93" t="s">
        <v>40</v>
      </c>
      <c r="V519" s="36">
        <f t="shared" si="113"/>
        <v>1013.18</v>
      </c>
      <c r="W519" s="36">
        <f t="shared" si="114"/>
        <v>1007.12</v>
      </c>
    </row>
    <row r="520" spans="1:23" x14ac:dyDescent="0.2">
      <c r="A520" s="29">
        <v>41791</v>
      </c>
      <c r="B520" s="2">
        <v>1010146969.4299999</v>
      </c>
      <c r="C520" s="2">
        <v>1010.15</v>
      </c>
      <c r="D520" s="2">
        <f t="shared" si="109"/>
        <v>0</v>
      </c>
      <c r="E520" s="30">
        <f t="shared" si="109"/>
        <v>0</v>
      </c>
      <c r="F520" s="73">
        <f t="shared" si="110"/>
        <v>0</v>
      </c>
      <c r="G520" s="43">
        <f t="shared" si="110"/>
        <v>0</v>
      </c>
      <c r="I520" s="32">
        <f t="shared" si="108"/>
        <v>24839.68</v>
      </c>
      <c r="J520" s="139">
        <f t="shared" ref="J520:J583" si="115">ROUND(IF(B519&lt;=$R$740,B519*$S$740/$O$739,MAX(IF(B519&lt;=$R$741,B519*$S$741/$O$739,MAX(IF(B519&lt;=$R$742,B519*$S$742/$O$739,MAX(IF(B519&lt;=$R$743,B519*$S$743/$O$739,MAX(IF(B519&lt;=$R$744,B519*$S$744/$O$739,MAX(IF(B519&lt;=$R$745,B519*$S$745/$O$739,MAX(IF(B519&gt;$R$746,B519*$S$746/$O$739,0),$R$745*$S$745/$O$739)),$R$744*$S$744/$O$739)),$R$743*$S$743/$O$739)),$R$742*$S$742/$O$739)),$R$741*$S$741/$O$739)),$R$740*$S$740/$O$739)),4)</f>
        <v>5901.6392999999998</v>
      </c>
      <c r="K520" s="79">
        <f t="shared" si="111"/>
        <v>1062.2951</v>
      </c>
      <c r="L520" s="139">
        <f t="shared" si="106"/>
        <v>2759.9643999999998</v>
      </c>
      <c r="M520" s="79">
        <f t="shared" si="112"/>
        <v>496.79360000000003</v>
      </c>
      <c r="N520" s="94">
        <f>SUM(I488:I520)</f>
        <v>820480.10000000033</v>
      </c>
      <c r="O520" s="89">
        <f>IF(SUM(J490:J520)&lt;20000,20000,SUM(J490:J520))</f>
        <v>182950.81830000004</v>
      </c>
      <c r="P520" s="91">
        <f>IF(SUM(L490:L520)&lt;6000,6000,SUM(L490:L520))</f>
        <v>85639.014700000058</v>
      </c>
      <c r="V520" s="36">
        <f t="shared" si="113"/>
        <v>1013.18</v>
      </c>
      <c r="W520" s="36">
        <f t="shared" si="114"/>
        <v>1007.12</v>
      </c>
    </row>
    <row r="521" spans="1:23" x14ac:dyDescent="0.2">
      <c r="A521" s="29">
        <v>41792</v>
      </c>
      <c r="B521" s="2">
        <v>1010146969.4299999</v>
      </c>
      <c r="C521" s="2">
        <v>1010.15</v>
      </c>
      <c r="D521" s="2">
        <f t="shared" si="109"/>
        <v>0</v>
      </c>
      <c r="E521" s="30">
        <f t="shared" si="109"/>
        <v>0</v>
      </c>
      <c r="F521" s="73">
        <f t="shared" si="110"/>
        <v>0</v>
      </c>
      <c r="G521" s="43">
        <f t="shared" si="110"/>
        <v>0</v>
      </c>
      <c r="I521" s="19">
        <f t="shared" si="108"/>
        <v>24839.68</v>
      </c>
      <c r="J521" s="138">
        <f t="shared" si="115"/>
        <v>5901.6392999999998</v>
      </c>
      <c r="K521" s="78">
        <f t="shared" si="111"/>
        <v>1062.2951</v>
      </c>
      <c r="L521" s="144">
        <f t="shared" si="106"/>
        <v>2759.9643999999998</v>
      </c>
      <c r="M521" s="87">
        <f t="shared" si="112"/>
        <v>496.79360000000003</v>
      </c>
      <c r="N521" s="94">
        <f>ROUND(N520*18/118,2)</f>
        <v>125157.98</v>
      </c>
      <c r="O521" s="95">
        <f>IF(O520=TRUE,SUM(K490:K520),O520*18%)</f>
        <v>32931.147294000009</v>
      </c>
      <c r="P521" s="96">
        <f>IF(P520=TRUE,SUM(M490:M520),P520*18%)</f>
        <v>15415.02264600001</v>
      </c>
      <c r="Q521" s="34"/>
      <c r="V521" s="36">
        <f t="shared" si="113"/>
        <v>1013.18</v>
      </c>
      <c r="W521" s="36">
        <f t="shared" si="114"/>
        <v>1007.12</v>
      </c>
    </row>
    <row r="522" spans="1:23" x14ac:dyDescent="0.2">
      <c r="A522" s="29">
        <v>41793</v>
      </c>
      <c r="B522" s="2">
        <v>1010146969.4299999</v>
      </c>
      <c r="C522" s="2">
        <v>1010.15</v>
      </c>
      <c r="D522" s="2">
        <f t="shared" si="109"/>
        <v>0</v>
      </c>
      <c r="E522" s="30">
        <f t="shared" si="109"/>
        <v>0</v>
      </c>
      <c r="F522" s="73">
        <f t="shared" si="110"/>
        <v>0</v>
      </c>
      <c r="G522" s="43">
        <f t="shared" si="110"/>
        <v>0</v>
      </c>
      <c r="I522" s="31">
        <f t="shared" si="108"/>
        <v>24839.68</v>
      </c>
      <c r="J522" s="137">
        <f t="shared" si="115"/>
        <v>5901.6392999999998</v>
      </c>
      <c r="K522" s="77">
        <f t="shared" si="111"/>
        <v>1062.2951</v>
      </c>
      <c r="L522" s="137">
        <f t="shared" si="106"/>
        <v>2759.9643999999998</v>
      </c>
      <c r="M522" s="77">
        <f t="shared" si="112"/>
        <v>496.79360000000003</v>
      </c>
      <c r="N522" s="190" t="s">
        <v>47</v>
      </c>
      <c r="O522" s="190"/>
      <c r="P522" s="190"/>
      <c r="Q522" s="34"/>
      <c r="V522" s="36">
        <f t="shared" si="113"/>
        <v>1013.18</v>
      </c>
      <c r="W522" s="36">
        <f t="shared" si="114"/>
        <v>1007.12</v>
      </c>
    </row>
    <row r="523" spans="1:23" x14ac:dyDescent="0.2">
      <c r="A523" s="29">
        <v>41794</v>
      </c>
      <c r="B523" s="2">
        <v>1010146969.4299999</v>
      </c>
      <c r="C523" s="2">
        <v>1010.15</v>
      </c>
      <c r="D523" s="2">
        <f t="shared" si="109"/>
        <v>0</v>
      </c>
      <c r="E523" s="30">
        <f t="shared" si="109"/>
        <v>0</v>
      </c>
      <c r="F523" s="73">
        <f t="shared" si="110"/>
        <v>0</v>
      </c>
      <c r="G523" s="43">
        <f t="shared" si="110"/>
        <v>0</v>
      </c>
      <c r="I523" s="31">
        <f t="shared" si="108"/>
        <v>24839.68</v>
      </c>
      <c r="J523" s="137">
        <f t="shared" si="115"/>
        <v>5901.6392999999998</v>
      </c>
      <c r="K523" s="77">
        <f t="shared" si="111"/>
        <v>1062.2951</v>
      </c>
      <c r="L523" s="137">
        <f t="shared" si="106"/>
        <v>2759.9643999999998</v>
      </c>
      <c r="M523" s="77">
        <f t="shared" si="112"/>
        <v>496.79360000000003</v>
      </c>
      <c r="N523" s="75"/>
      <c r="O523" s="75"/>
      <c r="P523" s="75"/>
      <c r="Q523" s="34"/>
      <c r="V523" s="36">
        <f t="shared" si="113"/>
        <v>1013.18</v>
      </c>
      <c r="W523" s="36">
        <f t="shared" si="114"/>
        <v>1007.12</v>
      </c>
    </row>
    <row r="524" spans="1:23" x14ac:dyDescent="0.2">
      <c r="A524" s="29">
        <v>41795</v>
      </c>
      <c r="B524" s="2">
        <v>1010146969.4299999</v>
      </c>
      <c r="C524" s="2">
        <v>1010.15</v>
      </c>
      <c r="D524" s="2">
        <f t="shared" si="109"/>
        <v>0</v>
      </c>
      <c r="E524" s="30">
        <f t="shared" si="109"/>
        <v>0</v>
      </c>
      <c r="F524" s="73">
        <f t="shared" si="110"/>
        <v>0</v>
      </c>
      <c r="G524" s="43">
        <f t="shared" si="110"/>
        <v>0</v>
      </c>
      <c r="I524" s="19">
        <f t="shared" si="108"/>
        <v>24839.68</v>
      </c>
      <c r="J524" s="138">
        <f t="shared" si="115"/>
        <v>5901.6392999999998</v>
      </c>
      <c r="K524" s="78">
        <f t="shared" si="111"/>
        <v>1062.2951</v>
      </c>
      <c r="L524" s="144">
        <f t="shared" si="106"/>
        <v>2759.9643999999998</v>
      </c>
      <c r="M524" s="87">
        <f t="shared" si="112"/>
        <v>496.79360000000003</v>
      </c>
      <c r="N524" s="75"/>
      <c r="O524" s="75"/>
      <c r="P524" s="75"/>
      <c r="Q524" s="34"/>
      <c r="V524" s="36">
        <f t="shared" si="113"/>
        <v>1013.18</v>
      </c>
      <c r="W524" s="36">
        <f t="shared" si="114"/>
        <v>1007.12</v>
      </c>
    </row>
    <row r="525" spans="1:23" x14ac:dyDescent="0.2">
      <c r="A525" s="29">
        <v>41796</v>
      </c>
      <c r="B525" s="2">
        <v>1010146969.4299999</v>
      </c>
      <c r="C525" s="2">
        <v>1010.15</v>
      </c>
      <c r="D525" s="2">
        <f t="shared" si="109"/>
        <v>0</v>
      </c>
      <c r="E525" s="30">
        <f t="shared" si="109"/>
        <v>0</v>
      </c>
      <c r="F525" s="73">
        <f t="shared" si="110"/>
        <v>0</v>
      </c>
      <c r="G525" s="43">
        <f t="shared" si="110"/>
        <v>0</v>
      </c>
      <c r="I525" s="19">
        <f t="shared" si="108"/>
        <v>24839.68</v>
      </c>
      <c r="J525" s="138">
        <f t="shared" si="115"/>
        <v>5901.6392999999998</v>
      </c>
      <c r="K525" s="78">
        <f t="shared" si="111"/>
        <v>1062.2951</v>
      </c>
      <c r="L525" s="144">
        <f t="shared" si="106"/>
        <v>2759.9643999999998</v>
      </c>
      <c r="M525" s="87">
        <f t="shared" si="112"/>
        <v>496.79360000000003</v>
      </c>
      <c r="N525" s="14"/>
      <c r="O525" s="14"/>
      <c r="P525" s="14"/>
      <c r="Q525" s="34"/>
      <c r="V525" s="36">
        <f t="shared" si="113"/>
        <v>1013.18</v>
      </c>
      <c r="W525" s="36">
        <f t="shared" si="114"/>
        <v>1007.12</v>
      </c>
    </row>
    <row r="526" spans="1:23" x14ac:dyDescent="0.2">
      <c r="A526" s="29">
        <v>41797</v>
      </c>
      <c r="B526" s="2">
        <v>1010146969.4299999</v>
      </c>
      <c r="C526" s="2">
        <v>1010.15</v>
      </c>
      <c r="D526" s="2">
        <f t="shared" si="109"/>
        <v>0</v>
      </c>
      <c r="E526" s="30">
        <f t="shared" si="109"/>
        <v>0</v>
      </c>
      <c r="F526" s="73">
        <f t="shared" si="110"/>
        <v>0</v>
      </c>
      <c r="G526" s="43">
        <f t="shared" si="110"/>
        <v>0</v>
      </c>
      <c r="I526" s="19">
        <f t="shared" si="108"/>
        <v>24839.68</v>
      </c>
      <c r="J526" s="138">
        <f t="shared" si="115"/>
        <v>5901.6392999999998</v>
      </c>
      <c r="K526" s="78">
        <f t="shared" si="111"/>
        <v>1062.2951</v>
      </c>
      <c r="L526" s="144">
        <f t="shared" si="106"/>
        <v>2759.9643999999998</v>
      </c>
      <c r="M526" s="87">
        <f t="shared" si="112"/>
        <v>496.79360000000003</v>
      </c>
      <c r="N526" s="14"/>
      <c r="O526" s="14"/>
      <c r="P526" s="14"/>
      <c r="Q526" s="34"/>
      <c r="V526" s="36">
        <f t="shared" si="113"/>
        <v>1013.18</v>
      </c>
      <c r="W526" s="36">
        <f t="shared" si="114"/>
        <v>1007.12</v>
      </c>
    </row>
    <row r="527" spans="1:23" x14ac:dyDescent="0.2">
      <c r="A527" s="29">
        <v>41798</v>
      </c>
      <c r="B527" s="2">
        <v>1010146969.4299999</v>
      </c>
      <c r="C527" s="2">
        <v>1010.15</v>
      </c>
      <c r="D527" s="2">
        <f t="shared" si="109"/>
        <v>0</v>
      </c>
      <c r="E527" s="30">
        <f t="shared" si="109"/>
        <v>0</v>
      </c>
      <c r="F527" s="73">
        <f t="shared" si="110"/>
        <v>0</v>
      </c>
      <c r="G527" s="43">
        <f t="shared" si="110"/>
        <v>0</v>
      </c>
      <c r="I527" s="19">
        <f t="shared" si="108"/>
        <v>24839.68</v>
      </c>
      <c r="J527" s="138">
        <f t="shared" si="115"/>
        <v>5901.6392999999998</v>
      </c>
      <c r="K527" s="78">
        <f t="shared" si="111"/>
        <v>1062.2951</v>
      </c>
      <c r="L527" s="144">
        <f t="shared" si="106"/>
        <v>2759.9643999999998</v>
      </c>
      <c r="M527" s="87">
        <f t="shared" si="112"/>
        <v>496.79360000000003</v>
      </c>
      <c r="N527" s="14"/>
      <c r="O527" s="14"/>
      <c r="P527" s="14"/>
      <c r="Q527" s="34"/>
      <c r="V527" s="36">
        <f t="shared" si="113"/>
        <v>1013.18</v>
      </c>
      <c r="W527" s="36">
        <f t="shared" si="114"/>
        <v>1007.12</v>
      </c>
    </row>
    <row r="528" spans="1:23" x14ac:dyDescent="0.2">
      <c r="A528" s="29">
        <v>41799</v>
      </c>
      <c r="B528" s="2">
        <v>1010146969.4299999</v>
      </c>
      <c r="C528" s="2">
        <v>1010.15</v>
      </c>
      <c r="D528" s="2">
        <f t="shared" si="109"/>
        <v>0</v>
      </c>
      <c r="E528" s="30">
        <f t="shared" si="109"/>
        <v>0</v>
      </c>
      <c r="F528" s="73">
        <f t="shared" si="110"/>
        <v>0</v>
      </c>
      <c r="G528" s="43">
        <f t="shared" si="110"/>
        <v>0</v>
      </c>
      <c r="I528" s="19">
        <f t="shared" si="108"/>
        <v>24839.68</v>
      </c>
      <c r="J528" s="138">
        <f t="shared" si="115"/>
        <v>5901.6392999999998</v>
      </c>
      <c r="K528" s="78">
        <f t="shared" si="111"/>
        <v>1062.2951</v>
      </c>
      <c r="L528" s="144">
        <f t="shared" si="106"/>
        <v>2759.9643999999998</v>
      </c>
      <c r="M528" s="87">
        <f t="shared" si="112"/>
        <v>496.79360000000003</v>
      </c>
      <c r="N528" s="14"/>
      <c r="O528" s="14"/>
      <c r="P528" s="14"/>
      <c r="V528" s="36">
        <f t="shared" si="113"/>
        <v>1013.18</v>
      </c>
      <c r="W528" s="36">
        <f t="shared" si="114"/>
        <v>1007.12</v>
      </c>
    </row>
    <row r="529" spans="1:23" x14ac:dyDescent="0.2">
      <c r="A529" s="29">
        <v>41800</v>
      </c>
      <c r="B529" s="2">
        <v>1010146969.4299999</v>
      </c>
      <c r="C529" s="2">
        <v>1010.15</v>
      </c>
      <c r="D529" s="2">
        <f t="shared" si="109"/>
        <v>0</v>
      </c>
      <c r="E529" s="30">
        <f t="shared" si="109"/>
        <v>0</v>
      </c>
      <c r="F529" s="73">
        <f t="shared" si="110"/>
        <v>0</v>
      </c>
      <c r="G529" s="43">
        <f t="shared" si="110"/>
        <v>0</v>
      </c>
      <c r="I529" s="19">
        <f t="shared" si="108"/>
        <v>24839.68</v>
      </c>
      <c r="J529" s="138">
        <f t="shared" si="115"/>
        <v>5901.6392999999998</v>
      </c>
      <c r="K529" s="78">
        <f t="shared" si="111"/>
        <v>1062.2951</v>
      </c>
      <c r="L529" s="144">
        <f t="shared" ref="L529:L592" si="116">ROUND(IF(B528&lt;=$R$750,B528*$S$750/$O$739,IF(B528&gt;$R$751,B528*$S$751/$O$739,0)),4)</f>
        <v>2759.9643999999998</v>
      </c>
      <c r="M529" s="87">
        <f t="shared" si="112"/>
        <v>496.79360000000003</v>
      </c>
      <c r="N529" s="14"/>
      <c r="O529" s="14"/>
      <c r="P529" s="14"/>
      <c r="V529" s="36">
        <f t="shared" si="113"/>
        <v>1013.18</v>
      </c>
      <c r="W529" s="36">
        <f t="shared" si="114"/>
        <v>1007.12</v>
      </c>
    </row>
    <row r="530" spans="1:23" x14ac:dyDescent="0.2">
      <c r="A530" s="29">
        <v>41801</v>
      </c>
      <c r="B530" s="2">
        <v>1010146969.4299999</v>
      </c>
      <c r="C530" s="2">
        <v>1010.15</v>
      </c>
      <c r="D530" s="2">
        <f t="shared" si="109"/>
        <v>0</v>
      </c>
      <c r="E530" s="30">
        <f t="shared" si="109"/>
        <v>0</v>
      </c>
      <c r="F530" s="73">
        <f t="shared" si="110"/>
        <v>0</v>
      </c>
      <c r="G530" s="43">
        <f t="shared" si="110"/>
        <v>0</v>
      </c>
      <c r="I530" s="31">
        <f>ROUND(B530*$N$2/$O$739,2)</f>
        <v>24839.68</v>
      </c>
      <c r="J530" s="137">
        <f t="shared" si="115"/>
        <v>5901.6392999999998</v>
      </c>
      <c r="K530" s="77">
        <f t="shared" si="111"/>
        <v>1062.2951</v>
      </c>
      <c r="L530" s="137">
        <f t="shared" si="116"/>
        <v>2759.9643999999998</v>
      </c>
      <c r="M530" s="77">
        <f t="shared" si="112"/>
        <v>496.79360000000003</v>
      </c>
      <c r="N530" s="14"/>
      <c r="O530" s="14"/>
      <c r="P530" s="14"/>
      <c r="V530" s="36">
        <f t="shared" si="113"/>
        <v>1013.18</v>
      </c>
      <c r="W530" s="36">
        <f t="shared" si="114"/>
        <v>1007.12</v>
      </c>
    </row>
    <row r="531" spans="1:23" x14ac:dyDescent="0.2">
      <c r="A531" s="29">
        <v>41802</v>
      </c>
      <c r="B531" s="2">
        <v>1010146969.4299999</v>
      </c>
      <c r="C531" s="2">
        <v>1010.15</v>
      </c>
      <c r="D531" s="2">
        <f t="shared" si="109"/>
        <v>0</v>
      </c>
      <c r="E531" s="30">
        <f t="shared" si="109"/>
        <v>0</v>
      </c>
      <c r="F531" s="73">
        <f t="shared" si="110"/>
        <v>0</v>
      </c>
      <c r="G531" s="43">
        <f t="shared" si="110"/>
        <v>0</v>
      </c>
      <c r="I531" s="31">
        <f>ROUND(B531*$N$2/$O$739,2)</f>
        <v>24839.68</v>
      </c>
      <c r="J531" s="137">
        <f t="shared" si="115"/>
        <v>5901.6392999999998</v>
      </c>
      <c r="K531" s="77">
        <f t="shared" si="111"/>
        <v>1062.2951</v>
      </c>
      <c r="L531" s="137">
        <f t="shared" si="116"/>
        <v>2759.9643999999998</v>
      </c>
      <c r="M531" s="77">
        <f t="shared" si="112"/>
        <v>496.79360000000003</v>
      </c>
      <c r="N531" s="14"/>
      <c r="O531" s="14"/>
      <c r="P531" s="14"/>
      <c r="V531" s="36">
        <f t="shared" si="113"/>
        <v>1013.18</v>
      </c>
      <c r="W531" s="36">
        <f t="shared" si="114"/>
        <v>1007.12</v>
      </c>
    </row>
    <row r="532" spans="1:23" x14ac:dyDescent="0.2">
      <c r="A532" s="29">
        <v>41803</v>
      </c>
      <c r="B532" s="2">
        <v>1010146969.4299999</v>
      </c>
      <c r="C532" s="2">
        <v>1010.15</v>
      </c>
      <c r="D532" s="2">
        <f t="shared" si="109"/>
        <v>0</v>
      </c>
      <c r="E532" s="30">
        <f t="shared" si="109"/>
        <v>0</v>
      </c>
      <c r="F532" s="73">
        <f t="shared" si="110"/>
        <v>0</v>
      </c>
      <c r="G532" s="43">
        <f t="shared" si="110"/>
        <v>0</v>
      </c>
      <c r="I532" s="31">
        <f>ROUND(B532*$N$2/$O$739,2)</f>
        <v>24839.68</v>
      </c>
      <c r="J532" s="137">
        <f t="shared" si="115"/>
        <v>5901.6392999999998</v>
      </c>
      <c r="K532" s="77">
        <f t="shared" si="111"/>
        <v>1062.2951</v>
      </c>
      <c r="L532" s="137">
        <f t="shared" si="116"/>
        <v>2759.9643999999998</v>
      </c>
      <c r="M532" s="77">
        <f t="shared" si="112"/>
        <v>496.79360000000003</v>
      </c>
      <c r="N532" s="14"/>
      <c r="O532" s="14"/>
      <c r="P532" s="14"/>
      <c r="V532" s="36">
        <f t="shared" si="113"/>
        <v>1013.18</v>
      </c>
      <c r="W532" s="36">
        <f t="shared" si="114"/>
        <v>1007.12</v>
      </c>
    </row>
    <row r="533" spans="1:23" x14ac:dyDescent="0.2">
      <c r="A533" s="29">
        <v>41804</v>
      </c>
      <c r="B533" s="2">
        <v>1010146969.4299999</v>
      </c>
      <c r="C533" s="2">
        <v>1010.15</v>
      </c>
      <c r="D533" s="2">
        <f t="shared" si="109"/>
        <v>0</v>
      </c>
      <c r="E533" s="30">
        <f t="shared" si="109"/>
        <v>0</v>
      </c>
      <c r="F533" s="73">
        <f t="shared" si="110"/>
        <v>0</v>
      </c>
      <c r="G533" s="43">
        <f t="shared" si="110"/>
        <v>0</v>
      </c>
      <c r="I533" s="19">
        <f t="shared" ref="I533:I564" si="117">ROUND(B532*$N$2/$O$739,2)</f>
        <v>24839.68</v>
      </c>
      <c r="J533" s="138">
        <f t="shared" si="115"/>
        <v>5901.6392999999998</v>
      </c>
      <c r="K533" s="78">
        <f t="shared" si="111"/>
        <v>1062.2951</v>
      </c>
      <c r="L533" s="144">
        <f t="shared" si="116"/>
        <v>2759.9643999999998</v>
      </c>
      <c r="M533" s="87">
        <f t="shared" si="112"/>
        <v>496.79360000000003</v>
      </c>
      <c r="N533" s="14"/>
      <c r="O533" s="14"/>
      <c r="P533" s="14"/>
      <c r="V533" s="36">
        <f t="shared" si="113"/>
        <v>1013.18</v>
      </c>
      <c r="W533" s="36">
        <f t="shared" si="114"/>
        <v>1007.12</v>
      </c>
    </row>
    <row r="534" spans="1:23" x14ac:dyDescent="0.2">
      <c r="A534" s="29">
        <v>41805</v>
      </c>
      <c r="B534" s="2">
        <v>1010146969.4299999</v>
      </c>
      <c r="C534" s="2">
        <v>1010.15</v>
      </c>
      <c r="D534" s="2">
        <f t="shared" si="109"/>
        <v>0</v>
      </c>
      <c r="E534" s="30">
        <f t="shared" si="109"/>
        <v>0</v>
      </c>
      <c r="F534" s="73">
        <f t="shared" si="110"/>
        <v>0</v>
      </c>
      <c r="G534" s="43">
        <f t="shared" si="110"/>
        <v>0</v>
      </c>
      <c r="I534" s="19">
        <f t="shared" si="117"/>
        <v>24839.68</v>
      </c>
      <c r="J534" s="138">
        <f t="shared" si="115"/>
        <v>5901.6392999999998</v>
      </c>
      <c r="K534" s="78">
        <f t="shared" si="111"/>
        <v>1062.2951</v>
      </c>
      <c r="L534" s="144">
        <f t="shared" si="116"/>
        <v>2759.9643999999998</v>
      </c>
      <c r="M534" s="87">
        <f t="shared" si="112"/>
        <v>496.79360000000003</v>
      </c>
      <c r="N534" s="14"/>
      <c r="O534" s="14"/>
      <c r="P534" s="14"/>
      <c r="V534" s="36">
        <f t="shared" si="113"/>
        <v>1013.18</v>
      </c>
      <c r="W534" s="36">
        <f t="shared" si="114"/>
        <v>1007.12</v>
      </c>
    </row>
    <row r="535" spans="1:23" x14ac:dyDescent="0.2">
      <c r="A535" s="29">
        <v>41806</v>
      </c>
      <c r="B535" s="31">
        <v>1010146969.4299999</v>
      </c>
      <c r="C535" s="31">
        <v>1010.15</v>
      </c>
      <c r="D535" s="2">
        <f t="shared" si="109"/>
        <v>0</v>
      </c>
      <c r="E535" s="30">
        <f t="shared" si="109"/>
        <v>0</v>
      </c>
      <c r="F535" s="73">
        <f t="shared" si="110"/>
        <v>0</v>
      </c>
      <c r="G535" s="43">
        <f t="shared" si="110"/>
        <v>0</v>
      </c>
      <c r="I535" s="19">
        <f t="shared" si="117"/>
        <v>24839.68</v>
      </c>
      <c r="J535" s="138">
        <f t="shared" si="115"/>
        <v>5901.6392999999998</v>
      </c>
      <c r="K535" s="78">
        <f t="shared" si="111"/>
        <v>1062.2951</v>
      </c>
      <c r="L535" s="144">
        <f t="shared" si="116"/>
        <v>2759.9643999999998</v>
      </c>
      <c r="M535" s="87">
        <f t="shared" si="112"/>
        <v>496.79360000000003</v>
      </c>
      <c r="N535" s="14"/>
      <c r="O535" s="14"/>
      <c r="P535" s="14"/>
      <c r="V535" s="36">
        <f t="shared" si="113"/>
        <v>1013.18</v>
      </c>
      <c r="W535" s="36">
        <f t="shared" si="114"/>
        <v>1007.12</v>
      </c>
    </row>
    <row r="536" spans="1:23" x14ac:dyDescent="0.2">
      <c r="A536" s="29">
        <v>41807</v>
      </c>
      <c r="B536" s="2">
        <v>1010146969.4299999</v>
      </c>
      <c r="C536" s="2">
        <v>1010.15</v>
      </c>
      <c r="D536" s="2">
        <f t="shared" si="109"/>
        <v>0</v>
      </c>
      <c r="E536" s="30">
        <f t="shared" si="109"/>
        <v>0</v>
      </c>
      <c r="F536" s="73">
        <f t="shared" si="110"/>
        <v>0</v>
      </c>
      <c r="G536" s="43">
        <f t="shared" si="110"/>
        <v>0</v>
      </c>
      <c r="I536" s="31">
        <f t="shared" si="117"/>
        <v>24839.68</v>
      </c>
      <c r="J536" s="137">
        <f t="shared" si="115"/>
        <v>5901.6392999999998</v>
      </c>
      <c r="K536" s="77">
        <f t="shared" si="111"/>
        <v>1062.2951</v>
      </c>
      <c r="L536" s="137">
        <f t="shared" si="116"/>
        <v>2759.9643999999998</v>
      </c>
      <c r="M536" s="77">
        <f t="shared" si="112"/>
        <v>496.79360000000003</v>
      </c>
      <c r="N536" s="14"/>
      <c r="O536" s="14"/>
      <c r="P536" s="14"/>
      <c r="V536" s="36">
        <f t="shared" si="113"/>
        <v>1013.18</v>
      </c>
      <c r="W536" s="36">
        <f t="shared" si="114"/>
        <v>1007.12</v>
      </c>
    </row>
    <row r="537" spans="1:23" x14ac:dyDescent="0.2">
      <c r="A537" s="29">
        <v>41808</v>
      </c>
      <c r="B537" s="2">
        <v>1010146969.4299999</v>
      </c>
      <c r="C537" s="2">
        <v>1010.15</v>
      </c>
      <c r="D537" s="2">
        <f t="shared" si="109"/>
        <v>0</v>
      </c>
      <c r="E537" s="30">
        <f t="shared" si="109"/>
        <v>0</v>
      </c>
      <c r="F537" s="73">
        <f t="shared" si="110"/>
        <v>0</v>
      </c>
      <c r="G537" s="43">
        <f t="shared" si="110"/>
        <v>0</v>
      </c>
      <c r="I537" s="31">
        <f t="shared" si="117"/>
        <v>24839.68</v>
      </c>
      <c r="J537" s="137">
        <f t="shared" si="115"/>
        <v>5901.6392999999998</v>
      </c>
      <c r="K537" s="77">
        <f t="shared" si="111"/>
        <v>1062.2951</v>
      </c>
      <c r="L537" s="137">
        <f t="shared" si="116"/>
        <v>2759.9643999999998</v>
      </c>
      <c r="M537" s="77">
        <f t="shared" si="112"/>
        <v>496.79360000000003</v>
      </c>
      <c r="N537" s="14"/>
      <c r="O537" s="14"/>
      <c r="P537" s="14"/>
      <c r="V537" s="36">
        <f t="shared" si="113"/>
        <v>1013.18</v>
      </c>
      <c r="W537" s="36">
        <f t="shared" si="114"/>
        <v>1007.12</v>
      </c>
    </row>
    <row r="538" spans="1:23" x14ac:dyDescent="0.2">
      <c r="A538" s="29">
        <v>41809</v>
      </c>
      <c r="B538" s="2">
        <v>1010146969.4299999</v>
      </c>
      <c r="C538" s="2">
        <v>1010.15</v>
      </c>
      <c r="D538" s="2">
        <f t="shared" si="109"/>
        <v>0</v>
      </c>
      <c r="E538" s="30">
        <f t="shared" si="109"/>
        <v>0</v>
      </c>
      <c r="F538" s="73">
        <f t="shared" si="110"/>
        <v>0</v>
      </c>
      <c r="G538" s="43">
        <f t="shared" si="110"/>
        <v>0</v>
      </c>
      <c r="I538" s="19">
        <f t="shared" si="117"/>
        <v>24839.68</v>
      </c>
      <c r="J538" s="138">
        <f t="shared" si="115"/>
        <v>5901.6392999999998</v>
      </c>
      <c r="K538" s="78">
        <f t="shared" si="111"/>
        <v>1062.2951</v>
      </c>
      <c r="L538" s="144">
        <f t="shared" si="116"/>
        <v>2759.9643999999998</v>
      </c>
      <c r="M538" s="87">
        <f t="shared" si="112"/>
        <v>496.79360000000003</v>
      </c>
      <c r="N538" s="14"/>
      <c r="O538" s="14"/>
      <c r="P538" s="14"/>
      <c r="V538" s="36">
        <f t="shared" si="113"/>
        <v>1013.18</v>
      </c>
      <c r="W538" s="36">
        <f t="shared" si="114"/>
        <v>1007.12</v>
      </c>
    </row>
    <row r="539" spans="1:23" x14ac:dyDescent="0.2">
      <c r="A539" s="29">
        <v>41810</v>
      </c>
      <c r="B539" s="2">
        <v>1010146969.4299999</v>
      </c>
      <c r="C539" s="2">
        <v>1010.15</v>
      </c>
      <c r="D539" s="2">
        <f t="shared" si="109"/>
        <v>0</v>
      </c>
      <c r="E539" s="30">
        <f t="shared" si="109"/>
        <v>0</v>
      </c>
      <c r="F539" s="73">
        <f t="shared" si="110"/>
        <v>0</v>
      </c>
      <c r="G539" s="43">
        <f t="shared" si="110"/>
        <v>0</v>
      </c>
      <c r="I539" s="19">
        <f t="shared" si="117"/>
        <v>24839.68</v>
      </c>
      <c r="J539" s="138">
        <f t="shared" si="115"/>
        <v>5901.6392999999998</v>
      </c>
      <c r="K539" s="78">
        <f t="shared" si="111"/>
        <v>1062.2951</v>
      </c>
      <c r="L539" s="144">
        <f t="shared" si="116"/>
        <v>2759.9643999999998</v>
      </c>
      <c r="M539" s="87">
        <f t="shared" si="112"/>
        <v>496.79360000000003</v>
      </c>
      <c r="N539" s="14"/>
      <c r="O539" s="14"/>
      <c r="P539" s="14"/>
      <c r="V539" s="36">
        <f t="shared" si="113"/>
        <v>1013.18</v>
      </c>
      <c r="W539" s="36">
        <f t="shared" si="114"/>
        <v>1007.12</v>
      </c>
    </row>
    <row r="540" spans="1:23" x14ac:dyDescent="0.2">
      <c r="A540" s="29">
        <v>41811</v>
      </c>
      <c r="B540" s="2">
        <v>1010146969.4299999</v>
      </c>
      <c r="C540" s="2">
        <v>1010.15</v>
      </c>
      <c r="D540" s="2">
        <f t="shared" si="109"/>
        <v>0</v>
      </c>
      <c r="E540" s="30">
        <f t="shared" si="109"/>
        <v>0</v>
      </c>
      <c r="F540" s="73">
        <f t="shared" si="110"/>
        <v>0</v>
      </c>
      <c r="G540" s="43">
        <f t="shared" si="110"/>
        <v>0</v>
      </c>
      <c r="I540" s="19">
        <f t="shared" si="117"/>
        <v>24839.68</v>
      </c>
      <c r="J540" s="138">
        <f t="shared" si="115"/>
        <v>5901.6392999999998</v>
      </c>
      <c r="K540" s="78">
        <f t="shared" si="111"/>
        <v>1062.2951</v>
      </c>
      <c r="L540" s="144">
        <f t="shared" si="116"/>
        <v>2759.9643999999998</v>
      </c>
      <c r="M540" s="87">
        <f t="shared" si="112"/>
        <v>496.79360000000003</v>
      </c>
      <c r="N540" s="14"/>
      <c r="O540" s="14"/>
      <c r="P540" s="14"/>
      <c r="V540" s="36">
        <f t="shared" si="113"/>
        <v>1013.18</v>
      </c>
      <c r="W540" s="36">
        <f t="shared" si="114"/>
        <v>1007.12</v>
      </c>
    </row>
    <row r="541" spans="1:23" x14ac:dyDescent="0.2">
      <c r="A541" s="29">
        <v>41812</v>
      </c>
      <c r="B541" s="2">
        <v>1010146969.4299999</v>
      </c>
      <c r="C541" s="2">
        <v>1010.15</v>
      </c>
      <c r="D541" s="2">
        <f t="shared" si="109"/>
        <v>0</v>
      </c>
      <c r="E541" s="30">
        <f t="shared" si="109"/>
        <v>0</v>
      </c>
      <c r="F541" s="73">
        <f t="shared" si="110"/>
        <v>0</v>
      </c>
      <c r="G541" s="43">
        <f t="shared" si="110"/>
        <v>0</v>
      </c>
      <c r="I541" s="19">
        <f t="shared" si="117"/>
        <v>24839.68</v>
      </c>
      <c r="J541" s="138">
        <f t="shared" si="115"/>
        <v>5901.6392999999998</v>
      </c>
      <c r="K541" s="78">
        <f t="shared" si="111"/>
        <v>1062.2951</v>
      </c>
      <c r="L541" s="144">
        <f t="shared" si="116"/>
        <v>2759.9643999999998</v>
      </c>
      <c r="M541" s="87">
        <f t="shared" si="112"/>
        <v>496.79360000000003</v>
      </c>
      <c r="N541" s="14"/>
      <c r="O541" s="14"/>
      <c r="P541" s="14"/>
      <c r="V541" s="36">
        <f t="shared" si="113"/>
        <v>1013.18</v>
      </c>
      <c r="W541" s="36">
        <f t="shared" si="114"/>
        <v>1007.12</v>
      </c>
    </row>
    <row r="542" spans="1:23" x14ac:dyDescent="0.2">
      <c r="A542" s="29">
        <v>41813</v>
      </c>
      <c r="B542" s="2">
        <v>1010146969.4299999</v>
      </c>
      <c r="C542" s="2">
        <v>1010.15</v>
      </c>
      <c r="D542" s="2">
        <f t="shared" si="109"/>
        <v>0</v>
      </c>
      <c r="E542" s="30">
        <f t="shared" si="109"/>
        <v>0</v>
      </c>
      <c r="F542" s="73">
        <f t="shared" si="110"/>
        <v>0</v>
      </c>
      <c r="G542" s="43">
        <f t="shared" si="110"/>
        <v>0</v>
      </c>
      <c r="I542" s="19">
        <f t="shared" si="117"/>
        <v>24839.68</v>
      </c>
      <c r="J542" s="138">
        <f t="shared" si="115"/>
        <v>5901.6392999999998</v>
      </c>
      <c r="K542" s="78">
        <f t="shared" si="111"/>
        <v>1062.2951</v>
      </c>
      <c r="L542" s="144">
        <f t="shared" si="116"/>
        <v>2759.9643999999998</v>
      </c>
      <c r="M542" s="87">
        <f t="shared" si="112"/>
        <v>496.79360000000003</v>
      </c>
      <c r="N542" s="14"/>
      <c r="O542" s="14"/>
      <c r="P542" s="14"/>
      <c r="V542" s="36">
        <f t="shared" si="113"/>
        <v>1013.18</v>
      </c>
      <c r="W542" s="36">
        <f t="shared" si="114"/>
        <v>1007.12</v>
      </c>
    </row>
    <row r="543" spans="1:23" x14ac:dyDescent="0.2">
      <c r="A543" s="29">
        <v>41814</v>
      </c>
      <c r="B543" s="2">
        <v>1010146969.4299999</v>
      </c>
      <c r="C543" s="2">
        <v>1010.15</v>
      </c>
      <c r="D543" s="2">
        <f t="shared" si="109"/>
        <v>0</v>
      </c>
      <c r="E543" s="30">
        <f t="shared" si="109"/>
        <v>0</v>
      </c>
      <c r="F543" s="73">
        <f t="shared" si="110"/>
        <v>0</v>
      </c>
      <c r="G543" s="43">
        <f t="shared" si="110"/>
        <v>0</v>
      </c>
      <c r="I543" s="31">
        <f t="shared" si="117"/>
        <v>24839.68</v>
      </c>
      <c r="J543" s="137">
        <f t="shared" si="115"/>
        <v>5901.6392999999998</v>
      </c>
      <c r="K543" s="77">
        <f t="shared" si="111"/>
        <v>1062.2951</v>
      </c>
      <c r="L543" s="137">
        <f t="shared" si="116"/>
        <v>2759.9643999999998</v>
      </c>
      <c r="M543" s="77">
        <f t="shared" si="112"/>
        <v>496.79360000000003</v>
      </c>
      <c r="N543" s="14"/>
      <c r="O543" s="14"/>
      <c r="P543" s="14"/>
      <c r="V543" s="36">
        <f t="shared" si="113"/>
        <v>1013.18</v>
      </c>
      <c r="W543" s="36">
        <f t="shared" si="114"/>
        <v>1007.12</v>
      </c>
    </row>
    <row r="544" spans="1:23" x14ac:dyDescent="0.2">
      <c r="A544" s="29">
        <v>41815</v>
      </c>
      <c r="B544" s="2">
        <v>1010146969.4299999</v>
      </c>
      <c r="C544" s="2">
        <v>1010.15</v>
      </c>
      <c r="D544" s="2">
        <f t="shared" si="109"/>
        <v>0</v>
      </c>
      <c r="E544" s="30">
        <f t="shared" si="109"/>
        <v>0</v>
      </c>
      <c r="F544" s="73">
        <f t="shared" si="110"/>
        <v>0</v>
      </c>
      <c r="G544" s="43">
        <f t="shared" si="110"/>
        <v>0</v>
      </c>
      <c r="I544" s="31">
        <f t="shared" si="117"/>
        <v>24839.68</v>
      </c>
      <c r="J544" s="137">
        <f t="shared" si="115"/>
        <v>5901.6392999999998</v>
      </c>
      <c r="K544" s="77">
        <f t="shared" si="111"/>
        <v>1062.2951</v>
      </c>
      <c r="L544" s="137">
        <f t="shared" si="116"/>
        <v>2759.9643999999998</v>
      </c>
      <c r="M544" s="77">
        <f t="shared" si="112"/>
        <v>496.79360000000003</v>
      </c>
      <c r="N544" s="191" t="s">
        <v>54</v>
      </c>
      <c r="O544" s="191"/>
      <c r="P544" s="191"/>
      <c r="V544" s="36">
        <f t="shared" si="113"/>
        <v>1013.18</v>
      </c>
      <c r="W544" s="36">
        <f t="shared" si="114"/>
        <v>1007.12</v>
      </c>
    </row>
    <row r="545" spans="1:23" x14ac:dyDescent="0.2">
      <c r="A545" s="29">
        <v>41816</v>
      </c>
      <c r="B545" s="2">
        <v>1010146969.4299999</v>
      </c>
      <c r="C545" s="2">
        <v>1010.15</v>
      </c>
      <c r="D545" s="2">
        <f t="shared" si="109"/>
        <v>0</v>
      </c>
      <c r="E545" s="30">
        <f t="shared" si="109"/>
        <v>0</v>
      </c>
      <c r="F545" s="73">
        <f t="shared" si="110"/>
        <v>0</v>
      </c>
      <c r="G545" s="43">
        <f t="shared" si="110"/>
        <v>0</v>
      </c>
      <c r="I545" s="19">
        <f t="shared" si="117"/>
        <v>24839.68</v>
      </c>
      <c r="J545" s="138">
        <f t="shared" si="115"/>
        <v>5901.6392999999998</v>
      </c>
      <c r="K545" s="78">
        <f t="shared" si="111"/>
        <v>1062.2951</v>
      </c>
      <c r="L545" s="144">
        <f t="shared" si="116"/>
        <v>2759.9643999999998</v>
      </c>
      <c r="M545" s="87">
        <f t="shared" si="112"/>
        <v>496.79360000000003</v>
      </c>
      <c r="N545" s="119" t="s">
        <v>52</v>
      </c>
      <c r="O545" s="120">
        <f>SUM(J521:J550)</f>
        <v>177049.17900000003</v>
      </c>
      <c r="P545" s="76">
        <f>SUM(L521:L550)</f>
        <v>82796.11679999996</v>
      </c>
      <c r="V545" s="36">
        <f t="shared" si="113"/>
        <v>1013.18</v>
      </c>
      <c r="W545" s="36">
        <f t="shared" si="114"/>
        <v>1007.12</v>
      </c>
    </row>
    <row r="546" spans="1:23" x14ac:dyDescent="0.2">
      <c r="A546" s="29">
        <v>41817</v>
      </c>
      <c r="B546" s="2">
        <v>1010146969.4299999</v>
      </c>
      <c r="C546" s="2">
        <v>1010.15</v>
      </c>
      <c r="D546" s="2">
        <f t="shared" si="109"/>
        <v>0</v>
      </c>
      <c r="E546" s="30">
        <f t="shared" si="109"/>
        <v>0</v>
      </c>
      <c r="F546" s="73">
        <f t="shared" si="110"/>
        <v>0</v>
      </c>
      <c r="G546" s="43">
        <f t="shared" si="110"/>
        <v>0</v>
      </c>
      <c r="I546" s="19">
        <f t="shared" si="117"/>
        <v>24839.68</v>
      </c>
      <c r="J546" s="138">
        <f t="shared" si="115"/>
        <v>5901.6392999999998</v>
      </c>
      <c r="K546" s="78">
        <f t="shared" si="111"/>
        <v>1062.2951</v>
      </c>
      <c r="L546" s="144">
        <f t="shared" si="116"/>
        <v>2759.9643999999998</v>
      </c>
      <c r="M546" s="87">
        <f t="shared" si="112"/>
        <v>496.79360000000003</v>
      </c>
      <c r="N546" s="119" t="s">
        <v>53</v>
      </c>
      <c r="O546" s="76">
        <f>SUM(K521:K550)</f>
        <v>31868.852999999988</v>
      </c>
      <c r="P546" s="76">
        <f>SUM(M521:M550)</f>
        <v>14903.30130000001</v>
      </c>
      <c r="V546" s="36">
        <f t="shared" si="113"/>
        <v>1013.18</v>
      </c>
      <c r="W546" s="36">
        <f t="shared" si="114"/>
        <v>1007.12</v>
      </c>
    </row>
    <row r="547" spans="1:23" x14ac:dyDescent="0.2">
      <c r="A547" s="29">
        <v>41818</v>
      </c>
      <c r="B547" s="2">
        <v>1010146969.4299999</v>
      </c>
      <c r="C547" s="2">
        <v>1010.15</v>
      </c>
      <c r="D547" s="2">
        <f t="shared" si="109"/>
        <v>0</v>
      </c>
      <c r="E547" s="30">
        <f t="shared" si="109"/>
        <v>0</v>
      </c>
      <c r="F547" s="73">
        <f t="shared" si="110"/>
        <v>0</v>
      </c>
      <c r="G547" s="43">
        <f t="shared" si="110"/>
        <v>0</v>
      </c>
      <c r="I547" s="19">
        <f t="shared" si="117"/>
        <v>24839.68</v>
      </c>
      <c r="J547" s="138">
        <f t="shared" si="115"/>
        <v>5901.6392999999998</v>
      </c>
      <c r="K547" s="78">
        <f t="shared" si="111"/>
        <v>1062.2951</v>
      </c>
      <c r="L547" s="144">
        <f t="shared" si="116"/>
        <v>2759.9643999999998</v>
      </c>
      <c r="M547" s="87">
        <f t="shared" si="112"/>
        <v>496.79360000000003</v>
      </c>
      <c r="N547" s="193" t="s">
        <v>10</v>
      </c>
      <c r="O547" s="193"/>
      <c r="P547" s="193"/>
      <c r="V547" s="36">
        <f t="shared" si="113"/>
        <v>1013.18</v>
      </c>
      <c r="W547" s="36">
        <f t="shared" si="114"/>
        <v>1007.12</v>
      </c>
    </row>
    <row r="548" spans="1:23" x14ac:dyDescent="0.2">
      <c r="A548" s="29">
        <v>41819</v>
      </c>
      <c r="B548" s="2">
        <v>1010146969.4299999</v>
      </c>
      <c r="C548" s="2">
        <v>1010.15</v>
      </c>
      <c r="D548" s="2">
        <f t="shared" si="109"/>
        <v>0</v>
      </c>
      <c r="E548" s="30">
        <f t="shared" si="109"/>
        <v>0</v>
      </c>
      <c r="F548" s="73">
        <f t="shared" si="110"/>
        <v>0</v>
      </c>
      <c r="G548" s="43">
        <f t="shared" si="110"/>
        <v>0</v>
      </c>
      <c r="I548" s="19">
        <f t="shared" si="117"/>
        <v>24839.68</v>
      </c>
      <c r="J548" s="138">
        <f t="shared" si="115"/>
        <v>5901.6392999999998</v>
      </c>
      <c r="K548" s="78">
        <f t="shared" si="111"/>
        <v>1062.2951</v>
      </c>
      <c r="L548" s="144">
        <f t="shared" si="116"/>
        <v>2759.9643999999998</v>
      </c>
      <c r="M548" s="87">
        <f t="shared" si="112"/>
        <v>496.79360000000003</v>
      </c>
      <c r="N548" s="92" t="s">
        <v>43</v>
      </c>
      <c r="O548" s="167" t="s">
        <v>39</v>
      </c>
      <c r="P548" s="93" t="s">
        <v>40</v>
      </c>
      <c r="V548" s="36">
        <f t="shared" si="113"/>
        <v>1013.18</v>
      </c>
      <c r="W548" s="36">
        <f t="shared" si="114"/>
        <v>1007.12</v>
      </c>
    </row>
    <row r="549" spans="1:23" x14ac:dyDescent="0.2">
      <c r="A549" s="29">
        <v>41820</v>
      </c>
      <c r="B549" s="31">
        <v>1009116610.46</v>
      </c>
      <c r="C549" s="31">
        <v>1009.12</v>
      </c>
      <c r="D549" s="2">
        <f t="shared" si="109"/>
        <v>-1030358.9699999094</v>
      </c>
      <c r="E549" s="30">
        <f t="shared" si="109"/>
        <v>-1.0299999999999727</v>
      </c>
      <c r="F549" s="73">
        <f t="shared" si="110"/>
        <v>-1.0200089701613564E-3</v>
      </c>
      <c r="G549" s="43">
        <f t="shared" si="110"/>
        <v>-1.0196505469484459E-3</v>
      </c>
      <c r="I549" s="32">
        <f t="shared" si="117"/>
        <v>24839.68</v>
      </c>
      <c r="J549" s="138">
        <f t="shared" si="115"/>
        <v>5901.6392999999998</v>
      </c>
      <c r="K549" s="78">
        <f t="shared" si="111"/>
        <v>1062.2951</v>
      </c>
      <c r="L549" s="144">
        <f t="shared" si="116"/>
        <v>2759.9643999999998</v>
      </c>
      <c r="M549" s="87">
        <f t="shared" si="112"/>
        <v>496.79360000000003</v>
      </c>
      <c r="N549" s="94">
        <f>SUM(I521:I549)</f>
        <v>720350.72000000032</v>
      </c>
      <c r="O549" s="89">
        <f>IF(SUM(J521:J550)&lt;20000,20000,SUM(J521:J550))</f>
        <v>177049.17900000003</v>
      </c>
      <c r="P549" s="91">
        <f>IF(SUM(L521:L550)&lt;6000,6000,SUM(L521:L550))</f>
        <v>82796.11679999996</v>
      </c>
      <c r="V549" s="36">
        <f t="shared" si="113"/>
        <v>1012.15</v>
      </c>
      <c r="W549" s="36">
        <f t="shared" si="114"/>
        <v>1006.09</v>
      </c>
    </row>
    <row r="550" spans="1:23" x14ac:dyDescent="0.2">
      <c r="A550" s="29">
        <v>41821</v>
      </c>
      <c r="B550" s="2">
        <v>1009116610.46</v>
      </c>
      <c r="C550" s="2">
        <v>1009.12</v>
      </c>
      <c r="D550" s="2">
        <f t="shared" si="109"/>
        <v>0</v>
      </c>
      <c r="E550" s="30">
        <f t="shared" si="109"/>
        <v>0</v>
      </c>
      <c r="F550" s="73">
        <f t="shared" si="110"/>
        <v>0</v>
      </c>
      <c r="G550" s="43">
        <f t="shared" si="110"/>
        <v>0</v>
      </c>
      <c r="I550" s="31">
        <f t="shared" si="117"/>
        <v>24814.34</v>
      </c>
      <c r="J550" s="139">
        <f t="shared" si="115"/>
        <v>5901.6392999999998</v>
      </c>
      <c r="K550" s="79">
        <f t="shared" si="111"/>
        <v>1062.2951</v>
      </c>
      <c r="L550" s="139">
        <f t="shared" si="116"/>
        <v>2757.1491999999998</v>
      </c>
      <c r="M550" s="79">
        <f t="shared" si="112"/>
        <v>496.2869</v>
      </c>
      <c r="N550" s="94">
        <f>ROUND(N549*18/118,2)</f>
        <v>109884.01</v>
      </c>
      <c r="O550" s="95">
        <f>IF(O549=TRUE,SUM(K521:K550),O549*18%)</f>
        <v>31868.852220000004</v>
      </c>
      <c r="P550" s="96">
        <f>IF(P549=TRUE,SUM(M521:M550),P549*18%)</f>
        <v>14903.301023999993</v>
      </c>
      <c r="V550" s="36">
        <f t="shared" si="113"/>
        <v>1012.15</v>
      </c>
      <c r="W550" s="36">
        <f t="shared" si="114"/>
        <v>1006.09</v>
      </c>
    </row>
    <row r="551" spans="1:23" x14ac:dyDescent="0.2">
      <c r="A551" s="29">
        <v>41822</v>
      </c>
      <c r="B551" s="2">
        <v>1009116610.46</v>
      </c>
      <c r="C551" s="2">
        <v>1009.12</v>
      </c>
      <c r="D551" s="2">
        <f t="shared" si="109"/>
        <v>0</v>
      </c>
      <c r="E551" s="30">
        <f t="shared" si="109"/>
        <v>0</v>
      </c>
      <c r="F551" s="73">
        <f t="shared" si="110"/>
        <v>0</v>
      </c>
      <c r="G551" s="43">
        <f t="shared" si="110"/>
        <v>0</v>
      </c>
      <c r="I551" s="31">
        <f t="shared" si="117"/>
        <v>24814.34</v>
      </c>
      <c r="J551" s="137">
        <f t="shared" si="115"/>
        <v>5901.6392999999998</v>
      </c>
      <c r="K551" s="77">
        <f t="shared" si="111"/>
        <v>1062.2951</v>
      </c>
      <c r="L551" s="137">
        <f t="shared" si="116"/>
        <v>2757.1491999999998</v>
      </c>
      <c r="M551" s="77">
        <f t="shared" si="112"/>
        <v>496.2869</v>
      </c>
      <c r="N551" s="190" t="s">
        <v>47</v>
      </c>
      <c r="O551" s="190"/>
      <c r="P551" s="190"/>
      <c r="Q551" s="34"/>
      <c r="V551" s="36">
        <f t="shared" si="113"/>
        <v>1012.15</v>
      </c>
      <c r="W551" s="36">
        <f t="shared" si="114"/>
        <v>1006.09</v>
      </c>
    </row>
    <row r="552" spans="1:23" x14ac:dyDescent="0.2">
      <c r="A552" s="29">
        <v>41823</v>
      </c>
      <c r="B552" s="2">
        <v>1009116610.46</v>
      </c>
      <c r="C552" s="2">
        <v>1009.12</v>
      </c>
      <c r="D552" s="2">
        <f t="shared" si="109"/>
        <v>0</v>
      </c>
      <c r="E552" s="30">
        <f t="shared" si="109"/>
        <v>0</v>
      </c>
      <c r="F552" s="73">
        <f t="shared" si="110"/>
        <v>0</v>
      </c>
      <c r="G552" s="43">
        <f t="shared" si="110"/>
        <v>0</v>
      </c>
      <c r="I552" s="19">
        <f t="shared" si="117"/>
        <v>24814.34</v>
      </c>
      <c r="J552" s="138">
        <f t="shared" si="115"/>
        <v>5901.6392999999998</v>
      </c>
      <c r="K552" s="78">
        <f t="shared" si="111"/>
        <v>1062.2951</v>
      </c>
      <c r="L552" s="144">
        <f t="shared" si="116"/>
        <v>2757.1491999999998</v>
      </c>
      <c r="M552" s="87">
        <f t="shared" si="112"/>
        <v>496.2869</v>
      </c>
      <c r="N552" s="14"/>
      <c r="O552" s="14"/>
      <c r="P552" s="14"/>
      <c r="Q552" s="34"/>
      <c r="V552" s="36">
        <f t="shared" si="113"/>
        <v>1012.15</v>
      </c>
      <c r="W552" s="36">
        <f t="shared" si="114"/>
        <v>1006.09</v>
      </c>
    </row>
    <row r="553" spans="1:23" x14ac:dyDescent="0.2">
      <c r="A553" s="29">
        <v>41824</v>
      </c>
      <c r="B553" s="2">
        <v>1009116610.46</v>
      </c>
      <c r="C553" s="2">
        <v>1009.12</v>
      </c>
      <c r="D553" s="2">
        <f t="shared" si="109"/>
        <v>0</v>
      </c>
      <c r="E553" s="30">
        <f t="shared" si="109"/>
        <v>0</v>
      </c>
      <c r="F553" s="73">
        <f t="shared" si="110"/>
        <v>0</v>
      </c>
      <c r="G553" s="43">
        <f t="shared" si="110"/>
        <v>0</v>
      </c>
      <c r="I553" s="19">
        <f t="shared" si="117"/>
        <v>24814.34</v>
      </c>
      <c r="J553" s="138">
        <f t="shared" si="115"/>
        <v>5901.6392999999998</v>
      </c>
      <c r="K553" s="78">
        <f t="shared" si="111"/>
        <v>1062.2951</v>
      </c>
      <c r="L553" s="144">
        <f t="shared" si="116"/>
        <v>2757.1491999999998</v>
      </c>
      <c r="M553" s="87">
        <f t="shared" si="112"/>
        <v>496.2869</v>
      </c>
      <c r="N553" s="75"/>
      <c r="O553" s="75"/>
      <c r="P553" s="75"/>
      <c r="Q553" s="34"/>
      <c r="V553" s="36">
        <f t="shared" si="113"/>
        <v>1012.15</v>
      </c>
      <c r="W553" s="36">
        <f t="shared" si="114"/>
        <v>1006.09</v>
      </c>
    </row>
    <row r="554" spans="1:23" x14ac:dyDescent="0.2">
      <c r="A554" s="29">
        <v>41825</v>
      </c>
      <c r="B554" s="2">
        <v>1009116610.46</v>
      </c>
      <c r="C554" s="2">
        <v>1009.12</v>
      </c>
      <c r="D554" s="2">
        <f t="shared" si="109"/>
        <v>0</v>
      </c>
      <c r="E554" s="30">
        <f t="shared" si="109"/>
        <v>0</v>
      </c>
      <c r="F554" s="73">
        <f t="shared" si="110"/>
        <v>0</v>
      </c>
      <c r="G554" s="43">
        <f t="shared" si="110"/>
        <v>0</v>
      </c>
      <c r="I554" s="19">
        <f t="shared" si="117"/>
        <v>24814.34</v>
      </c>
      <c r="J554" s="138">
        <f t="shared" si="115"/>
        <v>5901.6392999999998</v>
      </c>
      <c r="K554" s="78">
        <f t="shared" si="111"/>
        <v>1062.2951</v>
      </c>
      <c r="L554" s="144">
        <f t="shared" si="116"/>
        <v>2757.1491999999998</v>
      </c>
      <c r="M554" s="87">
        <f t="shared" si="112"/>
        <v>496.2869</v>
      </c>
      <c r="N554" s="75"/>
      <c r="O554" s="75"/>
      <c r="P554" s="75"/>
      <c r="Q554" s="34"/>
      <c r="V554" s="36">
        <f t="shared" si="113"/>
        <v>1012.15</v>
      </c>
      <c r="W554" s="36">
        <f t="shared" si="114"/>
        <v>1006.09</v>
      </c>
    </row>
    <row r="555" spans="1:23" x14ac:dyDescent="0.2">
      <c r="A555" s="29">
        <v>41826</v>
      </c>
      <c r="B555" s="2">
        <v>1009116610.46</v>
      </c>
      <c r="C555" s="2">
        <v>1009.12</v>
      </c>
      <c r="D555" s="2">
        <f t="shared" si="109"/>
        <v>0</v>
      </c>
      <c r="E555" s="30">
        <f t="shared" si="109"/>
        <v>0</v>
      </c>
      <c r="F555" s="73">
        <f t="shared" si="110"/>
        <v>0</v>
      </c>
      <c r="G555" s="43">
        <f t="shared" si="110"/>
        <v>0</v>
      </c>
      <c r="I555" s="19">
        <f t="shared" si="117"/>
        <v>24814.34</v>
      </c>
      <c r="J555" s="138">
        <f t="shared" si="115"/>
        <v>5901.6392999999998</v>
      </c>
      <c r="K555" s="78">
        <f t="shared" si="111"/>
        <v>1062.2951</v>
      </c>
      <c r="L555" s="144">
        <f t="shared" si="116"/>
        <v>2757.1491999999998</v>
      </c>
      <c r="M555" s="87">
        <f t="shared" si="112"/>
        <v>496.2869</v>
      </c>
      <c r="N555" s="14"/>
      <c r="O555" s="14"/>
      <c r="P555" s="14"/>
      <c r="Q555" s="34"/>
      <c r="V555" s="36">
        <f t="shared" si="113"/>
        <v>1012.15</v>
      </c>
      <c r="W555" s="36">
        <f t="shared" si="114"/>
        <v>1006.09</v>
      </c>
    </row>
    <row r="556" spans="1:23" x14ac:dyDescent="0.2">
      <c r="A556" s="29">
        <v>41827</v>
      </c>
      <c r="B556" s="2">
        <v>1009116610.46</v>
      </c>
      <c r="C556" s="2">
        <v>1009.12</v>
      </c>
      <c r="D556" s="2">
        <f t="shared" si="109"/>
        <v>0</v>
      </c>
      <c r="E556" s="30">
        <f t="shared" si="109"/>
        <v>0</v>
      </c>
      <c r="F556" s="73">
        <f t="shared" si="110"/>
        <v>0</v>
      </c>
      <c r="G556" s="43">
        <f t="shared" si="110"/>
        <v>0</v>
      </c>
      <c r="I556" s="19">
        <f t="shared" si="117"/>
        <v>24814.34</v>
      </c>
      <c r="J556" s="138">
        <f t="shared" si="115"/>
        <v>5901.6392999999998</v>
      </c>
      <c r="K556" s="78">
        <f t="shared" si="111"/>
        <v>1062.2951</v>
      </c>
      <c r="L556" s="144">
        <f t="shared" si="116"/>
        <v>2757.1491999999998</v>
      </c>
      <c r="M556" s="87">
        <f t="shared" si="112"/>
        <v>496.2869</v>
      </c>
      <c r="N556" s="14"/>
      <c r="O556" s="14"/>
      <c r="P556" s="14"/>
      <c r="Q556" s="34"/>
      <c r="V556" s="36">
        <f t="shared" si="113"/>
        <v>1012.15</v>
      </c>
      <c r="W556" s="36">
        <f t="shared" si="114"/>
        <v>1006.09</v>
      </c>
    </row>
    <row r="557" spans="1:23" x14ac:dyDescent="0.2">
      <c r="A557" s="29">
        <v>41828</v>
      </c>
      <c r="B557" s="2">
        <v>1009116610.46</v>
      </c>
      <c r="C557" s="2">
        <v>1009.12</v>
      </c>
      <c r="D557" s="2">
        <f t="shared" si="109"/>
        <v>0</v>
      </c>
      <c r="E557" s="30">
        <f t="shared" si="109"/>
        <v>0</v>
      </c>
      <c r="F557" s="73">
        <f t="shared" si="110"/>
        <v>0</v>
      </c>
      <c r="G557" s="43">
        <f t="shared" si="110"/>
        <v>0</v>
      </c>
      <c r="I557" s="31">
        <f t="shared" si="117"/>
        <v>24814.34</v>
      </c>
      <c r="J557" s="137">
        <f t="shared" si="115"/>
        <v>5901.6392999999998</v>
      </c>
      <c r="K557" s="77">
        <f t="shared" si="111"/>
        <v>1062.2951</v>
      </c>
      <c r="L557" s="137">
        <f t="shared" si="116"/>
        <v>2757.1491999999998</v>
      </c>
      <c r="M557" s="77">
        <f t="shared" si="112"/>
        <v>496.2869</v>
      </c>
      <c r="N557" s="14"/>
      <c r="O557" s="14"/>
      <c r="P557" s="14"/>
      <c r="Q557" s="34"/>
      <c r="V557" s="36">
        <f t="shared" si="113"/>
        <v>1012.15</v>
      </c>
      <c r="W557" s="36">
        <f t="shared" si="114"/>
        <v>1006.09</v>
      </c>
    </row>
    <row r="558" spans="1:23" x14ac:dyDescent="0.2">
      <c r="A558" s="29">
        <v>41829</v>
      </c>
      <c r="B558" s="2">
        <v>1009116610.46</v>
      </c>
      <c r="C558" s="2">
        <v>1009.12</v>
      </c>
      <c r="D558" s="2">
        <f t="shared" si="109"/>
        <v>0</v>
      </c>
      <c r="E558" s="30">
        <f t="shared" si="109"/>
        <v>0</v>
      </c>
      <c r="F558" s="73">
        <f t="shared" si="110"/>
        <v>0</v>
      </c>
      <c r="G558" s="43">
        <f t="shared" si="110"/>
        <v>0</v>
      </c>
      <c r="I558" s="31">
        <f t="shared" si="117"/>
        <v>24814.34</v>
      </c>
      <c r="J558" s="137">
        <f t="shared" si="115"/>
        <v>5901.6392999999998</v>
      </c>
      <c r="K558" s="77">
        <f t="shared" si="111"/>
        <v>1062.2951</v>
      </c>
      <c r="L558" s="137">
        <f t="shared" si="116"/>
        <v>2757.1491999999998</v>
      </c>
      <c r="M558" s="77">
        <f t="shared" si="112"/>
        <v>496.2869</v>
      </c>
      <c r="N558" s="14"/>
      <c r="O558" s="14"/>
      <c r="P558" s="14"/>
      <c r="V558" s="36">
        <f t="shared" si="113"/>
        <v>1012.15</v>
      </c>
      <c r="W558" s="36">
        <f t="shared" si="114"/>
        <v>1006.09</v>
      </c>
    </row>
    <row r="559" spans="1:23" x14ac:dyDescent="0.2">
      <c r="A559" s="29">
        <v>41830</v>
      </c>
      <c r="B559" s="2">
        <v>1009116610.46</v>
      </c>
      <c r="C559" s="2">
        <v>1009.12</v>
      </c>
      <c r="D559" s="2">
        <f t="shared" si="109"/>
        <v>0</v>
      </c>
      <c r="E559" s="30">
        <f t="shared" si="109"/>
        <v>0</v>
      </c>
      <c r="F559" s="73">
        <f t="shared" si="110"/>
        <v>0</v>
      </c>
      <c r="G559" s="43">
        <f t="shared" si="110"/>
        <v>0</v>
      </c>
      <c r="I559" s="19">
        <f t="shared" si="117"/>
        <v>24814.34</v>
      </c>
      <c r="J559" s="138">
        <f t="shared" si="115"/>
        <v>5901.6392999999998</v>
      </c>
      <c r="K559" s="78">
        <f t="shared" si="111"/>
        <v>1062.2951</v>
      </c>
      <c r="L559" s="144">
        <f t="shared" si="116"/>
        <v>2757.1491999999998</v>
      </c>
      <c r="M559" s="87">
        <f t="shared" si="112"/>
        <v>496.2869</v>
      </c>
      <c r="N559" s="14"/>
      <c r="O559" s="14"/>
      <c r="P559" s="14"/>
      <c r="V559" s="36">
        <f t="shared" si="113"/>
        <v>1012.15</v>
      </c>
      <c r="W559" s="36">
        <f t="shared" si="114"/>
        <v>1006.09</v>
      </c>
    </row>
    <row r="560" spans="1:23" x14ac:dyDescent="0.2">
      <c r="A560" s="29">
        <v>41831</v>
      </c>
      <c r="B560" s="2">
        <v>1009116610.46</v>
      </c>
      <c r="C560" s="2">
        <v>1009.12</v>
      </c>
      <c r="D560" s="2">
        <f t="shared" si="109"/>
        <v>0</v>
      </c>
      <c r="E560" s="30">
        <f t="shared" si="109"/>
        <v>0</v>
      </c>
      <c r="F560" s="73">
        <f t="shared" si="110"/>
        <v>0</v>
      </c>
      <c r="G560" s="43">
        <f t="shared" si="110"/>
        <v>0</v>
      </c>
      <c r="I560" s="19">
        <f t="shared" si="117"/>
        <v>24814.34</v>
      </c>
      <c r="J560" s="138">
        <f t="shared" si="115"/>
        <v>5901.6392999999998</v>
      </c>
      <c r="K560" s="78">
        <f t="shared" si="111"/>
        <v>1062.2951</v>
      </c>
      <c r="L560" s="144">
        <f t="shared" si="116"/>
        <v>2757.1491999999998</v>
      </c>
      <c r="M560" s="87">
        <f t="shared" si="112"/>
        <v>496.2869</v>
      </c>
      <c r="N560" s="14"/>
      <c r="O560" s="14"/>
      <c r="P560" s="14"/>
      <c r="V560" s="36">
        <f t="shared" si="113"/>
        <v>1012.15</v>
      </c>
      <c r="W560" s="36">
        <f t="shared" si="114"/>
        <v>1006.09</v>
      </c>
    </row>
    <row r="561" spans="1:23" x14ac:dyDescent="0.2">
      <c r="A561" s="29">
        <v>41832</v>
      </c>
      <c r="B561" s="2">
        <v>1009116610.46</v>
      </c>
      <c r="C561" s="2">
        <v>1009.12</v>
      </c>
      <c r="D561" s="2">
        <f t="shared" si="109"/>
        <v>0</v>
      </c>
      <c r="E561" s="30">
        <f t="shared" si="109"/>
        <v>0</v>
      </c>
      <c r="F561" s="73">
        <f t="shared" si="110"/>
        <v>0</v>
      </c>
      <c r="G561" s="43">
        <f t="shared" si="110"/>
        <v>0</v>
      </c>
      <c r="I561" s="19">
        <f t="shared" si="117"/>
        <v>24814.34</v>
      </c>
      <c r="J561" s="138">
        <f t="shared" si="115"/>
        <v>5901.6392999999998</v>
      </c>
      <c r="K561" s="78">
        <f t="shared" si="111"/>
        <v>1062.2951</v>
      </c>
      <c r="L561" s="144">
        <f t="shared" si="116"/>
        <v>2757.1491999999998</v>
      </c>
      <c r="M561" s="87">
        <f t="shared" si="112"/>
        <v>496.2869</v>
      </c>
      <c r="N561" s="14"/>
      <c r="O561" s="14"/>
      <c r="P561" s="14"/>
      <c r="V561" s="36">
        <f t="shared" si="113"/>
        <v>1012.15</v>
      </c>
      <c r="W561" s="36">
        <f t="shared" si="114"/>
        <v>1006.09</v>
      </c>
    </row>
    <row r="562" spans="1:23" x14ac:dyDescent="0.2">
      <c r="A562" s="29">
        <v>41833</v>
      </c>
      <c r="B562" s="2">
        <v>1009116610.46</v>
      </c>
      <c r="C562" s="2">
        <v>1009.12</v>
      </c>
      <c r="D562" s="2">
        <f t="shared" ref="D562:E625" si="118">IF(B562-B561=-B562-B561,0,B562-B561)</f>
        <v>0</v>
      </c>
      <c r="E562" s="30">
        <f t="shared" si="118"/>
        <v>0</v>
      </c>
      <c r="F562" s="73">
        <f t="shared" ref="F562:G625" si="119">IFERROR(D562/B561,0)</f>
        <v>0</v>
      </c>
      <c r="G562" s="43">
        <f t="shared" si="119"/>
        <v>0</v>
      </c>
      <c r="I562" s="19">
        <f t="shared" si="117"/>
        <v>24814.34</v>
      </c>
      <c r="J562" s="138">
        <f t="shared" si="115"/>
        <v>5901.6392999999998</v>
      </c>
      <c r="K562" s="78">
        <f t="shared" si="111"/>
        <v>1062.2951</v>
      </c>
      <c r="L562" s="144">
        <f t="shared" si="116"/>
        <v>2757.1491999999998</v>
      </c>
      <c r="M562" s="87">
        <f t="shared" si="112"/>
        <v>496.2869</v>
      </c>
      <c r="N562" s="14"/>
      <c r="O562" s="14"/>
      <c r="P562" s="14"/>
      <c r="V562" s="36">
        <f t="shared" si="113"/>
        <v>1012.15</v>
      </c>
      <c r="W562" s="36">
        <f t="shared" si="114"/>
        <v>1006.09</v>
      </c>
    </row>
    <row r="563" spans="1:23" x14ac:dyDescent="0.2">
      <c r="A563" s="29">
        <v>41834</v>
      </c>
      <c r="B563" s="2">
        <v>1009116610.46</v>
      </c>
      <c r="C563" s="2">
        <v>1009.12</v>
      </c>
      <c r="D563" s="2">
        <f t="shared" si="118"/>
        <v>0</v>
      </c>
      <c r="E563" s="30">
        <f t="shared" si="118"/>
        <v>0</v>
      </c>
      <c r="F563" s="73">
        <f t="shared" si="119"/>
        <v>0</v>
      </c>
      <c r="G563" s="43">
        <f t="shared" si="119"/>
        <v>0</v>
      </c>
      <c r="I563" s="19">
        <f t="shared" si="117"/>
        <v>24814.34</v>
      </c>
      <c r="J563" s="138">
        <f t="shared" si="115"/>
        <v>5901.6392999999998</v>
      </c>
      <c r="K563" s="78">
        <f t="shared" si="111"/>
        <v>1062.2951</v>
      </c>
      <c r="L563" s="144">
        <f t="shared" si="116"/>
        <v>2757.1491999999998</v>
      </c>
      <c r="M563" s="87">
        <f t="shared" si="112"/>
        <v>496.2869</v>
      </c>
      <c r="N563" s="14"/>
      <c r="O563" s="14"/>
      <c r="P563" s="14"/>
      <c r="V563" s="36">
        <f t="shared" si="113"/>
        <v>1012.15</v>
      </c>
      <c r="W563" s="36">
        <f t="shared" si="114"/>
        <v>1006.09</v>
      </c>
    </row>
    <row r="564" spans="1:23" x14ac:dyDescent="0.2">
      <c r="A564" s="29">
        <v>41835</v>
      </c>
      <c r="B564" s="2">
        <v>1009116610.46</v>
      </c>
      <c r="C564" s="2">
        <v>1009.12</v>
      </c>
      <c r="D564" s="2">
        <f t="shared" si="118"/>
        <v>0</v>
      </c>
      <c r="E564" s="30">
        <f t="shared" si="118"/>
        <v>0</v>
      </c>
      <c r="F564" s="73">
        <f t="shared" si="119"/>
        <v>0</v>
      </c>
      <c r="G564" s="43">
        <f t="shared" si="119"/>
        <v>0</v>
      </c>
      <c r="I564" s="31">
        <f t="shared" si="117"/>
        <v>24814.34</v>
      </c>
      <c r="J564" s="137">
        <f t="shared" si="115"/>
        <v>5901.6392999999998</v>
      </c>
      <c r="K564" s="77">
        <f t="shared" si="111"/>
        <v>1062.2951</v>
      </c>
      <c r="L564" s="137">
        <f t="shared" si="116"/>
        <v>2757.1491999999998</v>
      </c>
      <c r="M564" s="77">
        <f t="shared" si="112"/>
        <v>496.2869</v>
      </c>
      <c r="N564" s="14"/>
      <c r="O564" s="14"/>
      <c r="P564" s="14"/>
      <c r="V564" s="36">
        <f t="shared" si="113"/>
        <v>1012.15</v>
      </c>
      <c r="W564" s="36">
        <f t="shared" si="114"/>
        <v>1006.09</v>
      </c>
    </row>
    <row r="565" spans="1:23" x14ac:dyDescent="0.2">
      <c r="A565" s="29">
        <v>41836</v>
      </c>
      <c r="B565" s="2">
        <v>1009116610.46</v>
      </c>
      <c r="C565" s="2">
        <v>1009.12</v>
      </c>
      <c r="D565" s="2">
        <f t="shared" si="118"/>
        <v>0</v>
      </c>
      <c r="E565" s="30">
        <f t="shared" si="118"/>
        <v>0</v>
      </c>
      <c r="F565" s="73">
        <f t="shared" si="119"/>
        <v>0</v>
      </c>
      <c r="G565" s="43">
        <f t="shared" si="119"/>
        <v>0</v>
      </c>
      <c r="I565" s="31">
        <f t="shared" ref="I565:I596" si="120">ROUND(B564*$N$2/$O$739,2)</f>
        <v>24814.34</v>
      </c>
      <c r="J565" s="137">
        <f t="shared" si="115"/>
        <v>5901.6392999999998</v>
      </c>
      <c r="K565" s="77">
        <f t="shared" si="111"/>
        <v>1062.2951</v>
      </c>
      <c r="L565" s="137">
        <f t="shared" si="116"/>
        <v>2757.1491999999998</v>
      </c>
      <c r="M565" s="77">
        <f t="shared" si="112"/>
        <v>496.2869</v>
      </c>
      <c r="N565" s="14"/>
      <c r="O565" s="14"/>
      <c r="P565" s="14"/>
      <c r="V565" s="36">
        <f t="shared" si="113"/>
        <v>1012.15</v>
      </c>
      <c r="W565" s="36">
        <f t="shared" si="114"/>
        <v>1006.09</v>
      </c>
    </row>
    <row r="566" spans="1:23" x14ac:dyDescent="0.2">
      <c r="A566" s="29">
        <v>41837</v>
      </c>
      <c r="B566" s="2">
        <v>1009116610.46</v>
      </c>
      <c r="C566" s="2">
        <v>1009.12</v>
      </c>
      <c r="D566" s="2">
        <f t="shared" si="118"/>
        <v>0</v>
      </c>
      <c r="E566" s="30">
        <f t="shared" si="118"/>
        <v>0</v>
      </c>
      <c r="F566" s="73">
        <f t="shared" si="119"/>
        <v>0</v>
      </c>
      <c r="G566" s="43">
        <f t="shared" si="119"/>
        <v>0</v>
      </c>
      <c r="I566" s="19">
        <f t="shared" si="120"/>
        <v>24814.34</v>
      </c>
      <c r="J566" s="138">
        <f t="shared" si="115"/>
        <v>5901.6392999999998</v>
      </c>
      <c r="K566" s="78">
        <f t="shared" si="111"/>
        <v>1062.2951</v>
      </c>
      <c r="L566" s="144">
        <f t="shared" si="116"/>
        <v>2757.1491999999998</v>
      </c>
      <c r="M566" s="87">
        <f t="shared" si="112"/>
        <v>496.2869</v>
      </c>
      <c r="N566" s="14"/>
      <c r="O566" s="14"/>
      <c r="P566" s="14"/>
      <c r="V566" s="36">
        <f t="shared" si="113"/>
        <v>1012.15</v>
      </c>
      <c r="W566" s="36">
        <f t="shared" si="114"/>
        <v>1006.09</v>
      </c>
    </row>
    <row r="567" spans="1:23" x14ac:dyDescent="0.2">
      <c r="A567" s="29">
        <v>41838</v>
      </c>
      <c r="B567" s="2">
        <v>1009116610.46</v>
      </c>
      <c r="C567" s="2">
        <v>1009.12</v>
      </c>
      <c r="D567" s="2">
        <f t="shared" si="118"/>
        <v>0</v>
      </c>
      <c r="E567" s="30">
        <f t="shared" si="118"/>
        <v>0</v>
      </c>
      <c r="F567" s="73">
        <f t="shared" si="119"/>
        <v>0</v>
      </c>
      <c r="G567" s="43">
        <f t="shared" si="119"/>
        <v>0</v>
      </c>
      <c r="I567" s="19">
        <f t="shared" si="120"/>
        <v>24814.34</v>
      </c>
      <c r="J567" s="138">
        <f t="shared" si="115"/>
        <v>5901.6392999999998</v>
      </c>
      <c r="K567" s="78">
        <f t="shared" si="111"/>
        <v>1062.2951</v>
      </c>
      <c r="L567" s="144">
        <f t="shared" si="116"/>
        <v>2757.1491999999998</v>
      </c>
      <c r="M567" s="87">
        <f t="shared" si="112"/>
        <v>496.2869</v>
      </c>
      <c r="N567" s="14"/>
      <c r="O567" s="14"/>
      <c r="P567" s="14"/>
      <c r="V567" s="36">
        <f t="shared" si="113"/>
        <v>1012.15</v>
      </c>
      <c r="W567" s="36">
        <f t="shared" si="114"/>
        <v>1006.09</v>
      </c>
    </row>
    <row r="568" spans="1:23" x14ac:dyDescent="0.2">
      <c r="A568" s="29">
        <v>41839</v>
      </c>
      <c r="B568" s="2">
        <v>1009116610.46</v>
      </c>
      <c r="C568" s="2">
        <v>1009.12</v>
      </c>
      <c r="D568" s="2">
        <f t="shared" si="118"/>
        <v>0</v>
      </c>
      <c r="E568" s="30">
        <f t="shared" si="118"/>
        <v>0</v>
      </c>
      <c r="F568" s="73">
        <f t="shared" si="119"/>
        <v>0</v>
      </c>
      <c r="G568" s="43">
        <f t="shared" si="119"/>
        <v>0</v>
      </c>
      <c r="I568" s="19">
        <f t="shared" si="120"/>
        <v>24814.34</v>
      </c>
      <c r="J568" s="138">
        <f t="shared" si="115"/>
        <v>5901.6392999999998</v>
      </c>
      <c r="K568" s="78">
        <f t="shared" si="111"/>
        <v>1062.2951</v>
      </c>
      <c r="L568" s="144">
        <f t="shared" si="116"/>
        <v>2757.1491999999998</v>
      </c>
      <c r="M568" s="87">
        <f t="shared" si="112"/>
        <v>496.2869</v>
      </c>
      <c r="N568" s="14"/>
      <c r="O568" s="14"/>
      <c r="P568" s="14"/>
      <c r="V568" s="36">
        <f t="shared" si="113"/>
        <v>1012.15</v>
      </c>
      <c r="W568" s="36">
        <f t="shared" si="114"/>
        <v>1006.09</v>
      </c>
    </row>
    <row r="569" spans="1:23" x14ac:dyDescent="0.2">
      <c r="A569" s="29">
        <v>41840</v>
      </c>
      <c r="B569" s="2">
        <v>1009116610.46</v>
      </c>
      <c r="C569" s="2">
        <v>1009.12</v>
      </c>
      <c r="D569" s="2">
        <f t="shared" si="118"/>
        <v>0</v>
      </c>
      <c r="E569" s="30">
        <f t="shared" si="118"/>
        <v>0</v>
      </c>
      <c r="F569" s="73">
        <f t="shared" si="119"/>
        <v>0</v>
      </c>
      <c r="G569" s="43">
        <f t="shared" si="119"/>
        <v>0</v>
      </c>
      <c r="I569" s="19">
        <f t="shared" si="120"/>
        <v>24814.34</v>
      </c>
      <c r="J569" s="138">
        <f t="shared" si="115"/>
        <v>5901.6392999999998</v>
      </c>
      <c r="K569" s="78">
        <f t="shared" si="111"/>
        <v>1062.2951</v>
      </c>
      <c r="L569" s="144">
        <f t="shared" si="116"/>
        <v>2757.1491999999998</v>
      </c>
      <c r="M569" s="87">
        <f t="shared" si="112"/>
        <v>496.2869</v>
      </c>
      <c r="N569" s="14"/>
      <c r="O569" s="14"/>
      <c r="P569" s="14"/>
      <c r="V569" s="36">
        <f t="shared" si="113"/>
        <v>1012.15</v>
      </c>
      <c r="W569" s="36">
        <f t="shared" si="114"/>
        <v>1006.09</v>
      </c>
    </row>
    <row r="570" spans="1:23" x14ac:dyDescent="0.2">
      <c r="A570" s="29">
        <v>41841</v>
      </c>
      <c r="B570" s="2">
        <v>1009116610.46</v>
      </c>
      <c r="C570" s="2">
        <v>1009.12</v>
      </c>
      <c r="D570" s="2">
        <f t="shared" si="118"/>
        <v>0</v>
      </c>
      <c r="E570" s="30">
        <f t="shared" si="118"/>
        <v>0</v>
      </c>
      <c r="F570" s="73">
        <f t="shared" si="119"/>
        <v>0</v>
      </c>
      <c r="G570" s="43">
        <f t="shared" si="119"/>
        <v>0</v>
      </c>
      <c r="I570" s="19">
        <f t="shared" si="120"/>
        <v>24814.34</v>
      </c>
      <c r="J570" s="138">
        <f t="shared" si="115"/>
        <v>5901.6392999999998</v>
      </c>
      <c r="K570" s="78">
        <f t="shared" si="111"/>
        <v>1062.2951</v>
      </c>
      <c r="L570" s="144">
        <f t="shared" si="116"/>
        <v>2757.1491999999998</v>
      </c>
      <c r="M570" s="87">
        <f t="shared" si="112"/>
        <v>496.2869</v>
      </c>
      <c r="N570" s="14"/>
      <c r="O570" s="14"/>
      <c r="P570" s="14"/>
      <c r="V570" s="36">
        <f t="shared" si="113"/>
        <v>1012.15</v>
      </c>
      <c r="W570" s="36">
        <f t="shared" si="114"/>
        <v>1006.09</v>
      </c>
    </row>
    <row r="571" spans="1:23" x14ac:dyDescent="0.2">
      <c r="A571" s="29">
        <v>41842</v>
      </c>
      <c r="B571" s="2">
        <v>1009116610.46</v>
      </c>
      <c r="C571" s="2">
        <v>1009.12</v>
      </c>
      <c r="D571" s="2">
        <f t="shared" si="118"/>
        <v>0</v>
      </c>
      <c r="E571" s="30">
        <f t="shared" si="118"/>
        <v>0</v>
      </c>
      <c r="F571" s="73">
        <f t="shared" si="119"/>
        <v>0</v>
      </c>
      <c r="G571" s="43">
        <f t="shared" si="119"/>
        <v>0</v>
      </c>
      <c r="I571" s="31">
        <f t="shared" si="120"/>
        <v>24814.34</v>
      </c>
      <c r="J571" s="137">
        <f t="shared" si="115"/>
        <v>5901.6392999999998</v>
      </c>
      <c r="K571" s="77">
        <f t="shared" ref="K571:K634" si="121">ROUND(J571*18%,4)</f>
        <v>1062.2951</v>
      </c>
      <c r="L571" s="137">
        <f t="shared" si="116"/>
        <v>2757.1491999999998</v>
      </c>
      <c r="M571" s="77">
        <f t="shared" ref="M571:M634" si="122">ROUND(L571*18%,4)</f>
        <v>496.2869</v>
      </c>
      <c r="N571" s="14"/>
      <c r="O571" s="14"/>
      <c r="P571" s="14"/>
      <c r="V571" s="36">
        <f t="shared" ref="V571:V634" si="123">C571+(ROUND(C571*$V$2,2))</f>
        <v>1012.15</v>
      </c>
      <c r="W571" s="36">
        <f t="shared" ref="W571:W634" si="124">C571-(ROUND(C571*$V$2,2))</f>
        <v>1006.09</v>
      </c>
    </row>
    <row r="572" spans="1:23" x14ac:dyDescent="0.2">
      <c r="A572" s="29">
        <v>41843</v>
      </c>
      <c r="B572" s="2">
        <v>1009116610.46</v>
      </c>
      <c r="C572" s="2">
        <v>1009.12</v>
      </c>
      <c r="D572" s="2">
        <f t="shared" si="118"/>
        <v>0</v>
      </c>
      <c r="E572" s="30">
        <f t="shared" si="118"/>
        <v>0</v>
      </c>
      <c r="F572" s="73">
        <f t="shared" si="119"/>
        <v>0</v>
      </c>
      <c r="G572" s="43">
        <f t="shared" si="119"/>
        <v>0</v>
      </c>
      <c r="I572" s="31">
        <f t="shared" si="120"/>
        <v>24814.34</v>
      </c>
      <c r="J572" s="137">
        <f t="shared" si="115"/>
        <v>5901.6392999999998</v>
      </c>
      <c r="K572" s="77">
        <f t="shared" si="121"/>
        <v>1062.2951</v>
      </c>
      <c r="L572" s="137">
        <f t="shared" si="116"/>
        <v>2757.1491999999998</v>
      </c>
      <c r="M572" s="77">
        <f t="shared" si="122"/>
        <v>496.2869</v>
      </c>
      <c r="N572" s="14"/>
      <c r="O572" s="14"/>
      <c r="P572" s="14"/>
      <c r="V572" s="36">
        <f t="shared" si="123"/>
        <v>1012.15</v>
      </c>
      <c r="W572" s="36">
        <f t="shared" si="124"/>
        <v>1006.09</v>
      </c>
    </row>
    <row r="573" spans="1:23" x14ac:dyDescent="0.2">
      <c r="A573" s="29">
        <v>41844</v>
      </c>
      <c r="B573" s="2">
        <v>1009116610.46</v>
      </c>
      <c r="C573" s="2">
        <v>1009.12</v>
      </c>
      <c r="D573" s="2">
        <f t="shared" si="118"/>
        <v>0</v>
      </c>
      <c r="E573" s="30">
        <f t="shared" si="118"/>
        <v>0</v>
      </c>
      <c r="F573" s="73">
        <f t="shared" si="119"/>
        <v>0</v>
      </c>
      <c r="G573" s="43">
        <f t="shared" si="119"/>
        <v>0</v>
      </c>
      <c r="I573" s="19">
        <f t="shared" si="120"/>
        <v>24814.34</v>
      </c>
      <c r="J573" s="138">
        <f t="shared" si="115"/>
        <v>5901.6392999999998</v>
      </c>
      <c r="K573" s="78">
        <f t="shared" si="121"/>
        <v>1062.2951</v>
      </c>
      <c r="L573" s="144">
        <f t="shared" si="116"/>
        <v>2757.1491999999998</v>
      </c>
      <c r="M573" s="87">
        <f t="shared" si="122"/>
        <v>496.2869</v>
      </c>
      <c r="N573" s="14"/>
      <c r="O573" s="14"/>
      <c r="P573" s="14"/>
      <c r="V573" s="36">
        <f t="shared" si="123"/>
        <v>1012.15</v>
      </c>
      <c r="W573" s="36">
        <f t="shared" si="124"/>
        <v>1006.09</v>
      </c>
    </row>
    <row r="574" spans="1:23" x14ac:dyDescent="0.2">
      <c r="A574" s="29">
        <v>41845</v>
      </c>
      <c r="B574" s="2">
        <v>1009116610.46</v>
      </c>
      <c r="C574" s="2">
        <v>1009.12</v>
      </c>
      <c r="D574" s="2">
        <f t="shared" si="118"/>
        <v>0</v>
      </c>
      <c r="E574" s="30">
        <f t="shared" si="118"/>
        <v>0</v>
      </c>
      <c r="F574" s="73">
        <f t="shared" si="119"/>
        <v>0</v>
      </c>
      <c r="G574" s="43">
        <f t="shared" si="119"/>
        <v>0</v>
      </c>
      <c r="I574" s="19">
        <f t="shared" si="120"/>
        <v>24814.34</v>
      </c>
      <c r="J574" s="138">
        <f t="shared" si="115"/>
        <v>5901.6392999999998</v>
      </c>
      <c r="K574" s="78">
        <f t="shared" si="121"/>
        <v>1062.2951</v>
      </c>
      <c r="L574" s="144">
        <f t="shared" si="116"/>
        <v>2757.1491999999998</v>
      </c>
      <c r="M574" s="87">
        <f t="shared" si="122"/>
        <v>496.2869</v>
      </c>
      <c r="V574" s="36">
        <f t="shared" si="123"/>
        <v>1012.15</v>
      </c>
      <c r="W574" s="36">
        <f t="shared" si="124"/>
        <v>1006.09</v>
      </c>
    </row>
    <row r="575" spans="1:23" x14ac:dyDescent="0.2">
      <c r="A575" s="29">
        <v>41846</v>
      </c>
      <c r="B575" s="2">
        <v>1009116610.46</v>
      </c>
      <c r="C575" s="2">
        <v>1009.12</v>
      </c>
      <c r="D575" s="2">
        <f t="shared" si="118"/>
        <v>0</v>
      </c>
      <c r="E575" s="30">
        <f t="shared" si="118"/>
        <v>0</v>
      </c>
      <c r="F575" s="73">
        <f t="shared" si="119"/>
        <v>0</v>
      </c>
      <c r="G575" s="43">
        <f t="shared" si="119"/>
        <v>0</v>
      </c>
      <c r="I575" s="19">
        <f t="shared" si="120"/>
        <v>24814.34</v>
      </c>
      <c r="J575" s="138">
        <f t="shared" si="115"/>
        <v>5901.6392999999998</v>
      </c>
      <c r="K575" s="78">
        <f t="shared" si="121"/>
        <v>1062.2951</v>
      </c>
      <c r="L575" s="144">
        <f t="shared" si="116"/>
        <v>2757.1491999999998</v>
      </c>
      <c r="M575" s="87">
        <f t="shared" si="122"/>
        <v>496.2869</v>
      </c>
      <c r="V575" s="36">
        <f t="shared" si="123"/>
        <v>1012.15</v>
      </c>
      <c r="W575" s="36">
        <f t="shared" si="124"/>
        <v>1006.09</v>
      </c>
    </row>
    <row r="576" spans="1:23" x14ac:dyDescent="0.2">
      <c r="A576" s="29">
        <v>41847</v>
      </c>
      <c r="B576" s="2">
        <v>1009116610.46</v>
      </c>
      <c r="C576" s="2">
        <v>1009.12</v>
      </c>
      <c r="D576" s="2">
        <f t="shared" si="118"/>
        <v>0</v>
      </c>
      <c r="E576" s="30">
        <f t="shared" si="118"/>
        <v>0</v>
      </c>
      <c r="F576" s="73">
        <f t="shared" si="119"/>
        <v>0</v>
      </c>
      <c r="G576" s="43">
        <f t="shared" si="119"/>
        <v>0</v>
      </c>
      <c r="I576" s="19">
        <f t="shared" si="120"/>
        <v>24814.34</v>
      </c>
      <c r="J576" s="138">
        <f t="shared" si="115"/>
        <v>5901.6392999999998</v>
      </c>
      <c r="K576" s="78">
        <f t="shared" si="121"/>
        <v>1062.2951</v>
      </c>
      <c r="L576" s="144">
        <f t="shared" si="116"/>
        <v>2757.1491999999998</v>
      </c>
      <c r="M576" s="87">
        <f t="shared" si="122"/>
        <v>496.2869</v>
      </c>
      <c r="N576" s="191" t="s">
        <v>54</v>
      </c>
      <c r="O576" s="191"/>
      <c r="P576" s="191"/>
      <c r="V576" s="36">
        <f t="shared" si="123"/>
        <v>1012.15</v>
      </c>
      <c r="W576" s="36">
        <f t="shared" si="124"/>
        <v>1006.09</v>
      </c>
    </row>
    <row r="577" spans="1:23" x14ac:dyDescent="0.2">
      <c r="A577" s="29">
        <v>41848</v>
      </c>
      <c r="B577" s="2">
        <v>1009116610.46</v>
      </c>
      <c r="C577" s="2">
        <v>1009.12</v>
      </c>
      <c r="D577" s="2">
        <f t="shared" si="118"/>
        <v>0</v>
      </c>
      <c r="E577" s="30">
        <f t="shared" si="118"/>
        <v>0</v>
      </c>
      <c r="F577" s="73">
        <f t="shared" si="119"/>
        <v>0</v>
      </c>
      <c r="G577" s="43">
        <f t="shared" si="119"/>
        <v>0</v>
      </c>
      <c r="I577" s="19">
        <f t="shared" si="120"/>
        <v>24814.34</v>
      </c>
      <c r="J577" s="138">
        <f t="shared" si="115"/>
        <v>5901.6392999999998</v>
      </c>
      <c r="K577" s="78">
        <f t="shared" si="121"/>
        <v>1062.2951</v>
      </c>
      <c r="L577" s="144">
        <f t="shared" si="116"/>
        <v>2757.1491999999998</v>
      </c>
      <c r="M577" s="87">
        <f t="shared" si="122"/>
        <v>496.2869</v>
      </c>
      <c r="N577" s="119" t="s">
        <v>52</v>
      </c>
      <c r="O577" s="120">
        <f>SUM(J551:J581)</f>
        <v>182950.81830000004</v>
      </c>
      <c r="P577" s="76">
        <f>SUM(L551:L581)</f>
        <v>85470.016199999998</v>
      </c>
      <c r="V577" s="36">
        <f t="shared" si="123"/>
        <v>1012.15</v>
      </c>
      <c r="W577" s="36">
        <f t="shared" si="124"/>
        <v>1006.09</v>
      </c>
    </row>
    <row r="578" spans="1:23" x14ac:dyDescent="0.2">
      <c r="A578" s="29">
        <v>41849</v>
      </c>
      <c r="B578" s="2">
        <v>1009116610.46</v>
      </c>
      <c r="C578" s="2">
        <v>1009.12</v>
      </c>
      <c r="D578" s="2">
        <f t="shared" si="118"/>
        <v>0</v>
      </c>
      <c r="E578" s="30">
        <f t="shared" si="118"/>
        <v>0</v>
      </c>
      <c r="F578" s="73">
        <f t="shared" si="119"/>
        <v>0</v>
      </c>
      <c r="G578" s="43">
        <f t="shared" si="119"/>
        <v>0</v>
      </c>
      <c r="I578" s="31">
        <f t="shared" si="120"/>
        <v>24814.34</v>
      </c>
      <c r="J578" s="137">
        <f t="shared" si="115"/>
        <v>5901.6392999999998</v>
      </c>
      <c r="K578" s="77">
        <f t="shared" si="121"/>
        <v>1062.2951</v>
      </c>
      <c r="L578" s="137">
        <f t="shared" si="116"/>
        <v>2757.1491999999998</v>
      </c>
      <c r="M578" s="77">
        <f t="shared" si="122"/>
        <v>496.2869</v>
      </c>
      <c r="N578" s="119" t="s">
        <v>53</v>
      </c>
      <c r="O578" s="76">
        <f>SUM(K551:K581)</f>
        <v>32931.148099999991</v>
      </c>
      <c r="P578" s="76">
        <f>SUM(M551:M581)</f>
        <v>15384.604199999989</v>
      </c>
      <c r="V578" s="36">
        <f t="shared" si="123"/>
        <v>1012.15</v>
      </c>
      <c r="W578" s="36">
        <f t="shared" si="124"/>
        <v>1006.09</v>
      </c>
    </row>
    <row r="579" spans="1:23" x14ac:dyDescent="0.2">
      <c r="A579" s="29">
        <v>41850</v>
      </c>
      <c r="B579" s="2">
        <v>1009116610.46</v>
      </c>
      <c r="C579" s="2">
        <v>1009.12</v>
      </c>
      <c r="D579" s="2">
        <f t="shared" si="118"/>
        <v>0</v>
      </c>
      <c r="E579" s="30">
        <f t="shared" si="118"/>
        <v>0</v>
      </c>
      <c r="F579" s="73">
        <f t="shared" si="119"/>
        <v>0</v>
      </c>
      <c r="G579" s="43">
        <f t="shared" si="119"/>
        <v>0</v>
      </c>
      <c r="I579" s="31">
        <f t="shared" si="120"/>
        <v>24814.34</v>
      </c>
      <c r="J579" s="137">
        <f t="shared" si="115"/>
        <v>5901.6392999999998</v>
      </c>
      <c r="K579" s="77">
        <f t="shared" si="121"/>
        <v>1062.2951</v>
      </c>
      <c r="L579" s="137">
        <f t="shared" si="116"/>
        <v>2757.1491999999998</v>
      </c>
      <c r="M579" s="77">
        <f t="shared" si="122"/>
        <v>496.2869</v>
      </c>
      <c r="N579" s="186" t="s">
        <v>11</v>
      </c>
      <c r="O579" s="186"/>
      <c r="P579" s="186"/>
      <c r="V579" s="36">
        <f t="shared" si="123"/>
        <v>1012.15</v>
      </c>
      <c r="W579" s="36">
        <f t="shared" si="124"/>
        <v>1006.09</v>
      </c>
    </row>
    <row r="580" spans="1:23" x14ac:dyDescent="0.2">
      <c r="A580" s="29">
        <v>41851</v>
      </c>
      <c r="B580" s="31">
        <v>1008527716.25</v>
      </c>
      <c r="C580" s="31">
        <v>1008.11</v>
      </c>
      <c r="D580" s="2">
        <f t="shared" si="118"/>
        <v>-588894.21000003815</v>
      </c>
      <c r="E580" s="30">
        <f t="shared" si="118"/>
        <v>-1.0099999999999909</v>
      </c>
      <c r="F580" s="73">
        <f t="shared" si="119"/>
        <v>-5.8357399322918097E-4</v>
      </c>
      <c r="G580" s="43">
        <f t="shared" si="119"/>
        <v>-1.0008720469319714E-3</v>
      </c>
      <c r="I580" s="19">
        <f t="shared" si="120"/>
        <v>24814.34</v>
      </c>
      <c r="J580" s="138">
        <f t="shared" si="115"/>
        <v>5901.6392999999998</v>
      </c>
      <c r="K580" s="78">
        <f t="shared" si="121"/>
        <v>1062.2951</v>
      </c>
      <c r="L580" s="144">
        <f t="shared" si="116"/>
        <v>2757.1491999999998</v>
      </c>
      <c r="M580" s="87">
        <f t="shared" si="122"/>
        <v>496.2869</v>
      </c>
      <c r="N580" s="92" t="s">
        <v>43</v>
      </c>
      <c r="O580" s="167" t="s">
        <v>39</v>
      </c>
      <c r="P580" s="93" t="s">
        <v>40</v>
      </c>
      <c r="V580" s="36">
        <f t="shared" si="123"/>
        <v>1011.13</v>
      </c>
      <c r="W580" s="36">
        <f t="shared" si="124"/>
        <v>1005.09</v>
      </c>
    </row>
    <row r="581" spans="1:23" x14ac:dyDescent="0.2">
      <c r="A581" s="29">
        <v>41852</v>
      </c>
      <c r="B581" s="2">
        <v>1008527716.25</v>
      </c>
      <c r="C581" s="2">
        <v>1008.11</v>
      </c>
      <c r="D581" s="2">
        <f t="shared" si="118"/>
        <v>0</v>
      </c>
      <c r="E581" s="30">
        <f t="shared" si="118"/>
        <v>0</v>
      </c>
      <c r="F581" s="73">
        <f t="shared" si="119"/>
        <v>0</v>
      </c>
      <c r="G581" s="43">
        <f t="shared" si="119"/>
        <v>0</v>
      </c>
      <c r="I581" s="32">
        <f t="shared" si="120"/>
        <v>24799.86</v>
      </c>
      <c r="J581" s="139">
        <f t="shared" si="115"/>
        <v>5901.6392999999998</v>
      </c>
      <c r="K581" s="79">
        <f t="shared" si="121"/>
        <v>1062.2951</v>
      </c>
      <c r="L581" s="139">
        <f t="shared" si="116"/>
        <v>2755.5401999999999</v>
      </c>
      <c r="M581" s="79">
        <f t="shared" si="122"/>
        <v>495.99720000000002</v>
      </c>
      <c r="N581" s="94">
        <f>SUM(I550:I581)</f>
        <v>794044.39999999991</v>
      </c>
      <c r="O581" s="89">
        <f>IF(SUM(J551:J581)&lt;20000,20000,SUM(J551:J581))</f>
        <v>182950.81830000004</v>
      </c>
      <c r="P581" s="91">
        <f>IF(SUM(L551:L581)&lt;6000,6000,SUM(L551:L581))</f>
        <v>85470.016199999998</v>
      </c>
      <c r="Q581" s="34"/>
      <c r="R581" s="34"/>
      <c r="V581" s="36">
        <f t="shared" si="123"/>
        <v>1011.13</v>
      </c>
      <c r="W581" s="36">
        <f t="shared" si="124"/>
        <v>1005.09</v>
      </c>
    </row>
    <row r="582" spans="1:23" x14ac:dyDescent="0.2">
      <c r="A582" s="29">
        <v>41853</v>
      </c>
      <c r="B582" s="2">
        <v>1008527716.25</v>
      </c>
      <c r="C582" s="2">
        <v>1008.11</v>
      </c>
      <c r="D582" s="2">
        <f t="shared" si="118"/>
        <v>0</v>
      </c>
      <c r="E582" s="30">
        <f t="shared" si="118"/>
        <v>0</v>
      </c>
      <c r="F582" s="73">
        <f t="shared" si="119"/>
        <v>0</v>
      </c>
      <c r="G582" s="43">
        <f t="shared" si="119"/>
        <v>0</v>
      </c>
      <c r="I582" s="19">
        <f t="shared" si="120"/>
        <v>24799.86</v>
      </c>
      <c r="J582" s="138">
        <f t="shared" si="115"/>
        <v>5901.6392999999998</v>
      </c>
      <c r="K582" s="78">
        <f t="shared" si="121"/>
        <v>1062.2951</v>
      </c>
      <c r="L582" s="144">
        <f t="shared" si="116"/>
        <v>2755.5401999999999</v>
      </c>
      <c r="M582" s="87">
        <f t="shared" si="122"/>
        <v>495.99720000000002</v>
      </c>
      <c r="N582" s="94">
        <f>ROUND(N581*18/118,2)</f>
        <v>121125.42</v>
      </c>
      <c r="O582" s="95">
        <f>IF(O581=TRUE,SUM(K551:K581),O581*18%)</f>
        <v>32931.147294000009</v>
      </c>
      <c r="P582" s="96">
        <f>IF(P581=TRUE,SUM(M551:M581),P581*18%)</f>
        <v>15384.602916</v>
      </c>
      <c r="Q582" s="34"/>
      <c r="R582" s="34"/>
      <c r="V582" s="36">
        <f t="shared" si="123"/>
        <v>1011.13</v>
      </c>
      <c r="W582" s="36">
        <f t="shared" si="124"/>
        <v>1005.09</v>
      </c>
    </row>
    <row r="583" spans="1:23" x14ac:dyDescent="0.2">
      <c r="A583" s="29">
        <v>41854</v>
      </c>
      <c r="B583" s="2">
        <v>1008527716.25</v>
      </c>
      <c r="C583" s="2">
        <v>1008.11</v>
      </c>
      <c r="D583" s="2">
        <f t="shared" si="118"/>
        <v>0</v>
      </c>
      <c r="E583" s="30">
        <f t="shared" si="118"/>
        <v>0</v>
      </c>
      <c r="F583" s="73">
        <f t="shared" si="119"/>
        <v>0</v>
      </c>
      <c r="G583" s="43">
        <f t="shared" si="119"/>
        <v>0</v>
      </c>
      <c r="I583" s="19">
        <f t="shared" si="120"/>
        <v>24799.86</v>
      </c>
      <c r="J583" s="138">
        <f t="shared" si="115"/>
        <v>5901.6392999999998</v>
      </c>
      <c r="K583" s="78">
        <f t="shared" si="121"/>
        <v>1062.2951</v>
      </c>
      <c r="L583" s="144">
        <f t="shared" si="116"/>
        <v>2755.5401999999999</v>
      </c>
      <c r="M583" s="87">
        <f t="shared" si="122"/>
        <v>495.99720000000002</v>
      </c>
      <c r="N583" s="190" t="s">
        <v>47</v>
      </c>
      <c r="O583" s="190"/>
      <c r="P583" s="190"/>
      <c r="Q583" s="34"/>
      <c r="R583" s="34"/>
      <c r="V583" s="36">
        <f t="shared" si="123"/>
        <v>1011.13</v>
      </c>
      <c r="W583" s="36">
        <f t="shared" si="124"/>
        <v>1005.09</v>
      </c>
    </row>
    <row r="584" spans="1:23" x14ac:dyDescent="0.2">
      <c r="A584" s="29">
        <v>41855</v>
      </c>
      <c r="B584" s="2">
        <v>1008527716.25</v>
      </c>
      <c r="C584" s="2">
        <v>1008.11</v>
      </c>
      <c r="D584" s="2">
        <f t="shared" si="118"/>
        <v>0</v>
      </c>
      <c r="E584" s="30">
        <f t="shared" si="118"/>
        <v>0</v>
      </c>
      <c r="F584" s="73">
        <f t="shared" si="119"/>
        <v>0</v>
      </c>
      <c r="G584" s="43">
        <f t="shared" si="119"/>
        <v>0</v>
      </c>
      <c r="I584" s="19">
        <f t="shared" si="120"/>
        <v>24799.86</v>
      </c>
      <c r="J584" s="138">
        <f t="shared" ref="J584:J647" si="125">ROUND(IF(B583&lt;=$R$740,B583*$S$740/$O$739,MAX(IF(B583&lt;=$R$741,B583*$S$741/$O$739,MAX(IF(B583&lt;=$R$742,B583*$S$742/$O$739,MAX(IF(B583&lt;=$R$743,B583*$S$743/$O$739,MAX(IF(B583&lt;=$R$744,B583*$S$744/$O$739,MAX(IF(B583&lt;=$R$745,B583*$S$745/$O$739,MAX(IF(B583&gt;$R$746,B583*$S$746/$O$739,0),$R$745*$S$745/$O$739)),$R$744*$S$744/$O$739)),$R$743*$S$743/$O$739)),$R$742*$S$742/$O$739)),$R$741*$S$741/$O$739)),$R$740*$S$740/$O$739)),4)</f>
        <v>5901.6392999999998</v>
      </c>
      <c r="K584" s="78">
        <f t="shared" si="121"/>
        <v>1062.2951</v>
      </c>
      <c r="L584" s="144">
        <f t="shared" si="116"/>
        <v>2755.5401999999999</v>
      </c>
      <c r="M584" s="87">
        <f t="shared" si="122"/>
        <v>495.99720000000002</v>
      </c>
      <c r="N584" s="75"/>
      <c r="O584" s="75"/>
      <c r="P584" s="75"/>
      <c r="Q584" s="34"/>
      <c r="R584" s="34"/>
      <c r="V584" s="36">
        <f t="shared" si="123"/>
        <v>1011.13</v>
      </c>
      <c r="W584" s="36">
        <f t="shared" si="124"/>
        <v>1005.09</v>
      </c>
    </row>
    <row r="585" spans="1:23" x14ac:dyDescent="0.2">
      <c r="A585" s="29">
        <v>41856</v>
      </c>
      <c r="B585" s="2">
        <v>1008527716.25</v>
      </c>
      <c r="C585" s="2">
        <v>1008.11</v>
      </c>
      <c r="D585" s="2">
        <f t="shared" si="118"/>
        <v>0</v>
      </c>
      <c r="E585" s="30">
        <f t="shared" si="118"/>
        <v>0</v>
      </c>
      <c r="F585" s="73">
        <f t="shared" si="119"/>
        <v>0</v>
      </c>
      <c r="G585" s="43">
        <f t="shared" si="119"/>
        <v>0</v>
      </c>
      <c r="I585" s="31">
        <f t="shared" si="120"/>
        <v>24799.86</v>
      </c>
      <c r="J585" s="137">
        <f t="shared" si="125"/>
        <v>5901.6392999999998</v>
      </c>
      <c r="K585" s="77">
        <f t="shared" si="121"/>
        <v>1062.2951</v>
      </c>
      <c r="L585" s="137">
        <f t="shared" si="116"/>
        <v>2755.5401999999999</v>
      </c>
      <c r="M585" s="77">
        <f t="shared" si="122"/>
        <v>495.99720000000002</v>
      </c>
      <c r="N585" s="14"/>
      <c r="O585" s="14"/>
      <c r="P585" s="14"/>
      <c r="Q585" s="34"/>
      <c r="R585" s="34"/>
      <c r="V585" s="36">
        <f t="shared" si="123"/>
        <v>1011.13</v>
      </c>
      <c r="W585" s="36">
        <f t="shared" si="124"/>
        <v>1005.09</v>
      </c>
    </row>
    <row r="586" spans="1:23" x14ac:dyDescent="0.2">
      <c r="A586" s="29">
        <v>41857</v>
      </c>
      <c r="B586" s="2">
        <v>1008527716.25</v>
      </c>
      <c r="C586" s="2">
        <v>1008.11</v>
      </c>
      <c r="D586" s="2">
        <f t="shared" si="118"/>
        <v>0</v>
      </c>
      <c r="E586" s="30">
        <f t="shared" si="118"/>
        <v>0</v>
      </c>
      <c r="F586" s="73">
        <f t="shared" si="119"/>
        <v>0</v>
      </c>
      <c r="G586" s="43">
        <f t="shared" si="119"/>
        <v>0</v>
      </c>
      <c r="I586" s="31">
        <f t="shared" si="120"/>
        <v>24799.86</v>
      </c>
      <c r="J586" s="137">
        <f t="shared" si="125"/>
        <v>5901.6392999999998</v>
      </c>
      <c r="K586" s="77">
        <f t="shared" si="121"/>
        <v>1062.2951</v>
      </c>
      <c r="L586" s="137">
        <f t="shared" si="116"/>
        <v>2755.5401999999999</v>
      </c>
      <c r="M586" s="77">
        <f t="shared" si="122"/>
        <v>495.99720000000002</v>
      </c>
      <c r="N586" s="14"/>
      <c r="O586" s="14"/>
      <c r="P586" s="14"/>
      <c r="Q586" s="34"/>
      <c r="R586" s="34"/>
      <c r="V586" s="36">
        <f t="shared" si="123"/>
        <v>1011.13</v>
      </c>
      <c r="W586" s="36">
        <f t="shared" si="124"/>
        <v>1005.09</v>
      </c>
    </row>
    <row r="587" spans="1:23" x14ac:dyDescent="0.2">
      <c r="A587" s="29">
        <v>41858</v>
      </c>
      <c r="B587" s="2">
        <v>1008527716.25</v>
      </c>
      <c r="C587" s="2">
        <v>1008.11</v>
      </c>
      <c r="D587" s="2">
        <f t="shared" si="118"/>
        <v>0</v>
      </c>
      <c r="E587" s="30">
        <f t="shared" si="118"/>
        <v>0</v>
      </c>
      <c r="F587" s="73">
        <f t="shared" si="119"/>
        <v>0</v>
      </c>
      <c r="G587" s="43">
        <f t="shared" si="119"/>
        <v>0</v>
      </c>
      <c r="I587" s="19">
        <f t="shared" si="120"/>
        <v>24799.86</v>
      </c>
      <c r="J587" s="138">
        <f t="shared" si="125"/>
        <v>5901.6392999999998</v>
      </c>
      <c r="K587" s="78">
        <f t="shared" si="121"/>
        <v>1062.2951</v>
      </c>
      <c r="L587" s="144">
        <f t="shared" si="116"/>
        <v>2755.5401999999999</v>
      </c>
      <c r="M587" s="87">
        <f t="shared" si="122"/>
        <v>495.99720000000002</v>
      </c>
      <c r="N587" s="14"/>
      <c r="O587" s="14"/>
      <c r="P587" s="14"/>
      <c r="V587" s="36">
        <f t="shared" si="123"/>
        <v>1011.13</v>
      </c>
      <c r="W587" s="36">
        <f t="shared" si="124"/>
        <v>1005.09</v>
      </c>
    </row>
    <row r="588" spans="1:23" x14ac:dyDescent="0.2">
      <c r="A588" s="29">
        <v>41859</v>
      </c>
      <c r="B588" s="2">
        <v>1008527716.25</v>
      </c>
      <c r="C588" s="2">
        <v>1008.11</v>
      </c>
      <c r="D588" s="2">
        <f t="shared" si="118"/>
        <v>0</v>
      </c>
      <c r="E588" s="30">
        <f t="shared" si="118"/>
        <v>0</v>
      </c>
      <c r="F588" s="73">
        <f t="shared" si="119"/>
        <v>0</v>
      </c>
      <c r="G588" s="43">
        <f t="shared" si="119"/>
        <v>0</v>
      </c>
      <c r="I588" s="19">
        <f t="shared" si="120"/>
        <v>24799.86</v>
      </c>
      <c r="J588" s="138">
        <f t="shared" si="125"/>
        <v>5901.6392999999998</v>
      </c>
      <c r="K588" s="78">
        <f t="shared" si="121"/>
        <v>1062.2951</v>
      </c>
      <c r="L588" s="144">
        <f t="shared" si="116"/>
        <v>2755.5401999999999</v>
      </c>
      <c r="M588" s="87">
        <f t="shared" si="122"/>
        <v>495.99720000000002</v>
      </c>
      <c r="N588" s="14"/>
      <c r="O588" s="14"/>
      <c r="P588" s="14"/>
      <c r="V588" s="36">
        <f t="shared" si="123"/>
        <v>1011.13</v>
      </c>
      <c r="W588" s="36">
        <f t="shared" si="124"/>
        <v>1005.09</v>
      </c>
    </row>
    <row r="589" spans="1:23" x14ac:dyDescent="0.2">
      <c r="A589" s="29">
        <v>41860</v>
      </c>
      <c r="B589" s="2">
        <v>1008527716.25</v>
      </c>
      <c r="C589" s="2">
        <v>1008.11</v>
      </c>
      <c r="D589" s="2">
        <f t="shared" si="118"/>
        <v>0</v>
      </c>
      <c r="E589" s="30">
        <f t="shared" si="118"/>
        <v>0</v>
      </c>
      <c r="F589" s="73">
        <f t="shared" si="119"/>
        <v>0</v>
      </c>
      <c r="G589" s="43">
        <f t="shared" si="119"/>
        <v>0</v>
      </c>
      <c r="I589" s="19">
        <f t="shared" si="120"/>
        <v>24799.86</v>
      </c>
      <c r="J589" s="138">
        <f t="shared" si="125"/>
        <v>5901.6392999999998</v>
      </c>
      <c r="K589" s="78">
        <f t="shared" si="121"/>
        <v>1062.2951</v>
      </c>
      <c r="L589" s="144">
        <f t="shared" si="116"/>
        <v>2755.5401999999999</v>
      </c>
      <c r="M589" s="87">
        <f t="shared" si="122"/>
        <v>495.99720000000002</v>
      </c>
      <c r="N589" s="14"/>
      <c r="O589" s="14"/>
      <c r="P589" s="14"/>
      <c r="V589" s="36">
        <f t="shared" si="123"/>
        <v>1011.13</v>
      </c>
      <c r="W589" s="36">
        <f t="shared" si="124"/>
        <v>1005.09</v>
      </c>
    </row>
    <row r="590" spans="1:23" x14ac:dyDescent="0.2">
      <c r="A590" s="29">
        <v>41861</v>
      </c>
      <c r="B590" s="2">
        <v>1008527716.25</v>
      </c>
      <c r="C590" s="2">
        <v>1008.11</v>
      </c>
      <c r="D590" s="2">
        <f t="shared" si="118"/>
        <v>0</v>
      </c>
      <c r="E590" s="30">
        <f t="shared" si="118"/>
        <v>0</v>
      </c>
      <c r="F590" s="73">
        <f t="shared" si="119"/>
        <v>0</v>
      </c>
      <c r="G590" s="43">
        <f t="shared" si="119"/>
        <v>0</v>
      </c>
      <c r="I590" s="19">
        <f t="shared" si="120"/>
        <v>24799.86</v>
      </c>
      <c r="J590" s="138">
        <f t="shared" si="125"/>
        <v>5901.6392999999998</v>
      </c>
      <c r="K590" s="78">
        <f t="shared" si="121"/>
        <v>1062.2951</v>
      </c>
      <c r="L590" s="144">
        <f t="shared" si="116"/>
        <v>2755.5401999999999</v>
      </c>
      <c r="M590" s="87">
        <f t="shared" si="122"/>
        <v>495.99720000000002</v>
      </c>
      <c r="N590" s="192"/>
      <c r="O590" s="192"/>
      <c r="P590" s="192"/>
      <c r="V590" s="36">
        <f t="shared" si="123"/>
        <v>1011.13</v>
      </c>
      <c r="W590" s="36">
        <f t="shared" si="124"/>
        <v>1005.09</v>
      </c>
    </row>
    <row r="591" spans="1:23" x14ac:dyDescent="0.2">
      <c r="A591" s="29">
        <v>41862</v>
      </c>
      <c r="B591" s="2">
        <v>1008527716.25</v>
      </c>
      <c r="C591" s="2">
        <v>1008.11</v>
      </c>
      <c r="D591" s="2">
        <f t="shared" si="118"/>
        <v>0</v>
      </c>
      <c r="E591" s="30">
        <f t="shared" si="118"/>
        <v>0</v>
      </c>
      <c r="F591" s="73">
        <f t="shared" si="119"/>
        <v>0</v>
      </c>
      <c r="G591" s="43">
        <f t="shared" si="119"/>
        <v>0</v>
      </c>
      <c r="I591" s="19">
        <f t="shared" si="120"/>
        <v>24799.86</v>
      </c>
      <c r="J591" s="138">
        <f t="shared" si="125"/>
        <v>5901.6392999999998</v>
      </c>
      <c r="K591" s="78">
        <f t="shared" si="121"/>
        <v>1062.2951</v>
      </c>
      <c r="L591" s="144">
        <f t="shared" si="116"/>
        <v>2755.5401999999999</v>
      </c>
      <c r="M591" s="87">
        <f t="shared" si="122"/>
        <v>495.99720000000002</v>
      </c>
      <c r="N591" s="168"/>
      <c r="O591" s="168"/>
      <c r="P591" s="168"/>
      <c r="V591" s="36">
        <f t="shared" si="123"/>
        <v>1011.13</v>
      </c>
      <c r="W591" s="36">
        <f t="shared" si="124"/>
        <v>1005.09</v>
      </c>
    </row>
    <row r="592" spans="1:23" x14ac:dyDescent="0.2">
      <c r="A592" s="29">
        <v>41863</v>
      </c>
      <c r="B592" s="2">
        <v>1008527716.25</v>
      </c>
      <c r="C592" s="2">
        <v>1008.11</v>
      </c>
      <c r="D592" s="2">
        <f t="shared" si="118"/>
        <v>0</v>
      </c>
      <c r="E592" s="30">
        <f t="shared" si="118"/>
        <v>0</v>
      </c>
      <c r="F592" s="73">
        <f t="shared" si="119"/>
        <v>0</v>
      </c>
      <c r="G592" s="43">
        <f t="shared" si="119"/>
        <v>0</v>
      </c>
      <c r="I592" s="31">
        <f t="shared" si="120"/>
        <v>24799.86</v>
      </c>
      <c r="J592" s="137">
        <f t="shared" si="125"/>
        <v>5901.6392999999998</v>
      </c>
      <c r="K592" s="77">
        <f t="shared" si="121"/>
        <v>1062.2951</v>
      </c>
      <c r="L592" s="137">
        <f t="shared" si="116"/>
        <v>2755.5401999999999</v>
      </c>
      <c r="M592" s="77">
        <f t="shared" si="122"/>
        <v>495.99720000000002</v>
      </c>
      <c r="N592" s="20"/>
      <c r="O592" s="21"/>
      <c r="P592" s="21"/>
      <c r="V592" s="36">
        <f t="shared" si="123"/>
        <v>1011.13</v>
      </c>
      <c r="W592" s="36">
        <f t="shared" si="124"/>
        <v>1005.09</v>
      </c>
    </row>
    <row r="593" spans="1:23" x14ac:dyDescent="0.2">
      <c r="A593" s="29">
        <v>41864</v>
      </c>
      <c r="B593" s="2">
        <v>1008527716.25</v>
      </c>
      <c r="C593" s="2">
        <v>1008.11</v>
      </c>
      <c r="D593" s="2">
        <f t="shared" si="118"/>
        <v>0</v>
      </c>
      <c r="E593" s="30">
        <f t="shared" si="118"/>
        <v>0</v>
      </c>
      <c r="F593" s="73">
        <f t="shared" si="119"/>
        <v>0</v>
      </c>
      <c r="G593" s="43">
        <f t="shared" si="119"/>
        <v>0</v>
      </c>
      <c r="I593" s="31">
        <f t="shared" si="120"/>
        <v>24799.86</v>
      </c>
      <c r="J593" s="137">
        <f t="shared" si="125"/>
        <v>5901.6392999999998</v>
      </c>
      <c r="K593" s="77">
        <f t="shared" si="121"/>
        <v>1062.2951</v>
      </c>
      <c r="L593" s="137">
        <f t="shared" ref="L593:L656" si="126">ROUND(IF(B592&lt;=$R$750,B592*$S$750/$O$739,IF(B592&gt;$R$751,B592*$S$751/$O$739,0)),4)</f>
        <v>2755.5401999999999</v>
      </c>
      <c r="M593" s="77">
        <f t="shared" si="122"/>
        <v>495.99720000000002</v>
      </c>
      <c r="N593" s="14"/>
      <c r="O593" s="14"/>
      <c r="P593" s="14"/>
      <c r="V593" s="36">
        <f t="shared" si="123"/>
        <v>1011.13</v>
      </c>
      <c r="W593" s="36">
        <f t="shared" si="124"/>
        <v>1005.09</v>
      </c>
    </row>
    <row r="594" spans="1:23" x14ac:dyDescent="0.2">
      <c r="A594" s="29">
        <v>41865</v>
      </c>
      <c r="B594" s="2">
        <v>1008527716.25</v>
      </c>
      <c r="C594" s="2">
        <v>1008.11</v>
      </c>
      <c r="D594" s="2">
        <f t="shared" si="118"/>
        <v>0</v>
      </c>
      <c r="E594" s="30">
        <f t="shared" si="118"/>
        <v>0</v>
      </c>
      <c r="F594" s="73">
        <f t="shared" si="119"/>
        <v>0</v>
      </c>
      <c r="G594" s="43">
        <f t="shared" si="119"/>
        <v>0</v>
      </c>
      <c r="I594" s="19">
        <f t="shared" si="120"/>
        <v>24799.86</v>
      </c>
      <c r="J594" s="138">
        <f t="shared" si="125"/>
        <v>5901.6392999999998</v>
      </c>
      <c r="K594" s="78">
        <f t="shared" si="121"/>
        <v>1062.2951</v>
      </c>
      <c r="L594" s="144">
        <f t="shared" si="126"/>
        <v>2755.5401999999999</v>
      </c>
      <c r="M594" s="87">
        <f t="shared" si="122"/>
        <v>495.99720000000002</v>
      </c>
      <c r="N594" s="14"/>
      <c r="O594" s="14"/>
      <c r="P594" s="14"/>
      <c r="V594" s="36">
        <f t="shared" si="123"/>
        <v>1011.13</v>
      </c>
      <c r="W594" s="36">
        <f t="shared" si="124"/>
        <v>1005.09</v>
      </c>
    </row>
    <row r="595" spans="1:23" x14ac:dyDescent="0.2">
      <c r="A595" s="29">
        <v>41866</v>
      </c>
      <c r="B595" s="2">
        <v>1008527716.25</v>
      </c>
      <c r="C595" s="2">
        <v>1008.11</v>
      </c>
      <c r="D595" s="2">
        <f t="shared" si="118"/>
        <v>0</v>
      </c>
      <c r="E595" s="30">
        <f t="shared" si="118"/>
        <v>0</v>
      </c>
      <c r="F595" s="73">
        <f t="shared" si="119"/>
        <v>0</v>
      </c>
      <c r="G595" s="43">
        <f t="shared" si="119"/>
        <v>0</v>
      </c>
      <c r="I595" s="19">
        <f t="shared" si="120"/>
        <v>24799.86</v>
      </c>
      <c r="J595" s="138">
        <f t="shared" si="125"/>
        <v>5901.6392999999998</v>
      </c>
      <c r="K595" s="78">
        <f t="shared" si="121"/>
        <v>1062.2951</v>
      </c>
      <c r="L595" s="144">
        <f t="shared" si="126"/>
        <v>2755.5401999999999</v>
      </c>
      <c r="M595" s="87">
        <f t="shared" si="122"/>
        <v>495.99720000000002</v>
      </c>
      <c r="N595" s="14"/>
      <c r="O595" s="14"/>
      <c r="P595" s="14"/>
      <c r="V595" s="36">
        <f t="shared" si="123"/>
        <v>1011.13</v>
      </c>
      <c r="W595" s="36">
        <f t="shared" si="124"/>
        <v>1005.09</v>
      </c>
    </row>
    <row r="596" spans="1:23" x14ac:dyDescent="0.2">
      <c r="A596" s="29">
        <v>41867</v>
      </c>
      <c r="B596" s="2">
        <v>1008527716.25</v>
      </c>
      <c r="C596" s="2">
        <v>1008.11</v>
      </c>
      <c r="D596" s="2">
        <f t="shared" si="118"/>
        <v>0</v>
      </c>
      <c r="E596" s="30">
        <f t="shared" si="118"/>
        <v>0</v>
      </c>
      <c r="F596" s="73">
        <f t="shared" si="119"/>
        <v>0</v>
      </c>
      <c r="G596" s="43">
        <f t="shared" si="119"/>
        <v>0</v>
      </c>
      <c r="I596" s="19">
        <f t="shared" si="120"/>
        <v>24799.86</v>
      </c>
      <c r="J596" s="138">
        <f t="shared" si="125"/>
        <v>5901.6392999999998</v>
      </c>
      <c r="K596" s="78">
        <f t="shared" si="121"/>
        <v>1062.2951</v>
      </c>
      <c r="L596" s="144">
        <f t="shared" si="126"/>
        <v>2755.5401999999999</v>
      </c>
      <c r="M596" s="87">
        <f t="shared" si="122"/>
        <v>495.99720000000002</v>
      </c>
      <c r="N596" s="14"/>
      <c r="O596" s="14"/>
      <c r="P596" s="14"/>
      <c r="V596" s="36">
        <f t="shared" si="123"/>
        <v>1011.13</v>
      </c>
      <c r="W596" s="36">
        <f t="shared" si="124"/>
        <v>1005.09</v>
      </c>
    </row>
    <row r="597" spans="1:23" x14ac:dyDescent="0.2">
      <c r="A597" s="29">
        <v>41868</v>
      </c>
      <c r="B597" s="2">
        <v>1008527716.25</v>
      </c>
      <c r="C597" s="2">
        <v>1008.11</v>
      </c>
      <c r="D597" s="2">
        <f t="shared" si="118"/>
        <v>0</v>
      </c>
      <c r="E597" s="30">
        <f t="shared" si="118"/>
        <v>0</v>
      </c>
      <c r="F597" s="73">
        <f t="shared" si="119"/>
        <v>0</v>
      </c>
      <c r="G597" s="43">
        <f t="shared" si="119"/>
        <v>0</v>
      </c>
      <c r="I597" s="19">
        <f t="shared" ref="I597:I628" si="127">ROUND(B596*$N$2/$O$739,2)</f>
        <v>24799.86</v>
      </c>
      <c r="J597" s="138">
        <f t="shared" si="125"/>
        <v>5901.6392999999998</v>
      </c>
      <c r="K597" s="78">
        <f t="shared" si="121"/>
        <v>1062.2951</v>
      </c>
      <c r="L597" s="144">
        <f t="shared" si="126"/>
        <v>2755.5401999999999</v>
      </c>
      <c r="M597" s="87">
        <f t="shared" si="122"/>
        <v>495.99720000000002</v>
      </c>
      <c r="N597" s="14"/>
      <c r="O597" s="14"/>
      <c r="P597" s="14"/>
      <c r="V597" s="36">
        <f t="shared" si="123"/>
        <v>1011.13</v>
      </c>
      <c r="W597" s="36">
        <f t="shared" si="124"/>
        <v>1005.09</v>
      </c>
    </row>
    <row r="598" spans="1:23" x14ac:dyDescent="0.2">
      <c r="A598" s="29">
        <v>41869</v>
      </c>
      <c r="B598" s="2">
        <v>1008527716.25</v>
      </c>
      <c r="C598" s="2">
        <v>1008.11</v>
      </c>
      <c r="D598" s="2">
        <f t="shared" si="118"/>
        <v>0</v>
      </c>
      <c r="E598" s="30">
        <f t="shared" si="118"/>
        <v>0</v>
      </c>
      <c r="F598" s="73">
        <f t="shared" si="119"/>
        <v>0</v>
      </c>
      <c r="G598" s="43">
        <f t="shared" si="119"/>
        <v>0</v>
      </c>
      <c r="I598" s="19">
        <f t="shared" si="127"/>
        <v>24799.86</v>
      </c>
      <c r="J598" s="138">
        <f t="shared" si="125"/>
        <v>5901.6392999999998</v>
      </c>
      <c r="K598" s="78">
        <f t="shared" si="121"/>
        <v>1062.2951</v>
      </c>
      <c r="L598" s="144">
        <f t="shared" si="126"/>
        <v>2755.5401999999999</v>
      </c>
      <c r="M598" s="87">
        <f t="shared" si="122"/>
        <v>495.99720000000002</v>
      </c>
      <c r="N598" s="14"/>
      <c r="O598" s="14"/>
      <c r="P598" s="14"/>
      <c r="V598" s="36">
        <f t="shared" si="123"/>
        <v>1011.13</v>
      </c>
      <c r="W598" s="36">
        <f t="shared" si="124"/>
        <v>1005.09</v>
      </c>
    </row>
    <row r="599" spans="1:23" x14ac:dyDescent="0.2">
      <c r="A599" s="29">
        <v>41870</v>
      </c>
      <c r="B599" s="2">
        <v>1008527716.25</v>
      </c>
      <c r="C599" s="2">
        <v>1008.11</v>
      </c>
      <c r="D599" s="2">
        <f t="shared" si="118"/>
        <v>0</v>
      </c>
      <c r="E599" s="30">
        <f t="shared" si="118"/>
        <v>0</v>
      </c>
      <c r="F599" s="73">
        <f t="shared" si="119"/>
        <v>0</v>
      </c>
      <c r="G599" s="43">
        <f t="shared" si="119"/>
        <v>0</v>
      </c>
      <c r="I599" s="31">
        <f t="shared" si="127"/>
        <v>24799.86</v>
      </c>
      <c r="J599" s="137">
        <f t="shared" si="125"/>
        <v>5901.6392999999998</v>
      </c>
      <c r="K599" s="77">
        <f t="shared" si="121"/>
        <v>1062.2951</v>
      </c>
      <c r="L599" s="137">
        <f t="shared" si="126"/>
        <v>2755.5401999999999</v>
      </c>
      <c r="M599" s="77">
        <f t="shared" si="122"/>
        <v>495.99720000000002</v>
      </c>
      <c r="N599" s="14"/>
      <c r="O599" s="14"/>
      <c r="P599" s="14"/>
      <c r="V599" s="36">
        <f t="shared" si="123"/>
        <v>1011.13</v>
      </c>
      <c r="W599" s="36">
        <f t="shared" si="124"/>
        <v>1005.09</v>
      </c>
    </row>
    <row r="600" spans="1:23" x14ac:dyDescent="0.2">
      <c r="A600" s="29">
        <v>41871</v>
      </c>
      <c r="B600" s="2">
        <v>1008527716.25</v>
      </c>
      <c r="C600" s="2">
        <v>1008.11</v>
      </c>
      <c r="D600" s="2">
        <f t="shared" si="118"/>
        <v>0</v>
      </c>
      <c r="E600" s="30">
        <f t="shared" si="118"/>
        <v>0</v>
      </c>
      <c r="F600" s="73">
        <f t="shared" si="119"/>
        <v>0</v>
      </c>
      <c r="G600" s="43">
        <f t="shared" si="119"/>
        <v>0</v>
      </c>
      <c r="I600" s="31">
        <f t="shared" si="127"/>
        <v>24799.86</v>
      </c>
      <c r="J600" s="137">
        <f t="shared" si="125"/>
        <v>5901.6392999999998</v>
      </c>
      <c r="K600" s="77">
        <f t="shared" si="121"/>
        <v>1062.2951</v>
      </c>
      <c r="L600" s="137">
        <f t="shared" si="126"/>
        <v>2755.5401999999999</v>
      </c>
      <c r="M600" s="77">
        <f t="shared" si="122"/>
        <v>495.99720000000002</v>
      </c>
      <c r="N600" s="14"/>
      <c r="O600" s="14"/>
      <c r="P600" s="14"/>
      <c r="V600" s="36">
        <f t="shared" si="123"/>
        <v>1011.13</v>
      </c>
      <c r="W600" s="36">
        <f t="shared" si="124"/>
        <v>1005.09</v>
      </c>
    </row>
    <row r="601" spans="1:23" x14ac:dyDescent="0.2">
      <c r="A601" s="29">
        <v>41872</v>
      </c>
      <c r="B601" s="2">
        <v>1008527716.25</v>
      </c>
      <c r="C601" s="2">
        <v>1008.11</v>
      </c>
      <c r="D601" s="2">
        <f t="shared" si="118"/>
        <v>0</v>
      </c>
      <c r="E601" s="30">
        <f t="shared" si="118"/>
        <v>0</v>
      </c>
      <c r="F601" s="73">
        <f t="shared" si="119"/>
        <v>0</v>
      </c>
      <c r="G601" s="43">
        <f t="shared" si="119"/>
        <v>0</v>
      </c>
      <c r="I601" s="19">
        <f t="shared" si="127"/>
        <v>24799.86</v>
      </c>
      <c r="J601" s="138">
        <f t="shared" si="125"/>
        <v>5901.6392999999998</v>
      </c>
      <c r="K601" s="78">
        <f t="shared" si="121"/>
        <v>1062.2951</v>
      </c>
      <c r="L601" s="144">
        <f t="shared" si="126"/>
        <v>2755.5401999999999</v>
      </c>
      <c r="M601" s="87">
        <f t="shared" si="122"/>
        <v>495.99720000000002</v>
      </c>
      <c r="N601" s="14"/>
      <c r="O601" s="14"/>
      <c r="P601" s="14"/>
      <c r="V601" s="36">
        <f t="shared" si="123"/>
        <v>1011.13</v>
      </c>
      <c r="W601" s="36">
        <f t="shared" si="124"/>
        <v>1005.09</v>
      </c>
    </row>
    <row r="602" spans="1:23" x14ac:dyDescent="0.2">
      <c r="A602" s="29">
        <v>41873</v>
      </c>
      <c r="B602" s="2">
        <v>1008527716.25</v>
      </c>
      <c r="C602" s="2">
        <v>1008.11</v>
      </c>
      <c r="D602" s="2">
        <f t="shared" si="118"/>
        <v>0</v>
      </c>
      <c r="E602" s="30">
        <f t="shared" si="118"/>
        <v>0</v>
      </c>
      <c r="F602" s="73">
        <f t="shared" si="119"/>
        <v>0</v>
      </c>
      <c r="G602" s="43">
        <f t="shared" si="119"/>
        <v>0</v>
      </c>
      <c r="I602" s="19">
        <f t="shared" si="127"/>
        <v>24799.86</v>
      </c>
      <c r="J602" s="138">
        <f t="shared" si="125"/>
        <v>5901.6392999999998</v>
      </c>
      <c r="K602" s="78">
        <f t="shared" si="121"/>
        <v>1062.2951</v>
      </c>
      <c r="L602" s="144">
        <f t="shared" si="126"/>
        <v>2755.5401999999999</v>
      </c>
      <c r="M602" s="87">
        <f t="shared" si="122"/>
        <v>495.99720000000002</v>
      </c>
      <c r="N602" s="14"/>
      <c r="O602" s="14"/>
      <c r="P602" s="14"/>
      <c r="V602" s="36">
        <f t="shared" si="123"/>
        <v>1011.13</v>
      </c>
      <c r="W602" s="36">
        <f t="shared" si="124"/>
        <v>1005.09</v>
      </c>
    </row>
    <row r="603" spans="1:23" x14ac:dyDescent="0.2">
      <c r="A603" s="29">
        <v>41874</v>
      </c>
      <c r="B603" s="2">
        <v>1008527716.25</v>
      </c>
      <c r="C603" s="2">
        <v>1008.11</v>
      </c>
      <c r="D603" s="2">
        <f t="shared" si="118"/>
        <v>0</v>
      </c>
      <c r="E603" s="30">
        <f t="shared" si="118"/>
        <v>0</v>
      </c>
      <c r="F603" s="73">
        <f t="shared" si="119"/>
        <v>0</v>
      </c>
      <c r="G603" s="43">
        <f t="shared" si="119"/>
        <v>0</v>
      </c>
      <c r="I603" s="19">
        <f t="shared" si="127"/>
        <v>24799.86</v>
      </c>
      <c r="J603" s="138">
        <f t="shared" si="125"/>
        <v>5901.6392999999998</v>
      </c>
      <c r="K603" s="78">
        <f t="shared" si="121"/>
        <v>1062.2951</v>
      </c>
      <c r="L603" s="144">
        <f t="shared" si="126"/>
        <v>2755.5401999999999</v>
      </c>
      <c r="M603" s="87">
        <f t="shared" si="122"/>
        <v>495.99720000000002</v>
      </c>
      <c r="N603" s="14"/>
      <c r="O603" s="14"/>
      <c r="P603" s="14"/>
      <c r="V603" s="36">
        <f t="shared" si="123"/>
        <v>1011.13</v>
      </c>
      <c r="W603" s="36">
        <f t="shared" si="124"/>
        <v>1005.09</v>
      </c>
    </row>
    <row r="604" spans="1:23" x14ac:dyDescent="0.2">
      <c r="A604" s="29">
        <v>41875</v>
      </c>
      <c r="B604" s="2">
        <v>1008527716.25</v>
      </c>
      <c r="C604" s="2">
        <v>1008.11</v>
      </c>
      <c r="D604" s="2">
        <f t="shared" si="118"/>
        <v>0</v>
      </c>
      <c r="E604" s="30">
        <f t="shared" si="118"/>
        <v>0</v>
      </c>
      <c r="F604" s="73">
        <f t="shared" si="119"/>
        <v>0</v>
      </c>
      <c r="G604" s="43">
        <f t="shared" si="119"/>
        <v>0</v>
      </c>
      <c r="I604" s="19">
        <f t="shared" si="127"/>
        <v>24799.86</v>
      </c>
      <c r="J604" s="138">
        <f t="shared" si="125"/>
        <v>5901.6392999999998</v>
      </c>
      <c r="K604" s="78">
        <f t="shared" si="121"/>
        <v>1062.2951</v>
      </c>
      <c r="L604" s="144">
        <f t="shared" si="126"/>
        <v>2755.5401999999999</v>
      </c>
      <c r="M604" s="87">
        <f t="shared" si="122"/>
        <v>495.99720000000002</v>
      </c>
      <c r="N604" s="14"/>
      <c r="O604" s="14"/>
      <c r="P604" s="14"/>
      <c r="V604" s="36">
        <f t="shared" si="123"/>
        <v>1011.13</v>
      </c>
      <c r="W604" s="36">
        <f t="shared" si="124"/>
        <v>1005.09</v>
      </c>
    </row>
    <row r="605" spans="1:23" x14ac:dyDescent="0.2">
      <c r="A605" s="29">
        <v>41876</v>
      </c>
      <c r="B605" s="2">
        <v>1008527716.25</v>
      </c>
      <c r="C605" s="2">
        <v>1008.11</v>
      </c>
      <c r="D605" s="2">
        <f t="shared" si="118"/>
        <v>0</v>
      </c>
      <c r="E605" s="30">
        <f t="shared" si="118"/>
        <v>0</v>
      </c>
      <c r="F605" s="73">
        <f t="shared" si="119"/>
        <v>0</v>
      </c>
      <c r="G605" s="43">
        <f t="shared" si="119"/>
        <v>0</v>
      </c>
      <c r="I605" s="19">
        <f t="shared" si="127"/>
        <v>24799.86</v>
      </c>
      <c r="J605" s="138">
        <f t="shared" si="125"/>
        <v>5901.6392999999998</v>
      </c>
      <c r="K605" s="78">
        <f t="shared" si="121"/>
        <v>1062.2951</v>
      </c>
      <c r="L605" s="144">
        <f t="shared" si="126"/>
        <v>2755.5401999999999</v>
      </c>
      <c r="M605" s="87">
        <f t="shared" si="122"/>
        <v>495.99720000000002</v>
      </c>
      <c r="N605" s="14"/>
      <c r="O605" s="14"/>
      <c r="P605" s="14"/>
      <c r="V605" s="36">
        <f t="shared" si="123"/>
        <v>1011.13</v>
      </c>
      <c r="W605" s="36">
        <f t="shared" si="124"/>
        <v>1005.09</v>
      </c>
    </row>
    <row r="606" spans="1:23" x14ac:dyDescent="0.2">
      <c r="A606" s="29">
        <v>41877</v>
      </c>
      <c r="B606" s="2">
        <v>1008527716.25</v>
      </c>
      <c r="C606" s="2">
        <v>1008.11</v>
      </c>
      <c r="D606" s="2">
        <f t="shared" si="118"/>
        <v>0</v>
      </c>
      <c r="E606" s="30">
        <f t="shared" si="118"/>
        <v>0</v>
      </c>
      <c r="F606" s="73">
        <f t="shared" si="119"/>
        <v>0</v>
      </c>
      <c r="G606" s="43">
        <f t="shared" si="119"/>
        <v>0</v>
      </c>
      <c r="I606" s="31">
        <f t="shared" si="127"/>
        <v>24799.86</v>
      </c>
      <c r="J606" s="137">
        <f t="shared" si="125"/>
        <v>5901.6392999999998</v>
      </c>
      <c r="K606" s="77">
        <f t="shared" si="121"/>
        <v>1062.2951</v>
      </c>
      <c r="L606" s="137">
        <f t="shared" si="126"/>
        <v>2755.5401999999999</v>
      </c>
      <c r="M606" s="77">
        <f t="shared" si="122"/>
        <v>495.99720000000002</v>
      </c>
      <c r="N606" s="14"/>
      <c r="O606" s="14"/>
      <c r="P606" s="14"/>
      <c r="V606" s="36">
        <f t="shared" si="123"/>
        <v>1011.13</v>
      </c>
      <c r="W606" s="36">
        <f t="shared" si="124"/>
        <v>1005.09</v>
      </c>
    </row>
    <row r="607" spans="1:23" x14ac:dyDescent="0.2">
      <c r="A607" s="29">
        <v>41878</v>
      </c>
      <c r="B607" s="2">
        <v>1008527716.25</v>
      </c>
      <c r="C607" s="2">
        <v>1008.11</v>
      </c>
      <c r="D607" s="2">
        <f t="shared" si="118"/>
        <v>0</v>
      </c>
      <c r="E607" s="30">
        <f t="shared" si="118"/>
        <v>0</v>
      </c>
      <c r="F607" s="73">
        <f t="shared" si="119"/>
        <v>0</v>
      </c>
      <c r="G607" s="43">
        <f t="shared" si="119"/>
        <v>0</v>
      </c>
      <c r="I607" s="31">
        <f t="shared" si="127"/>
        <v>24799.86</v>
      </c>
      <c r="J607" s="137">
        <f t="shared" si="125"/>
        <v>5901.6392999999998</v>
      </c>
      <c r="K607" s="77">
        <f t="shared" si="121"/>
        <v>1062.2951</v>
      </c>
      <c r="L607" s="137">
        <f t="shared" si="126"/>
        <v>2755.5401999999999</v>
      </c>
      <c r="M607" s="77">
        <f t="shared" si="122"/>
        <v>495.99720000000002</v>
      </c>
      <c r="N607" s="191" t="s">
        <v>54</v>
      </c>
      <c r="O607" s="191"/>
      <c r="P607" s="191"/>
      <c r="V607" s="36">
        <f t="shared" si="123"/>
        <v>1011.13</v>
      </c>
      <c r="W607" s="36">
        <f t="shared" si="124"/>
        <v>1005.09</v>
      </c>
    </row>
    <row r="608" spans="1:23" x14ac:dyDescent="0.2">
      <c r="A608" s="29">
        <v>41879</v>
      </c>
      <c r="B608" s="2">
        <v>1008527716.25</v>
      </c>
      <c r="C608" s="2">
        <v>1008.11</v>
      </c>
      <c r="D608" s="2">
        <f t="shared" si="118"/>
        <v>0</v>
      </c>
      <c r="E608" s="30">
        <f t="shared" si="118"/>
        <v>0</v>
      </c>
      <c r="F608" s="73">
        <f t="shared" si="119"/>
        <v>0</v>
      </c>
      <c r="G608" s="43">
        <f t="shared" si="119"/>
        <v>0</v>
      </c>
      <c r="I608" s="19">
        <f t="shared" si="127"/>
        <v>24799.86</v>
      </c>
      <c r="J608" s="138">
        <f t="shared" si="125"/>
        <v>5901.6392999999998</v>
      </c>
      <c r="K608" s="78">
        <f t="shared" si="121"/>
        <v>1062.2951</v>
      </c>
      <c r="L608" s="144">
        <f t="shared" si="126"/>
        <v>2755.5401999999999</v>
      </c>
      <c r="M608" s="87">
        <f t="shared" si="122"/>
        <v>495.99720000000002</v>
      </c>
      <c r="N608" s="119" t="s">
        <v>52</v>
      </c>
      <c r="O608" s="120">
        <f>SUM(J582:J612)</f>
        <v>182950.81830000004</v>
      </c>
      <c r="P608" s="76">
        <f>SUM(L582:L612)</f>
        <v>85413.479700000054</v>
      </c>
      <c r="V608" s="36">
        <f t="shared" si="123"/>
        <v>1011.13</v>
      </c>
      <c r="W608" s="36">
        <f t="shared" si="124"/>
        <v>1005.09</v>
      </c>
    </row>
    <row r="609" spans="1:23" x14ac:dyDescent="0.2">
      <c r="A609" s="29">
        <v>41880</v>
      </c>
      <c r="B609" s="31">
        <v>1007519188.54</v>
      </c>
      <c r="C609" s="31">
        <v>1007.1</v>
      </c>
      <c r="D609" s="2">
        <f t="shared" si="118"/>
        <v>-1008527.7100000381</v>
      </c>
      <c r="E609" s="30">
        <f t="shared" si="118"/>
        <v>-1.0099999999999909</v>
      </c>
      <c r="F609" s="73">
        <f t="shared" si="119"/>
        <v>-9.9999999380288537E-4</v>
      </c>
      <c r="G609" s="43">
        <f t="shared" si="119"/>
        <v>-1.001874795409222E-3</v>
      </c>
      <c r="I609" s="19">
        <f t="shared" si="127"/>
        <v>24799.86</v>
      </c>
      <c r="J609" s="138">
        <f t="shared" si="125"/>
        <v>5901.6392999999998</v>
      </c>
      <c r="K609" s="78">
        <f t="shared" si="121"/>
        <v>1062.2951</v>
      </c>
      <c r="L609" s="144">
        <f t="shared" si="126"/>
        <v>2755.5401999999999</v>
      </c>
      <c r="M609" s="87">
        <f t="shared" si="122"/>
        <v>495.99720000000002</v>
      </c>
      <c r="N609" s="119" t="s">
        <v>53</v>
      </c>
      <c r="O609" s="76">
        <f>SUM(K582:K612)</f>
        <v>32931.148099999991</v>
      </c>
      <c r="P609" s="76">
        <f>SUM(M582:M612)</f>
        <v>15374.425199999998</v>
      </c>
      <c r="V609" s="36">
        <f t="shared" si="123"/>
        <v>1010.12</v>
      </c>
      <c r="W609" s="36">
        <f t="shared" si="124"/>
        <v>1004.08</v>
      </c>
    </row>
    <row r="610" spans="1:23" x14ac:dyDescent="0.2">
      <c r="A610" s="29">
        <v>41881</v>
      </c>
      <c r="B610" s="2">
        <v>1007519188.54</v>
      </c>
      <c r="C610" s="2">
        <v>1007.1</v>
      </c>
      <c r="D610" s="2">
        <f t="shared" si="118"/>
        <v>0</v>
      </c>
      <c r="E610" s="30">
        <f t="shared" si="118"/>
        <v>0</v>
      </c>
      <c r="F610" s="73">
        <f t="shared" si="119"/>
        <v>0</v>
      </c>
      <c r="G610" s="43">
        <f t="shared" si="119"/>
        <v>0</v>
      </c>
      <c r="I610" s="19">
        <f t="shared" si="127"/>
        <v>24775.06</v>
      </c>
      <c r="J610" s="138">
        <f t="shared" si="125"/>
        <v>5901.6392999999998</v>
      </c>
      <c r="K610" s="78">
        <f t="shared" si="121"/>
        <v>1062.2951</v>
      </c>
      <c r="L610" s="144">
        <f t="shared" si="126"/>
        <v>2752.7847000000002</v>
      </c>
      <c r="M610" s="87">
        <f t="shared" si="122"/>
        <v>495.50119999999998</v>
      </c>
      <c r="N610" s="186" t="s">
        <v>12</v>
      </c>
      <c r="O610" s="186"/>
      <c r="P610" s="186"/>
      <c r="V610" s="36">
        <f t="shared" si="123"/>
        <v>1010.12</v>
      </c>
      <c r="W610" s="36">
        <f t="shared" si="124"/>
        <v>1004.08</v>
      </c>
    </row>
    <row r="611" spans="1:23" x14ac:dyDescent="0.2">
      <c r="A611" s="29">
        <v>41882</v>
      </c>
      <c r="B611" s="2">
        <v>1007519188.54</v>
      </c>
      <c r="C611" s="2">
        <v>1007.1</v>
      </c>
      <c r="D611" s="2">
        <f t="shared" si="118"/>
        <v>0</v>
      </c>
      <c r="E611" s="30">
        <f t="shared" si="118"/>
        <v>0</v>
      </c>
      <c r="F611" s="73">
        <f t="shared" si="119"/>
        <v>0</v>
      </c>
      <c r="G611" s="43">
        <f t="shared" si="119"/>
        <v>0</v>
      </c>
      <c r="I611" s="19">
        <f t="shared" si="127"/>
        <v>24775.06</v>
      </c>
      <c r="J611" s="138">
        <f t="shared" si="125"/>
        <v>5901.6392999999998</v>
      </c>
      <c r="K611" s="78">
        <f t="shared" si="121"/>
        <v>1062.2951</v>
      </c>
      <c r="L611" s="144">
        <f t="shared" si="126"/>
        <v>2752.7847000000002</v>
      </c>
      <c r="M611" s="87">
        <f t="shared" si="122"/>
        <v>495.50119999999998</v>
      </c>
      <c r="N611" s="92" t="s">
        <v>43</v>
      </c>
      <c r="O611" s="167" t="s">
        <v>39</v>
      </c>
      <c r="P611" s="93" t="s">
        <v>40</v>
      </c>
      <c r="V611" s="36">
        <f t="shared" si="123"/>
        <v>1010.12</v>
      </c>
      <c r="W611" s="36">
        <f t="shared" si="124"/>
        <v>1004.08</v>
      </c>
    </row>
    <row r="612" spans="1:23" x14ac:dyDescent="0.2">
      <c r="A612" s="29">
        <v>41883</v>
      </c>
      <c r="B612" s="2">
        <v>1007519188.54</v>
      </c>
      <c r="C612" s="2">
        <v>1007.1</v>
      </c>
      <c r="D612" s="2">
        <f t="shared" si="118"/>
        <v>0</v>
      </c>
      <c r="E612" s="30">
        <f t="shared" si="118"/>
        <v>0</v>
      </c>
      <c r="F612" s="73">
        <f t="shared" si="119"/>
        <v>0</v>
      </c>
      <c r="G612" s="43">
        <f t="shared" si="119"/>
        <v>0</v>
      </c>
      <c r="I612" s="32">
        <f t="shared" si="127"/>
        <v>24775.06</v>
      </c>
      <c r="J612" s="139">
        <f t="shared" si="125"/>
        <v>5901.6392999999998</v>
      </c>
      <c r="K612" s="79">
        <f t="shared" si="121"/>
        <v>1062.2951</v>
      </c>
      <c r="L612" s="139">
        <f t="shared" si="126"/>
        <v>2752.7847000000002</v>
      </c>
      <c r="M612" s="79">
        <f t="shared" si="122"/>
        <v>495.50119999999998</v>
      </c>
      <c r="N612" s="94">
        <f>SUM(I582:I612)</f>
        <v>768721.25999999989</v>
      </c>
      <c r="O612" s="89">
        <f>IF(SUM(J582:J612)&lt;20000,20000,SUM(J582:J612))</f>
        <v>182950.81830000004</v>
      </c>
      <c r="P612" s="91">
        <f>IF(SUM(L582:L612)&lt;6000,6000,SUM(L582:L612))</f>
        <v>85413.479700000054</v>
      </c>
      <c r="V612" s="36">
        <f t="shared" si="123"/>
        <v>1010.12</v>
      </c>
      <c r="W612" s="36">
        <f t="shared" si="124"/>
        <v>1004.08</v>
      </c>
    </row>
    <row r="613" spans="1:23" x14ac:dyDescent="0.2">
      <c r="A613" s="29">
        <v>41884</v>
      </c>
      <c r="B613" s="2">
        <v>1007519188.54</v>
      </c>
      <c r="C613" s="2">
        <v>1007.1</v>
      </c>
      <c r="D613" s="2">
        <f t="shared" si="118"/>
        <v>0</v>
      </c>
      <c r="E613" s="30">
        <f t="shared" si="118"/>
        <v>0</v>
      </c>
      <c r="F613" s="73">
        <f t="shared" si="119"/>
        <v>0</v>
      </c>
      <c r="G613" s="43">
        <f t="shared" si="119"/>
        <v>0</v>
      </c>
      <c r="I613" s="31">
        <f t="shared" si="127"/>
        <v>24775.06</v>
      </c>
      <c r="J613" s="137">
        <f t="shared" si="125"/>
        <v>5901.6392999999998</v>
      </c>
      <c r="K613" s="77">
        <f t="shared" si="121"/>
        <v>1062.2951</v>
      </c>
      <c r="L613" s="137">
        <f t="shared" si="126"/>
        <v>2752.7847000000002</v>
      </c>
      <c r="M613" s="77">
        <f t="shared" si="122"/>
        <v>495.50119999999998</v>
      </c>
      <c r="N613" s="94">
        <f>ROUND(N612*18/118,2)</f>
        <v>117262.57</v>
      </c>
      <c r="O613" s="95">
        <f>IF(O612=TRUE,SUM(K582:K612),O612*18%)</f>
        <v>32931.147294000009</v>
      </c>
      <c r="P613" s="96">
        <f>IF(P612=TRUE,SUM(M582:M612),P612*18%)</f>
        <v>15374.426346000009</v>
      </c>
      <c r="V613" s="36">
        <f t="shared" si="123"/>
        <v>1010.12</v>
      </c>
      <c r="W613" s="36">
        <f t="shared" si="124"/>
        <v>1004.08</v>
      </c>
    </row>
    <row r="614" spans="1:23" x14ac:dyDescent="0.2">
      <c r="A614" s="29">
        <v>41885</v>
      </c>
      <c r="B614" s="2">
        <v>1007519188.54</v>
      </c>
      <c r="C614" s="2">
        <v>1007.1</v>
      </c>
      <c r="D614" s="2">
        <f t="shared" si="118"/>
        <v>0</v>
      </c>
      <c r="E614" s="30">
        <f t="shared" si="118"/>
        <v>0</v>
      </c>
      <c r="F614" s="73">
        <f t="shared" si="119"/>
        <v>0</v>
      </c>
      <c r="G614" s="43">
        <f t="shared" si="119"/>
        <v>0</v>
      </c>
      <c r="I614" s="31">
        <f t="shared" si="127"/>
        <v>24775.06</v>
      </c>
      <c r="J614" s="137">
        <f t="shared" si="125"/>
        <v>5901.6392999999998</v>
      </c>
      <c r="K614" s="77">
        <f t="shared" si="121"/>
        <v>1062.2951</v>
      </c>
      <c r="L614" s="137">
        <f t="shared" si="126"/>
        <v>2752.7847000000002</v>
      </c>
      <c r="M614" s="77">
        <f t="shared" si="122"/>
        <v>495.50119999999998</v>
      </c>
      <c r="N614" s="190" t="s">
        <v>47</v>
      </c>
      <c r="O614" s="190"/>
      <c r="P614" s="190"/>
      <c r="V614" s="36">
        <f t="shared" si="123"/>
        <v>1010.12</v>
      </c>
      <c r="W614" s="36">
        <f t="shared" si="124"/>
        <v>1004.08</v>
      </c>
    </row>
    <row r="615" spans="1:23" x14ac:dyDescent="0.2">
      <c r="A615" s="29">
        <v>41886</v>
      </c>
      <c r="B615" s="2">
        <v>1007519188.54</v>
      </c>
      <c r="C615" s="2">
        <v>1007.1</v>
      </c>
      <c r="D615" s="2">
        <f t="shared" si="118"/>
        <v>0</v>
      </c>
      <c r="E615" s="30">
        <f t="shared" si="118"/>
        <v>0</v>
      </c>
      <c r="F615" s="73">
        <f t="shared" si="119"/>
        <v>0</v>
      </c>
      <c r="G615" s="43">
        <f t="shared" si="119"/>
        <v>0</v>
      </c>
      <c r="I615" s="19">
        <f t="shared" si="127"/>
        <v>24775.06</v>
      </c>
      <c r="J615" s="138">
        <f t="shared" si="125"/>
        <v>5901.6392999999998</v>
      </c>
      <c r="K615" s="78">
        <f t="shared" si="121"/>
        <v>1062.2951</v>
      </c>
      <c r="L615" s="144">
        <f t="shared" si="126"/>
        <v>2752.7847000000002</v>
      </c>
      <c r="M615" s="87">
        <f t="shared" si="122"/>
        <v>495.50119999999998</v>
      </c>
      <c r="N615" s="75"/>
      <c r="O615" s="75"/>
      <c r="P615" s="75"/>
      <c r="V615" s="36">
        <f t="shared" si="123"/>
        <v>1010.12</v>
      </c>
      <c r="W615" s="36">
        <f t="shared" si="124"/>
        <v>1004.08</v>
      </c>
    </row>
    <row r="616" spans="1:23" x14ac:dyDescent="0.2">
      <c r="A616" s="29">
        <v>41887</v>
      </c>
      <c r="B616" s="2">
        <v>1007519188.54</v>
      </c>
      <c r="C616" s="2">
        <v>1007.1</v>
      </c>
      <c r="D616" s="2">
        <f t="shared" si="118"/>
        <v>0</v>
      </c>
      <c r="E616" s="30">
        <f t="shared" si="118"/>
        <v>0</v>
      </c>
      <c r="F616" s="73">
        <f t="shared" si="119"/>
        <v>0</v>
      </c>
      <c r="G616" s="43">
        <f t="shared" si="119"/>
        <v>0</v>
      </c>
      <c r="I616" s="19">
        <f t="shared" si="127"/>
        <v>24775.06</v>
      </c>
      <c r="J616" s="138">
        <f t="shared" si="125"/>
        <v>5901.6392999999998</v>
      </c>
      <c r="K616" s="78">
        <f t="shared" si="121"/>
        <v>1062.2951</v>
      </c>
      <c r="L616" s="144">
        <f t="shared" si="126"/>
        <v>2752.7847000000002</v>
      </c>
      <c r="M616" s="87">
        <f t="shared" si="122"/>
        <v>495.50119999999998</v>
      </c>
      <c r="N616" s="75"/>
      <c r="O616" s="75"/>
      <c r="P616" s="75"/>
      <c r="V616" s="36">
        <f t="shared" si="123"/>
        <v>1010.12</v>
      </c>
      <c r="W616" s="36">
        <f t="shared" si="124"/>
        <v>1004.08</v>
      </c>
    </row>
    <row r="617" spans="1:23" x14ac:dyDescent="0.2">
      <c r="A617" s="29">
        <v>41888</v>
      </c>
      <c r="B617" s="2">
        <v>1007519188.54</v>
      </c>
      <c r="C617" s="2">
        <v>1007.1</v>
      </c>
      <c r="D617" s="2">
        <f t="shared" si="118"/>
        <v>0</v>
      </c>
      <c r="E617" s="30">
        <f t="shared" si="118"/>
        <v>0</v>
      </c>
      <c r="F617" s="73">
        <f t="shared" si="119"/>
        <v>0</v>
      </c>
      <c r="G617" s="43">
        <f t="shared" si="119"/>
        <v>0</v>
      </c>
      <c r="I617" s="19">
        <f t="shared" si="127"/>
        <v>24775.06</v>
      </c>
      <c r="J617" s="138">
        <f t="shared" si="125"/>
        <v>5901.6392999999998</v>
      </c>
      <c r="K617" s="78">
        <f t="shared" si="121"/>
        <v>1062.2951</v>
      </c>
      <c r="L617" s="144">
        <f t="shared" si="126"/>
        <v>2752.7847000000002</v>
      </c>
      <c r="M617" s="87">
        <f t="shared" si="122"/>
        <v>495.50119999999998</v>
      </c>
      <c r="N617" s="14"/>
      <c r="O617" s="14"/>
      <c r="P617" s="14"/>
      <c r="V617" s="36">
        <f t="shared" si="123"/>
        <v>1010.12</v>
      </c>
      <c r="W617" s="36">
        <f t="shared" si="124"/>
        <v>1004.08</v>
      </c>
    </row>
    <row r="618" spans="1:23" x14ac:dyDescent="0.2">
      <c r="A618" s="29">
        <v>41889</v>
      </c>
      <c r="B618" s="2">
        <v>1007519188.54</v>
      </c>
      <c r="C618" s="2">
        <v>1007.1</v>
      </c>
      <c r="D618" s="2">
        <f t="shared" si="118"/>
        <v>0</v>
      </c>
      <c r="E618" s="30">
        <f t="shared" si="118"/>
        <v>0</v>
      </c>
      <c r="F618" s="73">
        <f t="shared" si="119"/>
        <v>0</v>
      </c>
      <c r="G618" s="43">
        <f t="shared" si="119"/>
        <v>0</v>
      </c>
      <c r="I618" s="19">
        <f t="shared" si="127"/>
        <v>24775.06</v>
      </c>
      <c r="J618" s="138">
        <f t="shared" si="125"/>
        <v>5901.6392999999998</v>
      </c>
      <c r="K618" s="78">
        <f t="shared" si="121"/>
        <v>1062.2951</v>
      </c>
      <c r="L618" s="144">
        <f t="shared" si="126"/>
        <v>2752.7847000000002</v>
      </c>
      <c r="M618" s="87">
        <f t="shared" si="122"/>
        <v>495.50119999999998</v>
      </c>
      <c r="N618" s="14"/>
      <c r="O618" s="14"/>
      <c r="P618" s="14"/>
      <c r="V618" s="36">
        <f t="shared" si="123"/>
        <v>1010.12</v>
      </c>
      <c r="W618" s="36">
        <f t="shared" si="124"/>
        <v>1004.08</v>
      </c>
    </row>
    <row r="619" spans="1:23" x14ac:dyDescent="0.2">
      <c r="A619" s="29">
        <v>41890</v>
      </c>
      <c r="B619" s="2">
        <v>1007519188.54</v>
      </c>
      <c r="C619" s="2">
        <v>1007.1</v>
      </c>
      <c r="D619" s="2">
        <f t="shared" si="118"/>
        <v>0</v>
      </c>
      <c r="E619" s="30">
        <f t="shared" si="118"/>
        <v>0</v>
      </c>
      <c r="F619" s="73">
        <f t="shared" si="119"/>
        <v>0</v>
      </c>
      <c r="G619" s="43">
        <f t="shared" si="119"/>
        <v>0</v>
      </c>
      <c r="I619" s="19">
        <f t="shared" si="127"/>
        <v>24775.06</v>
      </c>
      <c r="J619" s="138">
        <f t="shared" si="125"/>
        <v>5901.6392999999998</v>
      </c>
      <c r="K619" s="78">
        <f t="shared" si="121"/>
        <v>1062.2951</v>
      </c>
      <c r="L619" s="144">
        <f t="shared" si="126"/>
        <v>2752.7847000000002</v>
      </c>
      <c r="M619" s="87">
        <f t="shared" si="122"/>
        <v>495.50119999999998</v>
      </c>
      <c r="N619" s="14"/>
      <c r="O619" s="14"/>
      <c r="P619" s="14"/>
      <c r="V619" s="36">
        <f t="shared" si="123"/>
        <v>1010.12</v>
      </c>
      <c r="W619" s="36">
        <f t="shared" si="124"/>
        <v>1004.08</v>
      </c>
    </row>
    <row r="620" spans="1:23" x14ac:dyDescent="0.2">
      <c r="A620" s="29">
        <v>41891</v>
      </c>
      <c r="B620" s="2">
        <v>1007519188.54</v>
      </c>
      <c r="C620" s="2">
        <v>1007.1</v>
      </c>
      <c r="D620" s="2">
        <f t="shared" si="118"/>
        <v>0</v>
      </c>
      <c r="E620" s="30">
        <f t="shared" si="118"/>
        <v>0</v>
      </c>
      <c r="F620" s="73">
        <f t="shared" si="119"/>
        <v>0</v>
      </c>
      <c r="G620" s="43">
        <f t="shared" si="119"/>
        <v>0</v>
      </c>
      <c r="I620" s="31">
        <f t="shared" si="127"/>
        <v>24775.06</v>
      </c>
      <c r="J620" s="137">
        <f t="shared" si="125"/>
        <v>5901.6392999999998</v>
      </c>
      <c r="K620" s="77">
        <f t="shared" si="121"/>
        <v>1062.2951</v>
      </c>
      <c r="L620" s="137">
        <f t="shared" si="126"/>
        <v>2752.7847000000002</v>
      </c>
      <c r="M620" s="77">
        <f t="shared" si="122"/>
        <v>495.50119999999998</v>
      </c>
      <c r="N620" s="14"/>
      <c r="O620" s="14"/>
      <c r="P620" s="14"/>
      <c r="V620" s="36">
        <f t="shared" si="123"/>
        <v>1010.12</v>
      </c>
      <c r="W620" s="36">
        <f t="shared" si="124"/>
        <v>1004.08</v>
      </c>
    </row>
    <row r="621" spans="1:23" x14ac:dyDescent="0.2">
      <c r="A621" s="29">
        <v>41892</v>
      </c>
      <c r="B621" s="2">
        <v>1007519188.54</v>
      </c>
      <c r="C621" s="2">
        <v>1007.1</v>
      </c>
      <c r="D621" s="2">
        <f t="shared" si="118"/>
        <v>0</v>
      </c>
      <c r="E621" s="30">
        <f t="shared" si="118"/>
        <v>0</v>
      </c>
      <c r="F621" s="73">
        <f t="shared" si="119"/>
        <v>0</v>
      </c>
      <c r="G621" s="43">
        <f t="shared" si="119"/>
        <v>0</v>
      </c>
      <c r="I621" s="31">
        <f t="shared" si="127"/>
        <v>24775.06</v>
      </c>
      <c r="J621" s="137">
        <f t="shared" si="125"/>
        <v>5901.6392999999998</v>
      </c>
      <c r="K621" s="77">
        <f t="shared" si="121"/>
        <v>1062.2951</v>
      </c>
      <c r="L621" s="137">
        <f t="shared" si="126"/>
        <v>2752.7847000000002</v>
      </c>
      <c r="M621" s="77">
        <f t="shared" si="122"/>
        <v>495.50119999999998</v>
      </c>
      <c r="N621" s="14"/>
      <c r="O621" s="14"/>
      <c r="P621" s="14"/>
      <c r="V621" s="36">
        <f t="shared" si="123"/>
        <v>1010.12</v>
      </c>
      <c r="W621" s="36">
        <f t="shared" si="124"/>
        <v>1004.08</v>
      </c>
    </row>
    <row r="622" spans="1:23" x14ac:dyDescent="0.2">
      <c r="A622" s="29">
        <v>41893</v>
      </c>
      <c r="B622" s="2">
        <v>1007519188.54</v>
      </c>
      <c r="C622" s="2">
        <v>1007.1</v>
      </c>
      <c r="D622" s="2">
        <f t="shared" si="118"/>
        <v>0</v>
      </c>
      <c r="E622" s="30">
        <f t="shared" si="118"/>
        <v>0</v>
      </c>
      <c r="F622" s="73">
        <f t="shared" si="119"/>
        <v>0</v>
      </c>
      <c r="G622" s="43">
        <f t="shared" si="119"/>
        <v>0</v>
      </c>
      <c r="I622" s="19">
        <f t="shared" si="127"/>
        <v>24775.06</v>
      </c>
      <c r="J622" s="138">
        <f t="shared" si="125"/>
        <v>5901.6392999999998</v>
      </c>
      <c r="K622" s="78">
        <f t="shared" si="121"/>
        <v>1062.2951</v>
      </c>
      <c r="L622" s="144">
        <f t="shared" si="126"/>
        <v>2752.7847000000002</v>
      </c>
      <c r="M622" s="87">
        <f t="shared" si="122"/>
        <v>495.50119999999998</v>
      </c>
      <c r="N622" s="14"/>
      <c r="O622" s="14"/>
      <c r="P622" s="14"/>
      <c r="V622" s="36">
        <f t="shared" si="123"/>
        <v>1010.12</v>
      </c>
      <c r="W622" s="36">
        <f t="shared" si="124"/>
        <v>1004.08</v>
      </c>
    </row>
    <row r="623" spans="1:23" x14ac:dyDescent="0.2">
      <c r="A623" s="29">
        <v>41894</v>
      </c>
      <c r="B623" s="2">
        <v>1007519188.54</v>
      </c>
      <c r="C623" s="2">
        <v>1007.1</v>
      </c>
      <c r="D623" s="2">
        <f t="shared" si="118"/>
        <v>0</v>
      </c>
      <c r="E623" s="30">
        <f t="shared" si="118"/>
        <v>0</v>
      </c>
      <c r="F623" s="73">
        <f t="shared" si="119"/>
        <v>0</v>
      </c>
      <c r="G623" s="43">
        <f t="shared" si="119"/>
        <v>0</v>
      </c>
      <c r="I623" s="19">
        <f t="shared" si="127"/>
        <v>24775.06</v>
      </c>
      <c r="J623" s="138">
        <f t="shared" si="125"/>
        <v>5901.6392999999998</v>
      </c>
      <c r="K623" s="78">
        <f t="shared" si="121"/>
        <v>1062.2951</v>
      </c>
      <c r="L623" s="144">
        <f t="shared" si="126"/>
        <v>2752.7847000000002</v>
      </c>
      <c r="M623" s="87">
        <f t="shared" si="122"/>
        <v>495.50119999999998</v>
      </c>
      <c r="N623" s="14"/>
      <c r="O623" s="14"/>
      <c r="P623" s="14"/>
      <c r="V623" s="36">
        <f t="shared" si="123"/>
        <v>1010.12</v>
      </c>
      <c r="W623" s="36">
        <f t="shared" si="124"/>
        <v>1004.08</v>
      </c>
    </row>
    <row r="624" spans="1:23" x14ac:dyDescent="0.2">
      <c r="A624" s="29">
        <v>41895</v>
      </c>
      <c r="B624" s="2">
        <v>1007519188.54</v>
      </c>
      <c r="C624" s="2">
        <v>1007.1</v>
      </c>
      <c r="D624" s="2">
        <f t="shared" si="118"/>
        <v>0</v>
      </c>
      <c r="E624" s="30">
        <f t="shared" si="118"/>
        <v>0</v>
      </c>
      <c r="F624" s="73">
        <f t="shared" si="119"/>
        <v>0</v>
      </c>
      <c r="G624" s="43">
        <f t="shared" si="119"/>
        <v>0</v>
      </c>
      <c r="I624" s="19">
        <f t="shared" si="127"/>
        <v>24775.06</v>
      </c>
      <c r="J624" s="138">
        <f t="shared" si="125"/>
        <v>5901.6392999999998</v>
      </c>
      <c r="K624" s="78">
        <f t="shared" si="121"/>
        <v>1062.2951</v>
      </c>
      <c r="L624" s="144">
        <f t="shared" si="126"/>
        <v>2752.7847000000002</v>
      </c>
      <c r="M624" s="87">
        <f t="shared" si="122"/>
        <v>495.50119999999998</v>
      </c>
      <c r="N624" s="14"/>
      <c r="O624" s="14"/>
      <c r="P624" s="14"/>
      <c r="V624" s="36">
        <f t="shared" si="123"/>
        <v>1010.12</v>
      </c>
      <c r="W624" s="36">
        <f t="shared" si="124"/>
        <v>1004.08</v>
      </c>
    </row>
    <row r="625" spans="1:23" x14ac:dyDescent="0.2">
      <c r="A625" s="29">
        <v>41896</v>
      </c>
      <c r="B625" s="2">
        <v>1007519188.54</v>
      </c>
      <c r="C625" s="2">
        <v>1007.1</v>
      </c>
      <c r="D625" s="2">
        <f t="shared" si="118"/>
        <v>0</v>
      </c>
      <c r="E625" s="30">
        <f t="shared" si="118"/>
        <v>0</v>
      </c>
      <c r="F625" s="73">
        <f t="shared" si="119"/>
        <v>0</v>
      </c>
      <c r="G625" s="43">
        <f t="shared" si="119"/>
        <v>0</v>
      </c>
      <c r="I625" s="19">
        <f t="shared" si="127"/>
        <v>24775.06</v>
      </c>
      <c r="J625" s="138">
        <f t="shared" si="125"/>
        <v>5901.6392999999998</v>
      </c>
      <c r="K625" s="78">
        <f t="shared" si="121"/>
        <v>1062.2951</v>
      </c>
      <c r="L625" s="144">
        <f t="shared" si="126"/>
        <v>2752.7847000000002</v>
      </c>
      <c r="M625" s="87">
        <f t="shared" si="122"/>
        <v>495.50119999999998</v>
      </c>
      <c r="N625" s="14"/>
      <c r="O625" s="14"/>
      <c r="P625" s="14"/>
      <c r="V625" s="36">
        <f t="shared" si="123"/>
        <v>1010.12</v>
      </c>
      <c r="W625" s="36">
        <f t="shared" si="124"/>
        <v>1004.08</v>
      </c>
    </row>
    <row r="626" spans="1:23" x14ac:dyDescent="0.2">
      <c r="A626" s="29">
        <v>41897</v>
      </c>
      <c r="B626" s="2">
        <v>1007519188.54</v>
      </c>
      <c r="C626" s="2">
        <v>1007.1</v>
      </c>
      <c r="D626" s="2">
        <f t="shared" ref="D626:E689" si="128">IF(B626-B625=-B626-B625,0,B626-B625)</f>
        <v>0</v>
      </c>
      <c r="E626" s="30">
        <f t="shared" si="128"/>
        <v>0</v>
      </c>
      <c r="F626" s="73">
        <f t="shared" ref="F626:G689" si="129">IFERROR(D626/B625,0)</f>
        <v>0</v>
      </c>
      <c r="G626" s="43">
        <f t="shared" si="129"/>
        <v>0</v>
      </c>
      <c r="I626" s="19">
        <f t="shared" si="127"/>
        <v>24775.06</v>
      </c>
      <c r="J626" s="138">
        <f t="shared" si="125"/>
        <v>5901.6392999999998</v>
      </c>
      <c r="K626" s="78">
        <f t="shared" si="121"/>
        <v>1062.2951</v>
      </c>
      <c r="L626" s="144">
        <f t="shared" si="126"/>
        <v>2752.7847000000002</v>
      </c>
      <c r="M626" s="87">
        <f t="shared" si="122"/>
        <v>495.50119999999998</v>
      </c>
      <c r="N626" s="14"/>
      <c r="O626" s="14"/>
      <c r="P626" s="14"/>
      <c r="V626" s="36">
        <f t="shared" si="123"/>
        <v>1010.12</v>
      </c>
      <c r="W626" s="36">
        <f t="shared" si="124"/>
        <v>1004.08</v>
      </c>
    </row>
    <row r="627" spans="1:23" x14ac:dyDescent="0.2">
      <c r="A627" s="29">
        <v>41898</v>
      </c>
      <c r="B627" s="2">
        <v>1007519188.54</v>
      </c>
      <c r="C627" s="2">
        <v>1007.1</v>
      </c>
      <c r="D627" s="2">
        <f t="shared" si="128"/>
        <v>0</v>
      </c>
      <c r="E627" s="30">
        <f t="shared" si="128"/>
        <v>0</v>
      </c>
      <c r="F627" s="73">
        <f t="shared" si="129"/>
        <v>0</v>
      </c>
      <c r="G627" s="43">
        <f t="shared" si="129"/>
        <v>0</v>
      </c>
      <c r="I627" s="31">
        <f t="shared" si="127"/>
        <v>24775.06</v>
      </c>
      <c r="J627" s="137">
        <f t="shared" si="125"/>
        <v>5901.6392999999998</v>
      </c>
      <c r="K627" s="77">
        <f t="shared" si="121"/>
        <v>1062.2951</v>
      </c>
      <c r="L627" s="137">
        <f t="shared" si="126"/>
        <v>2752.7847000000002</v>
      </c>
      <c r="M627" s="77">
        <f t="shared" si="122"/>
        <v>495.50119999999998</v>
      </c>
      <c r="N627" s="14"/>
      <c r="O627" s="14"/>
      <c r="P627" s="14"/>
      <c r="V627" s="36">
        <f t="shared" si="123"/>
        <v>1010.12</v>
      </c>
      <c r="W627" s="36">
        <f t="shared" si="124"/>
        <v>1004.08</v>
      </c>
    </row>
    <row r="628" spans="1:23" x14ac:dyDescent="0.2">
      <c r="A628" s="29">
        <v>41899</v>
      </c>
      <c r="B628" s="2">
        <v>1007519188.54</v>
      </c>
      <c r="C628" s="2">
        <v>1007.1</v>
      </c>
      <c r="D628" s="2">
        <f t="shared" si="128"/>
        <v>0</v>
      </c>
      <c r="E628" s="30">
        <f t="shared" si="128"/>
        <v>0</v>
      </c>
      <c r="F628" s="73">
        <f t="shared" si="129"/>
        <v>0</v>
      </c>
      <c r="G628" s="43">
        <f t="shared" si="129"/>
        <v>0</v>
      </c>
      <c r="I628" s="31">
        <f t="shared" si="127"/>
        <v>24775.06</v>
      </c>
      <c r="J628" s="137">
        <f t="shared" si="125"/>
        <v>5901.6392999999998</v>
      </c>
      <c r="K628" s="77">
        <f t="shared" si="121"/>
        <v>1062.2951</v>
      </c>
      <c r="L628" s="137">
        <f t="shared" si="126"/>
        <v>2752.7847000000002</v>
      </c>
      <c r="M628" s="77">
        <f t="shared" si="122"/>
        <v>495.50119999999998</v>
      </c>
      <c r="N628" s="14"/>
      <c r="O628" s="14"/>
      <c r="P628" s="14"/>
      <c r="V628" s="36">
        <f t="shared" si="123"/>
        <v>1010.12</v>
      </c>
      <c r="W628" s="36">
        <f t="shared" si="124"/>
        <v>1004.08</v>
      </c>
    </row>
    <row r="629" spans="1:23" x14ac:dyDescent="0.2">
      <c r="A629" s="29">
        <v>41900</v>
      </c>
      <c r="B629" s="2">
        <v>1007519188.54</v>
      </c>
      <c r="C629" s="2">
        <v>1007.1</v>
      </c>
      <c r="D629" s="2">
        <f t="shared" si="128"/>
        <v>0</v>
      </c>
      <c r="E629" s="30">
        <f t="shared" si="128"/>
        <v>0</v>
      </c>
      <c r="F629" s="73">
        <f t="shared" si="129"/>
        <v>0</v>
      </c>
      <c r="G629" s="43">
        <f t="shared" si="129"/>
        <v>0</v>
      </c>
      <c r="I629" s="19">
        <f t="shared" ref="I629:I660" si="130">ROUND(B628*$N$2/$O$739,2)</f>
        <v>24775.06</v>
      </c>
      <c r="J629" s="138">
        <f t="shared" si="125"/>
        <v>5901.6392999999998</v>
      </c>
      <c r="K629" s="78">
        <f t="shared" si="121"/>
        <v>1062.2951</v>
      </c>
      <c r="L629" s="144">
        <f t="shared" si="126"/>
        <v>2752.7847000000002</v>
      </c>
      <c r="M629" s="87">
        <f t="shared" si="122"/>
        <v>495.50119999999998</v>
      </c>
      <c r="N629" s="14"/>
      <c r="O629" s="14"/>
      <c r="P629" s="14"/>
      <c r="V629" s="36">
        <f t="shared" si="123"/>
        <v>1010.12</v>
      </c>
      <c r="W629" s="36">
        <f t="shared" si="124"/>
        <v>1004.08</v>
      </c>
    </row>
    <row r="630" spans="1:23" x14ac:dyDescent="0.2">
      <c r="A630" s="29">
        <v>41901</v>
      </c>
      <c r="B630" s="2">
        <v>1007519188.54</v>
      </c>
      <c r="C630" s="2">
        <v>1007.1</v>
      </c>
      <c r="D630" s="2">
        <f t="shared" si="128"/>
        <v>0</v>
      </c>
      <c r="E630" s="30">
        <f t="shared" si="128"/>
        <v>0</v>
      </c>
      <c r="F630" s="73">
        <f t="shared" si="129"/>
        <v>0</v>
      </c>
      <c r="G630" s="43">
        <f t="shared" si="129"/>
        <v>0</v>
      </c>
      <c r="I630" s="19">
        <f t="shared" si="130"/>
        <v>24775.06</v>
      </c>
      <c r="J630" s="138">
        <f t="shared" si="125"/>
        <v>5901.6392999999998</v>
      </c>
      <c r="K630" s="78">
        <f t="shared" si="121"/>
        <v>1062.2951</v>
      </c>
      <c r="L630" s="144">
        <f t="shared" si="126"/>
        <v>2752.7847000000002</v>
      </c>
      <c r="M630" s="87">
        <f t="shared" si="122"/>
        <v>495.50119999999998</v>
      </c>
      <c r="N630" s="14"/>
      <c r="O630" s="14"/>
      <c r="P630" s="14"/>
      <c r="V630" s="36">
        <f t="shared" si="123"/>
        <v>1010.12</v>
      </c>
      <c r="W630" s="36">
        <f t="shared" si="124"/>
        <v>1004.08</v>
      </c>
    </row>
    <row r="631" spans="1:23" x14ac:dyDescent="0.2">
      <c r="A631" s="29">
        <v>41902</v>
      </c>
      <c r="B631" s="2">
        <v>1007519188.54</v>
      </c>
      <c r="C631" s="2">
        <v>1007.1</v>
      </c>
      <c r="D631" s="2">
        <f t="shared" si="128"/>
        <v>0</v>
      </c>
      <c r="E631" s="30">
        <f t="shared" si="128"/>
        <v>0</v>
      </c>
      <c r="F631" s="73">
        <f t="shared" si="129"/>
        <v>0</v>
      </c>
      <c r="G631" s="43">
        <f t="shared" si="129"/>
        <v>0</v>
      </c>
      <c r="I631" s="19">
        <f t="shared" si="130"/>
        <v>24775.06</v>
      </c>
      <c r="J631" s="138">
        <f t="shared" si="125"/>
        <v>5901.6392999999998</v>
      </c>
      <c r="K631" s="78">
        <f t="shared" si="121"/>
        <v>1062.2951</v>
      </c>
      <c r="L631" s="144">
        <f t="shared" si="126"/>
        <v>2752.7847000000002</v>
      </c>
      <c r="M631" s="87">
        <f t="shared" si="122"/>
        <v>495.50119999999998</v>
      </c>
      <c r="N631" s="14"/>
      <c r="O631" s="14"/>
      <c r="P631" s="14"/>
      <c r="V631" s="36">
        <f t="shared" si="123"/>
        <v>1010.12</v>
      </c>
      <c r="W631" s="36">
        <f t="shared" si="124"/>
        <v>1004.08</v>
      </c>
    </row>
    <row r="632" spans="1:23" x14ac:dyDescent="0.2">
      <c r="A632" s="29">
        <v>41903</v>
      </c>
      <c r="B632" s="2">
        <v>1007519188.54</v>
      </c>
      <c r="C632" s="2">
        <v>1007.1</v>
      </c>
      <c r="D632" s="2">
        <f t="shared" si="128"/>
        <v>0</v>
      </c>
      <c r="E632" s="30">
        <f t="shared" si="128"/>
        <v>0</v>
      </c>
      <c r="F632" s="73">
        <f t="shared" si="129"/>
        <v>0</v>
      </c>
      <c r="G632" s="43">
        <f t="shared" si="129"/>
        <v>0</v>
      </c>
      <c r="I632" s="19">
        <f t="shared" si="130"/>
        <v>24775.06</v>
      </c>
      <c r="J632" s="138">
        <f t="shared" si="125"/>
        <v>5901.6392999999998</v>
      </c>
      <c r="K632" s="78">
        <f t="shared" si="121"/>
        <v>1062.2951</v>
      </c>
      <c r="L632" s="144">
        <f t="shared" si="126"/>
        <v>2752.7847000000002</v>
      </c>
      <c r="M632" s="87">
        <f t="shared" si="122"/>
        <v>495.50119999999998</v>
      </c>
      <c r="N632" s="14"/>
      <c r="O632" s="14"/>
      <c r="P632" s="14"/>
      <c r="V632" s="36">
        <f t="shared" si="123"/>
        <v>1010.12</v>
      </c>
      <c r="W632" s="36">
        <f t="shared" si="124"/>
        <v>1004.08</v>
      </c>
    </row>
    <row r="633" spans="1:23" x14ac:dyDescent="0.2">
      <c r="A633" s="29">
        <v>41904</v>
      </c>
      <c r="B633" s="2">
        <v>1007519188.54</v>
      </c>
      <c r="C633" s="2">
        <v>1007.1</v>
      </c>
      <c r="D633" s="2">
        <f t="shared" si="128"/>
        <v>0</v>
      </c>
      <c r="E633" s="30">
        <f t="shared" si="128"/>
        <v>0</v>
      </c>
      <c r="F633" s="73">
        <f t="shared" si="129"/>
        <v>0</v>
      </c>
      <c r="G633" s="43">
        <f t="shared" si="129"/>
        <v>0</v>
      </c>
      <c r="I633" s="19">
        <f t="shared" si="130"/>
        <v>24775.06</v>
      </c>
      <c r="J633" s="138">
        <f t="shared" si="125"/>
        <v>5901.6392999999998</v>
      </c>
      <c r="K633" s="78">
        <f t="shared" si="121"/>
        <v>1062.2951</v>
      </c>
      <c r="L633" s="144">
        <f t="shared" si="126"/>
        <v>2752.7847000000002</v>
      </c>
      <c r="M633" s="87">
        <f t="shared" si="122"/>
        <v>495.50119999999998</v>
      </c>
      <c r="N633" s="14"/>
      <c r="O633" s="14"/>
      <c r="P633" s="14"/>
      <c r="V633" s="36">
        <f t="shared" si="123"/>
        <v>1010.12</v>
      </c>
      <c r="W633" s="36">
        <f t="shared" si="124"/>
        <v>1004.08</v>
      </c>
    </row>
    <row r="634" spans="1:23" x14ac:dyDescent="0.2">
      <c r="A634" s="29">
        <v>41905</v>
      </c>
      <c r="B634" s="2">
        <v>1007519188.54</v>
      </c>
      <c r="C634" s="2">
        <v>1007.1</v>
      </c>
      <c r="D634" s="2">
        <f t="shared" si="128"/>
        <v>0</v>
      </c>
      <c r="E634" s="30">
        <f t="shared" si="128"/>
        <v>0</v>
      </c>
      <c r="F634" s="73">
        <f t="shared" si="129"/>
        <v>0</v>
      </c>
      <c r="G634" s="43">
        <f t="shared" si="129"/>
        <v>0</v>
      </c>
      <c r="I634" s="31">
        <f t="shared" si="130"/>
        <v>24775.06</v>
      </c>
      <c r="J634" s="137">
        <f t="shared" si="125"/>
        <v>5901.6392999999998</v>
      </c>
      <c r="K634" s="77">
        <f t="shared" si="121"/>
        <v>1062.2951</v>
      </c>
      <c r="L634" s="137">
        <f t="shared" si="126"/>
        <v>2752.7847000000002</v>
      </c>
      <c r="M634" s="77">
        <f t="shared" si="122"/>
        <v>495.50119999999998</v>
      </c>
      <c r="V634" s="36">
        <f t="shared" si="123"/>
        <v>1010.12</v>
      </c>
      <c r="W634" s="36">
        <f t="shared" si="124"/>
        <v>1004.08</v>
      </c>
    </row>
    <row r="635" spans="1:23" x14ac:dyDescent="0.2">
      <c r="A635" s="29">
        <v>41906</v>
      </c>
      <c r="B635" s="2">
        <v>1007519188.54</v>
      </c>
      <c r="C635" s="2">
        <v>1007.1</v>
      </c>
      <c r="D635" s="2">
        <f t="shared" si="128"/>
        <v>0</v>
      </c>
      <c r="E635" s="30">
        <f t="shared" si="128"/>
        <v>0</v>
      </c>
      <c r="F635" s="73">
        <f t="shared" si="129"/>
        <v>0</v>
      </c>
      <c r="G635" s="43">
        <f t="shared" si="129"/>
        <v>0</v>
      </c>
      <c r="I635" s="31">
        <f t="shared" si="130"/>
        <v>24775.06</v>
      </c>
      <c r="J635" s="137">
        <f t="shared" si="125"/>
        <v>5901.6392999999998</v>
      </c>
      <c r="K635" s="77">
        <f t="shared" ref="K635:K698" si="131">ROUND(J635*18%,4)</f>
        <v>1062.2951</v>
      </c>
      <c r="L635" s="137">
        <f t="shared" si="126"/>
        <v>2752.7847000000002</v>
      </c>
      <c r="M635" s="77">
        <f t="shared" ref="M635:M698" si="132">ROUND(L635*18%,4)</f>
        <v>495.50119999999998</v>
      </c>
      <c r="N635" s="191" t="s">
        <v>54</v>
      </c>
      <c r="O635" s="191"/>
      <c r="P635" s="191"/>
      <c r="V635" s="36">
        <f t="shared" ref="V635:V698" si="133">C635+(ROUND(C635*$V$2,2))</f>
        <v>1010.12</v>
      </c>
      <c r="W635" s="36">
        <f t="shared" ref="W635:W698" si="134">C635-(ROUND(C635*$V$2,2))</f>
        <v>1004.08</v>
      </c>
    </row>
    <row r="636" spans="1:23" x14ac:dyDescent="0.2">
      <c r="A636" s="29">
        <v>41907</v>
      </c>
      <c r="B636" s="2">
        <v>1007519188.54</v>
      </c>
      <c r="C636" s="2">
        <v>1007.1</v>
      </c>
      <c r="D636" s="2">
        <f t="shared" si="128"/>
        <v>0</v>
      </c>
      <c r="E636" s="30">
        <f t="shared" si="128"/>
        <v>0</v>
      </c>
      <c r="F636" s="73">
        <f t="shared" si="129"/>
        <v>0</v>
      </c>
      <c r="G636" s="43">
        <f t="shared" si="129"/>
        <v>0</v>
      </c>
      <c r="I636" s="19">
        <f t="shared" si="130"/>
        <v>24775.06</v>
      </c>
      <c r="J636" s="138">
        <f t="shared" si="125"/>
        <v>5901.6392999999998</v>
      </c>
      <c r="K636" s="78">
        <f t="shared" si="131"/>
        <v>1062.2951</v>
      </c>
      <c r="L636" s="144">
        <f t="shared" si="126"/>
        <v>2752.7847000000002</v>
      </c>
      <c r="M636" s="87">
        <f t="shared" si="132"/>
        <v>495.50119999999998</v>
      </c>
      <c r="N636" s="119" t="s">
        <v>52</v>
      </c>
      <c r="O636" s="120">
        <f>SUM(J613:J642)</f>
        <v>177049.17900000003</v>
      </c>
      <c r="P636" s="76">
        <f>SUM(L613:L642)</f>
        <v>82580.733000000066</v>
      </c>
      <c r="V636" s="36">
        <f t="shared" si="133"/>
        <v>1010.12</v>
      </c>
      <c r="W636" s="36">
        <f t="shared" si="134"/>
        <v>1004.08</v>
      </c>
    </row>
    <row r="637" spans="1:23" x14ac:dyDescent="0.2">
      <c r="A637" s="29">
        <v>41908</v>
      </c>
      <c r="B637" s="2">
        <v>1007519188.54</v>
      </c>
      <c r="C637" s="2">
        <v>1007.1</v>
      </c>
      <c r="D637" s="2">
        <f t="shared" si="128"/>
        <v>0</v>
      </c>
      <c r="E637" s="30">
        <f t="shared" si="128"/>
        <v>0</v>
      </c>
      <c r="F637" s="73">
        <f t="shared" si="129"/>
        <v>0</v>
      </c>
      <c r="G637" s="43">
        <f t="shared" si="129"/>
        <v>0</v>
      </c>
      <c r="I637" s="19">
        <f t="shared" si="130"/>
        <v>24775.06</v>
      </c>
      <c r="J637" s="138">
        <f t="shared" si="125"/>
        <v>5901.6392999999998</v>
      </c>
      <c r="K637" s="78">
        <f t="shared" si="131"/>
        <v>1062.2951</v>
      </c>
      <c r="L637" s="144">
        <f t="shared" si="126"/>
        <v>2752.7847000000002</v>
      </c>
      <c r="M637" s="87">
        <f t="shared" si="132"/>
        <v>495.50119999999998</v>
      </c>
      <c r="N637" s="119" t="s">
        <v>53</v>
      </c>
      <c r="O637" s="76">
        <f>SUM(K613:K642)</f>
        <v>31868.852999999988</v>
      </c>
      <c r="P637" s="76">
        <f>SUM(M613:M642)</f>
        <v>14864.530600000006</v>
      </c>
      <c r="V637" s="36">
        <f t="shared" si="133"/>
        <v>1010.12</v>
      </c>
      <c r="W637" s="36">
        <f t="shared" si="134"/>
        <v>1004.08</v>
      </c>
    </row>
    <row r="638" spans="1:23" x14ac:dyDescent="0.2">
      <c r="A638" s="29">
        <v>41909</v>
      </c>
      <c r="B638" s="2">
        <v>1007519188.54</v>
      </c>
      <c r="C638" s="2">
        <v>1007.1</v>
      </c>
      <c r="D638" s="2">
        <f t="shared" si="128"/>
        <v>0</v>
      </c>
      <c r="E638" s="30">
        <f t="shared" si="128"/>
        <v>0</v>
      </c>
      <c r="F638" s="73">
        <f t="shared" si="129"/>
        <v>0</v>
      </c>
      <c r="G638" s="43">
        <f t="shared" si="129"/>
        <v>0</v>
      </c>
      <c r="I638" s="19">
        <f t="shared" si="130"/>
        <v>24775.06</v>
      </c>
      <c r="J638" s="138">
        <f t="shared" si="125"/>
        <v>5901.6392999999998</v>
      </c>
      <c r="K638" s="78">
        <f t="shared" si="131"/>
        <v>1062.2951</v>
      </c>
      <c r="L638" s="144">
        <f t="shared" si="126"/>
        <v>2752.7847000000002</v>
      </c>
      <c r="M638" s="87">
        <f t="shared" si="132"/>
        <v>495.50119999999998</v>
      </c>
      <c r="N638" s="186" t="s">
        <v>13</v>
      </c>
      <c r="O638" s="186"/>
      <c r="P638" s="186"/>
      <c r="V638" s="36">
        <f t="shared" si="133"/>
        <v>1010.12</v>
      </c>
      <c r="W638" s="36">
        <f t="shared" si="134"/>
        <v>1004.08</v>
      </c>
    </row>
    <row r="639" spans="1:23" x14ac:dyDescent="0.2">
      <c r="A639" s="29">
        <v>41910</v>
      </c>
      <c r="B639" s="2">
        <v>1007519188.54</v>
      </c>
      <c r="C639" s="2">
        <v>1007.1</v>
      </c>
      <c r="D639" s="2">
        <f t="shared" si="128"/>
        <v>0</v>
      </c>
      <c r="E639" s="30">
        <f t="shared" si="128"/>
        <v>0</v>
      </c>
      <c r="F639" s="73">
        <f t="shared" si="129"/>
        <v>0</v>
      </c>
      <c r="G639" s="43">
        <f t="shared" si="129"/>
        <v>0</v>
      </c>
      <c r="I639" s="19">
        <f t="shared" si="130"/>
        <v>24775.06</v>
      </c>
      <c r="J639" s="138">
        <f t="shared" si="125"/>
        <v>5901.6392999999998</v>
      </c>
      <c r="K639" s="78">
        <f t="shared" si="131"/>
        <v>1062.2951</v>
      </c>
      <c r="L639" s="144">
        <f t="shared" si="126"/>
        <v>2752.7847000000002</v>
      </c>
      <c r="M639" s="87">
        <f t="shared" si="132"/>
        <v>495.50119999999998</v>
      </c>
      <c r="N639" s="92" t="s">
        <v>43</v>
      </c>
      <c r="O639" s="167" t="s">
        <v>39</v>
      </c>
      <c r="P639" s="93" t="s">
        <v>40</v>
      </c>
      <c r="V639" s="36">
        <f t="shared" si="133"/>
        <v>1010.12</v>
      </c>
      <c r="W639" s="36">
        <f t="shared" si="134"/>
        <v>1004.08</v>
      </c>
    </row>
    <row r="640" spans="1:23" x14ac:dyDescent="0.2">
      <c r="A640" s="29">
        <v>41911</v>
      </c>
      <c r="B640" s="2">
        <v>1007519188.54</v>
      </c>
      <c r="C640" s="2">
        <v>1007.1</v>
      </c>
      <c r="D640" s="2">
        <f t="shared" si="128"/>
        <v>0</v>
      </c>
      <c r="E640" s="30">
        <f t="shared" si="128"/>
        <v>0</v>
      </c>
      <c r="F640" s="73">
        <f t="shared" si="129"/>
        <v>0</v>
      </c>
      <c r="G640" s="43">
        <f t="shared" si="129"/>
        <v>0</v>
      </c>
      <c r="I640" s="32">
        <f t="shared" si="130"/>
        <v>24775.06</v>
      </c>
      <c r="J640" s="138">
        <f t="shared" si="125"/>
        <v>5901.6392999999998</v>
      </c>
      <c r="K640" s="78">
        <f t="shared" si="131"/>
        <v>1062.2951</v>
      </c>
      <c r="L640" s="144">
        <f t="shared" si="126"/>
        <v>2752.7847000000002</v>
      </c>
      <c r="M640" s="87">
        <f t="shared" si="132"/>
        <v>495.50119999999998</v>
      </c>
      <c r="N640" s="94">
        <f>SUM(I613:I640)</f>
        <v>693701.6800000004</v>
      </c>
      <c r="O640" s="89">
        <f>IF(SUM(J613:J642)&lt;20000,20000,SUM(J613:J642))</f>
        <v>177049.17900000003</v>
      </c>
      <c r="P640" s="91">
        <f>IF(SUM(L613:L642)&lt;6000,6000,SUM(L613:L642))</f>
        <v>82580.733000000066</v>
      </c>
      <c r="V640" s="36">
        <f t="shared" si="133"/>
        <v>1010.12</v>
      </c>
      <c r="W640" s="36">
        <f t="shared" si="134"/>
        <v>1004.08</v>
      </c>
    </row>
    <row r="641" spans="1:23" x14ac:dyDescent="0.2">
      <c r="A641" s="29">
        <v>41912</v>
      </c>
      <c r="B641" s="31">
        <v>1006491457.36</v>
      </c>
      <c r="C641" s="31">
        <v>1006.07</v>
      </c>
      <c r="D641" s="2">
        <f t="shared" si="128"/>
        <v>-1027731.1799999475</v>
      </c>
      <c r="E641" s="30">
        <f t="shared" si="128"/>
        <v>-1.0299999999999727</v>
      </c>
      <c r="F641" s="73">
        <f t="shared" si="129"/>
        <v>-1.0200611479065098E-3</v>
      </c>
      <c r="G641" s="43">
        <f t="shared" si="129"/>
        <v>-1.0227385562505936E-3</v>
      </c>
      <c r="I641" s="31">
        <f t="shared" si="130"/>
        <v>24775.06</v>
      </c>
      <c r="J641" s="137">
        <f t="shared" si="125"/>
        <v>5901.6392999999998</v>
      </c>
      <c r="K641" s="77">
        <f t="shared" si="131"/>
        <v>1062.2951</v>
      </c>
      <c r="L641" s="137">
        <f t="shared" si="126"/>
        <v>2752.7847000000002</v>
      </c>
      <c r="M641" s="77">
        <f t="shared" si="132"/>
        <v>495.50119999999998</v>
      </c>
      <c r="N641" s="94">
        <f>ROUND(N640*18/118,2)</f>
        <v>105818.9</v>
      </c>
      <c r="O641" s="95">
        <f>IF(O640=TRUE,SUM(K613:K642),O640*18%)</f>
        <v>31868.852220000004</v>
      </c>
      <c r="P641" s="96">
        <f>IF(P640=TRUE,SUM(M613:M642),P640*18%)</f>
        <v>14864.531940000012</v>
      </c>
      <c r="V641" s="36">
        <f t="shared" si="133"/>
        <v>1009.09</v>
      </c>
      <c r="W641" s="36">
        <f t="shared" si="134"/>
        <v>1003.0500000000001</v>
      </c>
    </row>
    <row r="642" spans="1:23" x14ac:dyDescent="0.2">
      <c r="A642" s="29">
        <v>41913</v>
      </c>
      <c r="B642" s="2">
        <v>1006491457.36</v>
      </c>
      <c r="C642" s="2">
        <v>1006.07</v>
      </c>
      <c r="D642" s="2">
        <f t="shared" si="128"/>
        <v>0</v>
      </c>
      <c r="E642" s="30">
        <f t="shared" si="128"/>
        <v>0</v>
      </c>
      <c r="F642" s="73">
        <f t="shared" si="129"/>
        <v>0</v>
      </c>
      <c r="G642" s="43">
        <f t="shared" si="129"/>
        <v>0</v>
      </c>
      <c r="I642" s="31">
        <f t="shared" si="130"/>
        <v>24749.79</v>
      </c>
      <c r="J642" s="139">
        <f t="shared" si="125"/>
        <v>5901.6392999999998</v>
      </c>
      <c r="K642" s="79">
        <f t="shared" si="131"/>
        <v>1062.2951</v>
      </c>
      <c r="L642" s="139">
        <f t="shared" si="126"/>
        <v>2749.9767000000002</v>
      </c>
      <c r="M642" s="79">
        <f t="shared" si="132"/>
        <v>494.99579999999997</v>
      </c>
      <c r="N642" s="190" t="s">
        <v>47</v>
      </c>
      <c r="O642" s="190"/>
      <c r="P642" s="190"/>
      <c r="Q642" s="34"/>
      <c r="V642" s="36">
        <f t="shared" si="133"/>
        <v>1009.09</v>
      </c>
      <c r="W642" s="36">
        <f t="shared" si="134"/>
        <v>1003.0500000000001</v>
      </c>
    </row>
    <row r="643" spans="1:23" x14ac:dyDescent="0.2">
      <c r="A643" s="29">
        <v>41914</v>
      </c>
      <c r="B643" s="2">
        <v>1006491457.36</v>
      </c>
      <c r="C643" s="2">
        <v>1006.07</v>
      </c>
      <c r="D643" s="2">
        <f t="shared" si="128"/>
        <v>0</v>
      </c>
      <c r="E643" s="30">
        <f t="shared" si="128"/>
        <v>0</v>
      </c>
      <c r="F643" s="73">
        <f t="shared" si="129"/>
        <v>0</v>
      </c>
      <c r="G643" s="43">
        <f t="shared" si="129"/>
        <v>0</v>
      </c>
      <c r="I643" s="19">
        <f t="shared" si="130"/>
        <v>24749.79</v>
      </c>
      <c r="J643" s="138">
        <f t="shared" si="125"/>
        <v>5901.6392999999998</v>
      </c>
      <c r="K643" s="78">
        <f t="shared" si="131"/>
        <v>1062.2951</v>
      </c>
      <c r="L643" s="144">
        <f t="shared" si="126"/>
        <v>2749.9767000000002</v>
      </c>
      <c r="M643" s="87">
        <f t="shared" si="132"/>
        <v>494.99579999999997</v>
      </c>
      <c r="N643" s="14"/>
      <c r="O643" s="14"/>
      <c r="P643" s="14"/>
      <c r="Q643" s="34"/>
      <c r="V643" s="36">
        <f t="shared" si="133"/>
        <v>1009.09</v>
      </c>
      <c r="W643" s="36">
        <f t="shared" si="134"/>
        <v>1003.0500000000001</v>
      </c>
    </row>
    <row r="644" spans="1:23" x14ac:dyDescent="0.2">
      <c r="A644" s="29">
        <v>41915</v>
      </c>
      <c r="B644" s="2">
        <v>1006491457.36</v>
      </c>
      <c r="C644" s="2">
        <v>1006.07</v>
      </c>
      <c r="D644" s="2">
        <f t="shared" si="128"/>
        <v>0</v>
      </c>
      <c r="E644" s="30">
        <f t="shared" si="128"/>
        <v>0</v>
      </c>
      <c r="F644" s="73">
        <f t="shared" si="129"/>
        <v>0</v>
      </c>
      <c r="G644" s="43">
        <f t="shared" si="129"/>
        <v>0</v>
      </c>
      <c r="I644" s="19">
        <f t="shared" si="130"/>
        <v>24749.79</v>
      </c>
      <c r="J644" s="138">
        <f t="shared" si="125"/>
        <v>5901.6392999999998</v>
      </c>
      <c r="K644" s="78">
        <f t="shared" si="131"/>
        <v>1062.2951</v>
      </c>
      <c r="L644" s="144">
        <f t="shared" si="126"/>
        <v>2749.9767000000002</v>
      </c>
      <c r="M644" s="87">
        <f t="shared" si="132"/>
        <v>494.99579999999997</v>
      </c>
      <c r="N644" s="75"/>
      <c r="O644" s="75"/>
      <c r="P644" s="75"/>
      <c r="Q644" s="34"/>
      <c r="V644" s="36">
        <f t="shared" si="133"/>
        <v>1009.09</v>
      </c>
      <c r="W644" s="36">
        <f t="shared" si="134"/>
        <v>1003.0500000000001</v>
      </c>
    </row>
    <row r="645" spans="1:23" x14ac:dyDescent="0.2">
      <c r="A645" s="29">
        <v>41916</v>
      </c>
      <c r="B645" s="2">
        <v>1006491457.36</v>
      </c>
      <c r="C645" s="2">
        <v>1006.07</v>
      </c>
      <c r="D645" s="2">
        <f t="shared" si="128"/>
        <v>0</v>
      </c>
      <c r="E645" s="30">
        <f t="shared" si="128"/>
        <v>0</v>
      </c>
      <c r="F645" s="73">
        <f t="shared" si="129"/>
        <v>0</v>
      </c>
      <c r="G645" s="43">
        <f t="shared" si="129"/>
        <v>0</v>
      </c>
      <c r="I645" s="19">
        <f t="shared" si="130"/>
        <v>24749.79</v>
      </c>
      <c r="J645" s="138">
        <f t="shared" si="125"/>
        <v>5901.6392999999998</v>
      </c>
      <c r="K645" s="78">
        <f t="shared" si="131"/>
        <v>1062.2951</v>
      </c>
      <c r="L645" s="144">
        <f t="shared" si="126"/>
        <v>2749.9767000000002</v>
      </c>
      <c r="M645" s="87">
        <f t="shared" si="132"/>
        <v>494.99579999999997</v>
      </c>
      <c r="N645" s="75"/>
      <c r="O645" s="75"/>
      <c r="P645" s="75"/>
      <c r="Q645" s="34"/>
      <c r="V645" s="36">
        <f t="shared" si="133"/>
        <v>1009.09</v>
      </c>
      <c r="W645" s="36">
        <f t="shared" si="134"/>
        <v>1003.0500000000001</v>
      </c>
    </row>
    <row r="646" spans="1:23" x14ac:dyDescent="0.2">
      <c r="A646" s="29">
        <v>41917</v>
      </c>
      <c r="B646" s="2">
        <v>1006491457.36</v>
      </c>
      <c r="C646" s="2">
        <v>1006.07</v>
      </c>
      <c r="D646" s="2">
        <f t="shared" si="128"/>
        <v>0</v>
      </c>
      <c r="E646" s="30">
        <f t="shared" si="128"/>
        <v>0</v>
      </c>
      <c r="F646" s="73">
        <f t="shared" si="129"/>
        <v>0</v>
      </c>
      <c r="G646" s="43">
        <f t="shared" si="129"/>
        <v>0</v>
      </c>
      <c r="I646" s="19">
        <f t="shared" si="130"/>
        <v>24749.79</v>
      </c>
      <c r="J646" s="138">
        <f t="shared" si="125"/>
        <v>5901.6392999999998</v>
      </c>
      <c r="K646" s="78">
        <f t="shared" si="131"/>
        <v>1062.2951</v>
      </c>
      <c r="L646" s="144">
        <f t="shared" si="126"/>
        <v>2749.9767000000002</v>
      </c>
      <c r="M646" s="87">
        <f t="shared" si="132"/>
        <v>494.99579999999997</v>
      </c>
      <c r="N646" s="14"/>
      <c r="O646" s="14"/>
      <c r="P646" s="14"/>
      <c r="Q646" s="34"/>
      <c r="V646" s="36">
        <f t="shared" si="133"/>
        <v>1009.09</v>
      </c>
      <c r="W646" s="36">
        <f t="shared" si="134"/>
        <v>1003.0500000000001</v>
      </c>
    </row>
    <row r="647" spans="1:23" x14ac:dyDescent="0.2">
      <c r="A647" s="29">
        <v>41918</v>
      </c>
      <c r="B647" s="2">
        <v>1006491457.36</v>
      </c>
      <c r="C647" s="2">
        <v>1006.07</v>
      </c>
      <c r="D647" s="2">
        <f t="shared" si="128"/>
        <v>0</v>
      </c>
      <c r="E647" s="30">
        <f t="shared" si="128"/>
        <v>0</v>
      </c>
      <c r="F647" s="73">
        <f t="shared" si="129"/>
        <v>0</v>
      </c>
      <c r="G647" s="43">
        <f t="shared" si="129"/>
        <v>0</v>
      </c>
      <c r="I647" s="19">
        <f t="shared" si="130"/>
        <v>24749.79</v>
      </c>
      <c r="J647" s="138">
        <f t="shared" si="125"/>
        <v>5901.6392999999998</v>
      </c>
      <c r="K647" s="78">
        <f t="shared" si="131"/>
        <v>1062.2951</v>
      </c>
      <c r="L647" s="144">
        <f t="shared" si="126"/>
        <v>2749.9767000000002</v>
      </c>
      <c r="M647" s="87">
        <f t="shared" si="132"/>
        <v>494.99579999999997</v>
      </c>
      <c r="N647" s="14"/>
      <c r="O647" s="14"/>
      <c r="P647" s="14"/>
      <c r="Q647" s="34"/>
      <c r="V647" s="36">
        <f t="shared" si="133"/>
        <v>1009.09</v>
      </c>
      <c r="W647" s="36">
        <f t="shared" si="134"/>
        <v>1003.0500000000001</v>
      </c>
    </row>
    <row r="648" spans="1:23" x14ac:dyDescent="0.2">
      <c r="A648" s="29">
        <v>41919</v>
      </c>
      <c r="B648" s="2">
        <v>1006491457.36</v>
      </c>
      <c r="C648" s="2">
        <v>1006.07</v>
      </c>
      <c r="D648" s="2">
        <f t="shared" si="128"/>
        <v>0</v>
      </c>
      <c r="E648" s="30">
        <f t="shared" si="128"/>
        <v>0</v>
      </c>
      <c r="F648" s="73">
        <f t="shared" si="129"/>
        <v>0</v>
      </c>
      <c r="G648" s="43">
        <f t="shared" si="129"/>
        <v>0</v>
      </c>
      <c r="I648" s="31">
        <f t="shared" si="130"/>
        <v>24749.79</v>
      </c>
      <c r="J648" s="137">
        <f t="shared" ref="J648:J711" si="135">ROUND(IF(B647&lt;=$R$740,B647*$S$740/$O$739,MAX(IF(B647&lt;=$R$741,B647*$S$741/$O$739,MAX(IF(B647&lt;=$R$742,B647*$S$742/$O$739,MAX(IF(B647&lt;=$R$743,B647*$S$743/$O$739,MAX(IF(B647&lt;=$R$744,B647*$S$744/$O$739,MAX(IF(B647&lt;=$R$745,B647*$S$745/$O$739,MAX(IF(B647&gt;$R$746,B647*$S$746/$O$739,0),$R$745*$S$745/$O$739)),$R$744*$S$744/$O$739)),$R$743*$S$743/$O$739)),$R$742*$S$742/$O$739)),$R$741*$S$741/$O$739)),$R$740*$S$740/$O$739)),4)</f>
        <v>5901.6392999999998</v>
      </c>
      <c r="K648" s="77">
        <f t="shared" si="131"/>
        <v>1062.2951</v>
      </c>
      <c r="L648" s="137">
        <f t="shared" si="126"/>
        <v>2749.9767000000002</v>
      </c>
      <c r="M648" s="77">
        <f t="shared" si="132"/>
        <v>494.99579999999997</v>
      </c>
      <c r="N648" s="14"/>
      <c r="O648" s="14"/>
      <c r="P648" s="14"/>
      <c r="V648" s="36">
        <f t="shared" si="133"/>
        <v>1009.09</v>
      </c>
      <c r="W648" s="36">
        <f t="shared" si="134"/>
        <v>1003.0500000000001</v>
      </c>
    </row>
    <row r="649" spans="1:23" x14ac:dyDescent="0.2">
      <c r="A649" s="29">
        <v>41920</v>
      </c>
      <c r="B649" s="2">
        <v>1006491457.36</v>
      </c>
      <c r="C649" s="2">
        <v>1006.07</v>
      </c>
      <c r="D649" s="2">
        <f t="shared" si="128"/>
        <v>0</v>
      </c>
      <c r="E649" s="30">
        <f t="shared" si="128"/>
        <v>0</v>
      </c>
      <c r="F649" s="73">
        <f t="shared" si="129"/>
        <v>0</v>
      </c>
      <c r="G649" s="43">
        <f t="shared" si="129"/>
        <v>0</v>
      </c>
      <c r="I649" s="31">
        <f t="shared" si="130"/>
        <v>24749.79</v>
      </c>
      <c r="J649" s="137">
        <f t="shared" si="135"/>
        <v>5901.6392999999998</v>
      </c>
      <c r="K649" s="77">
        <f t="shared" si="131"/>
        <v>1062.2951</v>
      </c>
      <c r="L649" s="137">
        <f t="shared" si="126"/>
        <v>2749.9767000000002</v>
      </c>
      <c r="M649" s="77">
        <f t="shared" si="132"/>
        <v>494.99579999999997</v>
      </c>
      <c r="N649" s="14"/>
      <c r="O649" s="14"/>
      <c r="P649" s="14"/>
      <c r="V649" s="36">
        <f t="shared" si="133"/>
        <v>1009.09</v>
      </c>
      <c r="W649" s="36">
        <f t="shared" si="134"/>
        <v>1003.0500000000001</v>
      </c>
    </row>
    <row r="650" spans="1:23" x14ac:dyDescent="0.2">
      <c r="A650" s="29">
        <v>41921</v>
      </c>
      <c r="B650" s="2">
        <v>1006491457.36</v>
      </c>
      <c r="C650" s="2">
        <v>1006.07</v>
      </c>
      <c r="D650" s="2">
        <f t="shared" si="128"/>
        <v>0</v>
      </c>
      <c r="E650" s="30">
        <f t="shared" si="128"/>
        <v>0</v>
      </c>
      <c r="F650" s="73">
        <f t="shared" si="129"/>
        <v>0</v>
      </c>
      <c r="G650" s="43">
        <f t="shared" si="129"/>
        <v>0</v>
      </c>
      <c r="I650" s="19">
        <f t="shared" si="130"/>
        <v>24749.79</v>
      </c>
      <c r="J650" s="138">
        <f t="shared" si="135"/>
        <v>5901.6392999999998</v>
      </c>
      <c r="K650" s="78">
        <f t="shared" si="131"/>
        <v>1062.2951</v>
      </c>
      <c r="L650" s="144">
        <f t="shared" si="126"/>
        <v>2749.9767000000002</v>
      </c>
      <c r="M650" s="87">
        <f t="shared" si="132"/>
        <v>494.99579999999997</v>
      </c>
      <c r="N650" s="14"/>
      <c r="O650" s="14"/>
      <c r="P650" s="14"/>
      <c r="V650" s="36">
        <f t="shared" si="133"/>
        <v>1009.09</v>
      </c>
      <c r="W650" s="36">
        <f t="shared" si="134"/>
        <v>1003.0500000000001</v>
      </c>
    </row>
    <row r="651" spans="1:23" x14ac:dyDescent="0.2">
      <c r="A651" s="29">
        <v>41922</v>
      </c>
      <c r="B651" s="2">
        <v>1006491457.36</v>
      </c>
      <c r="C651" s="2">
        <v>1006.07</v>
      </c>
      <c r="D651" s="2">
        <f t="shared" si="128"/>
        <v>0</v>
      </c>
      <c r="E651" s="30">
        <f t="shared" si="128"/>
        <v>0</v>
      </c>
      <c r="F651" s="73">
        <f t="shared" si="129"/>
        <v>0</v>
      </c>
      <c r="G651" s="43">
        <f t="shared" si="129"/>
        <v>0</v>
      </c>
      <c r="I651" s="19">
        <f t="shared" si="130"/>
        <v>24749.79</v>
      </c>
      <c r="J651" s="138">
        <f t="shared" si="135"/>
        <v>5901.6392999999998</v>
      </c>
      <c r="K651" s="78">
        <f t="shared" si="131"/>
        <v>1062.2951</v>
      </c>
      <c r="L651" s="144">
        <f t="shared" si="126"/>
        <v>2749.9767000000002</v>
      </c>
      <c r="M651" s="87">
        <f t="shared" si="132"/>
        <v>494.99579999999997</v>
      </c>
      <c r="N651" s="14"/>
      <c r="O651" s="14"/>
      <c r="P651" s="14"/>
      <c r="V651" s="36">
        <f t="shared" si="133"/>
        <v>1009.09</v>
      </c>
      <c r="W651" s="36">
        <f t="shared" si="134"/>
        <v>1003.0500000000001</v>
      </c>
    </row>
    <row r="652" spans="1:23" x14ac:dyDescent="0.2">
      <c r="A652" s="29">
        <v>41923</v>
      </c>
      <c r="B652" s="2">
        <v>1006491457.36</v>
      </c>
      <c r="C652" s="2">
        <v>1006.07</v>
      </c>
      <c r="D652" s="2">
        <f t="shared" si="128"/>
        <v>0</v>
      </c>
      <c r="E652" s="30">
        <f t="shared" si="128"/>
        <v>0</v>
      </c>
      <c r="F652" s="73">
        <f t="shared" si="129"/>
        <v>0</v>
      </c>
      <c r="G652" s="43">
        <f t="shared" si="129"/>
        <v>0</v>
      </c>
      <c r="I652" s="19">
        <f t="shared" si="130"/>
        <v>24749.79</v>
      </c>
      <c r="J652" s="138">
        <f t="shared" si="135"/>
        <v>5901.6392999999998</v>
      </c>
      <c r="K652" s="78">
        <f t="shared" si="131"/>
        <v>1062.2951</v>
      </c>
      <c r="L652" s="144">
        <f t="shared" si="126"/>
        <v>2749.9767000000002</v>
      </c>
      <c r="M652" s="87">
        <f t="shared" si="132"/>
        <v>494.99579999999997</v>
      </c>
      <c r="N652" s="14"/>
      <c r="O652" s="14"/>
      <c r="P652" s="14"/>
      <c r="V652" s="36">
        <f t="shared" si="133"/>
        <v>1009.09</v>
      </c>
      <c r="W652" s="36">
        <f t="shared" si="134"/>
        <v>1003.0500000000001</v>
      </c>
    </row>
    <row r="653" spans="1:23" x14ac:dyDescent="0.2">
      <c r="A653" s="29">
        <v>41924</v>
      </c>
      <c r="B653" s="2">
        <v>1006491457.36</v>
      </c>
      <c r="C653" s="2">
        <v>1006.07</v>
      </c>
      <c r="D653" s="2">
        <f t="shared" si="128"/>
        <v>0</v>
      </c>
      <c r="E653" s="30">
        <f t="shared" si="128"/>
        <v>0</v>
      </c>
      <c r="F653" s="73">
        <f t="shared" si="129"/>
        <v>0</v>
      </c>
      <c r="G653" s="43">
        <f t="shared" si="129"/>
        <v>0</v>
      </c>
      <c r="I653" s="19">
        <f t="shared" si="130"/>
        <v>24749.79</v>
      </c>
      <c r="J653" s="138">
        <f t="shared" si="135"/>
        <v>5901.6392999999998</v>
      </c>
      <c r="K653" s="78">
        <f t="shared" si="131"/>
        <v>1062.2951</v>
      </c>
      <c r="L653" s="144">
        <f t="shared" si="126"/>
        <v>2749.9767000000002</v>
      </c>
      <c r="M653" s="87">
        <f t="shared" si="132"/>
        <v>494.99579999999997</v>
      </c>
      <c r="N653" s="14"/>
      <c r="O653" s="14"/>
      <c r="P653" s="14"/>
      <c r="V653" s="36">
        <f t="shared" si="133"/>
        <v>1009.09</v>
      </c>
      <c r="W653" s="36">
        <f t="shared" si="134"/>
        <v>1003.0500000000001</v>
      </c>
    </row>
    <row r="654" spans="1:23" x14ac:dyDescent="0.2">
      <c r="A654" s="29">
        <v>41925</v>
      </c>
      <c r="B654" s="2">
        <v>1006491457.36</v>
      </c>
      <c r="C654" s="2">
        <v>1006.07</v>
      </c>
      <c r="D654" s="2">
        <f t="shared" si="128"/>
        <v>0</v>
      </c>
      <c r="E654" s="30">
        <f t="shared" si="128"/>
        <v>0</v>
      </c>
      <c r="F654" s="73">
        <f t="shared" si="129"/>
        <v>0</v>
      </c>
      <c r="G654" s="43">
        <f t="shared" si="129"/>
        <v>0</v>
      </c>
      <c r="I654" s="19">
        <f t="shared" si="130"/>
        <v>24749.79</v>
      </c>
      <c r="J654" s="138">
        <f t="shared" si="135"/>
        <v>5901.6392999999998</v>
      </c>
      <c r="K654" s="78">
        <f t="shared" si="131"/>
        <v>1062.2951</v>
      </c>
      <c r="L654" s="144">
        <f t="shared" si="126"/>
        <v>2749.9767000000002</v>
      </c>
      <c r="M654" s="87">
        <f t="shared" si="132"/>
        <v>494.99579999999997</v>
      </c>
      <c r="N654" s="14"/>
      <c r="O654" s="14"/>
      <c r="P654" s="14"/>
      <c r="V654" s="36">
        <f t="shared" si="133"/>
        <v>1009.09</v>
      </c>
      <c r="W654" s="36">
        <f t="shared" si="134"/>
        <v>1003.0500000000001</v>
      </c>
    </row>
    <row r="655" spans="1:23" x14ac:dyDescent="0.2">
      <c r="A655" s="29">
        <v>41926</v>
      </c>
      <c r="B655" s="2">
        <v>1006491457.36</v>
      </c>
      <c r="C655" s="2">
        <v>1006.07</v>
      </c>
      <c r="D655" s="2">
        <f t="shared" si="128"/>
        <v>0</v>
      </c>
      <c r="E655" s="30">
        <f t="shared" si="128"/>
        <v>0</v>
      </c>
      <c r="F655" s="73">
        <f t="shared" si="129"/>
        <v>0</v>
      </c>
      <c r="G655" s="43">
        <f t="shared" si="129"/>
        <v>0</v>
      </c>
      <c r="I655" s="31">
        <f t="shared" si="130"/>
        <v>24749.79</v>
      </c>
      <c r="J655" s="137">
        <f t="shared" si="135"/>
        <v>5901.6392999999998</v>
      </c>
      <c r="K655" s="77">
        <f t="shared" si="131"/>
        <v>1062.2951</v>
      </c>
      <c r="L655" s="137">
        <f t="shared" si="126"/>
        <v>2749.9767000000002</v>
      </c>
      <c r="M655" s="77">
        <f t="shared" si="132"/>
        <v>494.99579999999997</v>
      </c>
      <c r="N655" s="14"/>
      <c r="O655" s="14"/>
      <c r="P655" s="14"/>
      <c r="V655" s="36">
        <f t="shared" si="133"/>
        <v>1009.09</v>
      </c>
      <c r="W655" s="36">
        <f t="shared" si="134"/>
        <v>1003.0500000000001</v>
      </c>
    </row>
    <row r="656" spans="1:23" x14ac:dyDescent="0.2">
      <c r="A656" s="29">
        <v>41927</v>
      </c>
      <c r="B656" s="2">
        <v>1006491457.36</v>
      </c>
      <c r="C656" s="2">
        <v>1006.07</v>
      </c>
      <c r="D656" s="2">
        <f t="shared" si="128"/>
        <v>0</v>
      </c>
      <c r="E656" s="30">
        <f t="shared" si="128"/>
        <v>0</v>
      </c>
      <c r="F656" s="73">
        <f t="shared" si="129"/>
        <v>0</v>
      </c>
      <c r="G656" s="43">
        <f t="shared" si="129"/>
        <v>0</v>
      </c>
      <c r="I656" s="31">
        <f t="shared" si="130"/>
        <v>24749.79</v>
      </c>
      <c r="J656" s="137">
        <f t="shared" si="135"/>
        <v>5901.6392999999998</v>
      </c>
      <c r="K656" s="77">
        <f t="shared" si="131"/>
        <v>1062.2951</v>
      </c>
      <c r="L656" s="137">
        <f t="shared" si="126"/>
        <v>2749.9767000000002</v>
      </c>
      <c r="M656" s="77">
        <f t="shared" si="132"/>
        <v>494.99579999999997</v>
      </c>
      <c r="N656" s="14"/>
      <c r="O656" s="14"/>
      <c r="P656" s="14"/>
      <c r="V656" s="36">
        <f t="shared" si="133"/>
        <v>1009.09</v>
      </c>
      <c r="W656" s="36">
        <f t="shared" si="134"/>
        <v>1003.0500000000001</v>
      </c>
    </row>
    <row r="657" spans="1:23" x14ac:dyDescent="0.2">
      <c r="A657" s="29">
        <v>41928</v>
      </c>
      <c r="B657" s="2">
        <v>1006491457.36</v>
      </c>
      <c r="C657" s="2">
        <v>1006.07</v>
      </c>
      <c r="D657" s="2">
        <f t="shared" si="128"/>
        <v>0</v>
      </c>
      <c r="E657" s="30">
        <f t="shared" si="128"/>
        <v>0</v>
      </c>
      <c r="F657" s="73">
        <f t="shared" si="129"/>
        <v>0</v>
      </c>
      <c r="G657" s="43">
        <f t="shared" si="129"/>
        <v>0</v>
      </c>
      <c r="I657" s="19">
        <f t="shared" si="130"/>
        <v>24749.79</v>
      </c>
      <c r="J657" s="138">
        <f t="shared" si="135"/>
        <v>5901.6392999999998</v>
      </c>
      <c r="K657" s="78">
        <f t="shared" si="131"/>
        <v>1062.2951</v>
      </c>
      <c r="L657" s="144">
        <f t="shared" ref="L657:L720" si="136">ROUND(IF(B656&lt;=$R$750,B656*$S$750/$O$739,IF(B656&gt;$R$751,B656*$S$751/$O$739,0)),4)</f>
        <v>2749.9767000000002</v>
      </c>
      <c r="M657" s="87">
        <f t="shared" si="132"/>
        <v>494.99579999999997</v>
      </c>
      <c r="N657" s="14"/>
      <c r="O657" s="14"/>
      <c r="P657" s="14"/>
      <c r="V657" s="36">
        <f t="shared" si="133"/>
        <v>1009.09</v>
      </c>
      <c r="W657" s="36">
        <f t="shared" si="134"/>
        <v>1003.0500000000001</v>
      </c>
    </row>
    <row r="658" spans="1:23" x14ac:dyDescent="0.2">
      <c r="A658" s="29">
        <v>41929</v>
      </c>
      <c r="B658" s="2">
        <v>1006491457.36</v>
      </c>
      <c r="C658" s="2">
        <v>1006.07</v>
      </c>
      <c r="D658" s="2">
        <f t="shared" si="128"/>
        <v>0</v>
      </c>
      <c r="E658" s="30">
        <f t="shared" si="128"/>
        <v>0</v>
      </c>
      <c r="F658" s="73">
        <f t="shared" si="129"/>
        <v>0</v>
      </c>
      <c r="G658" s="43">
        <f t="shared" si="129"/>
        <v>0</v>
      </c>
      <c r="I658" s="19">
        <f t="shared" si="130"/>
        <v>24749.79</v>
      </c>
      <c r="J658" s="138">
        <f t="shared" si="135"/>
        <v>5901.6392999999998</v>
      </c>
      <c r="K658" s="78">
        <f t="shared" si="131"/>
        <v>1062.2951</v>
      </c>
      <c r="L658" s="144">
        <f t="shared" si="136"/>
        <v>2749.9767000000002</v>
      </c>
      <c r="M658" s="87">
        <f t="shared" si="132"/>
        <v>494.99579999999997</v>
      </c>
      <c r="N658" s="14"/>
      <c r="O658" s="14"/>
      <c r="P658" s="14"/>
      <c r="V658" s="36">
        <f t="shared" si="133"/>
        <v>1009.09</v>
      </c>
      <c r="W658" s="36">
        <f t="shared" si="134"/>
        <v>1003.0500000000001</v>
      </c>
    </row>
    <row r="659" spans="1:23" x14ac:dyDescent="0.2">
      <c r="A659" s="29">
        <v>41930</v>
      </c>
      <c r="B659" s="2">
        <v>1006491457.36</v>
      </c>
      <c r="C659" s="2">
        <v>1006.07</v>
      </c>
      <c r="D659" s="2">
        <f t="shared" si="128"/>
        <v>0</v>
      </c>
      <c r="E659" s="30">
        <f t="shared" si="128"/>
        <v>0</v>
      </c>
      <c r="F659" s="73">
        <f t="shared" si="129"/>
        <v>0</v>
      </c>
      <c r="G659" s="43">
        <f t="shared" si="129"/>
        <v>0</v>
      </c>
      <c r="I659" s="19">
        <f t="shared" si="130"/>
        <v>24749.79</v>
      </c>
      <c r="J659" s="138">
        <f t="shared" si="135"/>
        <v>5901.6392999999998</v>
      </c>
      <c r="K659" s="78">
        <f t="shared" si="131"/>
        <v>1062.2951</v>
      </c>
      <c r="L659" s="144">
        <f t="shared" si="136"/>
        <v>2749.9767000000002</v>
      </c>
      <c r="M659" s="87">
        <f t="shared" si="132"/>
        <v>494.99579999999997</v>
      </c>
      <c r="N659" s="14"/>
      <c r="O659" s="14"/>
      <c r="P659" s="14"/>
      <c r="V659" s="36">
        <f t="shared" si="133"/>
        <v>1009.09</v>
      </c>
      <c r="W659" s="36">
        <f t="shared" si="134"/>
        <v>1003.0500000000001</v>
      </c>
    </row>
    <row r="660" spans="1:23" x14ac:dyDescent="0.2">
      <c r="A660" s="29">
        <v>41931</v>
      </c>
      <c r="B660" s="2">
        <v>1006491457.36</v>
      </c>
      <c r="C660" s="2">
        <v>1006.07</v>
      </c>
      <c r="D660" s="2">
        <f t="shared" si="128"/>
        <v>0</v>
      </c>
      <c r="E660" s="30">
        <f t="shared" si="128"/>
        <v>0</v>
      </c>
      <c r="F660" s="73">
        <f t="shared" si="129"/>
        <v>0</v>
      </c>
      <c r="G660" s="43">
        <f t="shared" si="129"/>
        <v>0</v>
      </c>
      <c r="I660" s="19">
        <f t="shared" si="130"/>
        <v>24749.79</v>
      </c>
      <c r="J660" s="138">
        <f t="shared" si="135"/>
        <v>5901.6392999999998</v>
      </c>
      <c r="K660" s="78">
        <f t="shared" si="131"/>
        <v>1062.2951</v>
      </c>
      <c r="L660" s="144">
        <f t="shared" si="136"/>
        <v>2749.9767000000002</v>
      </c>
      <c r="M660" s="87">
        <f t="shared" si="132"/>
        <v>494.99579999999997</v>
      </c>
      <c r="N660" s="14"/>
      <c r="O660" s="14"/>
      <c r="P660" s="14"/>
      <c r="V660" s="36">
        <f t="shared" si="133"/>
        <v>1009.09</v>
      </c>
      <c r="W660" s="36">
        <f t="shared" si="134"/>
        <v>1003.0500000000001</v>
      </c>
    </row>
    <row r="661" spans="1:23" x14ac:dyDescent="0.2">
      <c r="A661" s="29">
        <v>41932</v>
      </c>
      <c r="B661" s="2">
        <v>1006491457.36</v>
      </c>
      <c r="C661" s="2">
        <v>1006.07</v>
      </c>
      <c r="D661" s="2">
        <f t="shared" si="128"/>
        <v>0</v>
      </c>
      <c r="E661" s="30">
        <f t="shared" si="128"/>
        <v>0</v>
      </c>
      <c r="F661" s="73">
        <f t="shared" si="129"/>
        <v>0</v>
      </c>
      <c r="G661" s="43">
        <f t="shared" si="129"/>
        <v>0</v>
      </c>
      <c r="I661" s="19">
        <f t="shared" ref="I661:I692" si="137">ROUND(B660*$N$2/$O$739,2)</f>
        <v>24749.79</v>
      </c>
      <c r="J661" s="138">
        <f t="shared" si="135"/>
        <v>5901.6392999999998</v>
      </c>
      <c r="K661" s="78">
        <f t="shared" si="131"/>
        <v>1062.2951</v>
      </c>
      <c r="L661" s="144">
        <f t="shared" si="136"/>
        <v>2749.9767000000002</v>
      </c>
      <c r="M661" s="87">
        <f t="shared" si="132"/>
        <v>494.99579999999997</v>
      </c>
      <c r="N661" s="14"/>
      <c r="O661" s="14"/>
      <c r="P661" s="14"/>
      <c r="V661" s="36">
        <f t="shared" si="133"/>
        <v>1009.09</v>
      </c>
      <c r="W661" s="36">
        <f t="shared" si="134"/>
        <v>1003.0500000000001</v>
      </c>
    </row>
    <row r="662" spans="1:23" x14ac:dyDescent="0.2">
      <c r="A662" s="29">
        <v>41933</v>
      </c>
      <c r="B662" s="2">
        <v>1006491457.36</v>
      </c>
      <c r="C662" s="2">
        <v>1006.07</v>
      </c>
      <c r="D662" s="2">
        <f t="shared" si="128"/>
        <v>0</v>
      </c>
      <c r="E662" s="30">
        <f t="shared" si="128"/>
        <v>0</v>
      </c>
      <c r="F662" s="73">
        <f t="shared" si="129"/>
        <v>0</v>
      </c>
      <c r="G662" s="43">
        <f t="shared" si="129"/>
        <v>0</v>
      </c>
      <c r="I662" s="31">
        <f t="shared" si="137"/>
        <v>24749.79</v>
      </c>
      <c r="J662" s="137">
        <f t="shared" si="135"/>
        <v>5901.6392999999998</v>
      </c>
      <c r="K662" s="77">
        <f t="shared" si="131"/>
        <v>1062.2951</v>
      </c>
      <c r="L662" s="137">
        <f t="shared" si="136"/>
        <v>2749.9767000000002</v>
      </c>
      <c r="M662" s="77">
        <f t="shared" si="132"/>
        <v>494.99579999999997</v>
      </c>
      <c r="N662" s="14"/>
      <c r="O662" s="14"/>
      <c r="P662" s="14"/>
      <c r="V662" s="36">
        <f t="shared" si="133"/>
        <v>1009.09</v>
      </c>
      <c r="W662" s="36">
        <f t="shared" si="134"/>
        <v>1003.0500000000001</v>
      </c>
    </row>
    <row r="663" spans="1:23" x14ac:dyDescent="0.2">
      <c r="A663" s="29">
        <v>41934</v>
      </c>
      <c r="B663" s="2">
        <v>1006491457.36</v>
      </c>
      <c r="C663" s="2">
        <v>1006.07</v>
      </c>
      <c r="D663" s="2">
        <f t="shared" si="128"/>
        <v>0</v>
      </c>
      <c r="E663" s="30">
        <f t="shared" si="128"/>
        <v>0</v>
      </c>
      <c r="F663" s="73">
        <f t="shared" si="129"/>
        <v>0</v>
      </c>
      <c r="G663" s="43">
        <f t="shared" si="129"/>
        <v>0</v>
      </c>
      <c r="I663" s="31">
        <f t="shared" si="137"/>
        <v>24749.79</v>
      </c>
      <c r="J663" s="137">
        <f t="shared" si="135"/>
        <v>5901.6392999999998</v>
      </c>
      <c r="K663" s="77">
        <f t="shared" si="131"/>
        <v>1062.2951</v>
      </c>
      <c r="L663" s="137">
        <f t="shared" si="136"/>
        <v>2749.9767000000002</v>
      </c>
      <c r="M663" s="77">
        <f t="shared" si="132"/>
        <v>494.99579999999997</v>
      </c>
      <c r="N663" s="14"/>
      <c r="O663" s="14"/>
      <c r="P663" s="14"/>
      <c r="V663" s="36">
        <f t="shared" si="133"/>
        <v>1009.09</v>
      </c>
      <c r="W663" s="36">
        <f t="shared" si="134"/>
        <v>1003.0500000000001</v>
      </c>
    </row>
    <row r="664" spans="1:23" x14ac:dyDescent="0.2">
      <c r="A664" s="29">
        <v>41935</v>
      </c>
      <c r="B664" s="2">
        <v>1006491457.36</v>
      </c>
      <c r="C664" s="2">
        <v>1006.07</v>
      </c>
      <c r="D664" s="2">
        <f t="shared" si="128"/>
        <v>0</v>
      </c>
      <c r="E664" s="30">
        <f t="shared" si="128"/>
        <v>0</v>
      </c>
      <c r="F664" s="73">
        <f t="shared" si="129"/>
        <v>0</v>
      </c>
      <c r="G664" s="43">
        <f t="shared" si="129"/>
        <v>0</v>
      </c>
      <c r="I664" s="19">
        <f t="shared" si="137"/>
        <v>24749.79</v>
      </c>
      <c r="J664" s="138">
        <f t="shared" si="135"/>
        <v>5901.6392999999998</v>
      </c>
      <c r="K664" s="78">
        <f t="shared" si="131"/>
        <v>1062.2951</v>
      </c>
      <c r="L664" s="144">
        <f t="shared" si="136"/>
        <v>2749.9767000000002</v>
      </c>
      <c r="M664" s="87">
        <f t="shared" si="132"/>
        <v>494.99579999999997</v>
      </c>
      <c r="V664" s="36">
        <f t="shared" si="133"/>
        <v>1009.09</v>
      </c>
      <c r="W664" s="36">
        <f t="shared" si="134"/>
        <v>1003.0500000000001</v>
      </c>
    </row>
    <row r="665" spans="1:23" x14ac:dyDescent="0.2">
      <c r="A665" s="29">
        <v>41936</v>
      </c>
      <c r="B665" s="2">
        <v>1006491457.36</v>
      </c>
      <c r="C665" s="2">
        <v>1006.07</v>
      </c>
      <c r="D665" s="2">
        <f t="shared" si="128"/>
        <v>0</v>
      </c>
      <c r="E665" s="30">
        <f t="shared" si="128"/>
        <v>0</v>
      </c>
      <c r="F665" s="73">
        <f t="shared" si="129"/>
        <v>0</v>
      </c>
      <c r="G665" s="43">
        <f t="shared" si="129"/>
        <v>0</v>
      </c>
      <c r="I665" s="19">
        <f t="shared" si="137"/>
        <v>24749.79</v>
      </c>
      <c r="J665" s="138">
        <f t="shared" si="135"/>
        <v>5901.6392999999998</v>
      </c>
      <c r="K665" s="78">
        <f t="shared" si="131"/>
        <v>1062.2951</v>
      </c>
      <c r="L665" s="144">
        <f t="shared" si="136"/>
        <v>2749.9767000000002</v>
      </c>
      <c r="M665" s="87">
        <f t="shared" si="132"/>
        <v>494.99579999999997</v>
      </c>
      <c r="V665" s="36">
        <f t="shared" si="133"/>
        <v>1009.09</v>
      </c>
      <c r="W665" s="36">
        <f t="shared" si="134"/>
        <v>1003.0500000000001</v>
      </c>
    </row>
    <row r="666" spans="1:23" x14ac:dyDescent="0.2">
      <c r="A666" s="29">
        <v>41937</v>
      </c>
      <c r="B666" s="2">
        <v>1006491457.36</v>
      </c>
      <c r="C666" s="2">
        <v>1006.07</v>
      </c>
      <c r="D666" s="2">
        <f t="shared" si="128"/>
        <v>0</v>
      </c>
      <c r="E666" s="30">
        <f t="shared" si="128"/>
        <v>0</v>
      </c>
      <c r="F666" s="73">
        <f t="shared" si="129"/>
        <v>0</v>
      </c>
      <c r="G666" s="43">
        <f t="shared" si="129"/>
        <v>0</v>
      </c>
      <c r="I666" s="19">
        <f t="shared" si="137"/>
        <v>24749.79</v>
      </c>
      <c r="J666" s="138">
        <f t="shared" si="135"/>
        <v>5901.6392999999998</v>
      </c>
      <c r="K666" s="78">
        <f t="shared" si="131"/>
        <v>1062.2951</v>
      </c>
      <c r="L666" s="144">
        <f t="shared" si="136"/>
        <v>2749.9767000000002</v>
      </c>
      <c r="M666" s="87">
        <f t="shared" si="132"/>
        <v>494.99579999999997</v>
      </c>
      <c r="V666" s="36">
        <f t="shared" si="133"/>
        <v>1009.09</v>
      </c>
      <c r="W666" s="36">
        <f t="shared" si="134"/>
        <v>1003.0500000000001</v>
      </c>
    </row>
    <row r="667" spans="1:23" x14ac:dyDescent="0.2">
      <c r="A667" s="29">
        <v>41938</v>
      </c>
      <c r="B667" s="2">
        <v>1006491457.36</v>
      </c>
      <c r="C667" s="2">
        <v>1006.07</v>
      </c>
      <c r="D667" s="2">
        <f t="shared" si="128"/>
        <v>0</v>
      </c>
      <c r="E667" s="30">
        <f t="shared" si="128"/>
        <v>0</v>
      </c>
      <c r="F667" s="73">
        <f t="shared" si="129"/>
        <v>0</v>
      </c>
      <c r="G667" s="43">
        <f t="shared" si="129"/>
        <v>0</v>
      </c>
      <c r="I667" s="19">
        <f t="shared" si="137"/>
        <v>24749.79</v>
      </c>
      <c r="J667" s="138">
        <f t="shared" si="135"/>
        <v>5901.6392999999998</v>
      </c>
      <c r="K667" s="78">
        <f t="shared" si="131"/>
        <v>1062.2951</v>
      </c>
      <c r="L667" s="144">
        <f t="shared" si="136"/>
        <v>2749.9767000000002</v>
      </c>
      <c r="M667" s="87">
        <f t="shared" si="132"/>
        <v>494.99579999999997</v>
      </c>
      <c r="V667" s="36">
        <f t="shared" si="133"/>
        <v>1009.09</v>
      </c>
      <c r="W667" s="36">
        <f t="shared" si="134"/>
        <v>1003.0500000000001</v>
      </c>
    </row>
    <row r="668" spans="1:23" x14ac:dyDescent="0.2">
      <c r="A668" s="29">
        <v>41939</v>
      </c>
      <c r="B668" s="2">
        <v>1006491457.36</v>
      </c>
      <c r="C668" s="2">
        <v>1006.07</v>
      </c>
      <c r="D668" s="2">
        <f t="shared" si="128"/>
        <v>0</v>
      </c>
      <c r="E668" s="30">
        <f t="shared" si="128"/>
        <v>0</v>
      </c>
      <c r="F668" s="73">
        <f t="shared" si="129"/>
        <v>0</v>
      </c>
      <c r="G668" s="43">
        <f t="shared" si="129"/>
        <v>0</v>
      </c>
      <c r="I668" s="19">
        <f t="shared" si="137"/>
        <v>24749.79</v>
      </c>
      <c r="J668" s="138">
        <f t="shared" si="135"/>
        <v>5901.6392999999998</v>
      </c>
      <c r="K668" s="78">
        <f t="shared" si="131"/>
        <v>1062.2951</v>
      </c>
      <c r="L668" s="144">
        <f t="shared" si="136"/>
        <v>2749.9767000000002</v>
      </c>
      <c r="M668" s="87">
        <f t="shared" si="132"/>
        <v>494.99579999999997</v>
      </c>
      <c r="N668" s="191" t="s">
        <v>54</v>
      </c>
      <c r="O668" s="191"/>
      <c r="P668" s="191"/>
      <c r="V668" s="36">
        <f t="shared" si="133"/>
        <v>1009.09</v>
      </c>
      <c r="W668" s="36">
        <f t="shared" si="134"/>
        <v>1003.0500000000001</v>
      </c>
    </row>
    <row r="669" spans="1:23" x14ac:dyDescent="0.2">
      <c r="A669" s="29">
        <v>41940</v>
      </c>
      <c r="B669" s="2">
        <v>1006491457.36</v>
      </c>
      <c r="C669" s="2">
        <v>1006.07</v>
      </c>
      <c r="D669" s="2">
        <f t="shared" si="128"/>
        <v>0</v>
      </c>
      <c r="E669" s="30">
        <f t="shared" si="128"/>
        <v>0</v>
      </c>
      <c r="F669" s="73">
        <f t="shared" si="129"/>
        <v>0</v>
      </c>
      <c r="G669" s="43">
        <f t="shared" si="129"/>
        <v>0</v>
      </c>
      <c r="I669" s="31">
        <f t="shared" si="137"/>
        <v>24749.79</v>
      </c>
      <c r="J669" s="137">
        <f t="shared" si="135"/>
        <v>5901.6392999999998</v>
      </c>
      <c r="K669" s="77">
        <f t="shared" si="131"/>
        <v>1062.2951</v>
      </c>
      <c r="L669" s="137">
        <f t="shared" si="136"/>
        <v>2749.9767000000002</v>
      </c>
      <c r="M669" s="77">
        <f t="shared" si="132"/>
        <v>494.99579999999997</v>
      </c>
      <c r="N669" s="119" t="s">
        <v>52</v>
      </c>
      <c r="O669" s="120">
        <f>SUM(J643:J673)</f>
        <v>182950.81830000004</v>
      </c>
      <c r="P669" s="76">
        <f>SUM(L643:L673)</f>
        <v>85246.527699999991</v>
      </c>
      <c r="V669" s="36">
        <f t="shared" si="133"/>
        <v>1009.09</v>
      </c>
      <c r="W669" s="36">
        <f t="shared" si="134"/>
        <v>1003.0500000000001</v>
      </c>
    </row>
    <row r="670" spans="1:23" x14ac:dyDescent="0.2">
      <c r="A670" s="29">
        <v>41941</v>
      </c>
      <c r="B670" s="2">
        <v>1006491457.36</v>
      </c>
      <c r="C670" s="2">
        <v>1006.07</v>
      </c>
      <c r="D670" s="2">
        <f t="shared" si="128"/>
        <v>0</v>
      </c>
      <c r="E670" s="30">
        <f t="shared" si="128"/>
        <v>0</v>
      </c>
      <c r="F670" s="73">
        <f t="shared" si="129"/>
        <v>0</v>
      </c>
      <c r="G670" s="43">
        <f t="shared" si="129"/>
        <v>0</v>
      </c>
      <c r="I670" s="31">
        <f t="shared" si="137"/>
        <v>24749.79</v>
      </c>
      <c r="J670" s="137">
        <f t="shared" si="135"/>
        <v>5901.6392999999998</v>
      </c>
      <c r="K670" s="77">
        <f t="shared" si="131"/>
        <v>1062.2951</v>
      </c>
      <c r="L670" s="137">
        <f t="shared" si="136"/>
        <v>2749.9767000000002</v>
      </c>
      <c r="M670" s="77">
        <f t="shared" si="132"/>
        <v>494.99579999999997</v>
      </c>
      <c r="N670" s="119" t="s">
        <v>53</v>
      </c>
      <c r="O670" s="76">
        <f>SUM(K643:K673)</f>
        <v>32931.148099999991</v>
      </c>
      <c r="P670" s="76">
        <f>SUM(M643:M673)</f>
        <v>15344.374800000005</v>
      </c>
      <c r="V670" s="36">
        <f t="shared" si="133"/>
        <v>1009.09</v>
      </c>
      <c r="W670" s="36">
        <f t="shared" si="134"/>
        <v>1003.0500000000001</v>
      </c>
    </row>
    <row r="671" spans="1:23" x14ac:dyDescent="0.2">
      <c r="A671" s="29">
        <v>41942</v>
      </c>
      <c r="B671" s="2">
        <v>1006491457.36</v>
      </c>
      <c r="C671" s="2">
        <v>1006.07</v>
      </c>
      <c r="D671" s="2">
        <f t="shared" si="128"/>
        <v>0</v>
      </c>
      <c r="E671" s="30">
        <f t="shared" si="128"/>
        <v>0</v>
      </c>
      <c r="F671" s="73">
        <f t="shared" si="129"/>
        <v>0</v>
      </c>
      <c r="G671" s="43">
        <f t="shared" si="129"/>
        <v>0</v>
      </c>
      <c r="I671" s="19">
        <f t="shared" si="137"/>
        <v>24749.79</v>
      </c>
      <c r="J671" s="138">
        <f t="shared" si="135"/>
        <v>5901.6392999999998</v>
      </c>
      <c r="K671" s="78">
        <f t="shared" si="131"/>
        <v>1062.2951</v>
      </c>
      <c r="L671" s="144">
        <f t="shared" si="136"/>
        <v>2749.9767000000002</v>
      </c>
      <c r="M671" s="87">
        <f t="shared" si="132"/>
        <v>494.99579999999997</v>
      </c>
      <c r="N671" s="186" t="s">
        <v>14</v>
      </c>
      <c r="O671" s="186"/>
      <c r="P671" s="186"/>
      <c r="V671" s="36">
        <f t="shared" si="133"/>
        <v>1009.09</v>
      </c>
      <c r="W671" s="36">
        <f t="shared" si="134"/>
        <v>1003.0500000000001</v>
      </c>
    </row>
    <row r="672" spans="1:23" x14ac:dyDescent="0.2">
      <c r="A672" s="29">
        <v>41943</v>
      </c>
      <c r="B672" s="31">
        <v>1005484965.9</v>
      </c>
      <c r="C672" s="31">
        <v>1005.07</v>
      </c>
      <c r="D672" s="2">
        <f t="shared" si="128"/>
        <v>-1006491.4600000381</v>
      </c>
      <c r="E672" s="30">
        <f t="shared" si="128"/>
        <v>-1</v>
      </c>
      <c r="F672" s="73">
        <f t="shared" si="129"/>
        <v>-1.000000002623011E-3</v>
      </c>
      <c r="G672" s="43">
        <f t="shared" si="129"/>
        <v>-9.9396662260081291E-4</v>
      </c>
      <c r="I672" s="19">
        <f t="shared" si="137"/>
        <v>24749.79</v>
      </c>
      <c r="J672" s="138">
        <f t="shared" si="135"/>
        <v>5901.6392999999998</v>
      </c>
      <c r="K672" s="78">
        <f t="shared" si="131"/>
        <v>1062.2951</v>
      </c>
      <c r="L672" s="144">
        <f t="shared" si="136"/>
        <v>2749.9767000000002</v>
      </c>
      <c r="M672" s="87">
        <f t="shared" si="132"/>
        <v>494.99579999999997</v>
      </c>
      <c r="N672" s="92" t="s">
        <v>43</v>
      </c>
      <c r="O672" s="167" t="s">
        <v>39</v>
      </c>
      <c r="P672" s="93" t="s">
        <v>40</v>
      </c>
      <c r="V672" s="36">
        <f t="shared" si="133"/>
        <v>1008.09</v>
      </c>
      <c r="W672" s="36">
        <f t="shared" si="134"/>
        <v>1002.0500000000001</v>
      </c>
    </row>
    <row r="673" spans="1:23" x14ac:dyDescent="0.2">
      <c r="A673" s="29">
        <v>41944</v>
      </c>
      <c r="B673" s="2">
        <v>1005484965.9</v>
      </c>
      <c r="C673" s="2">
        <v>1005.07</v>
      </c>
      <c r="D673" s="2">
        <f t="shared" si="128"/>
        <v>0</v>
      </c>
      <c r="E673" s="30">
        <f t="shared" si="128"/>
        <v>0</v>
      </c>
      <c r="F673" s="73">
        <f t="shared" si="129"/>
        <v>0</v>
      </c>
      <c r="G673" s="43">
        <f t="shared" si="129"/>
        <v>0</v>
      </c>
      <c r="I673" s="32">
        <f t="shared" si="137"/>
        <v>24725.040000000001</v>
      </c>
      <c r="J673" s="139">
        <f t="shared" si="135"/>
        <v>5901.6392999999998</v>
      </c>
      <c r="K673" s="79">
        <f t="shared" si="131"/>
        <v>1062.2951</v>
      </c>
      <c r="L673" s="139">
        <f t="shared" si="136"/>
        <v>2747.2267000000002</v>
      </c>
      <c r="M673" s="79">
        <f t="shared" si="132"/>
        <v>494.50080000000003</v>
      </c>
      <c r="N673" s="94">
        <f>SUM(I641:I673)</f>
        <v>816743.59000000032</v>
      </c>
      <c r="O673" s="89">
        <f>IF(SUM(J643:J673)&lt;20000,20000,SUM(J643:J673))</f>
        <v>182950.81830000004</v>
      </c>
      <c r="P673" s="91">
        <f>IF(SUM(L643:L673)&lt;6000,6000,SUM(L643:L673))</f>
        <v>85246.527699999991</v>
      </c>
      <c r="Q673" s="34"/>
      <c r="V673" s="36">
        <f t="shared" si="133"/>
        <v>1008.09</v>
      </c>
      <c r="W673" s="36">
        <f t="shared" si="134"/>
        <v>1002.0500000000001</v>
      </c>
    </row>
    <row r="674" spans="1:23" x14ac:dyDescent="0.2">
      <c r="A674" s="29">
        <v>41945</v>
      </c>
      <c r="B674" s="2">
        <v>1005484965.9</v>
      </c>
      <c r="C674" s="2">
        <v>1005.07</v>
      </c>
      <c r="D674" s="2">
        <f t="shared" si="128"/>
        <v>0</v>
      </c>
      <c r="E674" s="30">
        <f t="shared" si="128"/>
        <v>0</v>
      </c>
      <c r="F674" s="73">
        <f t="shared" si="129"/>
        <v>0</v>
      </c>
      <c r="G674" s="43">
        <f t="shared" si="129"/>
        <v>0</v>
      </c>
      <c r="I674" s="19">
        <f t="shared" si="137"/>
        <v>24725.040000000001</v>
      </c>
      <c r="J674" s="138">
        <f t="shared" si="135"/>
        <v>5901.6392999999998</v>
      </c>
      <c r="K674" s="78">
        <f t="shared" si="131"/>
        <v>1062.2951</v>
      </c>
      <c r="L674" s="144">
        <f t="shared" si="136"/>
        <v>2747.2267000000002</v>
      </c>
      <c r="M674" s="87">
        <f t="shared" si="132"/>
        <v>494.50080000000003</v>
      </c>
      <c r="N674" s="94">
        <f>ROUND(N673*18/118,2)</f>
        <v>124588.01</v>
      </c>
      <c r="O674" s="95">
        <f>IF(O673=TRUE,SUM(K643:K673),O673*18%)</f>
        <v>32931.147294000009</v>
      </c>
      <c r="P674" s="96">
        <f>IF(P673=TRUE,SUM(M643:M673),P673*18%)</f>
        <v>15344.374985999997</v>
      </c>
      <c r="Q674" s="34"/>
      <c r="V674" s="36">
        <f t="shared" si="133"/>
        <v>1008.09</v>
      </c>
      <c r="W674" s="36">
        <f t="shared" si="134"/>
        <v>1002.0500000000001</v>
      </c>
    </row>
    <row r="675" spans="1:23" x14ac:dyDescent="0.2">
      <c r="A675" s="29">
        <v>41946</v>
      </c>
      <c r="B675" s="2">
        <v>1005484965.9</v>
      </c>
      <c r="C675" s="2">
        <v>1005.07</v>
      </c>
      <c r="D675" s="2">
        <f t="shared" si="128"/>
        <v>0</v>
      </c>
      <c r="E675" s="30">
        <f t="shared" si="128"/>
        <v>0</v>
      </c>
      <c r="F675" s="73">
        <f t="shared" si="129"/>
        <v>0</v>
      </c>
      <c r="G675" s="43">
        <f t="shared" si="129"/>
        <v>0</v>
      </c>
      <c r="I675" s="19">
        <f t="shared" si="137"/>
        <v>24725.040000000001</v>
      </c>
      <c r="J675" s="138">
        <f t="shared" si="135"/>
        <v>5901.6392999999998</v>
      </c>
      <c r="K675" s="78">
        <f t="shared" si="131"/>
        <v>1062.2951</v>
      </c>
      <c r="L675" s="144">
        <f t="shared" si="136"/>
        <v>2747.2267000000002</v>
      </c>
      <c r="M675" s="87">
        <f t="shared" si="132"/>
        <v>494.50080000000003</v>
      </c>
      <c r="N675" s="190" t="s">
        <v>47</v>
      </c>
      <c r="O675" s="190"/>
      <c r="P675" s="190"/>
      <c r="Q675" s="34"/>
      <c r="V675" s="36">
        <f t="shared" si="133"/>
        <v>1008.09</v>
      </c>
      <c r="W675" s="36">
        <f t="shared" si="134"/>
        <v>1002.0500000000001</v>
      </c>
    </row>
    <row r="676" spans="1:23" x14ac:dyDescent="0.2">
      <c r="A676" s="29">
        <v>41947</v>
      </c>
      <c r="B676" s="2">
        <v>1005484965.9</v>
      </c>
      <c r="C676" s="2">
        <v>1005.07</v>
      </c>
      <c r="D676" s="2">
        <f t="shared" si="128"/>
        <v>0</v>
      </c>
      <c r="E676" s="30">
        <f t="shared" si="128"/>
        <v>0</v>
      </c>
      <c r="F676" s="73">
        <f t="shared" si="129"/>
        <v>0</v>
      </c>
      <c r="G676" s="43">
        <f t="shared" si="129"/>
        <v>0</v>
      </c>
      <c r="I676" s="31">
        <f t="shared" si="137"/>
        <v>24725.040000000001</v>
      </c>
      <c r="J676" s="137">
        <f t="shared" si="135"/>
        <v>5901.6392999999998</v>
      </c>
      <c r="K676" s="77">
        <f t="shared" si="131"/>
        <v>1062.2951</v>
      </c>
      <c r="L676" s="137">
        <f t="shared" si="136"/>
        <v>2747.2267000000002</v>
      </c>
      <c r="M676" s="77">
        <f t="shared" si="132"/>
        <v>494.50080000000003</v>
      </c>
      <c r="N676" s="75"/>
      <c r="O676" s="75"/>
      <c r="P676" s="75"/>
      <c r="Q676" s="34"/>
      <c r="V676" s="36">
        <f t="shared" si="133"/>
        <v>1008.09</v>
      </c>
      <c r="W676" s="36">
        <f t="shared" si="134"/>
        <v>1002.0500000000001</v>
      </c>
    </row>
    <row r="677" spans="1:23" x14ac:dyDescent="0.2">
      <c r="A677" s="29">
        <v>41948</v>
      </c>
      <c r="B677" s="2">
        <v>1005484965.9</v>
      </c>
      <c r="C677" s="2">
        <v>1005.07</v>
      </c>
      <c r="D677" s="2">
        <f t="shared" si="128"/>
        <v>0</v>
      </c>
      <c r="E677" s="30">
        <f t="shared" si="128"/>
        <v>0</v>
      </c>
      <c r="F677" s="73">
        <f t="shared" si="129"/>
        <v>0</v>
      </c>
      <c r="G677" s="43">
        <f t="shared" si="129"/>
        <v>0</v>
      </c>
      <c r="I677" s="31">
        <f t="shared" si="137"/>
        <v>24725.040000000001</v>
      </c>
      <c r="J677" s="137">
        <f t="shared" si="135"/>
        <v>5901.6392999999998</v>
      </c>
      <c r="K677" s="77">
        <f t="shared" si="131"/>
        <v>1062.2951</v>
      </c>
      <c r="L677" s="137">
        <f t="shared" si="136"/>
        <v>2747.2267000000002</v>
      </c>
      <c r="M677" s="77">
        <f t="shared" si="132"/>
        <v>494.50080000000003</v>
      </c>
      <c r="N677" s="14"/>
      <c r="O677" s="14"/>
      <c r="P677" s="14"/>
      <c r="Q677" s="34"/>
      <c r="V677" s="36">
        <f t="shared" si="133"/>
        <v>1008.09</v>
      </c>
      <c r="W677" s="36">
        <f t="shared" si="134"/>
        <v>1002.0500000000001</v>
      </c>
    </row>
    <row r="678" spans="1:23" x14ac:dyDescent="0.2">
      <c r="A678" s="29">
        <v>41949</v>
      </c>
      <c r="B678" s="2">
        <v>1005484965.9</v>
      </c>
      <c r="C678" s="2">
        <v>1005.07</v>
      </c>
      <c r="D678" s="2">
        <f t="shared" si="128"/>
        <v>0</v>
      </c>
      <c r="E678" s="30">
        <f t="shared" si="128"/>
        <v>0</v>
      </c>
      <c r="F678" s="73">
        <f t="shared" si="129"/>
        <v>0</v>
      </c>
      <c r="G678" s="43">
        <f t="shared" si="129"/>
        <v>0</v>
      </c>
      <c r="I678" s="31">
        <f t="shared" si="137"/>
        <v>24725.040000000001</v>
      </c>
      <c r="J678" s="137">
        <f t="shared" si="135"/>
        <v>5901.6392999999998</v>
      </c>
      <c r="K678" s="77">
        <f t="shared" si="131"/>
        <v>1062.2951</v>
      </c>
      <c r="L678" s="137">
        <f t="shared" si="136"/>
        <v>2747.2267000000002</v>
      </c>
      <c r="M678" s="77">
        <f t="shared" si="132"/>
        <v>494.50080000000003</v>
      </c>
      <c r="N678" s="14"/>
      <c r="O678" s="14"/>
      <c r="P678" s="14"/>
      <c r="Q678" s="34"/>
      <c r="V678" s="36">
        <f t="shared" si="133"/>
        <v>1008.09</v>
      </c>
      <c r="W678" s="36">
        <f t="shared" si="134"/>
        <v>1002.0500000000001</v>
      </c>
    </row>
    <row r="679" spans="1:23" x14ac:dyDescent="0.2">
      <c r="A679" s="29">
        <v>41950</v>
      </c>
      <c r="B679" s="2">
        <v>1005484965.9</v>
      </c>
      <c r="C679" s="2">
        <v>1005.07</v>
      </c>
      <c r="D679" s="2">
        <f t="shared" si="128"/>
        <v>0</v>
      </c>
      <c r="E679" s="30">
        <f t="shared" si="128"/>
        <v>0</v>
      </c>
      <c r="F679" s="73">
        <f t="shared" si="129"/>
        <v>0</v>
      </c>
      <c r="G679" s="43">
        <f t="shared" si="129"/>
        <v>0</v>
      </c>
      <c r="I679" s="19">
        <f t="shared" si="137"/>
        <v>24725.040000000001</v>
      </c>
      <c r="J679" s="138">
        <f t="shared" si="135"/>
        <v>5901.6392999999998</v>
      </c>
      <c r="K679" s="78">
        <f t="shared" si="131"/>
        <v>1062.2951</v>
      </c>
      <c r="L679" s="144">
        <f t="shared" si="136"/>
        <v>2747.2267000000002</v>
      </c>
      <c r="M679" s="87">
        <f t="shared" si="132"/>
        <v>494.50080000000003</v>
      </c>
      <c r="N679" s="14"/>
      <c r="O679" s="14"/>
      <c r="P679" s="14"/>
      <c r="V679" s="36">
        <f t="shared" si="133"/>
        <v>1008.09</v>
      </c>
      <c r="W679" s="36">
        <f t="shared" si="134"/>
        <v>1002.0500000000001</v>
      </c>
    </row>
    <row r="680" spans="1:23" x14ac:dyDescent="0.2">
      <c r="A680" s="29">
        <v>41951</v>
      </c>
      <c r="B680" s="2">
        <v>1005484965.9</v>
      </c>
      <c r="C680" s="2">
        <v>1005.07</v>
      </c>
      <c r="D680" s="2">
        <f t="shared" si="128"/>
        <v>0</v>
      </c>
      <c r="E680" s="30">
        <f t="shared" si="128"/>
        <v>0</v>
      </c>
      <c r="F680" s="73">
        <f t="shared" si="129"/>
        <v>0</v>
      </c>
      <c r="G680" s="43">
        <f t="shared" si="129"/>
        <v>0</v>
      </c>
      <c r="I680" s="19">
        <f t="shared" si="137"/>
        <v>24725.040000000001</v>
      </c>
      <c r="J680" s="138">
        <f t="shared" si="135"/>
        <v>5901.6392999999998</v>
      </c>
      <c r="K680" s="78">
        <f t="shared" si="131"/>
        <v>1062.2951</v>
      </c>
      <c r="L680" s="144">
        <f t="shared" si="136"/>
        <v>2747.2267000000002</v>
      </c>
      <c r="M680" s="87">
        <f t="shared" si="132"/>
        <v>494.50080000000003</v>
      </c>
      <c r="N680" s="14"/>
      <c r="O680" s="14"/>
      <c r="P680" s="14"/>
      <c r="V680" s="36">
        <f t="shared" si="133"/>
        <v>1008.09</v>
      </c>
      <c r="W680" s="36">
        <f t="shared" si="134"/>
        <v>1002.0500000000001</v>
      </c>
    </row>
    <row r="681" spans="1:23" x14ac:dyDescent="0.2">
      <c r="A681" s="29">
        <v>41952</v>
      </c>
      <c r="B681" s="2">
        <v>1005484965.9</v>
      </c>
      <c r="C681" s="2">
        <v>1005.07</v>
      </c>
      <c r="D681" s="2">
        <f t="shared" si="128"/>
        <v>0</v>
      </c>
      <c r="E681" s="30">
        <f t="shared" si="128"/>
        <v>0</v>
      </c>
      <c r="F681" s="73">
        <f t="shared" si="129"/>
        <v>0</v>
      </c>
      <c r="G681" s="43">
        <f t="shared" si="129"/>
        <v>0</v>
      </c>
      <c r="I681" s="19">
        <f t="shared" si="137"/>
        <v>24725.040000000001</v>
      </c>
      <c r="J681" s="138">
        <f t="shared" si="135"/>
        <v>5901.6392999999998</v>
      </c>
      <c r="K681" s="78">
        <f t="shared" si="131"/>
        <v>1062.2951</v>
      </c>
      <c r="L681" s="144">
        <f t="shared" si="136"/>
        <v>2747.2267000000002</v>
      </c>
      <c r="M681" s="87">
        <f t="shared" si="132"/>
        <v>494.50080000000003</v>
      </c>
      <c r="N681" s="14"/>
      <c r="O681" s="14"/>
      <c r="P681" s="14"/>
      <c r="V681" s="36">
        <f t="shared" si="133"/>
        <v>1008.09</v>
      </c>
      <c r="W681" s="36">
        <f t="shared" si="134"/>
        <v>1002.0500000000001</v>
      </c>
    </row>
    <row r="682" spans="1:23" x14ac:dyDescent="0.2">
      <c r="A682" s="29">
        <v>41953</v>
      </c>
      <c r="B682" s="2">
        <v>1005484965.9</v>
      </c>
      <c r="C682" s="2">
        <v>1005.07</v>
      </c>
      <c r="D682" s="2">
        <f t="shared" si="128"/>
        <v>0</v>
      </c>
      <c r="E682" s="30">
        <f t="shared" si="128"/>
        <v>0</v>
      </c>
      <c r="F682" s="73">
        <f t="shared" si="129"/>
        <v>0</v>
      </c>
      <c r="G682" s="43">
        <f t="shared" si="129"/>
        <v>0</v>
      </c>
      <c r="I682" s="19">
        <f t="shared" si="137"/>
        <v>24725.040000000001</v>
      </c>
      <c r="J682" s="138">
        <f t="shared" si="135"/>
        <v>5901.6392999999998</v>
      </c>
      <c r="K682" s="78">
        <f t="shared" si="131"/>
        <v>1062.2951</v>
      </c>
      <c r="L682" s="144">
        <f t="shared" si="136"/>
        <v>2747.2267000000002</v>
      </c>
      <c r="M682" s="87">
        <f t="shared" si="132"/>
        <v>494.50080000000003</v>
      </c>
      <c r="N682" s="14"/>
      <c r="O682" s="14"/>
      <c r="P682" s="14"/>
      <c r="V682" s="36">
        <f t="shared" si="133"/>
        <v>1008.09</v>
      </c>
      <c r="W682" s="36">
        <f t="shared" si="134"/>
        <v>1002.0500000000001</v>
      </c>
    </row>
    <row r="683" spans="1:23" x14ac:dyDescent="0.2">
      <c r="A683" s="29">
        <v>41954</v>
      </c>
      <c r="B683" s="2">
        <v>1005484965.9</v>
      </c>
      <c r="C683" s="2">
        <v>1005.07</v>
      </c>
      <c r="D683" s="2">
        <f t="shared" si="128"/>
        <v>0</v>
      </c>
      <c r="E683" s="30">
        <f t="shared" si="128"/>
        <v>0</v>
      </c>
      <c r="F683" s="73">
        <f t="shared" si="129"/>
        <v>0</v>
      </c>
      <c r="G683" s="43">
        <f t="shared" si="129"/>
        <v>0</v>
      </c>
      <c r="I683" s="31">
        <f t="shared" si="137"/>
        <v>24725.040000000001</v>
      </c>
      <c r="J683" s="137">
        <f t="shared" si="135"/>
        <v>5901.6392999999998</v>
      </c>
      <c r="K683" s="77">
        <f t="shared" si="131"/>
        <v>1062.2951</v>
      </c>
      <c r="L683" s="137">
        <f t="shared" si="136"/>
        <v>2747.2267000000002</v>
      </c>
      <c r="M683" s="77">
        <f t="shared" si="132"/>
        <v>494.50080000000003</v>
      </c>
      <c r="N683" s="14"/>
      <c r="O683" s="14"/>
      <c r="P683" s="14"/>
      <c r="V683" s="36">
        <f t="shared" si="133"/>
        <v>1008.09</v>
      </c>
      <c r="W683" s="36">
        <f t="shared" si="134"/>
        <v>1002.0500000000001</v>
      </c>
    </row>
    <row r="684" spans="1:23" x14ac:dyDescent="0.2">
      <c r="A684" s="29">
        <v>41955</v>
      </c>
      <c r="B684" s="2">
        <v>1005484965.9</v>
      </c>
      <c r="C684" s="2">
        <v>1005.07</v>
      </c>
      <c r="D684" s="2">
        <f t="shared" si="128"/>
        <v>0</v>
      </c>
      <c r="E684" s="30">
        <f t="shared" si="128"/>
        <v>0</v>
      </c>
      <c r="F684" s="73">
        <f t="shared" si="129"/>
        <v>0</v>
      </c>
      <c r="G684" s="43">
        <f t="shared" si="129"/>
        <v>0</v>
      </c>
      <c r="I684" s="31">
        <f t="shared" si="137"/>
        <v>24725.040000000001</v>
      </c>
      <c r="J684" s="137">
        <f t="shared" si="135"/>
        <v>5901.6392999999998</v>
      </c>
      <c r="K684" s="77">
        <f t="shared" si="131"/>
        <v>1062.2951</v>
      </c>
      <c r="L684" s="137">
        <f t="shared" si="136"/>
        <v>2747.2267000000002</v>
      </c>
      <c r="M684" s="77">
        <f t="shared" si="132"/>
        <v>494.50080000000003</v>
      </c>
      <c r="N684" s="14"/>
      <c r="O684" s="14"/>
      <c r="P684" s="14"/>
      <c r="V684" s="36">
        <f t="shared" si="133"/>
        <v>1008.09</v>
      </c>
      <c r="W684" s="36">
        <f t="shared" si="134"/>
        <v>1002.0500000000001</v>
      </c>
    </row>
    <row r="685" spans="1:23" x14ac:dyDescent="0.2">
      <c r="A685" s="29">
        <v>41956</v>
      </c>
      <c r="B685" s="2">
        <v>1005484965.9</v>
      </c>
      <c r="C685" s="2">
        <v>1005.07</v>
      </c>
      <c r="D685" s="2">
        <f t="shared" si="128"/>
        <v>0</v>
      </c>
      <c r="E685" s="30">
        <f t="shared" si="128"/>
        <v>0</v>
      </c>
      <c r="F685" s="73">
        <f t="shared" si="129"/>
        <v>0</v>
      </c>
      <c r="G685" s="43">
        <f t="shared" si="129"/>
        <v>0</v>
      </c>
      <c r="I685" s="19">
        <f t="shared" si="137"/>
        <v>24725.040000000001</v>
      </c>
      <c r="J685" s="138">
        <f t="shared" si="135"/>
        <v>5901.6392999999998</v>
      </c>
      <c r="K685" s="78">
        <f t="shared" si="131"/>
        <v>1062.2951</v>
      </c>
      <c r="L685" s="144">
        <f t="shared" si="136"/>
        <v>2747.2267000000002</v>
      </c>
      <c r="M685" s="87">
        <f t="shared" si="132"/>
        <v>494.50080000000003</v>
      </c>
      <c r="N685" s="14"/>
      <c r="O685" s="14"/>
      <c r="P685" s="14"/>
      <c r="V685" s="36">
        <f t="shared" si="133"/>
        <v>1008.09</v>
      </c>
      <c r="W685" s="36">
        <f t="shared" si="134"/>
        <v>1002.0500000000001</v>
      </c>
    </row>
    <row r="686" spans="1:23" x14ac:dyDescent="0.2">
      <c r="A686" s="29">
        <v>41957</v>
      </c>
      <c r="B686" s="2">
        <v>1005484965.9</v>
      </c>
      <c r="C686" s="2">
        <v>1005.07</v>
      </c>
      <c r="D686" s="2">
        <f t="shared" si="128"/>
        <v>0</v>
      </c>
      <c r="E686" s="30">
        <f t="shared" si="128"/>
        <v>0</v>
      </c>
      <c r="F686" s="73">
        <f t="shared" si="129"/>
        <v>0</v>
      </c>
      <c r="G686" s="43">
        <f t="shared" si="129"/>
        <v>0</v>
      </c>
      <c r="I686" s="19">
        <f t="shared" si="137"/>
        <v>24725.040000000001</v>
      </c>
      <c r="J686" s="138">
        <f t="shared" si="135"/>
        <v>5901.6392999999998</v>
      </c>
      <c r="K686" s="78">
        <f t="shared" si="131"/>
        <v>1062.2951</v>
      </c>
      <c r="L686" s="144">
        <f t="shared" si="136"/>
        <v>2747.2267000000002</v>
      </c>
      <c r="M686" s="87">
        <f t="shared" si="132"/>
        <v>494.50080000000003</v>
      </c>
      <c r="N686" s="14"/>
      <c r="O686" s="14"/>
      <c r="P686" s="14"/>
      <c r="V686" s="36">
        <f t="shared" si="133"/>
        <v>1008.09</v>
      </c>
      <c r="W686" s="36">
        <f t="shared" si="134"/>
        <v>1002.0500000000001</v>
      </c>
    </row>
    <row r="687" spans="1:23" x14ac:dyDescent="0.2">
      <c r="A687" s="29">
        <v>41958</v>
      </c>
      <c r="B687" s="2">
        <v>1005484965.9</v>
      </c>
      <c r="C687" s="2">
        <v>1005.07</v>
      </c>
      <c r="D687" s="2">
        <f t="shared" si="128"/>
        <v>0</v>
      </c>
      <c r="E687" s="30">
        <f t="shared" si="128"/>
        <v>0</v>
      </c>
      <c r="F687" s="73">
        <f t="shared" si="129"/>
        <v>0</v>
      </c>
      <c r="G687" s="43">
        <f t="shared" si="129"/>
        <v>0</v>
      </c>
      <c r="I687" s="19">
        <f t="shared" si="137"/>
        <v>24725.040000000001</v>
      </c>
      <c r="J687" s="138">
        <f t="shared" si="135"/>
        <v>5901.6392999999998</v>
      </c>
      <c r="K687" s="78">
        <f t="shared" si="131"/>
        <v>1062.2951</v>
      </c>
      <c r="L687" s="144">
        <f t="shared" si="136"/>
        <v>2747.2267000000002</v>
      </c>
      <c r="M687" s="87">
        <f t="shared" si="132"/>
        <v>494.50080000000003</v>
      </c>
      <c r="N687" s="14"/>
      <c r="O687" s="14"/>
      <c r="P687" s="14"/>
      <c r="V687" s="36">
        <f t="shared" si="133"/>
        <v>1008.09</v>
      </c>
      <c r="W687" s="36">
        <f t="shared" si="134"/>
        <v>1002.0500000000001</v>
      </c>
    </row>
    <row r="688" spans="1:23" x14ac:dyDescent="0.2">
      <c r="A688" s="29">
        <v>41959</v>
      </c>
      <c r="B688" s="2">
        <v>1005484965.9</v>
      </c>
      <c r="C688" s="2">
        <v>1005.07</v>
      </c>
      <c r="D688" s="2">
        <f t="shared" si="128"/>
        <v>0</v>
      </c>
      <c r="E688" s="30">
        <f t="shared" si="128"/>
        <v>0</v>
      </c>
      <c r="F688" s="73">
        <f t="shared" si="129"/>
        <v>0</v>
      </c>
      <c r="G688" s="43">
        <f t="shared" si="129"/>
        <v>0</v>
      </c>
      <c r="I688" s="19">
        <f t="shared" si="137"/>
        <v>24725.040000000001</v>
      </c>
      <c r="J688" s="138">
        <f t="shared" si="135"/>
        <v>5901.6392999999998</v>
      </c>
      <c r="K688" s="78">
        <f t="shared" si="131"/>
        <v>1062.2951</v>
      </c>
      <c r="L688" s="144">
        <f t="shared" si="136"/>
        <v>2747.2267000000002</v>
      </c>
      <c r="M688" s="87">
        <f t="shared" si="132"/>
        <v>494.50080000000003</v>
      </c>
      <c r="N688" s="14"/>
      <c r="O688" s="14"/>
      <c r="P688" s="14"/>
      <c r="V688" s="36">
        <f t="shared" si="133"/>
        <v>1008.09</v>
      </c>
      <c r="W688" s="36">
        <f t="shared" si="134"/>
        <v>1002.0500000000001</v>
      </c>
    </row>
    <row r="689" spans="1:28" x14ac:dyDescent="0.2">
      <c r="A689" s="29">
        <v>41960</v>
      </c>
      <c r="B689" s="2">
        <v>1005484965.9</v>
      </c>
      <c r="C689" s="2">
        <v>1005.07</v>
      </c>
      <c r="D689" s="2">
        <f t="shared" si="128"/>
        <v>0</v>
      </c>
      <c r="E689" s="30">
        <f t="shared" si="128"/>
        <v>0</v>
      </c>
      <c r="F689" s="73">
        <f t="shared" si="129"/>
        <v>0</v>
      </c>
      <c r="G689" s="43">
        <f t="shared" si="129"/>
        <v>0</v>
      </c>
      <c r="I689" s="19">
        <f t="shared" si="137"/>
        <v>24725.040000000001</v>
      </c>
      <c r="J689" s="138">
        <f t="shared" si="135"/>
        <v>5901.6392999999998</v>
      </c>
      <c r="K689" s="78">
        <f t="shared" si="131"/>
        <v>1062.2951</v>
      </c>
      <c r="L689" s="144">
        <f t="shared" si="136"/>
        <v>2747.2267000000002</v>
      </c>
      <c r="M689" s="87">
        <f t="shared" si="132"/>
        <v>494.50080000000003</v>
      </c>
      <c r="N689" s="14"/>
      <c r="O689" s="14"/>
      <c r="P689" s="14"/>
      <c r="V689" s="36">
        <f t="shared" si="133"/>
        <v>1008.09</v>
      </c>
      <c r="W689" s="36">
        <f t="shared" si="134"/>
        <v>1002.0500000000001</v>
      </c>
    </row>
    <row r="690" spans="1:28" x14ac:dyDescent="0.2">
      <c r="A690" s="29">
        <v>41961</v>
      </c>
      <c r="B690" s="2">
        <v>1005484965.9</v>
      </c>
      <c r="C690" s="2">
        <v>1005.07</v>
      </c>
      <c r="D690" s="2">
        <f t="shared" ref="D690:E732" si="138">IF(B690-B689=-B690-B689,0,B690-B689)</f>
        <v>0</v>
      </c>
      <c r="E690" s="30">
        <f t="shared" si="138"/>
        <v>0</v>
      </c>
      <c r="F690" s="73">
        <f t="shared" ref="F690:G732" si="139">IFERROR(D690/B689,0)</f>
        <v>0</v>
      </c>
      <c r="G690" s="43">
        <f t="shared" si="139"/>
        <v>0</v>
      </c>
      <c r="I690" s="31">
        <f t="shared" si="137"/>
        <v>24725.040000000001</v>
      </c>
      <c r="J690" s="137">
        <f t="shared" si="135"/>
        <v>5901.6392999999998</v>
      </c>
      <c r="K690" s="77">
        <f t="shared" si="131"/>
        <v>1062.2951</v>
      </c>
      <c r="L690" s="137">
        <f t="shared" si="136"/>
        <v>2747.2267000000002</v>
      </c>
      <c r="M690" s="77">
        <f t="shared" si="132"/>
        <v>494.50080000000003</v>
      </c>
      <c r="N690" s="14"/>
      <c r="O690" s="14"/>
      <c r="P690" s="14"/>
      <c r="V690" s="36">
        <f t="shared" si="133"/>
        <v>1008.09</v>
      </c>
      <c r="W690" s="36">
        <f t="shared" si="134"/>
        <v>1002.0500000000001</v>
      </c>
    </row>
    <row r="691" spans="1:28" x14ac:dyDescent="0.2">
      <c r="A691" s="29">
        <v>41962</v>
      </c>
      <c r="B691" s="2">
        <v>1005484965.9</v>
      </c>
      <c r="C691" s="2">
        <v>1005.07</v>
      </c>
      <c r="D691" s="2">
        <f t="shared" si="138"/>
        <v>0</v>
      </c>
      <c r="E691" s="30">
        <f t="shared" si="138"/>
        <v>0</v>
      </c>
      <c r="F691" s="73">
        <f t="shared" si="139"/>
        <v>0</v>
      </c>
      <c r="G691" s="43">
        <f t="shared" si="139"/>
        <v>0</v>
      </c>
      <c r="I691" s="31">
        <f t="shared" si="137"/>
        <v>24725.040000000001</v>
      </c>
      <c r="J691" s="137">
        <f t="shared" si="135"/>
        <v>5901.6392999999998</v>
      </c>
      <c r="K691" s="77">
        <f t="shared" si="131"/>
        <v>1062.2951</v>
      </c>
      <c r="L691" s="137">
        <f t="shared" si="136"/>
        <v>2747.2267000000002</v>
      </c>
      <c r="M691" s="77">
        <f t="shared" si="132"/>
        <v>494.50080000000003</v>
      </c>
      <c r="N691" s="14"/>
      <c r="O691" s="14"/>
      <c r="P691" s="14"/>
      <c r="V691" s="36">
        <f t="shared" si="133"/>
        <v>1008.09</v>
      </c>
      <c r="W691" s="36">
        <f t="shared" si="134"/>
        <v>1002.0500000000001</v>
      </c>
    </row>
    <row r="692" spans="1:28" x14ac:dyDescent="0.2">
      <c r="A692" s="29">
        <v>41963</v>
      </c>
      <c r="B692" s="2">
        <v>1005484965.9</v>
      </c>
      <c r="C692" s="2">
        <v>1005.07</v>
      </c>
      <c r="D692" s="2">
        <f t="shared" si="138"/>
        <v>0</v>
      </c>
      <c r="E692" s="30">
        <f t="shared" si="138"/>
        <v>0</v>
      </c>
      <c r="F692" s="73">
        <f t="shared" si="139"/>
        <v>0</v>
      </c>
      <c r="G692" s="43">
        <f t="shared" si="139"/>
        <v>0</v>
      </c>
      <c r="I692" s="19">
        <f t="shared" si="137"/>
        <v>24725.040000000001</v>
      </c>
      <c r="J692" s="138">
        <f t="shared" si="135"/>
        <v>5901.6392999999998</v>
      </c>
      <c r="K692" s="78">
        <f t="shared" si="131"/>
        <v>1062.2951</v>
      </c>
      <c r="L692" s="144">
        <f t="shared" si="136"/>
        <v>2747.2267000000002</v>
      </c>
      <c r="M692" s="87">
        <f t="shared" si="132"/>
        <v>494.50080000000003</v>
      </c>
      <c r="N692" s="14"/>
      <c r="O692" s="14"/>
      <c r="P692" s="14"/>
      <c r="V692" s="36">
        <f t="shared" si="133"/>
        <v>1008.09</v>
      </c>
      <c r="W692" s="36">
        <f t="shared" si="134"/>
        <v>1002.0500000000001</v>
      </c>
    </row>
    <row r="693" spans="1:28" x14ac:dyDescent="0.2">
      <c r="A693" s="29">
        <v>41964</v>
      </c>
      <c r="B693" s="2">
        <v>1005484965.9</v>
      </c>
      <c r="C693" s="2">
        <v>1005.07</v>
      </c>
      <c r="D693" s="2">
        <f t="shared" si="138"/>
        <v>0</v>
      </c>
      <c r="E693" s="30">
        <f t="shared" si="138"/>
        <v>0</v>
      </c>
      <c r="F693" s="73">
        <f t="shared" si="139"/>
        <v>0</v>
      </c>
      <c r="G693" s="43">
        <f t="shared" si="139"/>
        <v>0</v>
      </c>
      <c r="I693" s="19">
        <f t="shared" ref="I693:I724" si="140">ROUND(B692*$N$2/$O$739,2)</f>
        <v>24725.040000000001</v>
      </c>
      <c r="J693" s="138">
        <f t="shared" si="135"/>
        <v>5901.6392999999998</v>
      </c>
      <c r="K693" s="78">
        <f t="shared" si="131"/>
        <v>1062.2951</v>
      </c>
      <c r="L693" s="144">
        <f t="shared" si="136"/>
        <v>2747.2267000000002</v>
      </c>
      <c r="M693" s="87">
        <f t="shared" si="132"/>
        <v>494.50080000000003</v>
      </c>
      <c r="N693" s="14"/>
      <c r="O693" s="14"/>
      <c r="P693" s="14"/>
      <c r="V693" s="36">
        <f t="shared" si="133"/>
        <v>1008.09</v>
      </c>
      <c r="W693" s="36">
        <f t="shared" si="134"/>
        <v>1002.0500000000001</v>
      </c>
    </row>
    <row r="694" spans="1:28" x14ac:dyDescent="0.2">
      <c r="A694" s="29">
        <v>41965</v>
      </c>
      <c r="B694" s="2">
        <v>1005484965.9</v>
      </c>
      <c r="C694" s="2">
        <v>1005.07</v>
      </c>
      <c r="D694" s="2">
        <f t="shared" si="138"/>
        <v>0</v>
      </c>
      <c r="E694" s="30">
        <f t="shared" si="138"/>
        <v>0</v>
      </c>
      <c r="F694" s="73">
        <f t="shared" si="139"/>
        <v>0</v>
      </c>
      <c r="G694" s="43">
        <f t="shared" si="139"/>
        <v>0</v>
      </c>
      <c r="I694" s="19">
        <f t="shared" si="140"/>
        <v>24725.040000000001</v>
      </c>
      <c r="J694" s="138">
        <f t="shared" si="135"/>
        <v>5901.6392999999998</v>
      </c>
      <c r="K694" s="78">
        <f t="shared" si="131"/>
        <v>1062.2951</v>
      </c>
      <c r="L694" s="144">
        <f t="shared" si="136"/>
        <v>2747.2267000000002</v>
      </c>
      <c r="M694" s="87">
        <f t="shared" si="132"/>
        <v>494.50080000000003</v>
      </c>
      <c r="N694" s="14"/>
      <c r="O694" s="14"/>
      <c r="P694" s="14"/>
      <c r="V694" s="36">
        <f t="shared" si="133"/>
        <v>1008.09</v>
      </c>
      <c r="W694" s="36">
        <f t="shared" si="134"/>
        <v>1002.0500000000001</v>
      </c>
    </row>
    <row r="695" spans="1:28" x14ac:dyDescent="0.2">
      <c r="A695" s="29">
        <v>41966</v>
      </c>
      <c r="B695" s="2">
        <v>1005484965.9</v>
      </c>
      <c r="C695" s="2">
        <v>1005.07</v>
      </c>
      <c r="D695" s="2">
        <f t="shared" si="138"/>
        <v>0</v>
      </c>
      <c r="E695" s="30">
        <f t="shared" si="138"/>
        <v>0</v>
      </c>
      <c r="F695" s="73">
        <f t="shared" si="139"/>
        <v>0</v>
      </c>
      <c r="G695" s="43">
        <f t="shared" si="139"/>
        <v>0</v>
      </c>
      <c r="I695" s="19">
        <f t="shared" si="140"/>
        <v>24725.040000000001</v>
      </c>
      <c r="J695" s="138">
        <f t="shared" si="135"/>
        <v>5901.6392999999998</v>
      </c>
      <c r="K695" s="78">
        <f t="shared" si="131"/>
        <v>1062.2951</v>
      </c>
      <c r="L695" s="144">
        <f t="shared" si="136"/>
        <v>2747.2267000000002</v>
      </c>
      <c r="M695" s="87">
        <f t="shared" si="132"/>
        <v>494.50080000000003</v>
      </c>
      <c r="N695" s="14"/>
      <c r="O695" s="14"/>
      <c r="P695" s="14"/>
      <c r="V695" s="36">
        <f t="shared" si="133"/>
        <v>1008.09</v>
      </c>
      <c r="W695" s="36">
        <f t="shared" si="134"/>
        <v>1002.0500000000001</v>
      </c>
    </row>
    <row r="696" spans="1:28" x14ac:dyDescent="0.2">
      <c r="A696" s="29">
        <v>41967</v>
      </c>
      <c r="B696" s="2">
        <v>1005484965.9</v>
      </c>
      <c r="C696" s="2">
        <v>1005.07</v>
      </c>
      <c r="D696" s="2">
        <f t="shared" si="138"/>
        <v>0</v>
      </c>
      <c r="E696" s="30">
        <f t="shared" si="138"/>
        <v>0</v>
      </c>
      <c r="F696" s="73">
        <f t="shared" si="139"/>
        <v>0</v>
      </c>
      <c r="G696" s="43">
        <f t="shared" si="139"/>
        <v>0</v>
      </c>
      <c r="I696" s="19">
        <f t="shared" si="140"/>
        <v>24725.040000000001</v>
      </c>
      <c r="J696" s="138">
        <f t="shared" si="135"/>
        <v>5901.6392999999998</v>
      </c>
      <c r="K696" s="78">
        <f t="shared" si="131"/>
        <v>1062.2951</v>
      </c>
      <c r="L696" s="144">
        <f t="shared" si="136"/>
        <v>2747.2267000000002</v>
      </c>
      <c r="M696" s="87">
        <f t="shared" si="132"/>
        <v>494.50080000000003</v>
      </c>
      <c r="V696" s="36">
        <f t="shared" si="133"/>
        <v>1008.09</v>
      </c>
      <c r="W696" s="36">
        <f t="shared" si="134"/>
        <v>1002.0500000000001</v>
      </c>
    </row>
    <row r="697" spans="1:28" x14ac:dyDescent="0.2">
      <c r="A697" s="29">
        <v>41968</v>
      </c>
      <c r="B697" s="2">
        <v>1005484965.9</v>
      </c>
      <c r="C697" s="2">
        <v>1005.07</v>
      </c>
      <c r="D697" s="2">
        <f t="shared" si="138"/>
        <v>0</v>
      </c>
      <c r="E697" s="30">
        <f t="shared" si="138"/>
        <v>0</v>
      </c>
      <c r="F697" s="73">
        <f t="shared" si="139"/>
        <v>0</v>
      </c>
      <c r="G697" s="43">
        <f t="shared" si="139"/>
        <v>0</v>
      </c>
      <c r="I697" s="31">
        <f t="shared" si="140"/>
        <v>24725.040000000001</v>
      </c>
      <c r="J697" s="137">
        <f t="shared" si="135"/>
        <v>5901.6392999999998</v>
      </c>
      <c r="K697" s="77">
        <f t="shared" si="131"/>
        <v>1062.2951</v>
      </c>
      <c r="L697" s="137">
        <f t="shared" si="136"/>
        <v>2747.2267000000002</v>
      </c>
      <c r="M697" s="77">
        <f t="shared" si="132"/>
        <v>494.50080000000003</v>
      </c>
      <c r="V697" s="36">
        <f t="shared" si="133"/>
        <v>1008.09</v>
      </c>
      <c r="W697" s="36">
        <f t="shared" si="134"/>
        <v>1002.0500000000001</v>
      </c>
    </row>
    <row r="698" spans="1:28" x14ac:dyDescent="0.2">
      <c r="A698" s="29">
        <v>41969</v>
      </c>
      <c r="B698" s="2">
        <v>1005484965.9</v>
      </c>
      <c r="C698" s="2">
        <v>1005.07</v>
      </c>
      <c r="D698" s="2">
        <f t="shared" si="138"/>
        <v>0</v>
      </c>
      <c r="E698" s="30">
        <f t="shared" si="138"/>
        <v>0</v>
      </c>
      <c r="F698" s="73">
        <f t="shared" si="139"/>
        <v>0</v>
      </c>
      <c r="G698" s="43">
        <f t="shared" si="139"/>
        <v>0</v>
      </c>
      <c r="I698" s="31">
        <f t="shared" si="140"/>
        <v>24725.040000000001</v>
      </c>
      <c r="J698" s="137">
        <f t="shared" si="135"/>
        <v>5901.6392999999998</v>
      </c>
      <c r="K698" s="77">
        <f t="shared" si="131"/>
        <v>1062.2951</v>
      </c>
      <c r="L698" s="137">
        <f t="shared" si="136"/>
        <v>2747.2267000000002</v>
      </c>
      <c r="M698" s="77">
        <f t="shared" si="132"/>
        <v>494.50080000000003</v>
      </c>
      <c r="N698" s="191" t="s">
        <v>54</v>
      </c>
      <c r="O698" s="191"/>
      <c r="P698" s="191"/>
      <c r="V698" s="36">
        <f t="shared" si="133"/>
        <v>1008.09</v>
      </c>
      <c r="W698" s="36">
        <f t="shared" si="134"/>
        <v>1002.0500000000001</v>
      </c>
      <c r="Y698" s="3" t="s">
        <v>64</v>
      </c>
      <c r="AA698" s="3" t="s">
        <v>27</v>
      </c>
      <c r="AB698" s="3" t="s">
        <v>28</v>
      </c>
    </row>
    <row r="699" spans="1:28" x14ac:dyDescent="0.2">
      <c r="A699" s="29">
        <v>41970</v>
      </c>
      <c r="B699" s="2">
        <v>1005484965.9</v>
      </c>
      <c r="C699" s="2">
        <v>1005.07</v>
      </c>
      <c r="D699" s="2">
        <f t="shared" si="138"/>
        <v>0</v>
      </c>
      <c r="E699" s="30">
        <f t="shared" si="138"/>
        <v>0</v>
      </c>
      <c r="F699" s="73">
        <f t="shared" si="139"/>
        <v>0</v>
      </c>
      <c r="G699" s="43">
        <f t="shared" si="139"/>
        <v>0</v>
      </c>
      <c r="I699" s="19">
        <f t="shared" si="140"/>
        <v>24725.040000000001</v>
      </c>
      <c r="J699" s="138">
        <f t="shared" si="135"/>
        <v>5901.6392999999998</v>
      </c>
      <c r="K699" s="78">
        <f t="shared" ref="K699:K732" si="141">ROUND(J699*18%,4)</f>
        <v>1062.2951</v>
      </c>
      <c r="L699" s="144">
        <f t="shared" si="136"/>
        <v>2747.2267000000002</v>
      </c>
      <c r="M699" s="87">
        <f t="shared" ref="M699:M732" si="142">ROUND(L699*18%,4)</f>
        <v>494.50080000000003</v>
      </c>
      <c r="N699" s="119" t="s">
        <v>52</v>
      </c>
      <c r="O699" s="120">
        <f>SUM(J674:J703)</f>
        <v>177049.17900000003</v>
      </c>
      <c r="P699" s="76">
        <f>SUM(L674:L703)</f>
        <v>82408.559399999998</v>
      </c>
      <c r="V699" s="36">
        <f t="shared" ref="V699:V732" si="143">C699+(ROUND(C699*$V$2,2))</f>
        <v>1008.09</v>
      </c>
      <c r="W699" s="36">
        <f t="shared" ref="W699:W732" si="144">C699-(ROUND(C699*$V$2,2))</f>
        <v>1002.0500000000001</v>
      </c>
      <c r="Y699" s="36">
        <f>B699*Y700/12</f>
        <v>8379.0413824999996</v>
      </c>
      <c r="AA699" s="36">
        <f>B699*AA700/12</f>
        <v>167580.82764999999</v>
      </c>
      <c r="AB699" s="36">
        <f>B699*AB700/12</f>
        <v>837904.13824999996</v>
      </c>
    </row>
    <row r="700" spans="1:28" x14ac:dyDescent="0.2">
      <c r="A700" s="29">
        <v>41971</v>
      </c>
      <c r="B700" s="31">
        <v>1004479480.9299999</v>
      </c>
      <c r="C700" s="31">
        <v>1004.06</v>
      </c>
      <c r="D700" s="2">
        <f t="shared" si="138"/>
        <v>-1005484.9700000286</v>
      </c>
      <c r="E700" s="30">
        <f t="shared" si="138"/>
        <v>-1.0100000000001046</v>
      </c>
      <c r="F700" s="73">
        <f t="shared" si="139"/>
        <v>-1.0000000040776627E-3</v>
      </c>
      <c r="G700" s="43">
        <f t="shared" si="139"/>
        <v>-1.0049051309860054E-3</v>
      </c>
      <c r="I700" s="19">
        <f t="shared" si="140"/>
        <v>24725.040000000001</v>
      </c>
      <c r="J700" s="138">
        <f t="shared" si="135"/>
        <v>5901.6392999999998</v>
      </c>
      <c r="K700" s="78">
        <f t="shared" si="141"/>
        <v>1062.2951</v>
      </c>
      <c r="L700" s="144">
        <f t="shared" si="136"/>
        <v>2747.2267000000002</v>
      </c>
      <c r="M700" s="87">
        <f t="shared" si="142"/>
        <v>494.50080000000003</v>
      </c>
      <c r="N700" s="119" t="s">
        <v>53</v>
      </c>
      <c r="O700" s="76">
        <f>SUM(K674:K703)</f>
        <v>31868.852999999988</v>
      </c>
      <c r="P700" s="76">
        <f>SUM(M674:M703)</f>
        <v>14833.540499999999</v>
      </c>
      <c r="V700" s="36">
        <f t="shared" si="143"/>
        <v>1007.0699999999999</v>
      </c>
      <c r="W700" s="36">
        <f t="shared" si="144"/>
        <v>1001.05</v>
      </c>
      <c r="Y700" s="57">
        <v>1E-4</v>
      </c>
      <c r="AA700" s="57">
        <v>2E-3</v>
      </c>
      <c r="AB700" s="57">
        <v>0.01</v>
      </c>
    </row>
    <row r="701" spans="1:28" x14ac:dyDescent="0.2">
      <c r="A701" s="29">
        <v>41972</v>
      </c>
      <c r="B701" s="2">
        <v>1004479480.9299999</v>
      </c>
      <c r="C701" s="2">
        <v>1004.06</v>
      </c>
      <c r="D701" s="2">
        <f t="shared" si="138"/>
        <v>0</v>
      </c>
      <c r="E701" s="30">
        <f t="shared" si="138"/>
        <v>0</v>
      </c>
      <c r="F701" s="73">
        <f t="shared" si="139"/>
        <v>0</v>
      </c>
      <c r="G701" s="43">
        <f t="shared" si="139"/>
        <v>0</v>
      </c>
      <c r="I701" s="19">
        <f t="shared" si="140"/>
        <v>24700.32</v>
      </c>
      <c r="J701" s="138">
        <f t="shared" si="135"/>
        <v>5901.6392999999998</v>
      </c>
      <c r="K701" s="78">
        <f t="shared" si="141"/>
        <v>1062.2951</v>
      </c>
      <c r="L701" s="144">
        <f t="shared" si="136"/>
        <v>2744.4794999999999</v>
      </c>
      <c r="M701" s="87">
        <f t="shared" si="142"/>
        <v>494.00630000000001</v>
      </c>
      <c r="N701" s="186" t="s">
        <v>15</v>
      </c>
      <c r="O701" s="186"/>
      <c r="P701" s="186"/>
      <c r="V701" s="36">
        <f t="shared" si="143"/>
        <v>1007.0699999999999</v>
      </c>
      <c r="W701" s="36">
        <f t="shared" si="144"/>
        <v>1001.05</v>
      </c>
    </row>
    <row r="702" spans="1:28" x14ac:dyDescent="0.2">
      <c r="A702" s="29">
        <v>41973</v>
      </c>
      <c r="B702" s="2">
        <v>1004479480.9299999</v>
      </c>
      <c r="C702" s="2">
        <v>1004.06</v>
      </c>
      <c r="D702" s="2">
        <f t="shared" si="138"/>
        <v>0</v>
      </c>
      <c r="E702" s="30">
        <f t="shared" si="138"/>
        <v>0</v>
      </c>
      <c r="F702" s="73">
        <f t="shared" si="139"/>
        <v>0</v>
      </c>
      <c r="G702" s="43">
        <f t="shared" si="139"/>
        <v>0</v>
      </c>
      <c r="I702" s="19">
        <f t="shared" si="140"/>
        <v>24700.32</v>
      </c>
      <c r="J702" s="138">
        <f t="shared" si="135"/>
        <v>5901.6392999999998</v>
      </c>
      <c r="K702" s="78">
        <f t="shared" si="141"/>
        <v>1062.2951</v>
      </c>
      <c r="L702" s="144">
        <f t="shared" si="136"/>
        <v>2744.4794999999999</v>
      </c>
      <c r="M702" s="87">
        <f t="shared" si="142"/>
        <v>494.00630000000001</v>
      </c>
      <c r="N702" s="92" t="s">
        <v>43</v>
      </c>
      <c r="O702" s="167" t="s">
        <v>39</v>
      </c>
      <c r="P702" s="93" t="s">
        <v>40</v>
      </c>
      <c r="V702" s="36">
        <f t="shared" si="143"/>
        <v>1007.0699999999999</v>
      </c>
      <c r="W702" s="36">
        <f t="shared" si="144"/>
        <v>1001.05</v>
      </c>
    </row>
    <row r="703" spans="1:28" x14ac:dyDescent="0.2">
      <c r="A703" s="29">
        <v>41974</v>
      </c>
      <c r="B703" s="2">
        <v>1004479480.9299999</v>
      </c>
      <c r="C703" s="2">
        <v>1004.06</v>
      </c>
      <c r="D703" s="2">
        <f t="shared" si="138"/>
        <v>0</v>
      </c>
      <c r="E703" s="30">
        <f t="shared" si="138"/>
        <v>0</v>
      </c>
      <c r="F703" s="73">
        <f t="shared" si="139"/>
        <v>0</v>
      </c>
      <c r="G703" s="43">
        <f t="shared" si="139"/>
        <v>0</v>
      </c>
      <c r="I703" s="32">
        <f t="shared" si="140"/>
        <v>24700.32</v>
      </c>
      <c r="J703" s="139">
        <f t="shared" si="135"/>
        <v>5901.6392999999998</v>
      </c>
      <c r="K703" s="79">
        <f t="shared" si="141"/>
        <v>1062.2951</v>
      </c>
      <c r="L703" s="139">
        <f t="shared" si="136"/>
        <v>2744.4794999999999</v>
      </c>
      <c r="M703" s="79">
        <f t="shared" si="142"/>
        <v>494.00630000000001</v>
      </c>
      <c r="N703" s="94">
        <f>SUM(I674:I703)</f>
        <v>741677.03999999992</v>
      </c>
      <c r="O703" s="89">
        <f>IF(SUM(J674:J703)&lt;20000,20000,SUM(J674:J703))</f>
        <v>177049.17900000003</v>
      </c>
      <c r="P703" s="91">
        <f>IF(SUM(L674:L703)&lt;6000,6000,SUM(L674:L703))</f>
        <v>82408.559399999998</v>
      </c>
      <c r="V703" s="36">
        <f t="shared" si="143"/>
        <v>1007.0699999999999</v>
      </c>
      <c r="W703" s="36">
        <f t="shared" si="144"/>
        <v>1001.05</v>
      </c>
    </row>
    <row r="704" spans="1:28" x14ac:dyDescent="0.2">
      <c r="A704" s="29">
        <v>41975</v>
      </c>
      <c r="B704" s="2">
        <v>1004479480.9299999</v>
      </c>
      <c r="C704" s="2">
        <v>1004.06</v>
      </c>
      <c r="D704" s="2">
        <f t="shared" si="138"/>
        <v>0</v>
      </c>
      <c r="E704" s="30">
        <f t="shared" si="138"/>
        <v>0</v>
      </c>
      <c r="F704" s="73">
        <f t="shared" si="139"/>
        <v>0</v>
      </c>
      <c r="G704" s="43">
        <f t="shared" si="139"/>
        <v>0</v>
      </c>
      <c r="I704" s="31">
        <f t="shared" si="140"/>
        <v>24700.32</v>
      </c>
      <c r="J704" s="137">
        <f t="shared" si="135"/>
        <v>5901.6392999999998</v>
      </c>
      <c r="K704" s="77">
        <f t="shared" si="141"/>
        <v>1062.2951</v>
      </c>
      <c r="L704" s="137">
        <f t="shared" si="136"/>
        <v>2744.4794999999999</v>
      </c>
      <c r="M704" s="77">
        <f t="shared" si="142"/>
        <v>494.00630000000001</v>
      </c>
      <c r="N704" s="94">
        <f>ROUND(N703*18/118,2)</f>
        <v>113137.18</v>
      </c>
      <c r="O704" s="95">
        <f>IF(O703=TRUE,SUM(K674:K703),O703*18%)</f>
        <v>31868.852220000004</v>
      </c>
      <c r="P704" s="96">
        <f>IF(P703=TRUE,SUM(M674:M703),P703*18%)</f>
        <v>14833.540691999999</v>
      </c>
      <c r="Q704" s="34"/>
      <c r="V704" s="36">
        <f t="shared" si="143"/>
        <v>1007.0699999999999</v>
      </c>
      <c r="W704" s="36">
        <f t="shared" si="144"/>
        <v>1001.05</v>
      </c>
    </row>
    <row r="705" spans="1:23" x14ac:dyDescent="0.2">
      <c r="A705" s="29">
        <v>41976</v>
      </c>
      <c r="B705" s="2">
        <v>1004479480.9299999</v>
      </c>
      <c r="C705" s="2">
        <v>1004.06</v>
      </c>
      <c r="D705" s="2">
        <f t="shared" si="138"/>
        <v>0</v>
      </c>
      <c r="E705" s="30">
        <f t="shared" si="138"/>
        <v>0</v>
      </c>
      <c r="F705" s="73">
        <f t="shared" si="139"/>
        <v>0</v>
      </c>
      <c r="G705" s="43">
        <f t="shared" si="139"/>
        <v>0</v>
      </c>
      <c r="I705" s="31">
        <f t="shared" si="140"/>
        <v>24700.32</v>
      </c>
      <c r="J705" s="137">
        <f t="shared" si="135"/>
        <v>5901.6392999999998</v>
      </c>
      <c r="K705" s="77">
        <f t="shared" si="141"/>
        <v>1062.2951</v>
      </c>
      <c r="L705" s="137">
        <f t="shared" si="136"/>
        <v>2744.4794999999999</v>
      </c>
      <c r="M705" s="77">
        <f t="shared" si="142"/>
        <v>494.00630000000001</v>
      </c>
      <c r="N705" s="190" t="s">
        <v>47</v>
      </c>
      <c r="O705" s="190"/>
      <c r="P705" s="190"/>
      <c r="Q705" s="34"/>
      <c r="V705" s="36">
        <f t="shared" si="143"/>
        <v>1007.0699999999999</v>
      </c>
      <c r="W705" s="36">
        <f t="shared" si="144"/>
        <v>1001.05</v>
      </c>
    </row>
    <row r="706" spans="1:23" x14ac:dyDescent="0.2">
      <c r="A706" s="29">
        <v>41977</v>
      </c>
      <c r="B706" s="2">
        <v>1004479480.9299999</v>
      </c>
      <c r="C706" s="2">
        <v>1004.06</v>
      </c>
      <c r="D706" s="2">
        <f t="shared" si="138"/>
        <v>0</v>
      </c>
      <c r="E706" s="30">
        <f t="shared" si="138"/>
        <v>0</v>
      </c>
      <c r="F706" s="73">
        <f t="shared" si="139"/>
        <v>0</v>
      </c>
      <c r="G706" s="43">
        <f t="shared" si="139"/>
        <v>0</v>
      </c>
      <c r="I706" s="19">
        <f t="shared" si="140"/>
        <v>24700.32</v>
      </c>
      <c r="J706" s="138">
        <f t="shared" si="135"/>
        <v>5901.6392999999998</v>
      </c>
      <c r="K706" s="78">
        <f t="shared" si="141"/>
        <v>1062.2951</v>
      </c>
      <c r="L706" s="144">
        <f t="shared" si="136"/>
        <v>2744.4794999999999</v>
      </c>
      <c r="M706" s="87">
        <f t="shared" si="142"/>
        <v>494.00630000000001</v>
      </c>
      <c r="N706" s="75"/>
      <c r="O706" s="75"/>
      <c r="P706" s="75"/>
      <c r="Q706" s="34"/>
      <c r="V706" s="36">
        <f t="shared" si="143"/>
        <v>1007.0699999999999</v>
      </c>
      <c r="W706" s="36">
        <f t="shared" si="144"/>
        <v>1001.05</v>
      </c>
    </row>
    <row r="707" spans="1:23" x14ac:dyDescent="0.2">
      <c r="A707" s="29">
        <v>41978</v>
      </c>
      <c r="B707" s="2">
        <v>1004479480.9299999</v>
      </c>
      <c r="C707" s="2">
        <v>1004.06</v>
      </c>
      <c r="D707" s="2">
        <f t="shared" si="138"/>
        <v>0</v>
      </c>
      <c r="E707" s="30">
        <f t="shared" si="138"/>
        <v>0</v>
      </c>
      <c r="F707" s="73">
        <f t="shared" si="139"/>
        <v>0</v>
      </c>
      <c r="G707" s="43">
        <f t="shared" si="139"/>
        <v>0</v>
      </c>
      <c r="I707" s="19">
        <f t="shared" si="140"/>
        <v>24700.32</v>
      </c>
      <c r="J707" s="138">
        <f t="shared" si="135"/>
        <v>5901.6392999999998</v>
      </c>
      <c r="K707" s="78">
        <f t="shared" si="141"/>
        <v>1062.2951</v>
      </c>
      <c r="L707" s="144">
        <f t="shared" si="136"/>
        <v>2744.4794999999999</v>
      </c>
      <c r="M707" s="87">
        <f t="shared" si="142"/>
        <v>494.00630000000001</v>
      </c>
      <c r="N707" s="14"/>
      <c r="O707" s="14"/>
      <c r="P707" s="14"/>
      <c r="Q707" s="34"/>
      <c r="V707" s="36">
        <f t="shared" si="143"/>
        <v>1007.0699999999999</v>
      </c>
      <c r="W707" s="36">
        <f t="shared" si="144"/>
        <v>1001.05</v>
      </c>
    </row>
    <row r="708" spans="1:23" x14ac:dyDescent="0.2">
      <c r="A708" s="29">
        <v>41979</v>
      </c>
      <c r="B708" s="2">
        <v>1004479480.9299999</v>
      </c>
      <c r="C708" s="2">
        <v>1004.06</v>
      </c>
      <c r="D708" s="2">
        <f t="shared" si="138"/>
        <v>0</v>
      </c>
      <c r="E708" s="30">
        <f t="shared" si="138"/>
        <v>0</v>
      </c>
      <c r="F708" s="73">
        <f t="shared" si="139"/>
        <v>0</v>
      </c>
      <c r="G708" s="43">
        <f t="shared" si="139"/>
        <v>0</v>
      </c>
      <c r="I708" s="19">
        <f t="shared" si="140"/>
        <v>24700.32</v>
      </c>
      <c r="J708" s="138">
        <f t="shared" si="135"/>
        <v>5901.6392999999998</v>
      </c>
      <c r="K708" s="78">
        <f t="shared" si="141"/>
        <v>1062.2951</v>
      </c>
      <c r="L708" s="144">
        <f t="shared" si="136"/>
        <v>2744.4794999999999</v>
      </c>
      <c r="M708" s="87">
        <f t="shared" si="142"/>
        <v>494.00630000000001</v>
      </c>
      <c r="N708" s="14"/>
      <c r="O708" s="14"/>
      <c r="P708" s="14"/>
      <c r="Q708" s="34"/>
      <c r="V708" s="36">
        <f t="shared" si="143"/>
        <v>1007.0699999999999</v>
      </c>
      <c r="W708" s="36">
        <f t="shared" si="144"/>
        <v>1001.05</v>
      </c>
    </row>
    <row r="709" spans="1:23" x14ac:dyDescent="0.2">
      <c r="A709" s="29">
        <v>41980</v>
      </c>
      <c r="B709" s="2">
        <v>1004479480.9299999</v>
      </c>
      <c r="C709" s="2">
        <v>1004.06</v>
      </c>
      <c r="D709" s="2">
        <f t="shared" si="138"/>
        <v>0</v>
      </c>
      <c r="E709" s="30">
        <f t="shared" si="138"/>
        <v>0</v>
      </c>
      <c r="F709" s="73">
        <f t="shared" si="139"/>
        <v>0</v>
      </c>
      <c r="G709" s="43">
        <f t="shared" si="139"/>
        <v>0</v>
      </c>
      <c r="I709" s="19">
        <f t="shared" si="140"/>
        <v>24700.32</v>
      </c>
      <c r="J709" s="138">
        <f t="shared" si="135"/>
        <v>5901.6392999999998</v>
      </c>
      <c r="K709" s="78">
        <f t="shared" si="141"/>
        <v>1062.2951</v>
      </c>
      <c r="L709" s="144">
        <f t="shared" si="136"/>
        <v>2744.4794999999999</v>
      </c>
      <c r="M709" s="87">
        <f t="shared" si="142"/>
        <v>494.00630000000001</v>
      </c>
      <c r="N709" s="14"/>
      <c r="O709" s="14"/>
      <c r="P709" s="14"/>
      <c r="Q709" s="34"/>
      <c r="V709" s="36">
        <f t="shared" si="143"/>
        <v>1007.0699999999999</v>
      </c>
      <c r="W709" s="36">
        <f t="shared" si="144"/>
        <v>1001.05</v>
      </c>
    </row>
    <row r="710" spans="1:23" x14ac:dyDescent="0.2">
      <c r="A710" s="29">
        <v>41981</v>
      </c>
      <c r="B710" s="2">
        <v>1004479480.9299999</v>
      </c>
      <c r="C710" s="2">
        <v>1004.06</v>
      </c>
      <c r="D710" s="2">
        <f t="shared" si="138"/>
        <v>0</v>
      </c>
      <c r="E710" s="30">
        <f t="shared" si="138"/>
        <v>0</v>
      </c>
      <c r="F710" s="73">
        <f t="shared" si="139"/>
        <v>0</v>
      </c>
      <c r="G710" s="43">
        <f t="shared" si="139"/>
        <v>0</v>
      </c>
      <c r="I710" s="19">
        <f t="shared" si="140"/>
        <v>24700.32</v>
      </c>
      <c r="J710" s="138">
        <f t="shared" si="135"/>
        <v>5901.6392999999998</v>
      </c>
      <c r="K710" s="78">
        <f t="shared" si="141"/>
        <v>1062.2951</v>
      </c>
      <c r="L710" s="144">
        <f t="shared" si="136"/>
        <v>2744.4794999999999</v>
      </c>
      <c r="M710" s="87">
        <f t="shared" si="142"/>
        <v>494.00630000000001</v>
      </c>
      <c r="N710" s="14"/>
      <c r="O710" s="14"/>
      <c r="P710" s="14"/>
      <c r="Q710" s="34"/>
      <c r="V710" s="36">
        <f t="shared" si="143"/>
        <v>1007.0699999999999</v>
      </c>
      <c r="W710" s="36">
        <f t="shared" si="144"/>
        <v>1001.05</v>
      </c>
    </row>
    <row r="711" spans="1:23" x14ac:dyDescent="0.2">
      <c r="A711" s="29">
        <v>41982</v>
      </c>
      <c r="B711" s="2">
        <v>1004479480.9299999</v>
      </c>
      <c r="C711" s="2">
        <v>1004.06</v>
      </c>
      <c r="D711" s="2">
        <f t="shared" si="138"/>
        <v>0</v>
      </c>
      <c r="E711" s="30">
        <f t="shared" si="138"/>
        <v>0</v>
      </c>
      <c r="F711" s="73">
        <f t="shared" si="139"/>
        <v>0</v>
      </c>
      <c r="G711" s="43">
        <f t="shared" si="139"/>
        <v>0</v>
      </c>
      <c r="I711" s="31">
        <f t="shared" si="140"/>
        <v>24700.32</v>
      </c>
      <c r="J711" s="137">
        <f t="shared" si="135"/>
        <v>5901.6392999999998</v>
      </c>
      <c r="K711" s="77">
        <f t="shared" si="141"/>
        <v>1062.2951</v>
      </c>
      <c r="L711" s="137">
        <f t="shared" si="136"/>
        <v>2744.4794999999999</v>
      </c>
      <c r="M711" s="77">
        <f t="shared" si="142"/>
        <v>494.00630000000001</v>
      </c>
      <c r="N711" s="14"/>
      <c r="O711" s="14"/>
      <c r="P711" s="14"/>
      <c r="V711" s="36">
        <f t="shared" si="143"/>
        <v>1007.0699999999999</v>
      </c>
      <c r="W711" s="36">
        <f t="shared" si="144"/>
        <v>1001.05</v>
      </c>
    </row>
    <row r="712" spans="1:23" x14ac:dyDescent="0.2">
      <c r="A712" s="29">
        <v>41983</v>
      </c>
      <c r="B712" s="2">
        <v>1004479480.9299999</v>
      </c>
      <c r="C712" s="2">
        <v>1004.06</v>
      </c>
      <c r="D712" s="2">
        <f t="shared" si="138"/>
        <v>0</v>
      </c>
      <c r="E712" s="30">
        <f t="shared" si="138"/>
        <v>0</v>
      </c>
      <c r="F712" s="73">
        <f t="shared" si="139"/>
        <v>0</v>
      </c>
      <c r="G712" s="43">
        <f t="shared" si="139"/>
        <v>0</v>
      </c>
      <c r="I712" s="31">
        <f t="shared" si="140"/>
        <v>24700.32</v>
      </c>
      <c r="J712" s="137">
        <f t="shared" ref="J712:J732" si="145">ROUND(IF(B711&lt;=$R$740,B711*$S$740/$O$739,MAX(IF(B711&lt;=$R$741,B711*$S$741/$O$739,MAX(IF(B711&lt;=$R$742,B711*$S$742/$O$739,MAX(IF(B711&lt;=$R$743,B711*$S$743/$O$739,MAX(IF(B711&lt;=$R$744,B711*$S$744/$O$739,MAX(IF(B711&lt;=$R$745,B711*$S$745/$O$739,MAX(IF(B711&gt;$R$746,B711*$S$746/$O$739,0),$R$745*$S$745/$O$739)),$R$744*$S$744/$O$739)),$R$743*$S$743/$O$739)),$R$742*$S$742/$O$739)),$R$741*$S$741/$O$739)),$R$740*$S$740/$O$739)),4)</f>
        <v>5901.6392999999998</v>
      </c>
      <c r="K712" s="77">
        <f t="shared" si="141"/>
        <v>1062.2951</v>
      </c>
      <c r="L712" s="137">
        <f t="shared" si="136"/>
        <v>2744.4794999999999</v>
      </c>
      <c r="M712" s="77">
        <f t="shared" si="142"/>
        <v>494.00630000000001</v>
      </c>
      <c r="N712" s="14"/>
      <c r="O712" s="14"/>
      <c r="P712" s="14"/>
      <c r="V712" s="36">
        <f t="shared" si="143"/>
        <v>1007.0699999999999</v>
      </c>
      <c r="W712" s="36">
        <f t="shared" si="144"/>
        <v>1001.05</v>
      </c>
    </row>
    <row r="713" spans="1:23" x14ac:dyDescent="0.2">
      <c r="A713" s="29">
        <v>41984</v>
      </c>
      <c r="B713" s="2">
        <v>1004479480.9299999</v>
      </c>
      <c r="C713" s="2">
        <v>1004.06</v>
      </c>
      <c r="D713" s="2">
        <f t="shared" si="138"/>
        <v>0</v>
      </c>
      <c r="E713" s="30">
        <f t="shared" si="138"/>
        <v>0</v>
      </c>
      <c r="F713" s="73">
        <f t="shared" si="139"/>
        <v>0</v>
      </c>
      <c r="G713" s="43">
        <f t="shared" si="139"/>
        <v>0</v>
      </c>
      <c r="I713" s="19">
        <f t="shared" si="140"/>
        <v>24700.32</v>
      </c>
      <c r="J713" s="138">
        <f t="shared" si="145"/>
        <v>5901.6392999999998</v>
      </c>
      <c r="K713" s="78">
        <f t="shared" si="141"/>
        <v>1062.2951</v>
      </c>
      <c r="L713" s="144">
        <f t="shared" si="136"/>
        <v>2744.4794999999999</v>
      </c>
      <c r="M713" s="87">
        <f t="shared" si="142"/>
        <v>494.00630000000001</v>
      </c>
      <c r="N713" s="14"/>
      <c r="O713" s="14"/>
      <c r="P713" s="14"/>
      <c r="V713" s="36">
        <f t="shared" si="143"/>
        <v>1007.0699999999999</v>
      </c>
      <c r="W713" s="36">
        <f t="shared" si="144"/>
        <v>1001.05</v>
      </c>
    </row>
    <row r="714" spans="1:23" x14ac:dyDescent="0.2">
      <c r="A714" s="29">
        <v>41985</v>
      </c>
      <c r="B714" s="2">
        <v>1004479480.9299999</v>
      </c>
      <c r="C714" s="2">
        <v>1004.06</v>
      </c>
      <c r="D714" s="2">
        <f t="shared" si="138"/>
        <v>0</v>
      </c>
      <c r="E714" s="30">
        <f t="shared" si="138"/>
        <v>0</v>
      </c>
      <c r="F714" s="73">
        <f t="shared" si="139"/>
        <v>0</v>
      </c>
      <c r="G714" s="43">
        <f t="shared" si="139"/>
        <v>0</v>
      </c>
      <c r="I714" s="19">
        <f t="shared" si="140"/>
        <v>24700.32</v>
      </c>
      <c r="J714" s="138">
        <f t="shared" si="145"/>
        <v>5901.6392999999998</v>
      </c>
      <c r="K714" s="78">
        <f t="shared" si="141"/>
        <v>1062.2951</v>
      </c>
      <c r="L714" s="144">
        <f t="shared" si="136"/>
        <v>2744.4794999999999</v>
      </c>
      <c r="M714" s="87">
        <f t="shared" si="142"/>
        <v>494.00630000000001</v>
      </c>
      <c r="N714" s="14"/>
      <c r="O714" s="14"/>
      <c r="P714" s="14"/>
      <c r="V714" s="36">
        <f t="shared" si="143"/>
        <v>1007.0699999999999</v>
      </c>
      <c r="W714" s="36">
        <f t="shared" si="144"/>
        <v>1001.05</v>
      </c>
    </row>
    <row r="715" spans="1:23" x14ac:dyDescent="0.2">
      <c r="A715" s="29">
        <v>41986</v>
      </c>
      <c r="B715" s="2">
        <v>1004479480.9299999</v>
      </c>
      <c r="C715" s="2">
        <v>1004.06</v>
      </c>
      <c r="D715" s="2">
        <f t="shared" si="138"/>
        <v>0</v>
      </c>
      <c r="E715" s="30">
        <f t="shared" si="138"/>
        <v>0</v>
      </c>
      <c r="F715" s="73">
        <f t="shared" si="139"/>
        <v>0</v>
      </c>
      <c r="G715" s="43">
        <f t="shared" si="139"/>
        <v>0</v>
      </c>
      <c r="I715" s="19">
        <f t="shared" si="140"/>
        <v>24700.32</v>
      </c>
      <c r="J715" s="138">
        <f t="shared" si="145"/>
        <v>5901.6392999999998</v>
      </c>
      <c r="K715" s="78">
        <f t="shared" si="141"/>
        <v>1062.2951</v>
      </c>
      <c r="L715" s="144">
        <f t="shared" si="136"/>
        <v>2744.4794999999999</v>
      </c>
      <c r="M715" s="87">
        <f t="shared" si="142"/>
        <v>494.00630000000001</v>
      </c>
      <c r="N715" s="14"/>
      <c r="O715" s="14"/>
      <c r="P715" s="14"/>
      <c r="V715" s="36">
        <f t="shared" si="143"/>
        <v>1007.0699999999999</v>
      </c>
      <c r="W715" s="36">
        <f t="shared" si="144"/>
        <v>1001.05</v>
      </c>
    </row>
    <row r="716" spans="1:23" x14ac:dyDescent="0.2">
      <c r="A716" s="29">
        <v>41987</v>
      </c>
      <c r="B716" s="2">
        <v>1004479480.9299999</v>
      </c>
      <c r="C716" s="2">
        <v>1004.06</v>
      </c>
      <c r="D716" s="2">
        <f t="shared" si="138"/>
        <v>0</v>
      </c>
      <c r="E716" s="30">
        <f t="shared" si="138"/>
        <v>0</v>
      </c>
      <c r="F716" s="73">
        <f t="shared" si="139"/>
        <v>0</v>
      </c>
      <c r="G716" s="43">
        <f t="shared" si="139"/>
        <v>0</v>
      </c>
      <c r="I716" s="19">
        <f t="shared" si="140"/>
        <v>24700.32</v>
      </c>
      <c r="J716" s="138">
        <f t="shared" si="145"/>
        <v>5901.6392999999998</v>
      </c>
      <c r="K716" s="78">
        <f t="shared" si="141"/>
        <v>1062.2951</v>
      </c>
      <c r="L716" s="144">
        <f t="shared" si="136"/>
        <v>2744.4794999999999</v>
      </c>
      <c r="M716" s="87">
        <f t="shared" si="142"/>
        <v>494.00630000000001</v>
      </c>
      <c r="N716" s="14"/>
      <c r="O716" s="14"/>
      <c r="P716" s="14"/>
      <c r="V716" s="36">
        <f t="shared" si="143"/>
        <v>1007.0699999999999</v>
      </c>
      <c r="W716" s="36">
        <f t="shared" si="144"/>
        <v>1001.05</v>
      </c>
    </row>
    <row r="717" spans="1:23" x14ac:dyDescent="0.2">
      <c r="A717" s="29">
        <v>41988</v>
      </c>
      <c r="B717" s="2">
        <v>1004479480.9299999</v>
      </c>
      <c r="C717" s="2">
        <v>1004.06</v>
      </c>
      <c r="D717" s="2">
        <f t="shared" si="138"/>
        <v>0</v>
      </c>
      <c r="E717" s="30">
        <f t="shared" si="138"/>
        <v>0</v>
      </c>
      <c r="F717" s="73">
        <f t="shared" si="139"/>
        <v>0</v>
      </c>
      <c r="G717" s="43">
        <f t="shared" si="139"/>
        <v>0</v>
      </c>
      <c r="I717" s="19">
        <f t="shared" si="140"/>
        <v>24700.32</v>
      </c>
      <c r="J717" s="138">
        <f t="shared" si="145"/>
        <v>5901.6392999999998</v>
      </c>
      <c r="K717" s="78">
        <f t="shared" si="141"/>
        <v>1062.2951</v>
      </c>
      <c r="L717" s="144">
        <f t="shared" si="136"/>
        <v>2744.4794999999999</v>
      </c>
      <c r="M717" s="87">
        <f t="shared" si="142"/>
        <v>494.00630000000001</v>
      </c>
      <c r="N717" s="14"/>
      <c r="O717" s="14"/>
      <c r="P717" s="14"/>
      <c r="V717" s="36">
        <f t="shared" si="143"/>
        <v>1007.0699999999999</v>
      </c>
      <c r="W717" s="36">
        <f t="shared" si="144"/>
        <v>1001.05</v>
      </c>
    </row>
    <row r="718" spans="1:23" x14ac:dyDescent="0.2">
      <c r="A718" s="29">
        <v>41989</v>
      </c>
      <c r="B718" s="2">
        <v>1004479480.9299999</v>
      </c>
      <c r="C718" s="2">
        <v>1004.06</v>
      </c>
      <c r="D718" s="2">
        <f t="shared" si="138"/>
        <v>0</v>
      </c>
      <c r="E718" s="30">
        <f t="shared" si="138"/>
        <v>0</v>
      </c>
      <c r="F718" s="73">
        <f t="shared" si="139"/>
        <v>0</v>
      </c>
      <c r="G718" s="43">
        <f t="shared" si="139"/>
        <v>0</v>
      </c>
      <c r="I718" s="31">
        <f t="shared" si="140"/>
        <v>24700.32</v>
      </c>
      <c r="J718" s="137">
        <f t="shared" si="145"/>
        <v>5901.6392999999998</v>
      </c>
      <c r="K718" s="77">
        <f t="shared" si="141"/>
        <v>1062.2951</v>
      </c>
      <c r="L718" s="137">
        <f t="shared" si="136"/>
        <v>2744.4794999999999</v>
      </c>
      <c r="M718" s="77">
        <f t="shared" si="142"/>
        <v>494.00630000000001</v>
      </c>
      <c r="N718" s="14"/>
      <c r="O718" s="14"/>
      <c r="P718" s="14"/>
      <c r="V718" s="36">
        <f t="shared" si="143"/>
        <v>1007.0699999999999</v>
      </c>
      <c r="W718" s="36">
        <f t="shared" si="144"/>
        <v>1001.05</v>
      </c>
    </row>
    <row r="719" spans="1:23" x14ac:dyDescent="0.2">
      <c r="A719" s="29">
        <v>41990</v>
      </c>
      <c r="B719" s="2">
        <v>1004479480.9299999</v>
      </c>
      <c r="C719" s="2">
        <v>1004.06</v>
      </c>
      <c r="D719" s="2">
        <f t="shared" si="138"/>
        <v>0</v>
      </c>
      <c r="E719" s="30">
        <f t="shared" si="138"/>
        <v>0</v>
      </c>
      <c r="F719" s="73">
        <f t="shared" si="139"/>
        <v>0</v>
      </c>
      <c r="G719" s="43">
        <f t="shared" si="139"/>
        <v>0</v>
      </c>
      <c r="I719" s="31">
        <f t="shared" si="140"/>
        <v>24700.32</v>
      </c>
      <c r="J719" s="137">
        <f t="shared" si="145"/>
        <v>5901.6392999999998</v>
      </c>
      <c r="K719" s="77">
        <f t="shared" si="141"/>
        <v>1062.2951</v>
      </c>
      <c r="L719" s="137">
        <f t="shared" si="136"/>
        <v>2744.4794999999999</v>
      </c>
      <c r="M719" s="77">
        <f t="shared" si="142"/>
        <v>494.00630000000001</v>
      </c>
      <c r="N719" s="14"/>
      <c r="O719" s="14"/>
      <c r="P719" s="14"/>
      <c r="V719" s="36">
        <f t="shared" si="143"/>
        <v>1007.0699999999999</v>
      </c>
      <c r="W719" s="36">
        <f t="shared" si="144"/>
        <v>1001.05</v>
      </c>
    </row>
    <row r="720" spans="1:23" x14ac:dyDescent="0.2">
      <c r="A720" s="29">
        <v>41991</v>
      </c>
      <c r="B720" s="2">
        <v>1004479480.9299999</v>
      </c>
      <c r="C720" s="2">
        <v>1004.06</v>
      </c>
      <c r="D720" s="2">
        <f t="shared" si="138"/>
        <v>0</v>
      </c>
      <c r="E720" s="30">
        <f t="shared" si="138"/>
        <v>0</v>
      </c>
      <c r="F720" s="73">
        <f t="shared" si="139"/>
        <v>0</v>
      </c>
      <c r="G720" s="43">
        <f t="shared" si="139"/>
        <v>0</v>
      </c>
      <c r="I720" s="19">
        <f t="shared" si="140"/>
        <v>24700.32</v>
      </c>
      <c r="J720" s="138">
        <f t="shared" si="145"/>
        <v>5901.6392999999998</v>
      </c>
      <c r="K720" s="78">
        <f t="shared" si="141"/>
        <v>1062.2951</v>
      </c>
      <c r="L720" s="144">
        <f t="shared" si="136"/>
        <v>2744.4794999999999</v>
      </c>
      <c r="M720" s="87">
        <f t="shared" si="142"/>
        <v>494.00630000000001</v>
      </c>
      <c r="N720" s="14"/>
      <c r="O720" s="14"/>
      <c r="P720" s="14"/>
      <c r="V720" s="36">
        <f t="shared" si="143"/>
        <v>1007.0699999999999</v>
      </c>
      <c r="W720" s="36">
        <f t="shared" si="144"/>
        <v>1001.05</v>
      </c>
    </row>
    <row r="721" spans="1:28" x14ac:dyDescent="0.2">
      <c r="A721" s="29">
        <v>41992</v>
      </c>
      <c r="B721" s="2">
        <v>1004479480.9299999</v>
      </c>
      <c r="C721" s="2">
        <v>1004.06</v>
      </c>
      <c r="D721" s="2">
        <f t="shared" si="138"/>
        <v>0</v>
      </c>
      <c r="E721" s="30">
        <f t="shared" si="138"/>
        <v>0</v>
      </c>
      <c r="F721" s="73">
        <f t="shared" si="139"/>
        <v>0</v>
      </c>
      <c r="G721" s="43">
        <f t="shared" si="139"/>
        <v>0</v>
      </c>
      <c r="I721" s="19">
        <f t="shared" si="140"/>
        <v>24700.32</v>
      </c>
      <c r="J721" s="138">
        <f t="shared" si="145"/>
        <v>5901.6392999999998</v>
      </c>
      <c r="K721" s="78">
        <f t="shared" si="141"/>
        <v>1062.2951</v>
      </c>
      <c r="L721" s="144">
        <f t="shared" ref="L721:L732" si="146">ROUND(IF(B720&lt;=$R$750,B720*$S$750/$O$739,IF(B720&gt;$R$751,B720*$S$751/$O$739,0)),4)</f>
        <v>2744.4794999999999</v>
      </c>
      <c r="M721" s="87">
        <f t="shared" si="142"/>
        <v>494.00630000000001</v>
      </c>
      <c r="N721" s="14"/>
      <c r="O721" s="14"/>
      <c r="P721" s="14"/>
      <c r="V721" s="36">
        <f t="shared" si="143"/>
        <v>1007.0699999999999</v>
      </c>
      <c r="W721" s="36">
        <f t="shared" si="144"/>
        <v>1001.05</v>
      </c>
    </row>
    <row r="722" spans="1:28" x14ac:dyDescent="0.2">
      <c r="A722" s="29">
        <v>41993</v>
      </c>
      <c r="B722" s="2">
        <v>1004479480.9299999</v>
      </c>
      <c r="C722" s="2">
        <v>1004.06</v>
      </c>
      <c r="D722" s="2">
        <f t="shared" si="138"/>
        <v>0</v>
      </c>
      <c r="E722" s="30">
        <f t="shared" si="138"/>
        <v>0</v>
      </c>
      <c r="F722" s="73">
        <f t="shared" si="139"/>
        <v>0</v>
      </c>
      <c r="G722" s="43">
        <f t="shared" si="139"/>
        <v>0</v>
      </c>
      <c r="I722" s="19">
        <f t="shared" si="140"/>
        <v>24700.32</v>
      </c>
      <c r="J722" s="138">
        <f t="shared" si="145"/>
        <v>5901.6392999999998</v>
      </c>
      <c r="K722" s="78">
        <f t="shared" si="141"/>
        <v>1062.2951</v>
      </c>
      <c r="L722" s="144">
        <f t="shared" si="146"/>
        <v>2744.4794999999999</v>
      </c>
      <c r="M722" s="87">
        <f t="shared" si="142"/>
        <v>494.00630000000001</v>
      </c>
      <c r="N722" s="14"/>
      <c r="O722" s="14"/>
      <c r="P722" s="14"/>
      <c r="V722" s="36">
        <f t="shared" si="143"/>
        <v>1007.0699999999999</v>
      </c>
      <c r="W722" s="36">
        <f t="shared" si="144"/>
        <v>1001.05</v>
      </c>
    </row>
    <row r="723" spans="1:28" x14ac:dyDescent="0.2">
      <c r="A723" s="29">
        <v>41994</v>
      </c>
      <c r="B723" s="2">
        <v>1004479480.9299999</v>
      </c>
      <c r="C723" s="2">
        <v>1004.06</v>
      </c>
      <c r="D723" s="2">
        <f t="shared" si="138"/>
        <v>0</v>
      </c>
      <c r="E723" s="30">
        <f t="shared" si="138"/>
        <v>0</v>
      </c>
      <c r="F723" s="73">
        <f t="shared" si="139"/>
        <v>0</v>
      </c>
      <c r="G723" s="43">
        <f t="shared" si="139"/>
        <v>0</v>
      </c>
      <c r="I723" s="19">
        <f t="shared" si="140"/>
        <v>24700.32</v>
      </c>
      <c r="J723" s="138">
        <f t="shared" si="145"/>
        <v>5901.6392999999998</v>
      </c>
      <c r="K723" s="78">
        <f t="shared" si="141"/>
        <v>1062.2951</v>
      </c>
      <c r="L723" s="144">
        <f t="shared" si="146"/>
        <v>2744.4794999999999</v>
      </c>
      <c r="M723" s="87">
        <f t="shared" si="142"/>
        <v>494.00630000000001</v>
      </c>
      <c r="N723" s="14"/>
      <c r="O723" s="14"/>
      <c r="P723" s="14"/>
      <c r="V723" s="36">
        <f t="shared" si="143"/>
        <v>1007.0699999999999</v>
      </c>
      <c r="W723" s="36">
        <f t="shared" si="144"/>
        <v>1001.05</v>
      </c>
    </row>
    <row r="724" spans="1:28" x14ac:dyDescent="0.2">
      <c r="A724" s="29">
        <v>41995</v>
      </c>
      <c r="B724" s="2">
        <v>1004479480.9299999</v>
      </c>
      <c r="C724" s="2">
        <v>1004.06</v>
      </c>
      <c r="D724" s="2">
        <f t="shared" si="138"/>
        <v>0</v>
      </c>
      <c r="E724" s="30">
        <f t="shared" si="138"/>
        <v>0</v>
      </c>
      <c r="F724" s="73">
        <f t="shared" si="139"/>
        <v>0</v>
      </c>
      <c r="G724" s="43">
        <f t="shared" si="139"/>
        <v>0</v>
      </c>
      <c r="I724" s="19">
        <f t="shared" si="140"/>
        <v>24700.32</v>
      </c>
      <c r="J724" s="138">
        <f t="shared" si="145"/>
        <v>5901.6392999999998</v>
      </c>
      <c r="K724" s="78">
        <f t="shared" si="141"/>
        <v>1062.2951</v>
      </c>
      <c r="L724" s="144">
        <f t="shared" si="146"/>
        <v>2744.4794999999999</v>
      </c>
      <c r="M724" s="87">
        <f t="shared" si="142"/>
        <v>494.00630000000001</v>
      </c>
      <c r="V724" s="36">
        <f t="shared" si="143"/>
        <v>1007.0699999999999</v>
      </c>
      <c r="W724" s="36">
        <f t="shared" si="144"/>
        <v>1001.05</v>
      </c>
    </row>
    <row r="725" spans="1:28" x14ac:dyDescent="0.2">
      <c r="A725" s="29">
        <v>41996</v>
      </c>
      <c r="B725" s="2">
        <v>1004479480.9299999</v>
      </c>
      <c r="C725" s="2">
        <v>1004.06</v>
      </c>
      <c r="D725" s="2">
        <f t="shared" si="138"/>
        <v>0</v>
      </c>
      <c r="E725" s="30">
        <f t="shared" si="138"/>
        <v>0</v>
      </c>
      <c r="F725" s="73">
        <f t="shared" si="139"/>
        <v>0</v>
      </c>
      <c r="G725" s="43">
        <f t="shared" si="139"/>
        <v>0</v>
      </c>
      <c r="I725" s="31">
        <f t="shared" ref="I725:I732" si="147">ROUND(B724*$N$2/$O$739,2)</f>
        <v>24700.32</v>
      </c>
      <c r="J725" s="137">
        <f t="shared" si="145"/>
        <v>5901.6392999999998</v>
      </c>
      <c r="K725" s="77">
        <f t="shared" si="141"/>
        <v>1062.2951</v>
      </c>
      <c r="L725" s="137">
        <f t="shared" si="146"/>
        <v>2744.4794999999999</v>
      </c>
      <c r="M725" s="77">
        <f t="shared" si="142"/>
        <v>494.00630000000001</v>
      </c>
      <c r="V725" s="36">
        <f t="shared" si="143"/>
        <v>1007.0699999999999</v>
      </c>
      <c r="W725" s="36">
        <f t="shared" si="144"/>
        <v>1001.05</v>
      </c>
    </row>
    <row r="726" spans="1:28" x14ac:dyDescent="0.2">
      <c r="A726" s="29">
        <v>41997</v>
      </c>
      <c r="B726" s="2">
        <v>1004479480.9299999</v>
      </c>
      <c r="C726" s="2">
        <v>1004.06</v>
      </c>
      <c r="D726" s="2">
        <f t="shared" si="138"/>
        <v>0</v>
      </c>
      <c r="E726" s="30">
        <f t="shared" si="138"/>
        <v>0</v>
      </c>
      <c r="F726" s="73">
        <f t="shared" si="139"/>
        <v>0</v>
      </c>
      <c r="G726" s="43">
        <f t="shared" si="139"/>
        <v>0</v>
      </c>
      <c r="I726" s="31">
        <f t="shared" si="147"/>
        <v>24700.32</v>
      </c>
      <c r="J726" s="137">
        <f t="shared" si="145"/>
        <v>5901.6392999999998</v>
      </c>
      <c r="K726" s="77">
        <f t="shared" si="141"/>
        <v>1062.2951</v>
      </c>
      <c r="L726" s="137">
        <f t="shared" si="146"/>
        <v>2744.4794999999999</v>
      </c>
      <c r="M726" s="77">
        <f t="shared" si="142"/>
        <v>494.00630000000001</v>
      </c>
      <c r="V726" s="36">
        <f t="shared" si="143"/>
        <v>1007.0699999999999</v>
      </c>
      <c r="W726" s="36">
        <f t="shared" si="144"/>
        <v>1001.05</v>
      </c>
    </row>
    <row r="727" spans="1:28" x14ac:dyDescent="0.2">
      <c r="A727" s="29">
        <v>41998</v>
      </c>
      <c r="B727" s="2">
        <v>1004479480.9299999</v>
      </c>
      <c r="C727" s="2">
        <v>1004.06</v>
      </c>
      <c r="D727" s="2">
        <f t="shared" si="138"/>
        <v>0</v>
      </c>
      <c r="E727" s="30">
        <f t="shared" si="138"/>
        <v>0</v>
      </c>
      <c r="F727" s="73">
        <f t="shared" si="139"/>
        <v>0</v>
      </c>
      <c r="G727" s="43">
        <f t="shared" si="139"/>
        <v>0</v>
      </c>
      <c r="I727" s="19">
        <f t="shared" si="147"/>
        <v>24700.32</v>
      </c>
      <c r="J727" s="138">
        <f t="shared" si="145"/>
        <v>5901.6392999999998</v>
      </c>
      <c r="K727" s="78">
        <f t="shared" si="141"/>
        <v>1062.2951</v>
      </c>
      <c r="L727" s="144">
        <f t="shared" si="146"/>
        <v>2744.4794999999999</v>
      </c>
      <c r="M727" s="87">
        <f t="shared" si="142"/>
        <v>494.00630000000001</v>
      </c>
      <c r="N727" s="191" t="s">
        <v>54</v>
      </c>
      <c r="O727" s="191"/>
      <c r="P727" s="191"/>
      <c r="V727" s="36">
        <f t="shared" si="143"/>
        <v>1007.0699999999999</v>
      </c>
      <c r="W727" s="36">
        <f t="shared" si="144"/>
        <v>1001.05</v>
      </c>
    </row>
    <row r="728" spans="1:28" x14ac:dyDescent="0.2">
      <c r="A728" s="29">
        <v>41999</v>
      </c>
      <c r="B728" s="2">
        <v>1004479480.9299999</v>
      </c>
      <c r="C728" s="2">
        <v>1004.06</v>
      </c>
      <c r="D728" s="2">
        <f t="shared" si="138"/>
        <v>0</v>
      </c>
      <c r="E728" s="30">
        <f t="shared" si="138"/>
        <v>0</v>
      </c>
      <c r="F728" s="73">
        <f t="shared" si="139"/>
        <v>0</v>
      </c>
      <c r="G728" s="43">
        <f t="shared" si="139"/>
        <v>0</v>
      </c>
      <c r="I728" s="19">
        <f t="shared" si="147"/>
        <v>24700.32</v>
      </c>
      <c r="J728" s="138">
        <f t="shared" si="145"/>
        <v>5901.6392999999998</v>
      </c>
      <c r="K728" s="78">
        <f t="shared" si="141"/>
        <v>1062.2951</v>
      </c>
      <c r="L728" s="144">
        <f t="shared" si="146"/>
        <v>2744.4794999999999</v>
      </c>
      <c r="M728" s="87">
        <f t="shared" si="142"/>
        <v>494.00630000000001</v>
      </c>
      <c r="N728" s="119" t="s">
        <v>52</v>
      </c>
      <c r="O728" s="120">
        <f>SUM(J704:J734)</f>
        <v>177049.17900000003</v>
      </c>
      <c r="P728" s="76">
        <f>SUM(L704:L734)</f>
        <v>82332.958300000028</v>
      </c>
      <c r="V728" s="36">
        <f t="shared" si="143"/>
        <v>1007.0699999999999</v>
      </c>
      <c r="W728" s="36">
        <f t="shared" si="144"/>
        <v>1001.05</v>
      </c>
    </row>
    <row r="729" spans="1:28" x14ac:dyDescent="0.2">
      <c r="A729" s="29">
        <v>42000</v>
      </c>
      <c r="B729" s="2">
        <v>1004479480.9299999</v>
      </c>
      <c r="C729" s="2">
        <v>1004.06</v>
      </c>
      <c r="D729" s="2">
        <f t="shared" si="138"/>
        <v>0</v>
      </c>
      <c r="E729" s="30">
        <f t="shared" si="138"/>
        <v>0</v>
      </c>
      <c r="F729" s="73">
        <f t="shared" si="139"/>
        <v>0</v>
      </c>
      <c r="G729" s="43">
        <f t="shared" si="139"/>
        <v>0</v>
      </c>
      <c r="I729" s="19">
        <f t="shared" si="147"/>
        <v>24700.32</v>
      </c>
      <c r="J729" s="138">
        <f t="shared" si="145"/>
        <v>5901.6392999999998</v>
      </c>
      <c r="K729" s="78">
        <f t="shared" si="141"/>
        <v>1062.2951</v>
      </c>
      <c r="L729" s="144">
        <f t="shared" si="146"/>
        <v>2744.4794999999999</v>
      </c>
      <c r="M729" s="87">
        <f t="shared" si="142"/>
        <v>494.00630000000001</v>
      </c>
      <c r="N729" s="119" t="s">
        <v>53</v>
      </c>
      <c r="O729" s="76">
        <f>SUM(K704:K734)</f>
        <v>31868.852999999988</v>
      </c>
      <c r="P729" s="76">
        <f>SUM(M704:M734)</f>
        <v>14819.932200000012</v>
      </c>
      <c r="V729" s="36">
        <f t="shared" si="143"/>
        <v>1007.0699999999999</v>
      </c>
      <c r="W729" s="36">
        <f t="shared" si="144"/>
        <v>1001.05</v>
      </c>
    </row>
    <row r="730" spans="1:28" x14ac:dyDescent="0.2">
      <c r="A730" s="29">
        <v>42001</v>
      </c>
      <c r="B730" s="2">
        <v>1004479480.9299999</v>
      </c>
      <c r="C730" s="2">
        <v>1004.06</v>
      </c>
      <c r="D730" s="2">
        <f t="shared" si="138"/>
        <v>0</v>
      </c>
      <c r="E730" s="30">
        <f t="shared" si="138"/>
        <v>0</v>
      </c>
      <c r="F730" s="73">
        <f t="shared" si="139"/>
        <v>0</v>
      </c>
      <c r="G730" s="43">
        <f t="shared" si="139"/>
        <v>0</v>
      </c>
      <c r="I730" s="19">
        <f t="shared" si="147"/>
        <v>24700.32</v>
      </c>
      <c r="J730" s="138">
        <f t="shared" si="145"/>
        <v>5901.6392999999998</v>
      </c>
      <c r="K730" s="78">
        <f t="shared" si="141"/>
        <v>1062.2951</v>
      </c>
      <c r="L730" s="144">
        <f t="shared" si="146"/>
        <v>2744.4794999999999</v>
      </c>
      <c r="M730" s="87">
        <f t="shared" si="142"/>
        <v>494.00630000000001</v>
      </c>
      <c r="N730" s="186" t="s">
        <v>16</v>
      </c>
      <c r="O730" s="186"/>
      <c r="P730" s="186"/>
      <c r="V730" s="36">
        <f t="shared" si="143"/>
        <v>1007.0699999999999</v>
      </c>
      <c r="W730" s="36">
        <f t="shared" si="144"/>
        <v>1001.05</v>
      </c>
    </row>
    <row r="731" spans="1:28" x14ac:dyDescent="0.2">
      <c r="A731" s="29">
        <v>42002</v>
      </c>
      <c r="B731" s="2">
        <v>1004479480.9299999</v>
      </c>
      <c r="C731" s="2">
        <v>1004.06</v>
      </c>
      <c r="D731" s="2">
        <f t="shared" si="138"/>
        <v>0</v>
      </c>
      <c r="E731" s="30">
        <f t="shared" si="138"/>
        <v>0</v>
      </c>
      <c r="F731" s="73">
        <f t="shared" si="139"/>
        <v>0</v>
      </c>
      <c r="G731" s="43">
        <f t="shared" si="139"/>
        <v>0</v>
      </c>
      <c r="I731" s="19">
        <f t="shared" si="147"/>
        <v>24700.32</v>
      </c>
      <c r="J731" s="138">
        <f t="shared" si="145"/>
        <v>5901.6392999999998</v>
      </c>
      <c r="K731" s="78">
        <f t="shared" si="141"/>
        <v>1062.2951</v>
      </c>
      <c r="L731" s="144">
        <f t="shared" si="146"/>
        <v>2744.4794999999999</v>
      </c>
      <c r="M731" s="87">
        <f t="shared" si="142"/>
        <v>494.00630000000001</v>
      </c>
      <c r="N731" s="92" t="s">
        <v>43</v>
      </c>
      <c r="O731" s="167" t="s">
        <v>39</v>
      </c>
      <c r="P731" s="93" t="s">
        <v>40</v>
      </c>
      <c r="V731" s="36">
        <f t="shared" si="143"/>
        <v>1007.0699999999999</v>
      </c>
      <c r="W731" s="36">
        <f t="shared" si="144"/>
        <v>1001.05</v>
      </c>
      <c r="Y731" s="3" t="s">
        <v>64</v>
      </c>
      <c r="AA731" s="3" t="s">
        <v>27</v>
      </c>
      <c r="AB731" s="3" t="s">
        <v>28</v>
      </c>
    </row>
    <row r="732" spans="1:28" x14ac:dyDescent="0.2">
      <c r="A732" s="29">
        <v>42003</v>
      </c>
      <c r="B732" s="2">
        <v>1004479480.9299999</v>
      </c>
      <c r="C732" s="2">
        <v>1004.06</v>
      </c>
      <c r="D732" s="2">
        <f t="shared" si="138"/>
        <v>0</v>
      </c>
      <c r="E732" s="30">
        <f t="shared" si="138"/>
        <v>0</v>
      </c>
      <c r="F732" s="73">
        <f t="shared" si="139"/>
        <v>0</v>
      </c>
      <c r="G732" s="43">
        <f t="shared" si="139"/>
        <v>0</v>
      </c>
      <c r="I732" s="32">
        <f t="shared" si="147"/>
        <v>24700.32</v>
      </c>
      <c r="J732" s="138">
        <f t="shared" si="145"/>
        <v>5901.6392999999998</v>
      </c>
      <c r="K732" s="78">
        <f t="shared" si="141"/>
        <v>1062.2951</v>
      </c>
      <c r="L732" s="144">
        <f t="shared" si="146"/>
        <v>2744.4794999999999</v>
      </c>
      <c r="M732" s="87">
        <f t="shared" si="142"/>
        <v>494.00630000000001</v>
      </c>
      <c r="N732" s="97">
        <f>SUM(I704:I732)</f>
        <v>716309.27999999968</v>
      </c>
      <c r="O732" s="98">
        <f>IF(SUM(J704:J734)&lt;20000,20000,SUM(J704:J734))</f>
        <v>177049.17900000003</v>
      </c>
      <c r="P732" s="99">
        <f>IF(SUM(L704:L734)&lt;6000,6000,SUM(L704:L734))</f>
        <v>82332.958300000028</v>
      </c>
      <c r="V732" s="36">
        <f t="shared" si="143"/>
        <v>1007.0699999999999</v>
      </c>
      <c r="W732" s="36">
        <f t="shared" si="144"/>
        <v>1001.05</v>
      </c>
      <c r="Y732" s="36">
        <f>B732*Y733/12</f>
        <v>8370.6623410833326</v>
      </c>
      <c r="AA732" s="36">
        <f>B732*AA733/12</f>
        <v>167413.24682166666</v>
      </c>
      <c r="AB732" s="36">
        <f>B732*AB733/12</f>
        <v>837066.23410833336</v>
      </c>
    </row>
    <row r="733" spans="1:28" x14ac:dyDescent="0.2">
      <c r="A733" s="12">
        <v>42004</v>
      </c>
      <c r="B733" s="31">
        <v>1003957324.45</v>
      </c>
      <c r="C733" s="31">
        <v>1003.04</v>
      </c>
      <c r="D733" s="2">
        <f t="shared" ref="D733:D741" si="148">IF(B733-B732=-B733-B732,0,B733-B732)</f>
        <v>-522156.47999989986</v>
      </c>
      <c r="E733" s="30">
        <f t="shared" ref="E733:E741" si="149">IF(C733-C732=-C733-C732,0,C733-C732)</f>
        <v>-1.0199999999999818</v>
      </c>
      <c r="F733" s="73">
        <f t="shared" ref="F733:F741" si="150">IFERROR(D733/B732,0)</f>
        <v>-5.1982792074205426E-4</v>
      </c>
      <c r="G733" s="43">
        <f t="shared" ref="G733:G741" si="151">IFERROR(E733/C732,0)</f>
        <v>-1.0158755452861201E-3</v>
      </c>
      <c r="H733" s="55"/>
      <c r="I733" s="35"/>
      <c r="J733" s="135"/>
      <c r="K733" s="81"/>
      <c r="L733" s="142"/>
      <c r="M733" s="86"/>
      <c r="N733" s="187" t="s">
        <v>4</v>
      </c>
      <c r="O733" s="188"/>
      <c r="P733" s="189"/>
      <c r="Q733" s="69" t="s">
        <v>27</v>
      </c>
      <c r="R733" s="66">
        <v>8.9999999999999993E-3</v>
      </c>
      <c r="Y733" s="57">
        <v>1E-4</v>
      </c>
      <c r="AA733" s="57">
        <v>2E-3</v>
      </c>
      <c r="AB733" s="57">
        <v>0.01</v>
      </c>
    </row>
    <row r="734" spans="1:28" x14ac:dyDescent="0.2">
      <c r="A734" s="29">
        <v>42005</v>
      </c>
      <c r="B734" s="2">
        <v>1003957324.45</v>
      </c>
      <c r="C734" s="2">
        <v>1003.04</v>
      </c>
      <c r="D734" s="2">
        <f t="shared" si="148"/>
        <v>0</v>
      </c>
      <c r="E734" s="30">
        <f t="shared" si="149"/>
        <v>0</v>
      </c>
      <c r="F734" s="73">
        <f t="shared" si="150"/>
        <v>0</v>
      </c>
      <c r="G734" s="43">
        <f t="shared" si="151"/>
        <v>0</v>
      </c>
      <c r="H734" s="55"/>
      <c r="I734" s="31">
        <f t="shared" ref="I734:I763" si="152">ROUND(B733*$N$2/$O$739,2)</f>
        <v>24687.48</v>
      </c>
      <c r="J734" s="137">
        <f>ROUND(IF(B733&lt;=$R$740,B733*$S$740/$O$739,MAX(IF(B733&lt;=$R$741,B733*$S$741/$O$739,MAX(IF(B733&lt;=$R$742,B733*$S$742/$O$739,MAX(IF(B733&lt;=$R$743,B733*$S$743/$O$739,MAX(IF(B733&lt;=$R$744,B733*$S$744/$O$739,MAX(IF(B733&lt;=$R$745,B733*$S$745/$O$739,MAX(IF(B733&gt;$R$746,B733*$S$746/$O$739,0),$R$745*$S$745/$O$739)),$R$744*$S$744/$O$739)),$R$743*$S$743/$O$739)),$R$742*$S$742/$O$739)),$R$741*$S$741/$O$739)),$R$740*$S$740/$O$739)),4)</f>
        <v>5901.6392999999998</v>
      </c>
      <c r="K734" s="77">
        <f>ROUND(J734*18%,4)</f>
        <v>1062.2951</v>
      </c>
      <c r="L734" s="137">
        <f>ROUND(IF(B733&lt;=$R$750,B733*$S$750/$O$739,IF(B733&gt;$R$751,B733*$S$751/$O$739,0)),4)</f>
        <v>2743.0527999999999</v>
      </c>
      <c r="M734" s="77">
        <f>ROUND(L734*18%,4)</f>
        <v>493.74950000000001</v>
      </c>
      <c r="N734" s="14"/>
      <c r="P734" s="14"/>
      <c r="Q734" s="69" t="s">
        <v>28</v>
      </c>
      <c r="R734" s="67">
        <v>5.0000000000000001E-3</v>
      </c>
      <c r="V734" s="36">
        <f t="shared" ref="V734:V798" si="153">C734+(ROUND(C734*$V$2,2))</f>
        <v>1006.05</v>
      </c>
      <c r="W734" s="36">
        <f t="shared" ref="W734:W797" si="154">C734-(ROUND(C734*$V$2,2))</f>
        <v>1000.03</v>
      </c>
    </row>
    <row r="735" spans="1:28" x14ac:dyDescent="0.2">
      <c r="A735" s="29">
        <v>42006</v>
      </c>
      <c r="B735" s="2">
        <v>1003957324.45</v>
      </c>
      <c r="C735" s="2">
        <v>1003.04</v>
      </c>
      <c r="D735" s="2">
        <f t="shared" si="148"/>
        <v>0</v>
      </c>
      <c r="E735" s="30">
        <f t="shared" si="149"/>
        <v>0</v>
      </c>
      <c r="F735" s="73">
        <f t="shared" si="150"/>
        <v>0</v>
      </c>
      <c r="G735" s="43">
        <f t="shared" si="151"/>
        <v>0</v>
      </c>
      <c r="H735" s="55"/>
      <c r="I735" s="31">
        <f t="shared" si="152"/>
        <v>24687.48</v>
      </c>
      <c r="J735" s="137">
        <f t="shared" ref="J735:J742" si="155">ROUND(IF(B734&lt;=$R$740,B734*$S$740/$O$739,MAX(IF(B734&lt;=$R$741,B734*$S$741/$O$739,MAX(IF(B734&lt;=$R$742,B734*$S$742/$O$739,MAX(IF(B734&lt;=$R$743,B734*$S$743/$O$739,MAX(IF(B734&lt;=$R$744,B734*$S$744/$O$739,MAX(IF(B734&lt;=$R$745,B734*$S$745/$O$739,MAX(IF(B734&gt;$R$746,B734*$S$746/$O$739,0),$R$745*$S$745/$O$739)),$R$744*$S$744/$O$739)),$R$743*$S$743/$O$739)),$R$742*$S$742/$O$739)),$R$741*$S$741/$O$739)),$R$740*$S$740/$O$739)),4)</f>
        <v>5901.6392999999998</v>
      </c>
      <c r="K735" s="77">
        <f t="shared" ref="K735:K742" si="156">ROUND(J735*18%,4)</f>
        <v>1062.2951</v>
      </c>
      <c r="L735" s="137">
        <f t="shared" ref="L735:L742" si="157">ROUND(IF(B734&lt;=$R$750,B734*$S$750/$O$739,IF(B734&gt;$R$751,B734*$S$751/$O$739,0)),4)</f>
        <v>2743.0527999999999</v>
      </c>
      <c r="M735" s="77">
        <f t="shared" ref="M735:M742" si="158">ROUND(L735*18%,4)</f>
        <v>493.74950000000001</v>
      </c>
      <c r="N735" s="187" t="s">
        <v>44</v>
      </c>
      <c r="O735" s="188"/>
      <c r="P735" s="188"/>
      <c r="V735" s="36">
        <f t="shared" si="153"/>
        <v>1006.05</v>
      </c>
      <c r="W735" s="36">
        <f t="shared" si="154"/>
        <v>1000.03</v>
      </c>
    </row>
    <row r="736" spans="1:28" x14ac:dyDescent="0.2">
      <c r="A736" s="29">
        <v>42007</v>
      </c>
      <c r="B736" s="2">
        <v>1003957324.45</v>
      </c>
      <c r="C736" s="2">
        <v>1003.04</v>
      </c>
      <c r="D736" s="2">
        <f t="shared" si="148"/>
        <v>0</v>
      </c>
      <c r="E736" s="30">
        <f t="shared" si="149"/>
        <v>0</v>
      </c>
      <c r="F736" s="73">
        <f t="shared" si="150"/>
        <v>0</v>
      </c>
      <c r="G736" s="43">
        <f t="shared" si="151"/>
        <v>0</v>
      </c>
      <c r="H736" s="55"/>
      <c r="I736" s="31">
        <f t="shared" si="152"/>
        <v>24687.48</v>
      </c>
      <c r="J736" s="137">
        <f t="shared" si="155"/>
        <v>5901.6392999999998</v>
      </c>
      <c r="K736" s="77">
        <f t="shared" si="156"/>
        <v>1062.2951</v>
      </c>
      <c r="L736" s="137">
        <f t="shared" si="157"/>
        <v>2743.0527999999999</v>
      </c>
      <c r="M736" s="77">
        <f t="shared" si="158"/>
        <v>493.74950000000001</v>
      </c>
      <c r="N736" s="14"/>
      <c r="O736" s="25">
        <v>365</v>
      </c>
      <c r="P736" s="14"/>
      <c r="Q736" s="36"/>
      <c r="V736" s="36">
        <f t="shared" si="153"/>
        <v>1006.05</v>
      </c>
      <c r="W736" s="36">
        <f t="shared" si="154"/>
        <v>1000.03</v>
      </c>
    </row>
    <row r="737" spans="1:23" x14ac:dyDescent="0.2">
      <c r="A737" s="29">
        <v>42008</v>
      </c>
      <c r="B737" s="2">
        <v>1003957324.45</v>
      </c>
      <c r="C737" s="2">
        <v>1003.04</v>
      </c>
      <c r="D737" s="2">
        <f t="shared" si="148"/>
        <v>0</v>
      </c>
      <c r="E737" s="30">
        <f t="shared" si="149"/>
        <v>0</v>
      </c>
      <c r="F737" s="73">
        <f t="shared" si="150"/>
        <v>0</v>
      </c>
      <c r="G737" s="43">
        <f t="shared" si="151"/>
        <v>0</v>
      </c>
      <c r="H737" s="55"/>
      <c r="I737" s="31">
        <f t="shared" si="152"/>
        <v>24687.48</v>
      </c>
      <c r="J737" s="137">
        <f t="shared" si="155"/>
        <v>5901.6392999999998</v>
      </c>
      <c r="K737" s="77">
        <f t="shared" si="156"/>
        <v>1062.2951</v>
      </c>
      <c r="L737" s="137">
        <f t="shared" si="157"/>
        <v>2743.0527999999999</v>
      </c>
      <c r="M737" s="77">
        <f t="shared" si="158"/>
        <v>493.74950000000001</v>
      </c>
      <c r="N737" s="14"/>
      <c r="O737" s="14"/>
      <c r="P737" s="14"/>
      <c r="Q737" s="36"/>
      <c r="V737" s="36">
        <f t="shared" si="153"/>
        <v>1006.05</v>
      </c>
      <c r="W737" s="36">
        <f t="shared" si="154"/>
        <v>1000.03</v>
      </c>
    </row>
    <row r="738" spans="1:23" x14ac:dyDescent="0.2">
      <c r="A738" s="29">
        <v>42009</v>
      </c>
      <c r="B738" s="2">
        <v>1003957324.45</v>
      </c>
      <c r="C738" s="2">
        <v>1003.04</v>
      </c>
      <c r="D738" s="2">
        <f t="shared" si="148"/>
        <v>0</v>
      </c>
      <c r="E738" s="30">
        <f t="shared" si="149"/>
        <v>0</v>
      </c>
      <c r="F738" s="73">
        <f t="shared" si="150"/>
        <v>0</v>
      </c>
      <c r="G738" s="43">
        <f t="shared" si="151"/>
        <v>0</v>
      </c>
      <c r="H738" s="55"/>
      <c r="I738" s="31">
        <f t="shared" si="152"/>
        <v>24687.48</v>
      </c>
      <c r="J738" s="137">
        <f t="shared" si="155"/>
        <v>5901.6392999999998</v>
      </c>
      <c r="K738" s="77">
        <f t="shared" si="156"/>
        <v>1062.2951</v>
      </c>
      <c r="L738" s="137">
        <f t="shared" si="157"/>
        <v>2743.0527999999999</v>
      </c>
      <c r="M738" s="77">
        <f t="shared" si="158"/>
        <v>493.74950000000001</v>
      </c>
      <c r="N738" s="187" t="s">
        <v>19</v>
      </c>
      <c r="O738" s="188"/>
      <c r="P738" s="188"/>
      <c r="Q738" s="195" t="s">
        <v>39</v>
      </c>
      <c r="R738" s="196"/>
      <c r="S738" s="196"/>
      <c r="T738" s="3" t="s">
        <v>42</v>
      </c>
      <c r="U738" s="3" t="s">
        <v>42</v>
      </c>
      <c r="V738" s="36">
        <f t="shared" si="153"/>
        <v>1006.05</v>
      </c>
      <c r="W738" s="36">
        <f t="shared" si="154"/>
        <v>1000.03</v>
      </c>
    </row>
    <row r="739" spans="1:23" x14ac:dyDescent="0.2">
      <c r="A739" s="29">
        <v>42010</v>
      </c>
      <c r="B739" s="2">
        <v>1003957324.45</v>
      </c>
      <c r="C739" s="2">
        <v>1003.04</v>
      </c>
      <c r="D739" s="2">
        <f t="shared" si="148"/>
        <v>0</v>
      </c>
      <c r="E739" s="30">
        <f t="shared" si="149"/>
        <v>0</v>
      </c>
      <c r="F739" s="73">
        <f t="shared" si="150"/>
        <v>0</v>
      </c>
      <c r="G739" s="43">
        <f t="shared" si="151"/>
        <v>0</v>
      </c>
      <c r="H739" s="55"/>
      <c r="I739" s="31">
        <f t="shared" si="152"/>
        <v>24687.48</v>
      </c>
      <c r="J739" s="137">
        <f t="shared" si="155"/>
        <v>5901.6392999999998</v>
      </c>
      <c r="K739" s="77">
        <f t="shared" si="156"/>
        <v>1062.2951</v>
      </c>
      <c r="L739" s="137">
        <f t="shared" si="157"/>
        <v>2743.0527999999999</v>
      </c>
      <c r="M739" s="77">
        <f t="shared" si="158"/>
        <v>493.74950000000001</v>
      </c>
      <c r="N739" s="14"/>
      <c r="O739" s="25">
        <v>366</v>
      </c>
      <c r="P739" s="14"/>
      <c r="Q739" s="197" t="s">
        <v>36</v>
      </c>
      <c r="R739" s="197"/>
      <c r="S739" s="70" t="s">
        <v>37</v>
      </c>
      <c r="V739" s="36">
        <f t="shared" si="153"/>
        <v>1006.05</v>
      </c>
      <c r="W739" s="36">
        <f t="shared" si="154"/>
        <v>1000.03</v>
      </c>
    </row>
    <row r="740" spans="1:23" x14ac:dyDescent="0.2">
      <c r="A740" s="29">
        <v>42011</v>
      </c>
      <c r="B740" s="2">
        <v>1003957324.45</v>
      </c>
      <c r="C740" s="2">
        <v>1003.04</v>
      </c>
      <c r="D740" s="2">
        <f t="shared" si="148"/>
        <v>0</v>
      </c>
      <c r="E740" s="30">
        <f t="shared" si="149"/>
        <v>0</v>
      </c>
      <c r="F740" s="73">
        <f t="shared" si="150"/>
        <v>0</v>
      </c>
      <c r="G740" s="43">
        <f t="shared" si="151"/>
        <v>0</v>
      </c>
      <c r="H740" s="55"/>
      <c r="I740" s="31">
        <f t="shared" si="152"/>
        <v>24687.48</v>
      </c>
      <c r="J740" s="137">
        <f t="shared" si="155"/>
        <v>5901.6392999999998</v>
      </c>
      <c r="K740" s="77">
        <f t="shared" si="156"/>
        <v>1062.2951</v>
      </c>
      <c r="L740" s="137">
        <f t="shared" si="157"/>
        <v>2743.0527999999999</v>
      </c>
      <c r="M740" s="77">
        <f t="shared" si="158"/>
        <v>493.74950000000001</v>
      </c>
      <c r="Q740" s="53">
        <v>0</v>
      </c>
      <c r="R740" s="49">
        <v>100000000</v>
      </c>
      <c r="S740" s="48">
        <v>4.8999999999999998E-3</v>
      </c>
      <c r="T740" s="62">
        <f>IF(B744&lt;=R740,B744*S740/O739,T741)</f>
        <v>5901.6393442622948</v>
      </c>
      <c r="U740" s="56">
        <f t="shared" ref="U740:U745" si="159">R740*S740/$O$739</f>
        <v>1338.7978142076502</v>
      </c>
      <c r="V740" s="36">
        <f t="shared" si="153"/>
        <v>1006.05</v>
      </c>
      <c r="W740" s="36">
        <f t="shared" si="154"/>
        <v>1000.03</v>
      </c>
    </row>
    <row r="741" spans="1:23" x14ac:dyDescent="0.2">
      <c r="A741" s="29">
        <v>42012</v>
      </c>
      <c r="B741" s="2">
        <v>1003957324.45</v>
      </c>
      <c r="C741" s="2">
        <v>1003.04</v>
      </c>
      <c r="D741" s="2">
        <f t="shared" si="148"/>
        <v>0</v>
      </c>
      <c r="E741" s="30">
        <f t="shared" si="149"/>
        <v>0</v>
      </c>
      <c r="F741" s="73">
        <f t="shared" si="150"/>
        <v>0</v>
      </c>
      <c r="G741" s="43">
        <f t="shared" si="151"/>
        <v>0</v>
      </c>
      <c r="H741" s="55"/>
      <c r="I741" s="31">
        <f t="shared" si="152"/>
        <v>24687.48</v>
      </c>
      <c r="J741" s="137">
        <f t="shared" si="155"/>
        <v>5901.6392999999998</v>
      </c>
      <c r="K741" s="77">
        <f t="shared" si="156"/>
        <v>1062.2951</v>
      </c>
      <c r="L741" s="137">
        <f t="shared" si="157"/>
        <v>2743.0527999999999</v>
      </c>
      <c r="M741" s="77">
        <f t="shared" si="158"/>
        <v>493.74950000000001</v>
      </c>
      <c r="Q741" s="58">
        <v>100000000</v>
      </c>
      <c r="R741" s="58">
        <v>300000000</v>
      </c>
      <c r="S741" s="59">
        <v>3.8999999999999998E-3</v>
      </c>
      <c r="T741" s="60">
        <f>MAX(IF(B744&lt;=R741,B744*S741/O739,T742),R740*S740/$O$739)</f>
        <v>5901.6393442622948</v>
      </c>
      <c r="U741" s="56">
        <f t="shared" si="159"/>
        <v>3196.7213114754099</v>
      </c>
      <c r="V741" s="36">
        <f t="shared" si="153"/>
        <v>1006.05</v>
      </c>
      <c r="W741" s="36">
        <f t="shared" si="154"/>
        <v>1000.03</v>
      </c>
    </row>
    <row r="742" spans="1:23" x14ac:dyDescent="0.2">
      <c r="A742" s="29">
        <v>42013</v>
      </c>
      <c r="B742" s="2">
        <v>1003957324.45</v>
      </c>
      <c r="C742" s="2">
        <v>1003.04</v>
      </c>
      <c r="D742" s="2">
        <f t="shared" ref="D742:E798" si="160">IF(B742-B741=-B742-B741,0,B742-B741)</f>
        <v>0</v>
      </c>
      <c r="E742" s="30">
        <f t="shared" si="160"/>
        <v>0</v>
      </c>
      <c r="F742" s="73">
        <f t="shared" ref="F742:G798" si="161">IFERROR(D742/B741,0)</f>
        <v>0</v>
      </c>
      <c r="G742" s="43">
        <f t="shared" si="161"/>
        <v>0</v>
      </c>
      <c r="H742" s="55"/>
      <c r="I742" s="31">
        <f t="shared" si="152"/>
        <v>24687.48</v>
      </c>
      <c r="J742" s="137">
        <f t="shared" si="155"/>
        <v>5901.6392999999998</v>
      </c>
      <c r="K742" s="77">
        <f t="shared" si="156"/>
        <v>1062.2951</v>
      </c>
      <c r="L742" s="137">
        <f t="shared" si="157"/>
        <v>2743.0527999999999</v>
      </c>
      <c r="M742" s="77">
        <f t="shared" si="158"/>
        <v>493.74950000000001</v>
      </c>
      <c r="Q742" s="52">
        <v>300000000</v>
      </c>
      <c r="R742" s="52">
        <v>600000000</v>
      </c>
      <c r="S742" s="48">
        <v>2.8999999999999998E-3</v>
      </c>
      <c r="T742" s="60">
        <f>MAX(IF(B744&lt;=R742,B744*S742/O739,T743),R741*S741/$O$739)</f>
        <v>5901.6393442622948</v>
      </c>
      <c r="U742" s="56">
        <f t="shared" si="159"/>
        <v>4754.0983606557375</v>
      </c>
      <c r="V742" s="36">
        <f t="shared" si="153"/>
        <v>1006.05</v>
      </c>
      <c r="W742" s="36">
        <f t="shared" si="154"/>
        <v>1000.03</v>
      </c>
    </row>
    <row r="743" spans="1:23" x14ac:dyDescent="0.2">
      <c r="A743" s="29">
        <v>42014</v>
      </c>
      <c r="B743" s="2">
        <v>1003957324.45</v>
      </c>
      <c r="C743" s="2">
        <v>1003.04</v>
      </c>
      <c r="D743" s="2">
        <f t="shared" si="160"/>
        <v>0</v>
      </c>
      <c r="E743" s="30">
        <f t="shared" si="160"/>
        <v>0</v>
      </c>
      <c r="F743" s="73">
        <f t="shared" si="161"/>
        <v>0</v>
      </c>
      <c r="G743" s="43">
        <f t="shared" si="161"/>
        <v>0</v>
      </c>
      <c r="H743" s="55"/>
      <c r="I743" s="19">
        <f t="shared" si="152"/>
        <v>24687.48</v>
      </c>
      <c r="J743" s="138">
        <f>ROUND(IF(B742&lt;=$R$740,B742*$S$740/$O$739,MAX(IF(B742&lt;=$R$741,B742*$S$741/$O$739,MAX(IF(B742&lt;=$R$742,B742*$S$742/$O$739,MAX(IF(B742&lt;=$R$743,B742*$S$743/$O$739,MAX(IF(B742&lt;=$R$744,B742*$S$744/$O$739,MAX(IF(B742&lt;=$R$745,B742*$S$745/$O$739,MAX(IF(B742&gt;$R$746,B742*$S$746/$O$739,0),$R$745*$S$745/$O$739)),$R$744*$S$744/$O$739)),$R$743*$S$743/$O$739)),$R$742*$S$742/$O$739)),$R$741*$S$741/$O$739)),$R$740*$S$740/$O$739)),4)</f>
        <v>5901.6392999999998</v>
      </c>
      <c r="K743" s="78">
        <f>ROUND(J743*18%,4)</f>
        <v>1062.2951</v>
      </c>
      <c r="L743" s="144">
        <f>ROUND(IF(B742&lt;=$R$750,B742*$S$750/$O$739,IF(B742&gt;$R$751,B742*$S$751/$O$739,0)),4)</f>
        <v>2743.0527999999999</v>
      </c>
      <c r="M743" s="87">
        <f>ROUND(L743*18%,4)</f>
        <v>493.74950000000001</v>
      </c>
      <c r="N743" s="14"/>
      <c r="Q743" s="52">
        <v>600000000</v>
      </c>
      <c r="R743" s="51">
        <v>900000000</v>
      </c>
      <c r="S743" s="48">
        <v>2.3999999999999998E-3</v>
      </c>
      <c r="T743" s="60">
        <f>MAX(IF(B744&lt;=R743,B744*S743/O739,T744),R742*S742/$O$739)</f>
        <v>5901.6393442622948</v>
      </c>
      <c r="U743" s="56">
        <f t="shared" si="159"/>
        <v>5901.6393442622948</v>
      </c>
      <c r="V743" s="36">
        <f t="shared" si="153"/>
        <v>1006.05</v>
      </c>
      <c r="W743" s="36">
        <f t="shared" si="154"/>
        <v>1000.03</v>
      </c>
    </row>
    <row r="744" spans="1:23" x14ac:dyDescent="0.2">
      <c r="A744" s="29">
        <v>42015</v>
      </c>
      <c r="B744" s="2">
        <v>1003957324.45</v>
      </c>
      <c r="C744" s="2">
        <v>1003.04</v>
      </c>
      <c r="D744" s="2">
        <f t="shared" si="160"/>
        <v>0</v>
      </c>
      <c r="E744" s="30">
        <f t="shared" si="160"/>
        <v>0</v>
      </c>
      <c r="F744" s="73">
        <f t="shared" si="161"/>
        <v>0</v>
      </c>
      <c r="G744" s="43">
        <f t="shared" si="161"/>
        <v>0</v>
      </c>
      <c r="H744" s="55"/>
      <c r="I744" s="19">
        <f t="shared" si="152"/>
        <v>24687.48</v>
      </c>
      <c r="J744" s="138">
        <f t="shared" ref="J744:J746" si="162">ROUND(IF(B743&lt;=$R$740,B743*$S$740/$O$739,MAX(IF(B743&lt;=$R$741,B743*$S$741/$O$739,MAX(IF(B743&lt;=$R$742,B743*$S$742/$O$739,MAX(IF(B743&lt;=$R$743,B743*$S$743/$O$739,MAX(IF(B743&lt;=$R$744,B743*$S$744/$O$739,MAX(IF(B743&lt;=$R$745,B743*$S$745/$O$739,MAX(IF(B743&gt;$R$746,B743*$S$746/$O$739,0),$R$745*$S$745/$O$739)),$R$744*$S$744/$O$739)),$R$743*$S$743/$O$739)),$R$742*$S$742/$O$739)),$R$741*$S$741/$O$739)),$R$740*$S$740/$O$739)),4)</f>
        <v>5901.6392999999998</v>
      </c>
      <c r="K744" s="78">
        <f t="shared" ref="K744:K807" si="163">ROUND(J744*18%,4)</f>
        <v>1062.2951</v>
      </c>
      <c r="L744" s="144">
        <f t="shared" ref="L744:L746" si="164">ROUND(IF(B743&lt;=$R$750,B743*$S$750/$O$739,IF(B743&gt;$R$751,B743*$S$751/$O$739,0)),4)</f>
        <v>2743.0527999999999</v>
      </c>
      <c r="M744" s="87">
        <f t="shared" ref="M744:M807" si="165">ROUND(L744*18%,4)</f>
        <v>493.74950000000001</v>
      </c>
      <c r="N744" s="14"/>
      <c r="O744" s="72"/>
      <c r="Q744" s="52">
        <v>900000000</v>
      </c>
      <c r="R744" s="52">
        <v>1500000000</v>
      </c>
      <c r="S744" s="48">
        <v>1.9E-3</v>
      </c>
      <c r="T744" s="60">
        <f>MAX(IF(B744&lt;=R744,B744*S744/O739,T745),R743*S743/$O$739)</f>
        <v>5901.6393442622948</v>
      </c>
      <c r="U744" s="56">
        <f t="shared" si="159"/>
        <v>7786.8852459016398</v>
      </c>
      <c r="V744" s="36">
        <f t="shared" si="153"/>
        <v>1006.05</v>
      </c>
      <c r="W744" s="36">
        <f t="shared" si="154"/>
        <v>1000.03</v>
      </c>
    </row>
    <row r="745" spans="1:23" x14ac:dyDescent="0.2">
      <c r="A745" s="29">
        <v>42016</v>
      </c>
      <c r="B745" s="2">
        <v>1003957324.45</v>
      </c>
      <c r="C745" s="2">
        <v>1003.04</v>
      </c>
      <c r="D745" s="2">
        <f t="shared" si="160"/>
        <v>0</v>
      </c>
      <c r="E745" s="30">
        <f t="shared" si="160"/>
        <v>0</v>
      </c>
      <c r="F745" s="73">
        <f t="shared" si="161"/>
        <v>0</v>
      </c>
      <c r="G745" s="43">
        <f t="shared" si="161"/>
        <v>0</v>
      </c>
      <c r="H745" s="55"/>
      <c r="I745" s="19">
        <f t="shared" si="152"/>
        <v>24687.48</v>
      </c>
      <c r="J745" s="138">
        <f t="shared" si="162"/>
        <v>5901.6392999999998</v>
      </c>
      <c r="K745" s="78">
        <f t="shared" si="163"/>
        <v>1062.2951</v>
      </c>
      <c r="L745" s="144">
        <f t="shared" si="164"/>
        <v>2743.0527999999999</v>
      </c>
      <c r="M745" s="87">
        <f t="shared" si="165"/>
        <v>493.74950000000001</v>
      </c>
      <c r="N745" s="14"/>
      <c r="Q745" s="52">
        <v>1500000000</v>
      </c>
      <c r="R745" s="51">
        <v>2000000000</v>
      </c>
      <c r="S745" s="48">
        <v>1.6999999999999999E-3</v>
      </c>
      <c r="T745" s="60">
        <f>MAX(IF(B744&lt;=R745,B744*S745/O739,T746),R744*S744/$O$739)</f>
        <v>7786.8852459016398</v>
      </c>
      <c r="U745" s="56">
        <f t="shared" si="159"/>
        <v>9289.6174863387987</v>
      </c>
      <c r="V745" s="36">
        <f t="shared" si="153"/>
        <v>1006.05</v>
      </c>
      <c r="W745" s="36">
        <f t="shared" si="154"/>
        <v>1000.03</v>
      </c>
    </row>
    <row r="746" spans="1:23" x14ac:dyDescent="0.2">
      <c r="A746" s="29">
        <v>42017</v>
      </c>
      <c r="B746" s="2">
        <v>1003957324.45</v>
      </c>
      <c r="C746" s="2">
        <v>1003.04</v>
      </c>
      <c r="D746" s="2">
        <f t="shared" si="160"/>
        <v>0</v>
      </c>
      <c r="E746" s="30">
        <f t="shared" si="160"/>
        <v>0</v>
      </c>
      <c r="F746" s="73">
        <f t="shared" si="161"/>
        <v>0</v>
      </c>
      <c r="G746" s="43">
        <f t="shared" si="161"/>
        <v>0</v>
      </c>
      <c r="H746" s="55"/>
      <c r="I746" s="19">
        <f t="shared" si="152"/>
        <v>24687.48</v>
      </c>
      <c r="J746" s="138">
        <f t="shared" si="162"/>
        <v>5901.6392999999998</v>
      </c>
      <c r="K746" s="78">
        <f t="shared" si="163"/>
        <v>1062.2951</v>
      </c>
      <c r="L746" s="144">
        <f t="shared" si="164"/>
        <v>2743.0527999999999</v>
      </c>
      <c r="M746" s="87">
        <f t="shared" si="165"/>
        <v>493.74950000000001</v>
      </c>
      <c r="N746" s="14"/>
      <c r="Q746" s="53" t="s">
        <v>41</v>
      </c>
      <c r="R746" s="52">
        <v>2000000000</v>
      </c>
      <c r="S746" s="48">
        <v>1.5E-3</v>
      </c>
      <c r="T746" s="60">
        <f>MAX(IF(B744&gt;R746,B744*S746/O739,0),R745*S745/$O$739)</f>
        <v>9289.6174863387987</v>
      </c>
      <c r="U746" s="14"/>
      <c r="V746" s="36">
        <f t="shared" si="153"/>
        <v>1006.05</v>
      </c>
      <c r="W746" s="36">
        <f t="shared" si="154"/>
        <v>1000.03</v>
      </c>
    </row>
    <row r="747" spans="1:23" x14ac:dyDescent="0.2">
      <c r="A747" s="29">
        <v>42018</v>
      </c>
      <c r="B747" s="2">
        <v>1003957324.45</v>
      </c>
      <c r="C747" s="2">
        <v>1003.04</v>
      </c>
      <c r="D747" s="2">
        <f t="shared" si="160"/>
        <v>0</v>
      </c>
      <c r="E747" s="30">
        <f t="shared" si="160"/>
        <v>0</v>
      </c>
      <c r="F747" s="73">
        <f t="shared" si="161"/>
        <v>0</v>
      </c>
      <c r="G747" s="43">
        <f t="shared" si="161"/>
        <v>0</v>
      </c>
      <c r="H747" s="55"/>
      <c r="I747" s="31">
        <f t="shared" si="152"/>
        <v>24687.48</v>
      </c>
      <c r="J747" s="137">
        <f>ROUND(IF(B746&lt;=$R$740,B746*$S$740/$O$739,MAX(IF(B746&lt;=$R$741,B746*$S$741/$O$739,MAX(IF(B746&lt;=$R$742,B746*$S$742/$O$739,MAX(IF(B746&lt;=$R$743,B746*$S$743/$O$739,MAX(IF(B746&lt;=$R$744,B746*$S$744/$O$739,MAX(IF(B746&lt;=$R$745,B746*$S$745/$O$739,MAX(IF(B746&gt;$R$746,B746*$S$746/$O$739,0),$R$745*$S$745/$O$739)),$R$744*$S$744/$O$739)),$R$743*$S$743/$O$739)),$R$742*$S$742/$O$739)),$R$741*$S$741/$O$739)),$R$740*$S$740/$O$739)),4)</f>
        <v>5901.6392999999998</v>
      </c>
      <c r="K747" s="77">
        <f t="shared" si="163"/>
        <v>1062.2951</v>
      </c>
      <c r="L747" s="137">
        <f>ROUND(IF(B746&lt;=$R$750,B746*$S$750/$O$739,IF(B746&gt;$R$751,B746*$S$751/$O$739,0)),4)</f>
        <v>2743.0527999999999</v>
      </c>
      <c r="M747" s="77">
        <f t="shared" si="165"/>
        <v>493.74950000000001</v>
      </c>
      <c r="N747" s="14"/>
      <c r="O747" s="14"/>
      <c r="P747" s="14"/>
      <c r="Q747" s="71" t="s">
        <v>38</v>
      </c>
      <c r="R747" s="52">
        <v>20000</v>
      </c>
      <c r="S747" s="49"/>
      <c r="V747" s="36">
        <f t="shared" si="153"/>
        <v>1006.05</v>
      </c>
      <c r="W747" s="36">
        <f t="shared" si="154"/>
        <v>1000.03</v>
      </c>
    </row>
    <row r="748" spans="1:23" x14ac:dyDescent="0.2">
      <c r="A748" s="29">
        <v>42019</v>
      </c>
      <c r="B748" s="2">
        <v>1003957324.45</v>
      </c>
      <c r="C748" s="2">
        <v>1003.04</v>
      </c>
      <c r="D748" s="2">
        <f t="shared" si="160"/>
        <v>0</v>
      </c>
      <c r="E748" s="30">
        <f t="shared" si="160"/>
        <v>0</v>
      </c>
      <c r="F748" s="73">
        <f t="shared" si="161"/>
        <v>0</v>
      </c>
      <c r="G748" s="43">
        <f t="shared" si="161"/>
        <v>0</v>
      </c>
      <c r="H748" s="55"/>
      <c r="I748" s="31">
        <f t="shared" si="152"/>
        <v>24687.48</v>
      </c>
      <c r="J748" s="137">
        <f>ROUND(IF(B747&lt;=$R$740,B747*$S$740/$O$739,MAX(IF(B747&lt;=$R$741,B747*$S$741/$O$739,MAX(IF(B747&lt;=$R$742,B747*$S$742/$O$739,MAX(IF(B747&lt;=$R$743,B747*$S$743/$O$739,MAX(IF(B747&lt;=$R$744,B747*$S$744/$O$739,MAX(IF(B747&lt;=$R$745,B747*$S$745/$O$739,MAX(IF(B747&gt;$R$746,B747*$S$746/$O$739,0),$R$745*$S$745/$O$739)),$R$744*$S$744/$O$739)),$R$743*$S$743/$O$739)),$R$742*$S$742/$O$739)),$R$741*$S$741/$O$739)),$R$740*$S$740/$O$739)),4)</f>
        <v>5901.6392999999998</v>
      </c>
      <c r="K748" s="77">
        <f t="shared" si="163"/>
        <v>1062.2951</v>
      </c>
      <c r="L748" s="137">
        <f>ROUND(IF(B747&lt;=$R$750,B747*$S$750/$O$739,IF(B747&gt;$R$751,B747*$S$751/$O$739,0)),4)</f>
        <v>2743.0527999999999</v>
      </c>
      <c r="M748" s="77">
        <f t="shared" si="165"/>
        <v>493.74950000000001</v>
      </c>
      <c r="N748" s="14"/>
      <c r="P748" s="14"/>
      <c r="T748" s="14">
        <f>ROUND(IF(B744&lt;=R740,B744*S740/O739,IF(B744&lt;=R741,B744*S741/O739,IF(B744&lt;=R742,B744*S742/O739,IF(B744&lt;=R743,B744*S743/O739,IF(B744&lt;=R744,B744*S744/O739,IF(B744&lt;=R745,B744*S745/O739,IF(B744&gt;R746,B744*S746/O739,0))))))),2)</f>
        <v>5211.8</v>
      </c>
      <c r="V748" s="36">
        <f t="shared" si="153"/>
        <v>1006.05</v>
      </c>
      <c r="W748" s="36">
        <f t="shared" si="154"/>
        <v>1000.03</v>
      </c>
    </row>
    <row r="749" spans="1:23" x14ac:dyDescent="0.2">
      <c r="A749" s="29">
        <v>42020</v>
      </c>
      <c r="B749" s="2">
        <v>1003957324.45</v>
      </c>
      <c r="C749" s="2">
        <v>1003.04</v>
      </c>
      <c r="D749" s="2">
        <f t="shared" si="160"/>
        <v>0</v>
      </c>
      <c r="E749" s="30">
        <f t="shared" si="160"/>
        <v>0</v>
      </c>
      <c r="F749" s="73">
        <f t="shared" si="161"/>
        <v>0</v>
      </c>
      <c r="G749" s="43">
        <f t="shared" si="161"/>
        <v>0</v>
      </c>
      <c r="H749" s="55"/>
      <c r="I749" s="19">
        <f t="shared" si="152"/>
        <v>24687.48</v>
      </c>
      <c r="J749" s="138">
        <f>ROUND(IF(B748&lt;=$R$740,B748*$S$740/$O$739,MAX(IF(B748&lt;=$R$741,B748*$S$741/$O$739,MAX(IF(B748&lt;=$R$742,B748*$S$742/$O$739,MAX(IF(B748&lt;=$R$743,B748*$S$743/$O$739,MAX(IF(B748&lt;=$R$744,B748*$S$744/$O$739,MAX(IF(B748&lt;=$R$745,B748*$S$745/$O$739,MAX(IF(B748&gt;$R$746,B748*$S$746/$O$739,0),$R$745*$S$745/$O$739)),$R$744*$S$744/$O$739)),$R$743*$S$743/$O$739)),$R$742*$S$742/$O$739)),$R$741*$S$741/$O$739)),$R$740*$S$740/$O$739)),4)</f>
        <v>5901.6392999999998</v>
      </c>
      <c r="K749" s="78">
        <f t="shared" si="163"/>
        <v>1062.2951</v>
      </c>
      <c r="L749" s="144">
        <f>ROUND(IF(B748&lt;=$R$750,B748*$S$750/$O$739,IF(B748&gt;$R$751,B748*$S$751/$O$739,0)),4)</f>
        <v>2743.0527999999999</v>
      </c>
      <c r="M749" s="87">
        <f t="shared" si="165"/>
        <v>493.74950000000001</v>
      </c>
      <c r="N749" s="14"/>
      <c r="P749" s="14"/>
      <c r="Q749" s="198" t="s">
        <v>40</v>
      </c>
      <c r="R749" s="198"/>
      <c r="S749" s="198"/>
      <c r="T749" s="63">
        <f>ROUND(IF(B744&lt;=R740,B744*S740/O739,MAX(IF(B744&lt;=R741,B744*S741/O739,MAX(IF(B744&lt;=R742,B744*S742/O739,MAX(IF(B744&lt;=R743,B744*S743/O739,MAX(IF(B744&lt;=R744,B744*S744/O739,MAX(IF(B744&lt;=R745,B744*S745/O739,MAX(IF(B744&gt;R746,B744*S746/O739,0),R745*S745/$O$739)),R744*S744/$O$739)),R743*S743/$O$739)),R742*S742/$O$739)),R741*S741/$O$739)),R740*S740/$O$739)),2)</f>
        <v>5901.64</v>
      </c>
      <c r="V749" s="36">
        <f t="shared" si="153"/>
        <v>1006.05</v>
      </c>
      <c r="W749" s="36">
        <f t="shared" si="154"/>
        <v>1000.03</v>
      </c>
    </row>
    <row r="750" spans="1:23" x14ac:dyDescent="0.2">
      <c r="A750" s="29">
        <v>42021</v>
      </c>
      <c r="B750" s="2">
        <v>1003957324.45</v>
      </c>
      <c r="C750" s="2">
        <v>1003.04</v>
      </c>
      <c r="D750" s="2">
        <f t="shared" si="160"/>
        <v>0</v>
      </c>
      <c r="E750" s="30">
        <f t="shared" si="160"/>
        <v>0</v>
      </c>
      <c r="F750" s="73">
        <f t="shared" si="161"/>
        <v>0</v>
      </c>
      <c r="G750" s="43">
        <f t="shared" si="161"/>
        <v>0</v>
      </c>
      <c r="H750" s="55"/>
      <c r="I750" s="19">
        <f t="shared" si="152"/>
        <v>24687.48</v>
      </c>
      <c r="J750" s="138">
        <f t="shared" ref="J750:J753" si="166">ROUND(IF(B749&lt;=$R$740,B749*$S$740/$O$739,MAX(IF(B749&lt;=$R$741,B749*$S$741/$O$739,MAX(IF(B749&lt;=$R$742,B749*$S$742/$O$739,MAX(IF(B749&lt;=$R$743,B749*$S$743/$O$739,MAX(IF(B749&lt;=$R$744,B749*$S$744/$O$739,MAX(IF(B749&lt;=$R$745,B749*$S$745/$O$739,MAX(IF(B749&gt;$R$746,B749*$S$746/$O$739,0),$R$745*$S$745/$O$739)),$R$744*$S$744/$O$739)),$R$743*$S$743/$O$739)),$R$742*$S$742/$O$739)),$R$741*$S$741/$O$739)),$R$740*$S$740/$O$739)),4)</f>
        <v>5901.6392999999998</v>
      </c>
      <c r="K750" s="78">
        <f t="shared" si="163"/>
        <v>1062.2951</v>
      </c>
      <c r="L750" s="144">
        <f t="shared" ref="L750:L753" si="167">ROUND(IF(B749&lt;=$R$750,B749*$S$750/$O$739,IF(B749&gt;$R$751,B749*$S$751/$O$739,0)),4)</f>
        <v>2743.0527999999999</v>
      </c>
      <c r="M750" s="87">
        <f t="shared" si="165"/>
        <v>493.74950000000001</v>
      </c>
      <c r="N750" s="14"/>
      <c r="P750" s="14"/>
      <c r="Q750" s="50">
        <v>0</v>
      </c>
      <c r="R750" s="49">
        <v>100000000</v>
      </c>
      <c r="S750" s="48">
        <v>1.5E-3</v>
      </c>
      <c r="T750" s="61">
        <f>ROUND(IF(B744&lt;=R750,B744*S750/O739,IF(B744&gt;R751,B744*S751/O739,0)),2)</f>
        <v>2743.05</v>
      </c>
      <c r="V750" s="36">
        <f t="shared" si="153"/>
        <v>1006.05</v>
      </c>
      <c r="W750" s="36">
        <f t="shared" si="154"/>
        <v>1000.03</v>
      </c>
    </row>
    <row r="751" spans="1:23" x14ac:dyDescent="0.2">
      <c r="A751" s="29">
        <v>42022</v>
      </c>
      <c r="B751" s="2">
        <v>1003957324.45</v>
      </c>
      <c r="C751" s="2">
        <v>1003.04</v>
      </c>
      <c r="D751" s="2">
        <f t="shared" si="160"/>
        <v>0</v>
      </c>
      <c r="E751" s="30">
        <f t="shared" si="160"/>
        <v>0</v>
      </c>
      <c r="F751" s="73">
        <f t="shared" si="161"/>
        <v>0</v>
      </c>
      <c r="G751" s="43">
        <f t="shared" si="161"/>
        <v>0</v>
      </c>
      <c r="H751" s="55"/>
      <c r="I751" s="19">
        <f t="shared" si="152"/>
        <v>24687.48</v>
      </c>
      <c r="J751" s="138">
        <f t="shared" si="166"/>
        <v>5901.6392999999998</v>
      </c>
      <c r="K751" s="78">
        <f t="shared" si="163"/>
        <v>1062.2951</v>
      </c>
      <c r="L751" s="144">
        <f t="shared" si="167"/>
        <v>2743.0527999999999</v>
      </c>
      <c r="M751" s="87">
        <f t="shared" si="165"/>
        <v>493.74950000000001</v>
      </c>
      <c r="N751" s="14"/>
      <c r="P751" s="14"/>
      <c r="Q751" s="50" t="s">
        <v>41</v>
      </c>
      <c r="R751" s="49">
        <v>100000000</v>
      </c>
      <c r="S751" s="48">
        <v>1E-3</v>
      </c>
      <c r="T751" s="14">
        <f>IF(B744&gt;R751,B744*S751/O739,0)</f>
        <v>2743.0527990437158</v>
      </c>
      <c r="V751" s="36">
        <f t="shared" si="153"/>
        <v>1006.05</v>
      </c>
      <c r="W751" s="36">
        <f t="shared" si="154"/>
        <v>1000.03</v>
      </c>
    </row>
    <row r="752" spans="1:23" x14ac:dyDescent="0.2">
      <c r="A752" s="29">
        <v>42023</v>
      </c>
      <c r="B752" s="2">
        <v>1003957324.45</v>
      </c>
      <c r="C752" s="2">
        <v>1003.04</v>
      </c>
      <c r="D752" s="2">
        <f t="shared" si="160"/>
        <v>0</v>
      </c>
      <c r="E752" s="30">
        <f t="shared" si="160"/>
        <v>0</v>
      </c>
      <c r="F752" s="73">
        <f t="shared" si="161"/>
        <v>0</v>
      </c>
      <c r="G752" s="43">
        <f t="shared" si="161"/>
        <v>0</v>
      </c>
      <c r="H752" s="55"/>
      <c r="I752" s="19">
        <f t="shared" si="152"/>
        <v>24687.48</v>
      </c>
      <c r="J752" s="138">
        <f t="shared" si="166"/>
        <v>5901.6392999999998</v>
      </c>
      <c r="K752" s="78">
        <f t="shared" si="163"/>
        <v>1062.2951</v>
      </c>
      <c r="L752" s="144">
        <f t="shared" si="167"/>
        <v>2743.0527999999999</v>
      </c>
      <c r="M752" s="87">
        <f t="shared" si="165"/>
        <v>493.74950000000001</v>
      </c>
      <c r="N752" s="14"/>
      <c r="O752" s="14"/>
      <c r="P752" s="14"/>
      <c r="Q752" s="71" t="s">
        <v>38</v>
      </c>
      <c r="R752" s="52">
        <v>6000</v>
      </c>
      <c r="S752" s="49"/>
      <c r="V752" s="36">
        <f t="shared" si="153"/>
        <v>1006.05</v>
      </c>
      <c r="W752" s="36">
        <f t="shared" si="154"/>
        <v>1000.03</v>
      </c>
    </row>
    <row r="753" spans="1:28" x14ac:dyDescent="0.2">
      <c r="A753" s="29">
        <v>42024</v>
      </c>
      <c r="B753" s="2">
        <v>1003957324.45</v>
      </c>
      <c r="C753" s="2">
        <v>1003.04</v>
      </c>
      <c r="D753" s="2">
        <f t="shared" si="160"/>
        <v>0</v>
      </c>
      <c r="E753" s="30">
        <f t="shared" si="160"/>
        <v>0</v>
      </c>
      <c r="F753" s="73">
        <f t="shared" si="161"/>
        <v>0</v>
      </c>
      <c r="G753" s="43">
        <f t="shared" si="161"/>
        <v>0</v>
      </c>
      <c r="H753" s="55"/>
      <c r="I753" s="19">
        <f t="shared" si="152"/>
        <v>24687.48</v>
      </c>
      <c r="J753" s="138">
        <f t="shared" si="166"/>
        <v>5901.6392999999998</v>
      </c>
      <c r="K753" s="78">
        <f t="shared" si="163"/>
        <v>1062.2951</v>
      </c>
      <c r="L753" s="144">
        <f t="shared" si="167"/>
        <v>2743.0527999999999</v>
      </c>
      <c r="M753" s="87">
        <f t="shared" si="165"/>
        <v>493.74950000000001</v>
      </c>
      <c r="N753" s="14"/>
      <c r="O753" s="14"/>
      <c r="P753" s="14"/>
      <c r="V753" s="36">
        <f t="shared" si="153"/>
        <v>1006.05</v>
      </c>
      <c r="W753" s="36">
        <f t="shared" si="154"/>
        <v>1000.03</v>
      </c>
    </row>
    <row r="754" spans="1:28" x14ac:dyDescent="0.2">
      <c r="A754" s="29">
        <v>42025</v>
      </c>
      <c r="B754" s="2">
        <v>1003957324.45</v>
      </c>
      <c r="C754" s="2">
        <v>1003.04</v>
      </c>
      <c r="D754" s="2">
        <f t="shared" si="160"/>
        <v>0</v>
      </c>
      <c r="E754" s="30">
        <f t="shared" si="160"/>
        <v>0</v>
      </c>
      <c r="F754" s="73">
        <f t="shared" si="161"/>
        <v>0</v>
      </c>
      <c r="G754" s="43">
        <f t="shared" si="161"/>
        <v>0</v>
      </c>
      <c r="H754" s="55"/>
      <c r="I754" s="31">
        <f t="shared" si="152"/>
        <v>24687.48</v>
      </c>
      <c r="J754" s="137">
        <f>ROUND(IF(B753&lt;=$R$740,B753*$S$740/$O$739,MAX(IF(B753&lt;=$R$741,B753*$S$741/$O$739,MAX(IF(B753&lt;=$R$742,B753*$S$742/$O$739,MAX(IF(B753&lt;=$R$743,B753*$S$743/$O$739,MAX(IF(B753&lt;=$R$744,B753*$S$744/$O$739,MAX(IF(B753&lt;=$R$745,B753*$S$745/$O$739,MAX(IF(B753&gt;$R$746,B753*$S$746/$O$739,0),$R$745*$S$745/$O$739)),$R$744*$S$744/$O$739)),$R$743*$S$743/$O$739)),$R$742*$S$742/$O$739)),$R$741*$S$741/$O$739)),$R$740*$S$740/$O$739)),4)</f>
        <v>5901.6392999999998</v>
      </c>
      <c r="K754" s="77">
        <f t="shared" si="163"/>
        <v>1062.2951</v>
      </c>
      <c r="L754" s="137">
        <f>ROUND(IF(B753&lt;=$R$750,B753*$S$750/$O$739,IF(B753&gt;$R$751,B753*$S$751/$O$739,0)),4)</f>
        <v>2743.0527999999999</v>
      </c>
      <c r="M754" s="77">
        <f t="shared" si="165"/>
        <v>493.74950000000001</v>
      </c>
      <c r="N754" s="14"/>
      <c r="O754" s="14"/>
      <c r="P754" s="14"/>
      <c r="Q754" s="36"/>
      <c r="R754" s="36"/>
      <c r="S754" s="57"/>
      <c r="V754" s="36">
        <f t="shared" si="153"/>
        <v>1006.05</v>
      </c>
      <c r="W754" s="36">
        <f t="shared" si="154"/>
        <v>1000.03</v>
      </c>
    </row>
    <row r="755" spans="1:28" x14ac:dyDescent="0.2">
      <c r="A755" s="29">
        <v>42026</v>
      </c>
      <c r="B755" s="2">
        <v>1003957324.45</v>
      </c>
      <c r="C755" s="2">
        <v>1003.04</v>
      </c>
      <c r="D755" s="2">
        <f t="shared" si="160"/>
        <v>0</v>
      </c>
      <c r="E755" s="30">
        <f t="shared" si="160"/>
        <v>0</v>
      </c>
      <c r="F755" s="73">
        <f t="shared" si="161"/>
        <v>0</v>
      </c>
      <c r="G755" s="43">
        <f t="shared" si="161"/>
        <v>0</v>
      </c>
      <c r="H755" s="55"/>
      <c r="I755" s="31">
        <f t="shared" si="152"/>
        <v>24687.48</v>
      </c>
      <c r="J755" s="137">
        <f>ROUND(IF(B754&lt;=$R$740,B754*$S$740/$O$739,MAX(IF(B754&lt;=$R$741,B754*$S$741/$O$739,MAX(IF(B754&lt;=$R$742,B754*$S$742/$O$739,MAX(IF(B754&lt;=$R$743,B754*$S$743/$O$739,MAX(IF(B754&lt;=$R$744,B754*$S$744/$O$739,MAX(IF(B754&lt;=$R$745,B754*$S$745/$O$739,MAX(IF(B754&gt;$R$746,B754*$S$746/$O$739,0),$R$745*$S$745/$O$739)),$R$744*$S$744/$O$739)),$R$743*$S$743/$O$739)),$R$742*$S$742/$O$739)),$R$741*$S$741/$O$739)),$R$740*$S$740/$O$739)),4)</f>
        <v>5901.6392999999998</v>
      </c>
      <c r="K755" s="77">
        <f t="shared" si="163"/>
        <v>1062.2951</v>
      </c>
      <c r="L755" s="137">
        <f>ROUND(IF(B754&lt;=$R$750,B754*$S$750/$O$739,IF(B754&gt;$R$751,B754*$S$751/$O$739,0)),4)</f>
        <v>2743.0527999999999</v>
      </c>
      <c r="M755" s="77">
        <f t="shared" si="165"/>
        <v>493.74950000000001</v>
      </c>
      <c r="N755" s="14"/>
      <c r="O755" s="14"/>
      <c r="P755" s="14"/>
      <c r="Q755" s="36"/>
      <c r="R755" s="36"/>
      <c r="S755" s="57"/>
      <c r="V755" s="36">
        <f t="shared" si="153"/>
        <v>1006.05</v>
      </c>
      <c r="W755" s="36">
        <f t="shared" si="154"/>
        <v>1000.03</v>
      </c>
    </row>
    <row r="756" spans="1:28" x14ac:dyDescent="0.2">
      <c r="A756" s="29">
        <v>42027</v>
      </c>
      <c r="B756" s="2">
        <v>1003957324.45</v>
      </c>
      <c r="C756" s="2">
        <v>1003.04</v>
      </c>
      <c r="D756" s="2">
        <f t="shared" si="160"/>
        <v>0</v>
      </c>
      <c r="E756" s="30">
        <f t="shared" si="160"/>
        <v>0</v>
      </c>
      <c r="F756" s="73">
        <f t="shared" si="161"/>
        <v>0</v>
      </c>
      <c r="G756" s="43">
        <f t="shared" si="161"/>
        <v>0</v>
      </c>
      <c r="H756" s="55"/>
      <c r="I756" s="19">
        <f t="shared" si="152"/>
        <v>24687.48</v>
      </c>
      <c r="J756" s="138">
        <f>ROUND(IF(B755&lt;=$R$740,B755*$S$740/$O$739,MAX(IF(B755&lt;=$R$741,B755*$S$741/$O$739,MAX(IF(B755&lt;=$R$742,B755*$S$742/$O$739,MAX(IF(B755&lt;=$R$743,B755*$S$743/$O$739,MAX(IF(B755&lt;=$R$744,B755*$S$744/$O$739,MAX(IF(B755&lt;=$R$745,B755*$S$745/$O$739,MAX(IF(B755&gt;$R$746,B755*$S$746/$O$739,0),$R$745*$S$745/$O$739)),$R$744*$S$744/$O$739)),$R$743*$S$743/$O$739)),$R$742*$S$742/$O$739)),$R$741*$S$741/$O$739)),$R$740*$S$740/$O$739)),4)</f>
        <v>5901.6392999999998</v>
      </c>
      <c r="K756" s="78">
        <f t="shared" si="163"/>
        <v>1062.2951</v>
      </c>
      <c r="L756" s="144">
        <f>ROUND(IF(B755&lt;=$R$750,B755*$S$750/$O$739,IF(B755&gt;$R$751,B755*$S$751/$O$739,0)),4)</f>
        <v>2743.0527999999999</v>
      </c>
      <c r="M756" s="87">
        <f t="shared" si="165"/>
        <v>493.74950000000001</v>
      </c>
      <c r="N756" s="14"/>
      <c r="O756" s="14"/>
      <c r="P756" s="14"/>
      <c r="Q756" s="36"/>
      <c r="R756" s="36"/>
      <c r="S756" s="57"/>
      <c r="V756" s="36">
        <f t="shared" si="153"/>
        <v>1006.05</v>
      </c>
      <c r="W756" s="36">
        <f t="shared" si="154"/>
        <v>1000.03</v>
      </c>
    </row>
    <row r="757" spans="1:28" x14ac:dyDescent="0.2">
      <c r="A757" s="29">
        <v>42028</v>
      </c>
      <c r="B757" s="2">
        <v>1003957324.45</v>
      </c>
      <c r="C757" s="2">
        <v>1003.04</v>
      </c>
      <c r="D757" s="2">
        <f t="shared" si="160"/>
        <v>0</v>
      </c>
      <c r="E757" s="30">
        <f t="shared" si="160"/>
        <v>0</v>
      </c>
      <c r="F757" s="73">
        <f t="shared" si="161"/>
        <v>0</v>
      </c>
      <c r="G757" s="43">
        <f t="shared" si="161"/>
        <v>0</v>
      </c>
      <c r="H757" s="55"/>
      <c r="I757" s="19">
        <f t="shared" si="152"/>
        <v>24687.48</v>
      </c>
      <c r="J757" s="138">
        <f t="shared" ref="J757:J760" si="168">ROUND(IF(B756&lt;=$R$740,B756*$S$740/$O$739,MAX(IF(B756&lt;=$R$741,B756*$S$741/$O$739,MAX(IF(B756&lt;=$R$742,B756*$S$742/$O$739,MAX(IF(B756&lt;=$R$743,B756*$S$743/$O$739,MAX(IF(B756&lt;=$R$744,B756*$S$744/$O$739,MAX(IF(B756&lt;=$R$745,B756*$S$745/$O$739,MAX(IF(B756&gt;$R$746,B756*$S$746/$O$739,0),$R$745*$S$745/$O$739)),$R$744*$S$744/$O$739)),$R$743*$S$743/$O$739)),$R$742*$S$742/$O$739)),$R$741*$S$741/$O$739)),$R$740*$S$740/$O$739)),4)</f>
        <v>5901.6392999999998</v>
      </c>
      <c r="K757" s="78">
        <f t="shared" si="163"/>
        <v>1062.2951</v>
      </c>
      <c r="L757" s="144">
        <f t="shared" ref="L757:L760" si="169">ROUND(IF(B756&lt;=$R$750,B756*$S$750/$O$739,IF(B756&gt;$R$751,B756*$S$751/$O$739,0)),4)</f>
        <v>2743.0527999999999</v>
      </c>
      <c r="M757" s="87">
        <f t="shared" si="165"/>
        <v>493.74950000000001</v>
      </c>
      <c r="N757" s="14"/>
      <c r="O757" s="14"/>
      <c r="P757" s="14"/>
      <c r="V757" s="36">
        <f t="shared" si="153"/>
        <v>1006.05</v>
      </c>
      <c r="W757" s="36">
        <f t="shared" si="154"/>
        <v>1000.03</v>
      </c>
    </row>
    <row r="758" spans="1:28" x14ac:dyDescent="0.2">
      <c r="A758" s="29">
        <v>42029</v>
      </c>
      <c r="B758" s="2">
        <v>1003957324.45</v>
      </c>
      <c r="C758" s="2">
        <v>1003.04</v>
      </c>
      <c r="D758" s="2">
        <f t="shared" si="160"/>
        <v>0</v>
      </c>
      <c r="E758" s="30">
        <f t="shared" si="160"/>
        <v>0</v>
      </c>
      <c r="F758" s="73">
        <f t="shared" si="161"/>
        <v>0</v>
      </c>
      <c r="G758" s="43">
        <f t="shared" si="161"/>
        <v>0</v>
      </c>
      <c r="H758" s="55"/>
      <c r="I758" s="19">
        <f t="shared" si="152"/>
        <v>24687.48</v>
      </c>
      <c r="J758" s="138">
        <f t="shared" si="168"/>
        <v>5901.6392999999998</v>
      </c>
      <c r="K758" s="78">
        <f t="shared" si="163"/>
        <v>1062.2951</v>
      </c>
      <c r="L758" s="144">
        <f t="shared" si="169"/>
        <v>2743.0527999999999</v>
      </c>
      <c r="M758" s="87">
        <f t="shared" si="165"/>
        <v>493.74950000000001</v>
      </c>
      <c r="N758" s="14"/>
      <c r="O758" s="14"/>
      <c r="P758" s="14"/>
      <c r="V758" s="36">
        <f t="shared" si="153"/>
        <v>1006.05</v>
      </c>
      <c r="W758" s="36">
        <f t="shared" si="154"/>
        <v>1000.03</v>
      </c>
    </row>
    <row r="759" spans="1:28" x14ac:dyDescent="0.2">
      <c r="A759" s="29">
        <v>42030</v>
      </c>
      <c r="B759" s="2">
        <v>1003957324.45</v>
      </c>
      <c r="C759" s="2">
        <v>1003.04</v>
      </c>
      <c r="D759" s="2">
        <f t="shared" si="160"/>
        <v>0</v>
      </c>
      <c r="E759" s="30">
        <f t="shared" si="160"/>
        <v>0</v>
      </c>
      <c r="F759" s="73">
        <f t="shared" si="161"/>
        <v>0</v>
      </c>
      <c r="G759" s="43">
        <f t="shared" si="161"/>
        <v>0</v>
      </c>
      <c r="H759" s="55"/>
      <c r="I759" s="19">
        <f t="shared" si="152"/>
        <v>24687.48</v>
      </c>
      <c r="J759" s="138">
        <f t="shared" si="168"/>
        <v>5901.6392999999998</v>
      </c>
      <c r="K759" s="78">
        <f t="shared" si="163"/>
        <v>1062.2951</v>
      </c>
      <c r="L759" s="144">
        <f t="shared" si="169"/>
        <v>2743.0527999999999</v>
      </c>
      <c r="M759" s="87">
        <f t="shared" si="165"/>
        <v>493.74950000000001</v>
      </c>
      <c r="N759" s="191" t="s">
        <v>54</v>
      </c>
      <c r="O759" s="191"/>
      <c r="P759" s="191"/>
      <c r="V759" s="36">
        <f t="shared" si="153"/>
        <v>1006.05</v>
      </c>
      <c r="W759" s="36">
        <f t="shared" si="154"/>
        <v>1000.03</v>
      </c>
    </row>
    <row r="760" spans="1:28" x14ac:dyDescent="0.2">
      <c r="A760" s="29">
        <v>42031</v>
      </c>
      <c r="B760" s="2">
        <v>1003957324.45</v>
      </c>
      <c r="C760" s="2">
        <v>1003.04</v>
      </c>
      <c r="D760" s="2">
        <f t="shared" si="160"/>
        <v>0</v>
      </c>
      <c r="E760" s="30">
        <f t="shared" si="160"/>
        <v>0</v>
      </c>
      <c r="F760" s="73">
        <f t="shared" si="161"/>
        <v>0</v>
      </c>
      <c r="G760" s="43">
        <f t="shared" si="161"/>
        <v>0</v>
      </c>
      <c r="H760" s="55"/>
      <c r="I760" s="19">
        <f t="shared" si="152"/>
        <v>24687.48</v>
      </c>
      <c r="J760" s="138">
        <f t="shared" si="168"/>
        <v>5901.6392999999998</v>
      </c>
      <c r="K760" s="78">
        <f t="shared" si="163"/>
        <v>1062.2951</v>
      </c>
      <c r="L760" s="144">
        <f t="shared" si="169"/>
        <v>2743.0527999999999</v>
      </c>
      <c r="M760" s="87">
        <f t="shared" si="165"/>
        <v>493.74950000000001</v>
      </c>
      <c r="N760" s="119" t="s">
        <v>52</v>
      </c>
      <c r="O760" s="120">
        <f>SUM(J734:J764)</f>
        <v>182950.81830000004</v>
      </c>
      <c r="P760" s="76">
        <f>SUM(L734:L764)</f>
        <v>85062.551500000016</v>
      </c>
      <c r="V760" s="36">
        <f t="shared" si="153"/>
        <v>1006.05</v>
      </c>
      <c r="W760" s="36">
        <f t="shared" si="154"/>
        <v>1000.03</v>
      </c>
    </row>
    <row r="761" spans="1:28" x14ac:dyDescent="0.2">
      <c r="A761" s="29">
        <v>42032</v>
      </c>
      <c r="B761" s="2">
        <v>1003957324.45</v>
      </c>
      <c r="C761" s="2">
        <v>1003.04</v>
      </c>
      <c r="D761" s="2">
        <f t="shared" si="160"/>
        <v>0</v>
      </c>
      <c r="E761" s="30">
        <f t="shared" si="160"/>
        <v>0</v>
      </c>
      <c r="F761" s="73">
        <f t="shared" si="161"/>
        <v>0</v>
      </c>
      <c r="G761" s="43">
        <f t="shared" si="161"/>
        <v>0</v>
      </c>
      <c r="H761" s="55"/>
      <c r="I761" s="31">
        <f t="shared" si="152"/>
        <v>24687.48</v>
      </c>
      <c r="J761" s="137">
        <f t="shared" ref="J761:J784" si="170">ROUND(IF(B760&lt;=$R$740,B760*$S$740/$O$739,MAX(IF(B760&lt;=$R$741,B760*$S$741/$O$739,MAX(IF(B760&lt;=$R$742,B760*$S$742/$O$739,MAX(IF(B760&lt;=$R$743,B760*$S$743/$O$739,MAX(IF(B760&lt;=$R$744,B760*$S$744/$O$739,MAX(IF(B760&lt;=$R$745,B760*$S$745/$O$739,MAX(IF(B760&gt;$R$746,B760*$S$746/$O$739,0),$R$745*$S$745/$O$739)),$R$744*$S$744/$O$739)),$R$743*$S$743/$O$739)),$R$742*$S$742/$O$739)),$R$741*$S$741/$O$739)),$R$740*$S$740/$O$739)),4)</f>
        <v>5901.6392999999998</v>
      </c>
      <c r="K761" s="77">
        <f t="shared" si="163"/>
        <v>1062.2951</v>
      </c>
      <c r="L761" s="137">
        <f>ROUND(IF(B760&lt;=$R$750,B760*$S$750/$O$739,IF(B760&gt;$R$751,B760*$S$751/$O$739,0)),4)</f>
        <v>2743.0527999999999</v>
      </c>
      <c r="M761" s="77">
        <f t="shared" si="165"/>
        <v>493.74950000000001</v>
      </c>
      <c r="N761" s="119" t="s">
        <v>53</v>
      </c>
      <c r="O761" s="76">
        <f>SUM(K734:K764)</f>
        <v>32931.148099999991</v>
      </c>
      <c r="P761" s="76">
        <f>SUM(M734:M764)</f>
        <v>15311.259199999999</v>
      </c>
      <c r="V761" s="36">
        <f t="shared" si="153"/>
        <v>1006.05</v>
      </c>
      <c r="W761" s="36">
        <f t="shared" si="154"/>
        <v>1000.03</v>
      </c>
      <c r="Y761" s="3" t="s">
        <v>64</v>
      </c>
      <c r="AA761" s="3" t="s">
        <v>27</v>
      </c>
      <c r="AB761" s="3" t="s">
        <v>28</v>
      </c>
    </row>
    <row r="762" spans="1:28" x14ac:dyDescent="0.2">
      <c r="A762" s="29">
        <v>42033</v>
      </c>
      <c r="B762" s="2">
        <v>1003957324.45</v>
      </c>
      <c r="C762" s="2">
        <v>1003.04</v>
      </c>
      <c r="D762" s="2">
        <f t="shared" si="160"/>
        <v>0</v>
      </c>
      <c r="E762" s="30">
        <f t="shared" si="160"/>
        <v>0</v>
      </c>
      <c r="F762" s="73">
        <f t="shared" si="161"/>
        <v>0</v>
      </c>
      <c r="G762" s="43">
        <f t="shared" si="161"/>
        <v>0</v>
      </c>
      <c r="H762" s="55"/>
      <c r="I762" s="31">
        <f t="shared" si="152"/>
        <v>24687.48</v>
      </c>
      <c r="J762" s="137">
        <f t="shared" si="170"/>
        <v>5901.6392999999998</v>
      </c>
      <c r="K762" s="77">
        <f t="shared" si="163"/>
        <v>1062.2951</v>
      </c>
      <c r="L762" s="137">
        <f>ROUND(IF(B761&lt;=$R$750,B761*$S$750/$O$739,IF(B761&gt;$R$751,B761*$S$751/$O$739,0)),4)</f>
        <v>2743.0527999999999</v>
      </c>
      <c r="M762" s="77">
        <f t="shared" si="165"/>
        <v>493.74950000000001</v>
      </c>
      <c r="N762" s="186" t="s">
        <v>5</v>
      </c>
      <c r="O762" s="186"/>
      <c r="P762" s="186"/>
      <c r="V762" s="36">
        <f t="shared" si="153"/>
        <v>1006.05</v>
      </c>
      <c r="W762" s="36">
        <f t="shared" si="154"/>
        <v>1000.03</v>
      </c>
      <c r="Y762" s="36">
        <f>B762*Y763/12</f>
        <v>8366.3110370833347</v>
      </c>
      <c r="AA762" s="36">
        <f>B762*AA763/12</f>
        <v>167326.22074166668</v>
      </c>
      <c r="AB762" s="36">
        <f>B762*AB763/12</f>
        <v>836631.10370833334</v>
      </c>
    </row>
    <row r="763" spans="1:28" x14ac:dyDescent="0.2">
      <c r="A763" s="29">
        <v>42034</v>
      </c>
      <c r="B763" s="31">
        <v>1014174119.35</v>
      </c>
      <c r="C763" s="31">
        <v>1013.25</v>
      </c>
      <c r="D763" s="2">
        <f t="shared" si="160"/>
        <v>10216794.899999976</v>
      </c>
      <c r="E763" s="30">
        <f t="shared" si="160"/>
        <v>10.210000000000036</v>
      </c>
      <c r="F763" s="73">
        <f t="shared" si="161"/>
        <v>1.017652309633486E-2</v>
      </c>
      <c r="G763" s="43">
        <f t="shared" si="161"/>
        <v>1.0179055670760924E-2</v>
      </c>
      <c r="H763" s="55"/>
      <c r="I763" s="19">
        <f t="shared" si="152"/>
        <v>24687.48</v>
      </c>
      <c r="J763" s="138">
        <f t="shared" si="170"/>
        <v>5901.6392999999998</v>
      </c>
      <c r="K763" s="78">
        <f t="shared" si="163"/>
        <v>1062.2951</v>
      </c>
      <c r="L763" s="144">
        <f>ROUND(IF(B762&lt;=$R$750,B762*$S$750/$O$739,IF(B762&gt;$R$751,B762*$S$751/$O$739,0)),4)</f>
        <v>2743.0527999999999</v>
      </c>
      <c r="M763" s="87">
        <f t="shared" si="165"/>
        <v>493.74950000000001</v>
      </c>
      <c r="N763" s="92" t="s">
        <v>43</v>
      </c>
      <c r="O763" s="47" t="s">
        <v>39</v>
      </c>
      <c r="P763" s="93" t="s">
        <v>40</v>
      </c>
      <c r="V763" s="36">
        <f t="shared" si="153"/>
        <v>1016.29</v>
      </c>
      <c r="W763" s="36">
        <f t="shared" si="154"/>
        <v>1010.21</v>
      </c>
      <c r="Y763" s="57">
        <v>1E-4</v>
      </c>
      <c r="AA763" s="57">
        <v>2E-3</v>
      </c>
      <c r="AB763" s="57">
        <v>0.01</v>
      </c>
    </row>
    <row r="764" spans="1:28" x14ac:dyDescent="0.2">
      <c r="A764" s="29">
        <v>42035</v>
      </c>
      <c r="B764" s="2">
        <v>1014174119.35</v>
      </c>
      <c r="C764" s="2">
        <v>1013.25</v>
      </c>
      <c r="D764" s="2">
        <f t="shared" si="160"/>
        <v>0</v>
      </c>
      <c r="E764" s="30">
        <f t="shared" si="160"/>
        <v>0</v>
      </c>
      <c r="F764" s="73">
        <f t="shared" si="161"/>
        <v>0</v>
      </c>
      <c r="G764" s="43">
        <f t="shared" si="161"/>
        <v>0</v>
      </c>
      <c r="H764" s="55"/>
      <c r="I764" s="32">
        <f t="shared" ref="I764" si="171">ROUND(B763*$N$2/$O$739,2)</f>
        <v>24938.71</v>
      </c>
      <c r="J764" s="139">
        <f t="shared" si="170"/>
        <v>5901.6392999999998</v>
      </c>
      <c r="K764" s="79">
        <f t="shared" ref="K764:K765" si="172">ROUND(J764*18%,4)</f>
        <v>1062.2951</v>
      </c>
      <c r="L764" s="139">
        <f>ROUND(IF(B763&lt;=$R$750,B763*$S$750/$O$739,IF(B763&gt;$R$751,B763*$S$751/$O$739,0)),4)</f>
        <v>2770.9675000000002</v>
      </c>
      <c r="M764" s="79">
        <f t="shared" ref="M764:M765" si="173">ROUND(L764*18%,4)</f>
        <v>498.77420000000001</v>
      </c>
      <c r="N764" s="94">
        <f>SUM(I734:I764)</f>
        <v>765563.10999999964</v>
      </c>
      <c r="O764" s="89">
        <f>IF(SUM(J734:J764)&lt;20000,20000,SUM(J734:J764))</f>
        <v>182950.81830000004</v>
      </c>
      <c r="P764" s="91">
        <f>IF(SUM(L734:L764)&lt;6000,6000,SUM(L734:L764))</f>
        <v>85062.551500000016</v>
      </c>
      <c r="Q764" s="118"/>
      <c r="V764" s="36">
        <f t="shared" si="153"/>
        <v>1016.29</v>
      </c>
      <c r="W764" s="36">
        <f t="shared" si="154"/>
        <v>1010.21</v>
      </c>
    </row>
    <row r="765" spans="1:28" x14ac:dyDescent="0.2">
      <c r="A765" s="29">
        <v>42036</v>
      </c>
      <c r="B765" s="2">
        <v>1014174119.35</v>
      </c>
      <c r="C765" s="2">
        <v>1013.25</v>
      </c>
      <c r="D765" s="2">
        <f t="shared" si="160"/>
        <v>0</v>
      </c>
      <c r="E765" s="30">
        <f t="shared" si="160"/>
        <v>0</v>
      </c>
      <c r="F765" s="73">
        <f t="shared" si="161"/>
        <v>0</v>
      </c>
      <c r="G765" s="43">
        <f t="shared" si="161"/>
        <v>0</v>
      </c>
      <c r="I765" s="19">
        <f t="shared" ref="I765:I796" si="174">ROUND(B764*$N$2/$O$739,2)</f>
        <v>24938.71</v>
      </c>
      <c r="J765" s="138">
        <f t="shared" si="170"/>
        <v>5901.6392999999998</v>
      </c>
      <c r="K765" s="78">
        <f t="shared" si="172"/>
        <v>1062.2951</v>
      </c>
      <c r="L765" s="144">
        <f>ROUND(IF(B764&lt;=$R$750,B764*$S$750/$O$739,IF(B764&gt;$R$751,B764*$S$751/$O$739,0)),4)</f>
        <v>2770.9675000000002</v>
      </c>
      <c r="M765" s="87">
        <f t="shared" si="173"/>
        <v>498.77420000000001</v>
      </c>
      <c r="N765" s="94">
        <f>ROUND(N764*18/118,2)</f>
        <v>116780.81</v>
      </c>
      <c r="O765" s="90">
        <f>IF(O764=TRUE,SUM(K734:K764),O764*18%)</f>
        <v>32931.147294000009</v>
      </c>
      <c r="P765" s="91">
        <f>IF(P764=TRUE,SUM(M734:M764),P764*18%)</f>
        <v>15311.259270000002</v>
      </c>
      <c r="Q765" s="36"/>
      <c r="V765" s="36">
        <f t="shared" si="153"/>
        <v>1016.29</v>
      </c>
      <c r="W765" s="36">
        <f t="shared" si="154"/>
        <v>1010.21</v>
      </c>
    </row>
    <row r="766" spans="1:28" x14ac:dyDescent="0.2">
      <c r="A766" s="29">
        <v>42037</v>
      </c>
      <c r="B766" s="2">
        <v>1014174119.35</v>
      </c>
      <c r="C766" s="2">
        <v>1013.25</v>
      </c>
      <c r="D766" s="2">
        <f t="shared" si="160"/>
        <v>0</v>
      </c>
      <c r="E766" s="30">
        <f t="shared" si="160"/>
        <v>0</v>
      </c>
      <c r="F766" s="73">
        <f t="shared" si="161"/>
        <v>0</v>
      </c>
      <c r="G766" s="43">
        <f t="shared" si="161"/>
        <v>0</v>
      </c>
      <c r="I766" s="19">
        <f t="shared" si="174"/>
        <v>24938.71</v>
      </c>
      <c r="J766" s="138">
        <f t="shared" si="170"/>
        <v>5901.6392999999998</v>
      </c>
      <c r="K766" s="78">
        <f t="shared" si="163"/>
        <v>1062.2951</v>
      </c>
      <c r="L766" s="144">
        <f t="shared" ref="L766:L829" si="175">ROUND(IF(B765&lt;=$R$750,B765*$S$750/$O$739,IF(B765&gt;$R$751,B765*$S$751/$O$739,0)),4)</f>
        <v>2770.9675000000002</v>
      </c>
      <c r="M766" s="87">
        <f t="shared" si="165"/>
        <v>498.77420000000001</v>
      </c>
      <c r="N766" s="190" t="s">
        <v>47</v>
      </c>
      <c r="O766" s="190"/>
      <c r="P766" s="190"/>
      <c r="V766" s="36">
        <f t="shared" si="153"/>
        <v>1016.29</v>
      </c>
      <c r="W766" s="36">
        <f t="shared" si="154"/>
        <v>1010.21</v>
      </c>
    </row>
    <row r="767" spans="1:28" x14ac:dyDescent="0.2">
      <c r="A767" s="29">
        <v>42038</v>
      </c>
      <c r="B767" s="2">
        <v>1014174119.35</v>
      </c>
      <c r="C767" s="2">
        <v>1013.25</v>
      </c>
      <c r="D767" s="2">
        <f t="shared" si="160"/>
        <v>0</v>
      </c>
      <c r="E767" s="30">
        <f t="shared" si="160"/>
        <v>0</v>
      </c>
      <c r="F767" s="73">
        <f t="shared" si="161"/>
        <v>0</v>
      </c>
      <c r="G767" s="43">
        <f t="shared" si="161"/>
        <v>0</v>
      </c>
      <c r="I767" s="19">
        <f t="shared" si="174"/>
        <v>24938.71</v>
      </c>
      <c r="J767" s="138">
        <f t="shared" si="170"/>
        <v>5901.6392999999998</v>
      </c>
      <c r="K767" s="78">
        <f t="shared" si="163"/>
        <v>1062.2951</v>
      </c>
      <c r="L767" s="144">
        <f t="shared" si="175"/>
        <v>2770.9675000000002</v>
      </c>
      <c r="M767" s="87">
        <f t="shared" si="165"/>
        <v>498.77420000000001</v>
      </c>
      <c r="N767" s="88"/>
      <c r="O767" s="121"/>
      <c r="V767" s="36">
        <f t="shared" si="153"/>
        <v>1016.29</v>
      </c>
      <c r="W767" s="36">
        <f t="shared" si="154"/>
        <v>1010.21</v>
      </c>
    </row>
    <row r="768" spans="1:28" x14ac:dyDescent="0.2">
      <c r="A768" s="29">
        <v>42039</v>
      </c>
      <c r="B768" s="2">
        <v>1014174119.35</v>
      </c>
      <c r="C768" s="2">
        <v>1013.25</v>
      </c>
      <c r="D768" s="2">
        <f t="shared" si="160"/>
        <v>0</v>
      </c>
      <c r="E768" s="30">
        <f t="shared" si="160"/>
        <v>0</v>
      </c>
      <c r="F768" s="73">
        <f t="shared" si="161"/>
        <v>0</v>
      </c>
      <c r="G768" s="43">
        <f t="shared" si="161"/>
        <v>0</v>
      </c>
      <c r="I768" s="31">
        <f t="shared" si="174"/>
        <v>24938.71</v>
      </c>
      <c r="J768" s="137">
        <f t="shared" si="170"/>
        <v>5901.6392999999998</v>
      </c>
      <c r="K768" s="77">
        <f t="shared" si="163"/>
        <v>1062.2951</v>
      </c>
      <c r="L768" s="137">
        <f t="shared" si="175"/>
        <v>2770.9675000000002</v>
      </c>
      <c r="M768" s="77">
        <f t="shared" si="165"/>
        <v>498.77420000000001</v>
      </c>
      <c r="V768" s="36">
        <f t="shared" si="153"/>
        <v>1016.29</v>
      </c>
      <c r="W768" s="36">
        <f t="shared" si="154"/>
        <v>1010.21</v>
      </c>
    </row>
    <row r="769" spans="1:23" x14ac:dyDescent="0.2">
      <c r="A769" s="29">
        <v>42040</v>
      </c>
      <c r="B769" s="2">
        <v>1014174119.35</v>
      </c>
      <c r="C769" s="2">
        <v>1013.25</v>
      </c>
      <c r="D769" s="2">
        <f t="shared" si="160"/>
        <v>0</v>
      </c>
      <c r="E769" s="30">
        <f t="shared" si="160"/>
        <v>0</v>
      </c>
      <c r="F769" s="73">
        <f t="shared" si="161"/>
        <v>0</v>
      </c>
      <c r="G769" s="43">
        <f t="shared" si="161"/>
        <v>0</v>
      </c>
      <c r="I769" s="31">
        <f t="shared" si="174"/>
        <v>24938.71</v>
      </c>
      <c r="J769" s="137">
        <f t="shared" si="170"/>
        <v>5901.6392999999998</v>
      </c>
      <c r="K769" s="77">
        <f t="shared" si="163"/>
        <v>1062.2951</v>
      </c>
      <c r="L769" s="137">
        <f t="shared" si="175"/>
        <v>2770.9675000000002</v>
      </c>
      <c r="M769" s="77">
        <f t="shared" si="165"/>
        <v>498.77420000000001</v>
      </c>
      <c r="N769" s="14"/>
      <c r="O769" s="14"/>
      <c r="P769" s="14"/>
      <c r="V769" s="36">
        <f t="shared" si="153"/>
        <v>1016.29</v>
      </c>
      <c r="W769" s="36">
        <f t="shared" si="154"/>
        <v>1010.21</v>
      </c>
    </row>
    <row r="770" spans="1:23" x14ac:dyDescent="0.2">
      <c r="A770" s="29">
        <v>42041</v>
      </c>
      <c r="B770" s="2">
        <v>1014174119.35</v>
      </c>
      <c r="C770" s="2">
        <v>1013.25</v>
      </c>
      <c r="D770" s="2">
        <f t="shared" si="160"/>
        <v>0</v>
      </c>
      <c r="E770" s="30">
        <f t="shared" si="160"/>
        <v>0</v>
      </c>
      <c r="F770" s="73">
        <f t="shared" si="161"/>
        <v>0</v>
      </c>
      <c r="G770" s="43">
        <f t="shared" si="161"/>
        <v>0</v>
      </c>
      <c r="I770" s="19">
        <f t="shared" si="174"/>
        <v>24938.71</v>
      </c>
      <c r="J770" s="138">
        <f t="shared" si="170"/>
        <v>5901.6392999999998</v>
      </c>
      <c r="K770" s="78">
        <f t="shared" si="163"/>
        <v>1062.2951</v>
      </c>
      <c r="L770" s="144">
        <f t="shared" si="175"/>
        <v>2770.9675000000002</v>
      </c>
      <c r="M770" s="87">
        <f t="shared" si="165"/>
        <v>498.77420000000001</v>
      </c>
      <c r="N770" s="14"/>
      <c r="O770" s="14"/>
      <c r="P770" s="14"/>
      <c r="V770" s="36">
        <f t="shared" si="153"/>
        <v>1016.29</v>
      </c>
      <c r="W770" s="36">
        <f t="shared" si="154"/>
        <v>1010.21</v>
      </c>
    </row>
    <row r="771" spans="1:23" x14ac:dyDescent="0.2">
      <c r="A771" s="29">
        <v>42042</v>
      </c>
      <c r="B771" s="2">
        <v>1014174119.35</v>
      </c>
      <c r="C771" s="2">
        <v>1013.25</v>
      </c>
      <c r="D771" s="2">
        <f t="shared" si="160"/>
        <v>0</v>
      </c>
      <c r="E771" s="30">
        <f t="shared" si="160"/>
        <v>0</v>
      </c>
      <c r="F771" s="73">
        <f t="shared" si="161"/>
        <v>0</v>
      </c>
      <c r="G771" s="43">
        <f t="shared" si="161"/>
        <v>0</v>
      </c>
      <c r="I771" s="19">
        <f t="shared" si="174"/>
        <v>24938.71</v>
      </c>
      <c r="J771" s="138">
        <f t="shared" si="170"/>
        <v>5901.6392999999998</v>
      </c>
      <c r="K771" s="78">
        <f t="shared" si="163"/>
        <v>1062.2951</v>
      </c>
      <c r="L771" s="144">
        <f t="shared" si="175"/>
        <v>2770.9675000000002</v>
      </c>
      <c r="M771" s="87">
        <f t="shared" si="165"/>
        <v>498.77420000000001</v>
      </c>
      <c r="N771" s="14"/>
      <c r="O771" s="14"/>
      <c r="P771" s="14"/>
      <c r="V771" s="36">
        <f t="shared" si="153"/>
        <v>1016.29</v>
      </c>
      <c r="W771" s="36">
        <f t="shared" si="154"/>
        <v>1010.21</v>
      </c>
    </row>
    <row r="772" spans="1:23" x14ac:dyDescent="0.2">
      <c r="A772" s="29">
        <v>42043</v>
      </c>
      <c r="B772" s="2">
        <v>1014174119.35</v>
      </c>
      <c r="C772" s="2">
        <v>1013.25</v>
      </c>
      <c r="D772" s="2">
        <f t="shared" si="160"/>
        <v>0</v>
      </c>
      <c r="E772" s="30">
        <f t="shared" si="160"/>
        <v>0</v>
      </c>
      <c r="F772" s="73">
        <f t="shared" si="161"/>
        <v>0</v>
      </c>
      <c r="G772" s="43">
        <f t="shared" si="161"/>
        <v>0</v>
      </c>
      <c r="I772" s="19">
        <f t="shared" si="174"/>
        <v>24938.71</v>
      </c>
      <c r="J772" s="138">
        <f t="shared" si="170"/>
        <v>5901.6392999999998</v>
      </c>
      <c r="K772" s="78">
        <f t="shared" si="163"/>
        <v>1062.2951</v>
      </c>
      <c r="L772" s="144">
        <f t="shared" si="175"/>
        <v>2770.9675000000002</v>
      </c>
      <c r="M772" s="87">
        <f t="shared" si="165"/>
        <v>498.77420000000001</v>
      </c>
      <c r="N772" s="14"/>
      <c r="O772" s="14"/>
      <c r="P772" s="14"/>
      <c r="V772" s="36">
        <f t="shared" si="153"/>
        <v>1016.29</v>
      </c>
      <c r="W772" s="36">
        <f t="shared" si="154"/>
        <v>1010.21</v>
      </c>
    </row>
    <row r="773" spans="1:23" x14ac:dyDescent="0.2">
      <c r="A773" s="29">
        <v>42044</v>
      </c>
      <c r="B773" s="2">
        <v>1014174119.35</v>
      </c>
      <c r="C773" s="2">
        <v>1013.25</v>
      </c>
      <c r="D773" s="2">
        <f t="shared" si="160"/>
        <v>0</v>
      </c>
      <c r="E773" s="30">
        <f t="shared" si="160"/>
        <v>0</v>
      </c>
      <c r="F773" s="73">
        <f t="shared" si="161"/>
        <v>0</v>
      </c>
      <c r="G773" s="43">
        <f t="shared" si="161"/>
        <v>0</v>
      </c>
      <c r="I773" s="19">
        <f t="shared" si="174"/>
        <v>24938.71</v>
      </c>
      <c r="J773" s="138">
        <f t="shared" si="170"/>
        <v>5901.6392999999998</v>
      </c>
      <c r="K773" s="78">
        <f t="shared" si="163"/>
        <v>1062.2951</v>
      </c>
      <c r="L773" s="144">
        <f t="shared" si="175"/>
        <v>2770.9675000000002</v>
      </c>
      <c r="M773" s="87">
        <f t="shared" si="165"/>
        <v>498.77420000000001</v>
      </c>
      <c r="N773" s="14"/>
      <c r="O773" s="14"/>
      <c r="P773" s="14"/>
      <c r="V773" s="36">
        <f t="shared" si="153"/>
        <v>1016.29</v>
      </c>
      <c r="W773" s="36">
        <f t="shared" si="154"/>
        <v>1010.21</v>
      </c>
    </row>
    <row r="774" spans="1:23" x14ac:dyDescent="0.2">
      <c r="A774" s="29">
        <v>42045</v>
      </c>
      <c r="B774" s="2">
        <v>1014174119.35</v>
      </c>
      <c r="C774" s="2">
        <v>1013.25</v>
      </c>
      <c r="D774" s="2">
        <f t="shared" si="160"/>
        <v>0</v>
      </c>
      <c r="E774" s="30">
        <f t="shared" si="160"/>
        <v>0</v>
      </c>
      <c r="F774" s="73">
        <f t="shared" si="161"/>
        <v>0</v>
      </c>
      <c r="G774" s="43">
        <f t="shared" si="161"/>
        <v>0</v>
      </c>
      <c r="I774" s="19">
        <f t="shared" si="174"/>
        <v>24938.71</v>
      </c>
      <c r="J774" s="138">
        <f t="shared" si="170"/>
        <v>5901.6392999999998</v>
      </c>
      <c r="K774" s="78">
        <f t="shared" si="163"/>
        <v>1062.2951</v>
      </c>
      <c r="L774" s="144">
        <f t="shared" si="175"/>
        <v>2770.9675000000002</v>
      </c>
      <c r="M774" s="87">
        <f t="shared" si="165"/>
        <v>498.77420000000001</v>
      </c>
      <c r="N774" s="14"/>
      <c r="O774" s="14"/>
      <c r="P774" s="14"/>
      <c r="V774" s="36">
        <f t="shared" si="153"/>
        <v>1016.29</v>
      </c>
      <c r="W774" s="36">
        <f t="shared" si="154"/>
        <v>1010.21</v>
      </c>
    </row>
    <row r="775" spans="1:23" x14ac:dyDescent="0.2">
      <c r="A775" s="29">
        <v>42046</v>
      </c>
      <c r="B775" s="2">
        <v>1014174119.35</v>
      </c>
      <c r="C775" s="2">
        <v>1013.25</v>
      </c>
      <c r="D775" s="2">
        <f t="shared" si="160"/>
        <v>0</v>
      </c>
      <c r="E775" s="30">
        <f t="shared" si="160"/>
        <v>0</v>
      </c>
      <c r="F775" s="73">
        <f t="shared" si="161"/>
        <v>0</v>
      </c>
      <c r="G775" s="43">
        <f t="shared" si="161"/>
        <v>0</v>
      </c>
      <c r="I775" s="31">
        <f t="shared" si="174"/>
        <v>24938.71</v>
      </c>
      <c r="J775" s="137">
        <f t="shared" si="170"/>
        <v>5901.6392999999998</v>
      </c>
      <c r="K775" s="77">
        <f t="shared" si="163"/>
        <v>1062.2951</v>
      </c>
      <c r="L775" s="137">
        <f t="shared" si="175"/>
        <v>2770.9675000000002</v>
      </c>
      <c r="M775" s="77">
        <f t="shared" si="165"/>
        <v>498.77420000000001</v>
      </c>
      <c r="N775" s="14"/>
      <c r="O775" s="14"/>
      <c r="P775" s="14"/>
      <c r="V775" s="36">
        <f t="shared" si="153"/>
        <v>1016.29</v>
      </c>
      <c r="W775" s="36">
        <f t="shared" si="154"/>
        <v>1010.21</v>
      </c>
    </row>
    <row r="776" spans="1:23" x14ac:dyDescent="0.2">
      <c r="A776" s="29">
        <v>42047</v>
      </c>
      <c r="B776" s="2">
        <v>1014174119.35</v>
      </c>
      <c r="C776" s="2">
        <v>1013.25</v>
      </c>
      <c r="D776" s="2">
        <f t="shared" si="160"/>
        <v>0</v>
      </c>
      <c r="E776" s="30">
        <f t="shared" si="160"/>
        <v>0</v>
      </c>
      <c r="F776" s="73">
        <f t="shared" si="161"/>
        <v>0</v>
      </c>
      <c r="G776" s="43">
        <f t="shared" si="161"/>
        <v>0</v>
      </c>
      <c r="I776" s="31">
        <f t="shared" si="174"/>
        <v>24938.71</v>
      </c>
      <c r="J776" s="137">
        <f t="shared" si="170"/>
        <v>5901.6392999999998</v>
      </c>
      <c r="K776" s="77">
        <f t="shared" si="163"/>
        <v>1062.2951</v>
      </c>
      <c r="L776" s="137">
        <f t="shared" si="175"/>
        <v>2770.9675000000002</v>
      </c>
      <c r="M776" s="77">
        <f t="shared" si="165"/>
        <v>498.77420000000001</v>
      </c>
      <c r="N776" s="14"/>
      <c r="O776" s="14"/>
      <c r="P776" s="14"/>
      <c r="V776" s="36">
        <f t="shared" si="153"/>
        <v>1016.29</v>
      </c>
      <c r="W776" s="36">
        <f t="shared" si="154"/>
        <v>1010.21</v>
      </c>
    </row>
    <row r="777" spans="1:23" x14ac:dyDescent="0.2">
      <c r="A777" s="29">
        <v>42048</v>
      </c>
      <c r="B777" s="2">
        <v>1014174119.35</v>
      </c>
      <c r="C777" s="2">
        <v>1013.25</v>
      </c>
      <c r="D777" s="2">
        <f t="shared" si="160"/>
        <v>0</v>
      </c>
      <c r="E777" s="30">
        <f t="shared" si="160"/>
        <v>0</v>
      </c>
      <c r="F777" s="73">
        <f t="shared" si="161"/>
        <v>0</v>
      </c>
      <c r="G777" s="43">
        <f t="shared" si="161"/>
        <v>0</v>
      </c>
      <c r="I777" s="19">
        <f t="shared" si="174"/>
        <v>24938.71</v>
      </c>
      <c r="J777" s="138">
        <f t="shared" si="170"/>
        <v>5901.6392999999998</v>
      </c>
      <c r="K777" s="78">
        <f t="shared" si="163"/>
        <v>1062.2951</v>
      </c>
      <c r="L777" s="144">
        <f t="shared" si="175"/>
        <v>2770.9675000000002</v>
      </c>
      <c r="M777" s="87">
        <f t="shared" si="165"/>
        <v>498.77420000000001</v>
      </c>
      <c r="N777" s="14"/>
      <c r="O777" s="14"/>
      <c r="P777" s="14"/>
      <c r="V777" s="36">
        <f t="shared" si="153"/>
        <v>1016.29</v>
      </c>
      <c r="W777" s="36">
        <f t="shared" si="154"/>
        <v>1010.21</v>
      </c>
    </row>
    <row r="778" spans="1:23" x14ac:dyDescent="0.2">
      <c r="A778" s="29">
        <v>42049</v>
      </c>
      <c r="B778" s="2">
        <v>1014174119.35</v>
      </c>
      <c r="C778" s="2">
        <v>1013.25</v>
      </c>
      <c r="D778" s="2">
        <f t="shared" si="160"/>
        <v>0</v>
      </c>
      <c r="E778" s="30">
        <f t="shared" si="160"/>
        <v>0</v>
      </c>
      <c r="F778" s="73">
        <f t="shared" si="161"/>
        <v>0</v>
      </c>
      <c r="G778" s="43">
        <f t="shared" si="161"/>
        <v>0</v>
      </c>
      <c r="I778" s="19">
        <f t="shared" si="174"/>
        <v>24938.71</v>
      </c>
      <c r="J778" s="138">
        <f t="shared" si="170"/>
        <v>5901.6392999999998</v>
      </c>
      <c r="K778" s="78">
        <f t="shared" si="163"/>
        <v>1062.2951</v>
      </c>
      <c r="L778" s="144">
        <f t="shared" si="175"/>
        <v>2770.9675000000002</v>
      </c>
      <c r="M778" s="87">
        <f t="shared" si="165"/>
        <v>498.77420000000001</v>
      </c>
      <c r="N778" s="14"/>
      <c r="O778" s="14"/>
      <c r="P778" s="14"/>
      <c r="V778" s="36">
        <f t="shared" si="153"/>
        <v>1016.29</v>
      </c>
      <c r="W778" s="36">
        <f t="shared" si="154"/>
        <v>1010.21</v>
      </c>
    </row>
    <row r="779" spans="1:23" x14ac:dyDescent="0.2">
      <c r="A779" s="29">
        <v>42050</v>
      </c>
      <c r="B779" s="2">
        <v>1014174119.35</v>
      </c>
      <c r="C779" s="2">
        <v>1013.25</v>
      </c>
      <c r="D779" s="2">
        <f t="shared" si="160"/>
        <v>0</v>
      </c>
      <c r="E779" s="30">
        <f t="shared" si="160"/>
        <v>0</v>
      </c>
      <c r="F779" s="73">
        <f t="shared" si="161"/>
        <v>0</v>
      </c>
      <c r="G779" s="43">
        <f t="shared" si="161"/>
        <v>0</v>
      </c>
      <c r="I779" s="19">
        <f t="shared" si="174"/>
        <v>24938.71</v>
      </c>
      <c r="J779" s="138">
        <f t="shared" si="170"/>
        <v>5901.6392999999998</v>
      </c>
      <c r="K779" s="78">
        <f t="shared" si="163"/>
        <v>1062.2951</v>
      </c>
      <c r="L779" s="144">
        <f t="shared" si="175"/>
        <v>2770.9675000000002</v>
      </c>
      <c r="M779" s="87">
        <f t="shared" si="165"/>
        <v>498.77420000000001</v>
      </c>
      <c r="N779" s="14"/>
      <c r="O779" s="14"/>
      <c r="P779" s="14"/>
      <c r="V779" s="36">
        <f t="shared" si="153"/>
        <v>1016.29</v>
      </c>
      <c r="W779" s="36">
        <f t="shared" si="154"/>
        <v>1010.21</v>
      </c>
    </row>
    <row r="780" spans="1:23" x14ac:dyDescent="0.2">
      <c r="A780" s="29">
        <v>42051</v>
      </c>
      <c r="B780" s="2">
        <v>1014174119.35</v>
      </c>
      <c r="C780" s="2">
        <v>1013.25</v>
      </c>
      <c r="D780" s="2">
        <f t="shared" si="160"/>
        <v>0</v>
      </c>
      <c r="E780" s="30">
        <f t="shared" si="160"/>
        <v>0</v>
      </c>
      <c r="F780" s="73">
        <f t="shared" si="161"/>
        <v>0</v>
      </c>
      <c r="G780" s="43">
        <f t="shared" si="161"/>
        <v>0</v>
      </c>
      <c r="I780" s="19">
        <f t="shared" si="174"/>
        <v>24938.71</v>
      </c>
      <c r="J780" s="138">
        <f t="shared" si="170"/>
        <v>5901.6392999999998</v>
      </c>
      <c r="K780" s="78">
        <f t="shared" si="163"/>
        <v>1062.2951</v>
      </c>
      <c r="L780" s="144">
        <f t="shared" si="175"/>
        <v>2770.9675000000002</v>
      </c>
      <c r="M780" s="87">
        <f t="shared" si="165"/>
        <v>498.77420000000001</v>
      </c>
      <c r="N780" s="14"/>
      <c r="O780" s="14"/>
      <c r="P780" s="14"/>
      <c r="V780" s="36">
        <f t="shared" si="153"/>
        <v>1016.29</v>
      </c>
      <c r="W780" s="36">
        <f t="shared" si="154"/>
        <v>1010.21</v>
      </c>
    </row>
    <row r="781" spans="1:23" x14ac:dyDescent="0.2">
      <c r="A781" s="29">
        <v>42052</v>
      </c>
      <c r="B781" s="2">
        <v>1014174119.35</v>
      </c>
      <c r="C781" s="2">
        <v>1013.25</v>
      </c>
      <c r="D781" s="2">
        <f t="shared" si="160"/>
        <v>0</v>
      </c>
      <c r="E781" s="30">
        <f t="shared" si="160"/>
        <v>0</v>
      </c>
      <c r="F781" s="73">
        <f t="shared" si="161"/>
        <v>0</v>
      </c>
      <c r="G781" s="43">
        <f t="shared" si="161"/>
        <v>0</v>
      </c>
      <c r="I781" s="19">
        <f t="shared" si="174"/>
        <v>24938.71</v>
      </c>
      <c r="J781" s="138">
        <f t="shared" si="170"/>
        <v>5901.6392999999998</v>
      </c>
      <c r="K781" s="78">
        <f t="shared" si="163"/>
        <v>1062.2951</v>
      </c>
      <c r="L781" s="144">
        <f t="shared" si="175"/>
        <v>2770.9675000000002</v>
      </c>
      <c r="M781" s="87">
        <f t="shared" si="165"/>
        <v>498.77420000000001</v>
      </c>
      <c r="N781" s="14"/>
      <c r="O781" s="14"/>
      <c r="P781" s="14"/>
      <c r="V781" s="36">
        <f t="shared" si="153"/>
        <v>1016.29</v>
      </c>
      <c r="W781" s="36">
        <f t="shared" si="154"/>
        <v>1010.21</v>
      </c>
    </row>
    <row r="782" spans="1:23" x14ac:dyDescent="0.2">
      <c r="A782" s="29">
        <v>42053</v>
      </c>
      <c r="B782" s="2">
        <v>1014174119.35</v>
      </c>
      <c r="C782" s="2">
        <v>1013.25</v>
      </c>
      <c r="D782" s="2">
        <f t="shared" si="160"/>
        <v>0</v>
      </c>
      <c r="E782" s="30">
        <f t="shared" si="160"/>
        <v>0</v>
      </c>
      <c r="F782" s="73">
        <f t="shared" si="161"/>
        <v>0</v>
      </c>
      <c r="G782" s="43">
        <f t="shared" si="161"/>
        <v>0</v>
      </c>
      <c r="I782" s="31">
        <f t="shared" si="174"/>
        <v>24938.71</v>
      </c>
      <c r="J782" s="137">
        <f t="shared" si="170"/>
        <v>5901.6392999999998</v>
      </c>
      <c r="K782" s="77">
        <f t="shared" si="163"/>
        <v>1062.2951</v>
      </c>
      <c r="L782" s="137">
        <f t="shared" si="175"/>
        <v>2770.9675000000002</v>
      </c>
      <c r="M782" s="77">
        <f t="shared" si="165"/>
        <v>498.77420000000001</v>
      </c>
      <c r="N782" s="14"/>
      <c r="O782" s="14"/>
      <c r="P782" s="14"/>
      <c r="V782" s="36">
        <f t="shared" si="153"/>
        <v>1016.29</v>
      </c>
      <c r="W782" s="36">
        <f t="shared" si="154"/>
        <v>1010.21</v>
      </c>
    </row>
    <row r="783" spans="1:23" x14ac:dyDescent="0.2">
      <c r="A783" s="29">
        <v>42054</v>
      </c>
      <c r="B783" s="2">
        <v>1014174119.35</v>
      </c>
      <c r="C783" s="2">
        <v>1013.25</v>
      </c>
      <c r="D783" s="2">
        <f t="shared" si="160"/>
        <v>0</v>
      </c>
      <c r="E783" s="30">
        <f t="shared" si="160"/>
        <v>0</v>
      </c>
      <c r="F783" s="73">
        <f t="shared" si="161"/>
        <v>0</v>
      </c>
      <c r="G783" s="43">
        <f t="shared" si="161"/>
        <v>0</v>
      </c>
      <c r="I783" s="31">
        <f t="shared" si="174"/>
        <v>24938.71</v>
      </c>
      <c r="J783" s="137">
        <f t="shared" si="170"/>
        <v>5901.6392999999998</v>
      </c>
      <c r="K783" s="77">
        <f t="shared" si="163"/>
        <v>1062.2951</v>
      </c>
      <c r="L783" s="137">
        <f t="shared" si="175"/>
        <v>2770.9675000000002</v>
      </c>
      <c r="M783" s="77">
        <f t="shared" si="165"/>
        <v>498.77420000000001</v>
      </c>
      <c r="N783" s="14"/>
      <c r="O783" s="14"/>
      <c r="P783" s="14"/>
      <c r="V783" s="36">
        <f t="shared" si="153"/>
        <v>1016.29</v>
      </c>
      <c r="W783" s="36">
        <f t="shared" si="154"/>
        <v>1010.21</v>
      </c>
    </row>
    <row r="784" spans="1:23" x14ac:dyDescent="0.2">
      <c r="A784" s="29">
        <v>42055</v>
      </c>
      <c r="B784" s="2">
        <v>1014174119.35</v>
      </c>
      <c r="C784" s="2">
        <v>1013.25</v>
      </c>
      <c r="D784" s="2">
        <f t="shared" si="160"/>
        <v>0</v>
      </c>
      <c r="E784" s="30">
        <f t="shared" si="160"/>
        <v>0</v>
      </c>
      <c r="F784" s="73">
        <f t="shared" si="161"/>
        <v>0</v>
      </c>
      <c r="G784" s="43">
        <f t="shared" si="161"/>
        <v>0</v>
      </c>
      <c r="I784" s="19">
        <f t="shared" si="174"/>
        <v>24938.71</v>
      </c>
      <c r="J784" s="138">
        <f t="shared" si="170"/>
        <v>5901.6392999999998</v>
      </c>
      <c r="K784" s="78">
        <f t="shared" si="163"/>
        <v>1062.2951</v>
      </c>
      <c r="L784" s="144">
        <f t="shared" si="175"/>
        <v>2770.9675000000002</v>
      </c>
      <c r="M784" s="87">
        <f t="shared" si="165"/>
        <v>498.77420000000001</v>
      </c>
      <c r="N784" s="14"/>
      <c r="O784" s="14"/>
      <c r="P784" s="14"/>
      <c r="V784" s="36">
        <f t="shared" si="153"/>
        <v>1016.29</v>
      </c>
      <c r="W784" s="36">
        <f t="shared" si="154"/>
        <v>1010.21</v>
      </c>
    </row>
    <row r="785" spans="1:28" x14ac:dyDescent="0.2">
      <c r="A785" s="29">
        <v>42056</v>
      </c>
      <c r="B785" s="2">
        <v>1014174119.35</v>
      </c>
      <c r="C785" s="2">
        <v>1013.25</v>
      </c>
      <c r="D785" s="2">
        <f t="shared" si="160"/>
        <v>0</v>
      </c>
      <c r="E785" s="30">
        <f t="shared" si="160"/>
        <v>0</v>
      </c>
      <c r="F785" s="73">
        <f t="shared" si="161"/>
        <v>0</v>
      </c>
      <c r="G785" s="43">
        <f t="shared" si="161"/>
        <v>0</v>
      </c>
      <c r="I785" s="19">
        <f t="shared" si="174"/>
        <v>24938.71</v>
      </c>
      <c r="J785" s="138">
        <f t="shared" ref="J785:J848" si="176">ROUND(IF(B784&lt;=$R$740,B784*$S$740/$O$739,MAX(IF(B784&lt;=$R$741,B784*$S$741/$O$739,MAX(IF(B784&lt;=$R$742,B784*$S$742/$O$739,MAX(IF(B784&lt;=$R$743,B784*$S$743/$O$739,MAX(IF(B784&lt;=$R$744,B784*$S$744/$O$739,MAX(IF(B784&lt;=$R$745,B784*$S$745/$O$739,MAX(IF(B784&gt;$R$746,B784*$S$746/$O$739,0),$R$745*$S$745/$O$739)),$R$744*$S$744/$O$739)),$R$743*$S$743/$O$739)),$R$742*$S$742/$O$739)),$R$741*$S$741/$O$739)),$R$740*$S$740/$O$739)),4)</f>
        <v>5901.6392999999998</v>
      </c>
      <c r="K785" s="78">
        <f t="shared" si="163"/>
        <v>1062.2951</v>
      </c>
      <c r="L785" s="144">
        <f t="shared" si="175"/>
        <v>2770.9675000000002</v>
      </c>
      <c r="M785" s="87">
        <f t="shared" si="165"/>
        <v>498.77420000000001</v>
      </c>
      <c r="N785" s="14"/>
      <c r="O785" s="14"/>
      <c r="P785" s="14"/>
      <c r="V785" s="36">
        <f t="shared" si="153"/>
        <v>1016.29</v>
      </c>
      <c r="W785" s="36">
        <f t="shared" si="154"/>
        <v>1010.21</v>
      </c>
    </row>
    <row r="786" spans="1:28" x14ac:dyDescent="0.2">
      <c r="A786" s="29">
        <v>42057</v>
      </c>
      <c r="B786" s="2">
        <v>1014174119.35</v>
      </c>
      <c r="C786" s="2">
        <v>1013.25</v>
      </c>
      <c r="D786" s="2">
        <f t="shared" si="160"/>
        <v>0</v>
      </c>
      <c r="E786" s="30">
        <f t="shared" si="160"/>
        <v>0</v>
      </c>
      <c r="F786" s="73">
        <f t="shared" si="161"/>
        <v>0</v>
      </c>
      <c r="G786" s="43">
        <f t="shared" si="161"/>
        <v>0</v>
      </c>
      <c r="I786" s="19">
        <f t="shared" si="174"/>
        <v>24938.71</v>
      </c>
      <c r="J786" s="138">
        <f t="shared" si="176"/>
        <v>5901.6392999999998</v>
      </c>
      <c r="K786" s="78">
        <f t="shared" si="163"/>
        <v>1062.2951</v>
      </c>
      <c r="L786" s="144">
        <f t="shared" si="175"/>
        <v>2770.9675000000002</v>
      </c>
      <c r="M786" s="87">
        <f t="shared" si="165"/>
        <v>498.77420000000001</v>
      </c>
      <c r="N786" s="14"/>
      <c r="O786" s="14"/>
      <c r="P786" s="14"/>
      <c r="V786" s="36">
        <f t="shared" si="153"/>
        <v>1016.29</v>
      </c>
      <c r="W786" s="36">
        <f t="shared" si="154"/>
        <v>1010.21</v>
      </c>
    </row>
    <row r="787" spans="1:28" x14ac:dyDescent="0.2">
      <c r="A787" s="29">
        <v>42058</v>
      </c>
      <c r="B787" s="2">
        <v>1014174119.35</v>
      </c>
      <c r="C787" s="2">
        <v>1013.25</v>
      </c>
      <c r="D787" s="2">
        <f t="shared" si="160"/>
        <v>0</v>
      </c>
      <c r="E787" s="30">
        <f t="shared" si="160"/>
        <v>0</v>
      </c>
      <c r="F787" s="73">
        <f t="shared" si="161"/>
        <v>0</v>
      </c>
      <c r="G787" s="43">
        <f t="shared" si="161"/>
        <v>0</v>
      </c>
      <c r="I787" s="31">
        <f t="shared" si="174"/>
        <v>24938.71</v>
      </c>
      <c r="J787" s="137">
        <f t="shared" si="176"/>
        <v>5901.6392999999998</v>
      </c>
      <c r="K787" s="77">
        <f t="shared" si="163"/>
        <v>1062.2951</v>
      </c>
      <c r="L787" s="137">
        <f t="shared" si="175"/>
        <v>2770.9675000000002</v>
      </c>
      <c r="M787" s="77">
        <f t="shared" si="165"/>
        <v>498.77420000000001</v>
      </c>
      <c r="V787" s="36">
        <f t="shared" si="153"/>
        <v>1016.29</v>
      </c>
      <c r="W787" s="36">
        <f t="shared" si="154"/>
        <v>1010.21</v>
      </c>
    </row>
    <row r="788" spans="1:28" x14ac:dyDescent="0.2">
      <c r="A788" s="29">
        <v>42059</v>
      </c>
      <c r="B788" s="2">
        <v>1014174119.35</v>
      </c>
      <c r="C788" s="2">
        <v>1013.25</v>
      </c>
      <c r="D788" s="2">
        <f t="shared" si="160"/>
        <v>0</v>
      </c>
      <c r="E788" s="30">
        <f t="shared" si="160"/>
        <v>0</v>
      </c>
      <c r="F788" s="73">
        <f t="shared" si="161"/>
        <v>0</v>
      </c>
      <c r="G788" s="43">
        <f t="shared" si="161"/>
        <v>0</v>
      </c>
      <c r="I788" s="19">
        <f t="shared" si="174"/>
        <v>24938.71</v>
      </c>
      <c r="J788" s="138">
        <f t="shared" si="176"/>
        <v>5901.6392999999998</v>
      </c>
      <c r="K788" s="78">
        <f t="shared" si="163"/>
        <v>1062.2951</v>
      </c>
      <c r="L788" s="144">
        <f t="shared" si="175"/>
        <v>2770.9675000000002</v>
      </c>
      <c r="M788" s="87">
        <f t="shared" si="165"/>
        <v>498.77420000000001</v>
      </c>
      <c r="N788" s="191" t="s">
        <v>54</v>
      </c>
      <c r="O788" s="191"/>
      <c r="P788" s="191"/>
      <c r="V788" s="36">
        <f t="shared" si="153"/>
        <v>1016.29</v>
      </c>
      <c r="W788" s="36">
        <f t="shared" si="154"/>
        <v>1010.21</v>
      </c>
    </row>
    <row r="789" spans="1:28" x14ac:dyDescent="0.2">
      <c r="A789" s="29">
        <v>42060</v>
      </c>
      <c r="B789" s="2">
        <v>1014174119.35</v>
      </c>
      <c r="C789" s="2">
        <v>1013.25</v>
      </c>
      <c r="D789" s="2">
        <f t="shared" si="160"/>
        <v>0</v>
      </c>
      <c r="E789" s="30">
        <f t="shared" si="160"/>
        <v>0</v>
      </c>
      <c r="F789" s="73">
        <f t="shared" si="161"/>
        <v>0</v>
      </c>
      <c r="G789" s="43">
        <f t="shared" si="161"/>
        <v>0</v>
      </c>
      <c r="I789" s="31">
        <f t="shared" si="174"/>
        <v>24938.71</v>
      </c>
      <c r="J789" s="137">
        <f t="shared" si="176"/>
        <v>5901.6392999999998</v>
      </c>
      <c r="K789" s="77">
        <f t="shared" si="163"/>
        <v>1062.2951</v>
      </c>
      <c r="L789" s="137">
        <f t="shared" si="175"/>
        <v>2770.9675000000002</v>
      </c>
      <c r="M789" s="77">
        <f t="shared" si="165"/>
        <v>498.77420000000001</v>
      </c>
      <c r="N789" s="119" t="s">
        <v>52</v>
      </c>
      <c r="O789" s="120">
        <f>SUM(J765:J793)</f>
        <v>171147.53970000002</v>
      </c>
      <c r="P789" s="76">
        <f>SUM(L765:L793)</f>
        <v>80352.515699999974</v>
      </c>
      <c r="V789" s="36">
        <f t="shared" si="153"/>
        <v>1016.29</v>
      </c>
      <c r="W789" s="36">
        <f t="shared" si="154"/>
        <v>1010.21</v>
      </c>
      <c r="Y789" s="3" t="s">
        <v>64</v>
      </c>
      <c r="AA789" s="3" t="s">
        <v>27</v>
      </c>
      <c r="AB789" s="3" t="s">
        <v>28</v>
      </c>
    </row>
    <row r="790" spans="1:28" x14ac:dyDescent="0.2">
      <c r="A790" s="29">
        <v>42061</v>
      </c>
      <c r="B790" s="2">
        <v>1014174119.35</v>
      </c>
      <c r="C790" s="2">
        <v>1013.25</v>
      </c>
      <c r="D790" s="2">
        <f t="shared" si="160"/>
        <v>0</v>
      </c>
      <c r="E790" s="30">
        <f t="shared" si="160"/>
        <v>0</v>
      </c>
      <c r="F790" s="73">
        <f t="shared" si="161"/>
        <v>0</v>
      </c>
      <c r="G790" s="43">
        <f t="shared" si="161"/>
        <v>0</v>
      </c>
      <c r="I790" s="31">
        <f t="shared" si="174"/>
        <v>24938.71</v>
      </c>
      <c r="J790" s="137">
        <f t="shared" si="176"/>
        <v>5901.6392999999998</v>
      </c>
      <c r="K790" s="77">
        <f t="shared" si="163"/>
        <v>1062.2951</v>
      </c>
      <c r="L790" s="137">
        <f t="shared" si="175"/>
        <v>2770.9675000000002</v>
      </c>
      <c r="M790" s="77">
        <f t="shared" si="165"/>
        <v>498.77420000000001</v>
      </c>
      <c r="N790" s="119" t="s">
        <v>53</v>
      </c>
      <c r="O790" s="76">
        <f>SUM(K765:K793)</f>
        <v>30806.557899999989</v>
      </c>
      <c r="P790" s="76">
        <f>SUM(M765:M793)</f>
        <v>14463.454199999998</v>
      </c>
      <c r="V790" s="36">
        <f t="shared" si="153"/>
        <v>1016.29</v>
      </c>
      <c r="W790" s="36">
        <f t="shared" si="154"/>
        <v>1010.21</v>
      </c>
      <c r="Y790" s="36">
        <f>B790*Y791/12</f>
        <v>8451.4509945833342</v>
      </c>
      <c r="AA790" s="36">
        <f>B790*AA791/12</f>
        <v>169029.01989166668</v>
      </c>
      <c r="AB790" s="36">
        <f>B790*AB791/12</f>
        <v>845145.09945833345</v>
      </c>
    </row>
    <row r="791" spans="1:28" x14ac:dyDescent="0.2">
      <c r="A791" s="29">
        <v>42062</v>
      </c>
      <c r="B791" s="31">
        <v>1013159945.23</v>
      </c>
      <c r="C791" s="31">
        <v>1012.23</v>
      </c>
      <c r="D791" s="2">
        <f t="shared" si="160"/>
        <v>-1014174.1200000048</v>
      </c>
      <c r="E791" s="30">
        <f t="shared" si="160"/>
        <v>-1.0199999999999818</v>
      </c>
      <c r="F791" s="73">
        <f t="shared" si="161"/>
        <v>-1.0000000006409203E-3</v>
      </c>
      <c r="G791" s="43">
        <f t="shared" si="161"/>
        <v>-1.0066617320503152E-3</v>
      </c>
      <c r="I791" s="19">
        <f t="shared" si="174"/>
        <v>24938.71</v>
      </c>
      <c r="J791" s="138">
        <f t="shared" si="176"/>
        <v>5901.6392999999998</v>
      </c>
      <c r="K791" s="78">
        <f t="shared" si="163"/>
        <v>1062.2951</v>
      </c>
      <c r="L791" s="144">
        <f t="shared" si="175"/>
        <v>2770.9675000000002</v>
      </c>
      <c r="M791" s="87">
        <f t="shared" si="165"/>
        <v>498.77420000000001</v>
      </c>
      <c r="N791" s="186" t="s">
        <v>6</v>
      </c>
      <c r="O791" s="186"/>
      <c r="P791" s="186"/>
      <c r="V791" s="36">
        <f t="shared" si="153"/>
        <v>1015.27</v>
      </c>
      <c r="W791" s="36">
        <f t="shared" si="154"/>
        <v>1009.19</v>
      </c>
      <c r="Y791" s="57">
        <v>1E-4</v>
      </c>
      <c r="AA791" s="57">
        <v>2E-3</v>
      </c>
      <c r="AB791" s="57">
        <v>0.01</v>
      </c>
    </row>
    <row r="792" spans="1:28" x14ac:dyDescent="0.2">
      <c r="A792" s="29">
        <v>42063</v>
      </c>
      <c r="B792" s="2">
        <v>1013159945.23</v>
      </c>
      <c r="C792" s="2">
        <v>1012.23</v>
      </c>
      <c r="D792" s="2">
        <f t="shared" si="160"/>
        <v>0</v>
      </c>
      <c r="E792" s="30">
        <f t="shared" si="160"/>
        <v>0</v>
      </c>
      <c r="F792" s="73">
        <f t="shared" si="161"/>
        <v>0</v>
      </c>
      <c r="G792" s="43">
        <f t="shared" si="161"/>
        <v>0</v>
      </c>
      <c r="I792" s="19">
        <f t="shared" si="174"/>
        <v>24913.77</v>
      </c>
      <c r="J792" s="138">
        <f t="shared" si="176"/>
        <v>5901.6392999999998</v>
      </c>
      <c r="K792" s="78">
        <f t="shared" si="163"/>
        <v>1062.2951</v>
      </c>
      <c r="L792" s="144">
        <f t="shared" si="175"/>
        <v>2768.1966000000002</v>
      </c>
      <c r="M792" s="87">
        <f t="shared" si="165"/>
        <v>498.27539999999999</v>
      </c>
      <c r="N792" s="92" t="s">
        <v>43</v>
      </c>
      <c r="O792" s="47" t="s">
        <v>39</v>
      </c>
      <c r="P792" s="93" t="s">
        <v>40</v>
      </c>
      <c r="V792" s="36">
        <f t="shared" si="153"/>
        <v>1015.27</v>
      </c>
      <c r="W792" s="36">
        <f t="shared" si="154"/>
        <v>1009.19</v>
      </c>
    </row>
    <row r="793" spans="1:28" x14ac:dyDescent="0.2">
      <c r="A793" s="29">
        <v>42064</v>
      </c>
      <c r="B793" s="2">
        <v>1013159945.23</v>
      </c>
      <c r="C793" s="2">
        <v>1012.23</v>
      </c>
      <c r="D793" s="2">
        <f t="shared" si="160"/>
        <v>0</v>
      </c>
      <c r="E793" s="30">
        <f t="shared" si="160"/>
        <v>0</v>
      </c>
      <c r="F793" s="73">
        <f t="shared" si="161"/>
        <v>0</v>
      </c>
      <c r="G793" s="43">
        <f t="shared" si="161"/>
        <v>0</v>
      </c>
      <c r="I793" s="32">
        <f t="shared" si="174"/>
        <v>24913.77</v>
      </c>
      <c r="J793" s="139">
        <f t="shared" si="176"/>
        <v>5901.6392999999998</v>
      </c>
      <c r="K793" s="79">
        <f t="shared" ref="K793:K794" si="177">ROUND(J793*18%,4)</f>
        <v>1062.2951</v>
      </c>
      <c r="L793" s="139">
        <f t="shared" si="175"/>
        <v>2768.1966000000002</v>
      </c>
      <c r="M793" s="79">
        <f t="shared" ref="M793:M794" si="178">ROUND(L793*18%,4)</f>
        <v>498.27539999999999</v>
      </c>
      <c r="N793" s="94">
        <f>SUM(I765:I793)</f>
        <v>723172.71</v>
      </c>
      <c r="O793" s="89">
        <f>IF(SUM(J765:J793)&lt;20000,20000,SUM(J765:J793))</f>
        <v>171147.53970000002</v>
      </c>
      <c r="P793" s="91">
        <f>IF(SUM(L765:L793)&lt;6000,6000,SUM(L765:L793))</f>
        <v>80352.515699999974</v>
      </c>
      <c r="V793" s="36">
        <f t="shared" si="153"/>
        <v>1015.27</v>
      </c>
      <c r="W793" s="36">
        <f t="shared" si="154"/>
        <v>1009.19</v>
      </c>
    </row>
    <row r="794" spans="1:28" x14ac:dyDescent="0.2">
      <c r="A794" s="29">
        <v>42065</v>
      </c>
      <c r="B794" s="2">
        <v>1013159945.23</v>
      </c>
      <c r="C794" s="2">
        <v>1012.23</v>
      </c>
      <c r="D794" s="2">
        <f t="shared" si="160"/>
        <v>0</v>
      </c>
      <c r="E794" s="30">
        <f t="shared" si="160"/>
        <v>0</v>
      </c>
      <c r="F794" s="73">
        <f t="shared" si="161"/>
        <v>0</v>
      </c>
      <c r="G794" s="43">
        <f t="shared" si="161"/>
        <v>0</v>
      </c>
      <c r="I794" s="19">
        <f t="shared" si="174"/>
        <v>24913.77</v>
      </c>
      <c r="J794" s="138">
        <f t="shared" si="176"/>
        <v>5901.6392999999998</v>
      </c>
      <c r="K794" s="78">
        <f t="shared" si="177"/>
        <v>1062.2951</v>
      </c>
      <c r="L794" s="144">
        <f t="shared" si="175"/>
        <v>2768.1966000000002</v>
      </c>
      <c r="M794" s="87">
        <f t="shared" si="178"/>
        <v>498.27539999999999</v>
      </c>
      <c r="N794" s="94">
        <f>ROUND(N793*18/118,2)</f>
        <v>110314.48</v>
      </c>
      <c r="O794" s="95">
        <f>IF(O793=TRUE,SUM(K765:K793),O793*18%)</f>
        <v>30806.557146000003</v>
      </c>
      <c r="P794" s="96">
        <f>IF(P793=TRUE,SUM(M765:M793),P793*18%)</f>
        <v>14463.452825999995</v>
      </c>
      <c r="V794" s="36">
        <f t="shared" si="153"/>
        <v>1015.27</v>
      </c>
      <c r="W794" s="36">
        <f t="shared" si="154"/>
        <v>1009.19</v>
      </c>
    </row>
    <row r="795" spans="1:28" x14ac:dyDescent="0.2">
      <c r="A795" s="29">
        <v>42066</v>
      </c>
      <c r="B795" s="2">
        <v>1013159945.23</v>
      </c>
      <c r="C795" s="2">
        <v>1012.23</v>
      </c>
      <c r="D795" s="2">
        <f t="shared" si="160"/>
        <v>0</v>
      </c>
      <c r="E795" s="30">
        <f t="shared" si="160"/>
        <v>0</v>
      </c>
      <c r="F795" s="73">
        <f t="shared" si="161"/>
        <v>0</v>
      </c>
      <c r="G795" s="43">
        <f t="shared" si="161"/>
        <v>0</v>
      </c>
      <c r="I795" s="19">
        <f t="shared" si="174"/>
        <v>24913.77</v>
      </c>
      <c r="J795" s="138">
        <f t="shared" si="176"/>
        <v>5901.6392999999998</v>
      </c>
      <c r="K795" s="78">
        <f t="shared" si="163"/>
        <v>1062.2951</v>
      </c>
      <c r="L795" s="144">
        <f t="shared" si="175"/>
        <v>2768.1966000000002</v>
      </c>
      <c r="M795" s="87">
        <f t="shared" si="165"/>
        <v>498.27539999999999</v>
      </c>
      <c r="N795" s="190" t="s">
        <v>47</v>
      </c>
      <c r="O795" s="190"/>
      <c r="P795" s="190"/>
      <c r="V795" s="36">
        <f t="shared" si="153"/>
        <v>1015.27</v>
      </c>
      <c r="W795" s="36">
        <f t="shared" si="154"/>
        <v>1009.19</v>
      </c>
    </row>
    <row r="796" spans="1:28" x14ac:dyDescent="0.2">
      <c r="A796" s="29">
        <v>42067</v>
      </c>
      <c r="B796" s="2">
        <v>1013159945.23</v>
      </c>
      <c r="C796" s="2">
        <v>1012.23</v>
      </c>
      <c r="D796" s="2">
        <f t="shared" si="160"/>
        <v>0</v>
      </c>
      <c r="E796" s="30">
        <f t="shared" si="160"/>
        <v>0</v>
      </c>
      <c r="F796" s="73">
        <f t="shared" si="161"/>
        <v>0</v>
      </c>
      <c r="G796" s="43">
        <f t="shared" si="161"/>
        <v>0</v>
      </c>
      <c r="I796" s="31">
        <f t="shared" si="174"/>
        <v>24913.77</v>
      </c>
      <c r="J796" s="137">
        <f t="shared" si="176"/>
        <v>5901.6392999999998</v>
      </c>
      <c r="K796" s="77">
        <f t="shared" si="163"/>
        <v>1062.2951</v>
      </c>
      <c r="L796" s="137">
        <f t="shared" si="175"/>
        <v>2768.1966000000002</v>
      </c>
      <c r="M796" s="77">
        <f t="shared" si="165"/>
        <v>498.27539999999999</v>
      </c>
      <c r="N796" s="14"/>
      <c r="O796" s="14"/>
      <c r="P796" s="14"/>
      <c r="V796" s="36">
        <f t="shared" si="153"/>
        <v>1015.27</v>
      </c>
      <c r="W796" s="36">
        <f t="shared" si="154"/>
        <v>1009.19</v>
      </c>
    </row>
    <row r="797" spans="1:28" x14ac:dyDescent="0.2">
      <c r="A797" s="29">
        <v>42068</v>
      </c>
      <c r="B797" s="2">
        <v>1013159945.23</v>
      </c>
      <c r="C797" s="2">
        <v>1012.23</v>
      </c>
      <c r="D797" s="2">
        <f t="shared" si="160"/>
        <v>0</v>
      </c>
      <c r="E797" s="30">
        <f t="shared" si="160"/>
        <v>0</v>
      </c>
      <c r="F797" s="73">
        <f t="shared" si="161"/>
        <v>0</v>
      </c>
      <c r="G797" s="43">
        <f t="shared" si="161"/>
        <v>0</v>
      </c>
      <c r="I797" s="31">
        <f t="shared" ref="I797:I828" si="179">ROUND(B796*$N$2/$O$739,2)</f>
        <v>24913.77</v>
      </c>
      <c r="J797" s="137">
        <f t="shared" si="176"/>
        <v>5901.6392999999998</v>
      </c>
      <c r="K797" s="77">
        <f t="shared" si="163"/>
        <v>1062.2951</v>
      </c>
      <c r="L797" s="137">
        <f t="shared" si="175"/>
        <v>2768.1966000000002</v>
      </c>
      <c r="M797" s="77">
        <f t="shared" si="165"/>
        <v>498.27539999999999</v>
      </c>
      <c r="N797" s="14"/>
      <c r="O797" s="14"/>
      <c r="P797" s="14"/>
      <c r="V797" s="36">
        <f t="shared" si="153"/>
        <v>1015.27</v>
      </c>
      <c r="W797" s="36">
        <f t="shared" si="154"/>
        <v>1009.19</v>
      </c>
    </row>
    <row r="798" spans="1:28" x14ac:dyDescent="0.2">
      <c r="A798" s="29">
        <v>42069</v>
      </c>
      <c r="B798" s="2">
        <v>1013159945.23</v>
      </c>
      <c r="C798" s="2">
        <v>1012.23</v>
      </c>
      <c r="D798" s="2">
        <f t="shared" si="160"/>
        <v>0</v>
      </c>
      <c r="E798" s="30">
        <f t="shared" si="160"/>
        <v>0</v>
      </c>
      <c r="F798" s="73">
        <f t="shared" si="161"/>
        <v>0</v>
      </c>
      <c r="G798" s="43">
        <f t="shared" si="161"/>
        <v>0</v>
      </c>
      <c r="I798" s="19">
        <f t="shared" si="179"/>
        <v>24913.77</v>
      </c>
      <c r="J798" s="138">
        <f t="shared" si="176"/>
        <v>5901.6392999999998</v>
      </c>
      <c r="K798" s="78">
        <f t="shared" si="163"/>
        <v>1062.2951</v>
      </c>
      <c r="L798" s="144">
        <f t="shared" si="175"/>
        <v>2768.1966000000002</v>
      </c>
      <c r="M798" s="87">
        <f t="shared" si="165"/>
        <v>498.27539999999999</v>
      </c>
      <c r="N798" s="14"/>
      <c r="O798" s="14"/>
      <c r="P798" s="14"/>
      <c r="V798" s="36">
        <f t="shared" si="153"/>
        <v>1015.27</v>
      </c>
      <c r="W798" s="36">
        <f t="shared" ref="W798:W806" si="180">C798-(ROUND(C798*$V$2,2))</f>
        <v>1009.19</v>
      </c>
    </row>
    <row r="799" spans="1:28" x14ac:dyDescent="0.2">
      <c r="A799" s="29">
        <v>42070</v>
      </c>
      <c r="B799" s="2">
        <v>1013159945.23</v>
      </c>
      <c r="C799" s="2">
        <v>1012.23</v>
      </c>
      <c r="D799" s="2">
        <f t="shared" ref="D799:E814" si="181">IF(B799-B798=-B799-B798,0,B799-B798)</f>
        <v>0</v>
      </c>
      <c r="E799" s="30">
        <f t="shared" si="181"/>
        <v>0</v>
      </c>
      <c r="F799" s="73">
        <f t="shared" ref="F799:G814" si="182">IFERROR(D799/B798,0)</f>
        <v>0</v>
      </c>
      <c r="G799" s="43">
        <f t="shared" si="182"/>
        <v>0</v>
      </c>
      <c r="I799" s="19">
        <f t="shared" si="179"/>
        <v>24913.77</v>
      </c>
      <c r="J799" s="138">
        <f t="shared" si="176"/>
        <v>5901.6392999999998</v>
      </c>
      <c r="K799" s="78">
        <f t="shared" si="163"/>
        <v>1062.2951</v>
      </c>
      <c r="L799" s="144">
        <f t="shared" si="175"/>
        <v>2768.1966000000002</v>
      </c>
      <c r="M799" s="87">
        <f t="shared" si="165"/>
        <v>498.27539999999999</v>
      </c>
      <c r="N799" s="14"/>
      <c r="O799" s="14"/>
      <c r="P799" s="14"/>
      <c r="V799" s="36">
        <f t="shared" ref="V799:V806" si="183">C799+(ROUND(C799*$V$2,2))</f>
        <v>1015.27</v>
      </c>
      <c r="W799" s="36">
        <f t="shared" si="180"/>
        <v>1009.19</v>
      </c>
    </row>
    <row r="800" spans="1:28" x14ac:dyDescent="0.2">
      <c r="A800" s="29">
        <v>42071</v>
      </c>
      <c r="B800" s="2">
        <v>1013159945.23</v>
      </c>
      <c r="C800" s="2">
        <v>1012.23</v>
      </c>
      <c r="D800" s="2">
        <f t="shared" si="181"/>
        <v>0</v>
      </c>
      <c r="E800" s="30">
        <f t="shared" si="181"/>
        <v>0</v>
      </c>
      <c r="F800" s="73">
        <f t="shared" si="182"/>
        <v>0</v>
      </c>
      <c r="G800" s="43">
        <f t="shared" si="182"/>
        <v>0</v>
      </c>
      <c r="I800" s="19">
        <f t="shared" si="179"/>
        <v>24913.77</v>
      </c>
      <c r="J800" s="138">
        <f t="shared" si="176"/>
        <v>5901.6392999999998</v>
      </c>
      <c r="K800" s="78">
        <f t="shared" si="163"/>
        <v>1062.2951</v>
      </c>
      <c r="L800" s="144">
        <f t="shared" si="175"/>
        <v>2768.1966000000002</v>
      </c>
      <c r="M800" s="87">
        <f t="shared" si="165"/>
        <v>498.27539999999999</v>
      </c>
      <c r="N800" s="14"/>
      <c r="O800" s="14"/>
      <c r="P800" s="14"/>
      <c r="V800" s="36">
        <f t="shared" si="183"/>
        <v>1015.27</v>
      </c>
      <c r="W800" s="36">
        <f t="shared" si="180"/>
        <v>1009.19</v>
      </c>
    </row>
    <row r="801" spans="1:23" x14ac:dyDescent="0.2">
      <c r="A801" s="29">
        <v>42072</v>
      </c>
      <c r="B801" s="2">
        <v>1013159945.23</v>
      </c>
      <c r="C801" s="2">
        <v>1012.23</v>
      </c>
      <c r="D801" s="2">
        <f t="shared" si="181"/>
        <v>0</v>
      </c>
      <c r="E801" s="30">
        <f t="shared" si="181"/>
        <v>0</v>
      </c>
      <c r="F801" s="73">
        <f t="shared" si="182"/>
        <v>0</v>
      </c>
      <c r="G801" s="43">
        <f t="shared" si="182"/>
        <v>0</v>
      </c>
      <c r="I801" s="31">
        <f t="shared" si="179"/>
        <v>24913.77</v>
      </c>
      <c r="J801" s="137">
        <f t="shared" si="176"/>
        <v>5901.6392999999998</v>
      </c>
      <c r="K801" s="77">
        <f t="shared" si="163"/>
        <v>1062.2951</v>
      </c>
      <c r="L801" s="137">
        <f t="shared" si="175"/>
        <v>2768.1966000000002</v>
      </c>
      <c r="M801" s="77">
        <f t="shared" si="165"/>
        <v>498.27539999999999</v>
      </c>
      <c r="N801" s="14"/>
      <c r="O801" s="14"/>
      <c r="P801" s="14"/>
      <c r="V801" s="36">
        <f t="shared" si="183"/>
        <v>1015.27</v>
      </c>
      <c r="W801" s="36">
        <f t="shared" si="180"/>
        <v>1009.19</v>
      </c>
    </row>
    <row r="802" spans="1:23" x14ac:dyDescent="0.2">
      <c r="A802" s="29">
        <v>42073</v>
      </c>
      <c r="B802" s="2">
        <v>1013159945.23</v>
      </c>
      <c r="C802" s="2">
        <v>1012.23</v>
      </c>
      <c r="D802" s="2">
        <f t="shared" si="181"/>
        <v>0</v>
      </c>
      <c r="E802" s="30">
        <f t="shared" si="181"/>
        <v>0</v>
      </c>
      <c r="F802" s="73">
        <f t="shared" si="182"/>
        <v>0</v>
      </c>
      <c r="G802" s="43">
        <f t="shared" si="182"/>
        <v>0</v>
      </c>
      <c r="I802" s="31">
        <f t="shared" si="179"/>
        <v>24913.77</v>
      </c>
      <c r="J802" s="137">
        <f t="shared" si="176"/>
        <v>5901.6392999999998</v>
      </c>
      <c r="K802" s="77">
        <f t="shared" si="163"/>
        <v>1062.2951</v>
      </c>
      <c r="L802" s="137">
        <f t="shared" si="175"/>
        <v>2768.1966000000002</v>
      </c>
      <c r="M802" s="77">
        <f t="shared" si="165"/>
        <v>498.27539999999999</v>
      </c>
      <c r="N802" s="14"/>
      <c r="O802" s="14"/>
      <c r="P802" s="14"/>
      <c r="V802" s="36">
        <f t="shared" si="183"/>
        <v>1015.27</v>
      </c>
      <c r="W802" s="36">
        <f t="shared" si="180"/>
        <v>1009.19</v>
      </c>
    </row>
    <row r="803" spans="1:23" x14ac:dyDescent="0.2">
      <c r="A803" s="29">
        <v>42074</v>
      </c>
      <c r="B803" s="2">
        <v>1013159945.23</v>
      </c>
      <c r="C803" s="2">
        <v>1012.23</v>
      </c>
      <c r="D803" s="2">
        <f t="shared" si="181"/>
        <v>0</v>
      </c>
      <c r="E803" s="30">
        <f t="shared" si="181"/>
        <v>0</v>
      </c>
      <c r="F803" s="73">
        <f t="shared" si="182"/>
        <v>0</v>
      </c>
      <c r="G803" s="43">
        <f t="shared" si="182"/>
        <v>0</v>
      </c>
      <c r="I803" s="31">
        <f t="shared" si="179"/>
        <v>24913.77</v>
      </c>
      <c r="J803" s="137">
        <f t="shared" si="176"/>
        <v>5901.6392999999998</v>
      </c>
      <c r="K803" s="77">
        <f t="shared" si="163"/>
        <v>1062.2951</v>
      </c>
      <c r="L803" s="137">
        <f t="shared" si="175"/>
        <v>2768.1966000000002</v>
      </c>
      <c r="M803" s="77">
        <f t="shared" si="165"/>
        <v>498.27539999999999</v>
      </c>
      <c r="N803" s="14"/>
      <c r="O803" s="14"/>
      <c r="P803" s="14"/>
      <c r="V803" s="36">
        <f t="shared" si="183"/>
        <v>1015.27</v>
      </c>
      <c r="W803" s="36">
        <f t="shared" si="180"/>
        <v>1009.19</v>
      </c>
    </row>
    <row r="804" spans="1:23" x14ac:dyDescent="0.2">
      <c r="A804" s="29">
        <v>42075</v>
      </c>
      <c r="B804" s="2">
        <v>1013159945.23</v>
      </c>
      <c r="C804" s="2">
        <v>1012.23</v>
      </c>
      <c r="D804" s="2">
        <f t="shared" si="181"/>
        <v>0</v>
      </c>
      <c r="E804" s="30">
        <f t="shared" si="181"/>
        <v>0</v>
      </c>
      <c r="F804" s="73">
        <f t="shared" si="182"/>
        <v>0</v>
      </c>
      <c r="G804" s="43">
        <f t="shared" si="182"/>
        <v>0</v>
      </c>
      <c r="I804" s="19">
        <f t="shared" si="179"/>
        <v>24913.77</v>
      </c>
      <c r="J804" s="138">
        <f t="shared" si="176"/>
        <v>5901.6392999999998</v>
      </c>
      <c r="K804" s="78">
        <f t="shared" si="163"/>
        <v>1062.2951</v>
      </c>
      <c r="L804" s="144">
        <f t="shared" si="175"/>
        <v>2768.1966000000002</v>
      </c>
      <c r="M804" s="87">
        <f t="shared" si="165"/>
        <v>498.27539999999999</v>
      </c>
      <c r="N804" s="14"/>
      <c r="O804" s="14"/>
      <c r="P804" s="14"/>
      <c r="V804" s="36">
        <f t="shared" si="183"/>
        <v>1015.27</v>
      </c>
      <c r="W804" s="36">
        <f t="shared" si="180"/>
        <v>1009.19</v>
      </c>
    </row>
    <row r="805" spans="1:23" x14ac:dyDescent="0.2">
      <c r="A805" s="29">
        <v>42076</v>
      </c>
      <c r="B805" s="2">
        <v>1013159945.23</v>
      </c>
      <c r="C805" s="2">
        <v>1012.23</v>
      </c>
      <c r="D805" s="2">
        <f t="shared" si="181"/>
        <v>0</v>
      </c>
      <c r="E805" s="30">
        <f t="shared" si="181"/>
        <v>0</v>
      </c>
      <c r="F805" s="73">
        <f t="shared" si="182"/>
        <v>0</v>
      </c>
      <c r="G805" s="43">
        <f t="shared" si="182"/>
        <v>0</v>
      </c>
      <c r="I805" s="19">
        <f t="shared" si="179"/>
        <v>24913.77</v>
      </c>
      <c r="J805" s="138">
        <f t="shared" si="176"/>
        <v>5901.6392999999998</v>
      </c>
      <c r="K805" s="78">
        <f t="shared" si="163"/>
        <v>1062.2951</v>
      </c>
      <c r="L805" s="144">
        <f t="shared" si="175"/>
        <v>2768.1966000000002</v>
      </c>
      <c r="M805" s="87">
        <f t="shared" si="165"/>
        <v>498.27539999999999</v>
      </c>
      <c r="N805" s="14"/>
      <c r="O805" s="14"/>
      <c r="P805" s="14"/>
      <c r="V805" s="36">
        <f t="shared" si="183"/>
        <v>1015.27</v>
      </c>
      <c r="W805" s="36">
        <f t="shared" si="180"/>
        <v>1009.19</v>
      </c>
    </row>
    <row r="806" spans="1:23" x14ac:dyDescent="0.2">
      <c r="A806" s="29">
        <v>42077</v>
      </c>
      <c r="B806" s="2">
        <v>1013159945.23</v>
      </c>
      <c r="C806" s="2">
        <v>1012.23</v>
      </c>
      <c r="D806" s="2">
        <f t="shared" si="181"/>
        <v>0</v>
      </c>
      <c r="E806" s="30">
        <f t="shared" si="181"/>
        <v>0</v>
      </c>
      <c r="F806" s="73">
        <f t="shared" si="182"/>
        <v>0</v>
      </c>
      <c r="G806" s="43">
        <f t="shared" si="182"/>
        <v>0</v>
      </c>
      <c r="I806" s="19">
        <f t="shared" si="179"/>
        <v>24913.77</v>
      </c>
      <c r="J806" s="138">
        <f t="shared" si="176"/>
        <v>5901.6392999999998</v>
      </c>
      <c r="K806" s="78">
        <f t="shared" si="163"/>
        <v>1062.2951</v>
      </c>
      <c r="L806" s="144">
        <f t="shared" si="175"/>
        <v>2768.1966000000002</v>
      </c>
      <c r="M806" s="87">
        <f t="shared" si="165"/>
        <v>498.27539999999999</v>
      </c>
      <c r="N806" s="14"/>
      <c r="O806" s="14"/>
      <c r="P806" s="14"/>
      <c r="V806" s="36">
        <f t="shared" si="183"/>
        <v>1015.27</v>
      </c>
      <c r="W806" s="36">
        <f t="shared" si="180"/>
        <v>1009.19</v>
      </c>
    </row>
    <row r="807" spans="1:23" x14ac:dyDescent="0.2">
      <c r="A807" s="29">
        <v>42078</v>
      </c>
      <c r="B807" s="2">
        <v>1013159945.23</v>
      </c>
      <c r="C807" s="2">
        <v>1012.23</v>
      </c>
      <c r="D807" s="2">
        <f t="shared" si="181"/>
        <v>0</v>
      </c>
      <c r="E807" s="30">
        <f t="shared" si="181"/>
        <v>0</v>
      </c>
      <c r="F807" s="73">
        <f t="shared" si="182"/>
        <v>0</v>
      </c>
      <c r="G807" s="43">
        <f t="shared" si="182"/>
        <v>0</v>
      </c>
      <c r="I807" s="19">
        <f t="shared" si="179"/>
        <v>24913.77</v>
      </c>
      <c r="J807" s="138">
        <f t="shared" si="176"/>
        <v>5901.6392999999998</v>
      </c>
      <c r="K807" s="78">
        <f t="shared" si="163"/>
        <v>1062.2951</v>
      </c>
      <c r="L807" s="144">
        <f t="shared" si="175"/>
        <v>2768.1966000000002</v>
      </c>
      <c r="M807" s="87">
        <f t="shared" si="165"/>
        <v>498.27539999999999</v>
      </c>
      <c r="N807" s="14"/>
      <c r="O807" s="14"/>
      <c r="P807" s="14"/>
      <c r="V807" s="36">
        <f>C807+(ROUND(C807*$V$2,2))</f>
        <v>1015.27</v>
      </c>
      <c r="W807" s="36">
        <f>C807-(ROUND(C807*$V$2,2))</f>
        <v>1009.19</v>
      </c>
    </row>
    <row r="808" spans="1:23" x14ac:dyDescent="0.2">
      <c r="A808" s="29">
        <v>42079</v>
      </c>
      <c r="B808" s="2">
        <v>1013159945.23</v>
      </c>
      <c r="C808" s="2">
        <v>1012.23</v>
      </c>
      <c r="D808" s="2">
        <f t="shared" si="181"/>
        <v>0</v>
      </c>
      <c r="E808" s="30">
        <f t="shared" si="181"/>
        <v>0</v>
      </c>
      <c r="F808" s="73">
        <f t="shared" si="182"/>
        <v>0</v>
      </c>
      <c r="G808" s="43">
        <f t="shared" si="182"/>
        <v>0</v>
      </c>
      <c r="I808" s="19">
        <f t="shared" si="179"/>
        <v>24913.77</v>
      </c>
      <c r="J808" s="138">
        <f t="shared" si="176"/>
        <v>5901.6392999999998</v>
      </c>
      <c r="K808" s="78">
        <f t="shared" ref="K808:K871" si="184">ROUND(J808*18%,4)</f>
        <v>1062.2951</v>
      </c>
      <c r="L808" s="144">
        <f t="shared" si="175"/>
        <v>2768.1966000000002</v>
      </c>
      <c r="M808" s="87">
        <f t="shared" ref="M808:M871" si="185">ROUND(L808*18%,4)</f>
        <v>498.27539999999999</v>
      </c>
      <c r="N808" s="14"/>
      <c r="O808" s="14"/>
      <c r="P808" s="14"/>
      <c r="Q808" s="83"/>
      <c r="R808" s="83"/>
      <c r="V808" s="36">
        <f t="shared" ref="V808:V871" si="186">C808+(ROUND(C808*$V$2,2))</f>
        <v>1015.27</v>
      </c>
      <c r="W808" s="36">
        <f t="shared" ref="W808:W871" si="187">C808-(ROUND(C808*$V$2,2))</f>
        <v>1009.19</v>
      </c>
    </row>
    <row r="809" spans="1:23" x14ac:dyDescent="0.2">
      <c r="A809" s="29">
        <v>42080</v>
      </c>
      <c r="B809" s="2">
        <v>1013159945.23</v>
      </c>
      <c r="C809" s="2">
        <v>1012.23</v>
      </c>
      <c r="D809" s="2">
        <f t="shared" si="181"/>
        <v>0</v>
      </c>
      <c r="E809" s="30">
        <f t="shared" si="181"/>
        <v>0</v>
      </c>
      <c r="F809" s="73">
        <f t="shared" si="182"/>
        <v>0</v>
      </c>
      <c r="G809" s="43">
        <f t="shared" si="182"/>
        <v>0</v>
      </c>
      <c r="I809" s="19">
        <f t="shared" si="179"/>
        <v>24913.77</v>
      </c>
      <c r="J809" s="138">
        <f t="shared" si="176"/>
        <v>5901.6392999999998</v>
      </c>
      <c r="K809" s="78">
        <f t="shared" si="184"/>
        <v>1062.2951</v>
      </c>
      <c r="L809" s="144">
        <f t="shared" si="175"/>
        <v>2768.1966000000002</v>
      </c>
      <c r="M809" s="87">
        <f t="shared" si="185"/>
        <v>498.27539999999999</v>
      </c>
      <c r="N809" s="14"/>
      <c r="O809" s="14"/>
      <c r="P809" s="14"/>
      <c r="Q809" s="83"/>
      <c r="R809" s="83"/>
      <c r="V809" s="36">
        <f t="shared" si="186"/>
        <v>1015.27</v>
      </c>
      <c r="W809" s="36">
        <f t="shared" si="187"/>
        <v>1009.19</v>
      </c>
    </row>
    <row r="810" spans="1:23" x14ac:dyDescent="0.2">
      <c r="A810" s="29">
        <v>42081</v>
      </c>
      <c r="B810" s="2">
        <v>1013159945.23</v>
      </c>
      <c r="C810" s="2">
        <v>1012.23</v>
      </c>
      <c r="D810" s="2">
        <f t="shared" si="181"/>
        <v>0</v>
      </c>
      <c r="E810" s="30">
        <f t="shared" si="181"/>
        <v>0</v>
      </c>
      <c r="F810" s="73">
        <f t="shared" si="182"/>
        <v>0</v>
      </c>
      <c r="G810" s="43">
        <f t="shared" si="182"/>
        <v>0</v>
      </c>
      <c r="I810" s="31">
        <f t="shared" si="179"/>
        <v>24913.77</v>
      </c>
      <c r="J810" s="137">
        <f t="shared" si="176"/>
        <v>5901.6392999999998</v>
      </c>
      <c r="K810" s="77">
        <f t="shared" si="184"/>
        <v>1062.2951</v>
      </c>
      <c r="L810" s="137">
        <f t="shared" si="175"/>
        <v>2768.1966000000002</v>
      </c>
      <c r="M810" s="77">
        <f t="shared" si="185"/>
        <v>498.27539999999999</v>
      </c>
      <c r="N810" s="14"/>
      <c r="O810" s="14"/>
      <c r="P810" s="14"/>
      <c r="Q810" s="83"/>
      <c r="R810" s="83"/>
      <c r="V810" s="36">
        <f t="shared" si="186"/>
        <v>1015.27</v>
      </c>
      <c r="W810" s="36">
        <f t="shared" si="187"/>
        <v>1009.19</v>
      </c>
    </row>
    <row r="811" spans="1:23" x14ac:dyDescent="0.2">
      <c r="A811" s="29">
        <v>42082</v>
      </c>
      <c r="B811" s="2">
        <v>1013159945.23</v>
      </c>
      <c r="C811" s="2">
        <v>1012.23</v>
      </c>
      <c r="D811" s="2">
        <f t="shared" si="181"/>
        <v>0</v>
      </c>
      <c r="E811" s="30">
        <f t="shared" si="181"/>
        <v>0</v>
      </c>
      <c r="F811" s="73">
        <f t="shared" si="182"/>
        <v>0</v>
      </c>
      <c r="G811" s="43">
        <f t="shared" si="182"/>
        <v>0</v>
      </c>
      <c r="I811" s="31">
        <f t="shared" si="179"/>
        <v>24913.77</v>
      </c>
      <c r="J811" s="137">
        <f t="shared" si="176"/>
        <v>5901.6392999999998</v>
      </c>
      <c r="K811" s="77">
        <f t="shared" si="184"/>
        <v>1062.2951</v>
      </c>
      <c r="L811" s="137">
        <f t="shared" si="175"/>
        <v>2768.1966000000002</v>
      </c>
      <c r="M811" s="77">
        <f t="shared" si="185"/>
        <v>498.27539999999999</v>
      </c>
      <c r="N811" s="14"/>
      <c r="O811" s="14"/>
      <c r="P811" s="14"/>
      <c r="Q811" s="83"/>
      <c r="R811" s="83"/>
      <c r="V811" s="36">
        <f t="shared" si="186"/>
        <v>1015.27</v>
      </c>
      <c r="W811" s="36">
        <f t="shared" si="187"/>
        <v>1009.19</v>
      </c>
    </row>
    <row r="812" spans="1:23" x14ac:dyDescent="0.2">
      <c r="A812" s="29">
        <v>42083</v>
      </c>
      <c r="B812" s="2">
        <v>1013159945.23</v>
      </c>
      <c r="C812" s="2">
        <v>1012.23</v>
      </c>
      <c r="D812" s="2">
        <f t="shared" si="181"/>
        <v>0</v>
      </c>
      <c r="E812" s="30">
        <f t="shared" si="181"/>
        <v>0</v>
      </c>
      <c r="F812" s="73">
        <f t="shared" si="182"/>
        <v>0</v>
      </c>
      <c r="G812" s="43">
        <f t="shared" si="182"/>
        <v>0</v>
      </c>
      <c r="I812" s="19">
        <f t="shared" si="179"/>
        <v>24913.77</v>
      </c>
      <c r="J812" s="138">
        <f t="shared" si="176"/>
        <v>5901.6392999999998</v>
      </c>
      <c r="K812" s="78">
        <f t="shared" si="184"/>
        <v>1062.2951</v>
      </c>
      <c r="L812" s="144">
        <f t="shared" si="175"/>
        <v>2768.1966000000002</v>
      </c>
      <c r="M812" s="87">
        <f t="shared" si="185"/>
        <v>498.27539999999999</v>
      </c>
      <c r="N812" s="14"/>
      <c r="O812" s="14"/>
      <c r="P812" s="14"/>
      <c r="Q812" s="83"/>
      <c r="R812" s="83"/>
      <c r="V812" s="36">
        <f t="shared" si="186"/>
        <v>1015.27</v>
      </c>
      <c r="W812" s="36">
        <f t="shared" si="187"/>
        <v>1009.19</v>
      </c>
    </row>
    <row r="813" spans="1:23" x14ac:dyDescent="0.2">
      <c r="A813" s="29">
        <v>42084</v>
      </c>
      <c r="B813" s="2">
        <v>1013159945.23</v>
      </c>
      <c r="C813" s="2">
        <v>1012.23</v>
      </c>
      <c r="D813" s="2">
        <f t="shared" si="181"/>
        <v>0</v>
      </c>
      <c r="E813" s="30">
        <f t="shared" si="181"/>
        <v>0</v>
      </c>
      <c r="F813" s="73">
        <f t="shared" si="182"/>
        <v>0</v>
      </c>
      <c r="G813" s="43">
        <f t="shared" si="182"/>
        <v>0</v>
      </c>
      <c r="I813" s="19">
        <f t="shared" si="179"/>
        <v>24913.77</v>
      </c>
      <c r="J813" s="138">
        <f t="shared" si="176"/>
        <v>5901.6392999999998</v>
      </c>
      <c r="K813" s="78">
        <f t="shared" si="184"/>
        <v>1062.2951</v>
      </c>
      <c r="L813" s="144">
        <f t="shared" si="175"/>
        <v>2768.1966000000002</v>
      </c>
      <c r="M813" s="87">
        <f t="shared" si="185"/>
        <v>498.27539999999999</v>
      </c>
      <c r="N813" s="14"/>
      <c r="O813" s="14"/>
      <c r="P813" s="14"/>
      <c r="Q813" s="83"/>
      <c r="R813" s="83"/>
      <c r="V813" s="36">
        <f t="shared" si="186"/>
        <v>1015.27</v>
      </c>
      <c r="W813" s="36">
        <f t="shared" si="187"/>
        <v>1009.19</v>
      </c>
    </row>
    <row r="814" spans="1:23" x14ac:dyDescent="0.2">
      <c r="A814" s="29">
        <v>42085</v>
      </c>
      <c r="B814" s="2">
        <v>1013159945.23</v>
      </c>
      <c r="C814" s="2">
        <v>1012.23</v>
      </c>
      <c r="D814" s="2">
        <f t="shared" si="181"/>
        <v>0</v>
      </c>
      <c r="E814" s="30">
        <f t="shared" si="181"/>
        <v>0</v>
      </c>
      <c r="F814" s="73">
        <f t="shared" si="182"/>
        <v>0</v>
      </c>
      <c r="G814" s="43">
        <f t="shared" si="182"/>
        <v>0</v>
      </c>
      <c r="I814" s="19">
        <f t="shared" si="179"/>
        <v>24913.77</v>
      </c>
      <c r="J814" s="138">
        <f t="shared" si="176"/>
        <v>5901.6392999999998</v>
      </c>
      <c r="K814" s="78">
        <f t="shared" si="184"/>
        <v>1062.2951</v>
      </c>
      <c r="L814" s="144">
        <f t="shared" si="175"/>
        <v>2768.1966000000002</v>
      </c>
      <c r="M814" s="87">
        <f t="shared" si="185"/>
        <v>498.27539999999999</v>
      </c>
      <c r="N814" s="14"/>
      <c r="O814" s="116"/>
      <c r="P814" s="14"/>
      <c r="Q814" s="83"/>
      <c r="R814" s="83"/>
      <c r="S814" s="118"/>
      <c r="V814" s="36">
        <f t="shared" si="186"/>
        <v>1015.27</v>
      </c>
      <c r="W814" s="36">
        <f t="shared" si="187"/>
        <v>1009.19</v>
      </c>
    </row>
    <row r="815" spans="1:23" x14ac:dyDescent="0.2">
      <c r="A815" s="29">
        <v>42086</v>
      </c>
      <c r="B815" s="2">
        <v>1013159945.23</v>
      </c>
      <c r="C815" s="2">
        <v>1012.23</v>
      </c>
      <c r="D815" s="2">
        <f t="shared" ref="D815:E878" si="188">IF(B815-B814=-B815-B814,0,B815-B814)</f>
        <v>0</v>
      </c>
      <c r="E815" s="30">
        <f t="shared" si="188"/>
        <v>0</v>
      </c>
      <c r="F815" s="73">
        <f t="shared" ref="F815:G878" si="189">IFERROR(D815/B814,0)</f>
        <v>0</v>
      </c>
      <c r="G815" s="43">
        <f t="shared" si="189"/>
        <v>0</v>
      </c>
      <c r="I815" s="19">
        <f t="shared" si="179"/>
        <v>24913.77</v>
      </c>
      <c r="J815" s="138">
        <f t="shared" si="176"/>
        <v>5901.6392999999998</v>
      </c>
      <c r="K815" s="78">
        <f t="shared" si="184"/>
        <v>1062.2951</v>
      </c>
      <c r="L815" s="144">
        <f t="shared" si="175"/>
        <v>2768.1966000000002</v>
      </c>
      <c r="M815" s="87">
        <f t="shared" si="185"/>
        <v>498.27539999999999</v>
      </c>
      <c r="N815" s="14"/>
      <c r="O815" s="14"/>
      <c r="P815" s="14"/>
      <c r="Q815" s="83"/>
      <c r="R815" s="83"/>
      <c r="V815" s="36">
        <f t="shared" si="186"/>
        <v>1015.27</v>
      </c>
      <c r="W815" s="36">
        <f t="shared" si="187"/>
        <v>1009.19</v>
      </c>
    </row>
    <row r="816" spans="1:23" x14ac:dyDescent="0.2">
      <c r="A816" s="29">
        <v>42087</v>
      </c>
      <c r="B816" s="2">
        <v>1013159945.23</v>
      </c>
      <c r="C816" s="2">
        <v>1012.23</v>
      </c>
      <c r="D816" s="2">
        <f t="shared" si="188"/>
        <v>0</v>
      </c>
      <c r="E816" s="30">
        <f t="shared" si="188"/>
        <v>0</v>
      </c>
      <c r="F816" s="73">
        <f t="shared" si="189"/>
        <v>0</v>
      </c>
      <c r="G816" s="43">
        <f t="shared" si="189"/>
        <v>0</v>
      </c>
      <c r="I816" s="19">
        <f t="shared" si="179"/>
        <v>24913.77</v>
      </c>
      <c r="J816" s="138">
        <f t="shared" si="176"/>
        <v>5901.6392999999998</v>
      </c>
      <c r="K816" s="78">
        <f t="shared" si="184"/>
        <v>1062.2951</v>
      </c>
      <c r="L816" s="144">
        <f t="shared" si="175"/>
        <v>2768.1966000000002</v>
      </c>
      <c r="M816" s="87">
        <f t="shared" si="185"/>
        <v>498.27539999999999</v>
      </c>
      <c r="N816" s="14"/>
      <c r="O816" s="14"/>
      <c r="P816" s="14"/>
      <c r="Q816" s="83"/>
      <c r="R816" s="83"/>
      <c r="V816" s="36">
        <f t="shared" si="186"/>
        <v>1015.27</v>
      </c>
      <c r="W816" s="36">
        <f t="shared" si="187"/>
        <v>1009.19</v>
      </c>
    </row>
    <row r="817" spans="1:28" x14ac:dyDescent="0.2">
      <c r="A817" s="29">
        <v>42088</v>
      </c>
      <c r="B817" s="2">
        <v>1013159945.23</v>
      </c>
      <c r="C817" s="2">
        <v>1012.23</v>
      </c>
      <c r="D817" s="2">
        <f t="shared" si="188"/>
        <v>0</v>
      </c>
      <c r="E817" s="30">
        <f t="shared" si="188"/>
        <v>0</v>
      </c>
      <c r="F817" s="73">
        <f t="shared" si="189"/>
        <v>0</v>
      </c>
      <c r="G817" s="43">
        <f t="shared" si="189"/>
        <v>0</v>
      </c>
      <c r="I817" s="31">
        <f t="shared" si="179"/>
        <v>24913.77</v>
      </c>
      <c r="J817" s="137">
        <f t="shared" si="176"/>
        <v>5901.6392999999998</v>
      </c>
      <c r="K817" s="77">
        <f t="shared" si="184"/>
        <v>1062.2951</v>
      </c>
      <c r="L817" s="137">
        <f t="shared" si="175"/>
        <v>2768.1966000000002</v>
      </c>
      <c r="M817" s="77">
        <f t="shared" si="185"/>
        <v>498.27539999999999</v>
      </c>
      <c r="N817" s="14"/>
      <c r="O817" s="14"/>
      <c r="P817" s="14"/>
      <c r="Q817" s="83"/>
      <c r="R817" s="83"/>
      <c r="V817" s="36">
        <f t="shared" si="186"/>
        <v>1015.27</v>
      </c>
      <c r="W817" s="36">
        <f t="shared" si="187"/>
        <v>1009.19</v>
      </c>
    </row>
    <row r="818" spans="1:28" x14ac:dyDescent="0.2">
      <c r="A818" s="29">
        <v>42089</v>
      </c>
      <c r="B818" s="2">
        <v>1013159945.23</v>
      </c>
      <c r="C818" s="2">
        <v>1012.23</v>
      </c>
      <c r="D818" s="2">
        <f t="shared" si="188"/>
        <v>0</v>
      </c>
      <c r="E818" s="30">
        <f t="shared" si="188"/>
        <v>0</v>
      </c>
      <c r="F818" s="73">
        <f t="shared" si="189"/>
        <v>0</v>
      </c>
      <c r="G818" s="43">
        <f t="shared" si="189"/>
        <v>0</v>
      </c>
      <c r="I818" s="31">
        <f t="shared" si="179"/>
        <v>24913.77</v>
      </c>
      <c r="J818" s="137">
        <f t="shared" si="176"/>
        <v>5901.6392999999998</v>
      </c>
      <c r="K818" s="77">
        <f t="shared" si="184"/>
        <v>1062.2951</v>
      </c>
      <c r="L818" s="137">
        <f t="shared" si="175"/>
        <v>2768.1966000000002</v>
      </c>
      <c r="M818" s="77">
        <f t="shared" si="185"/>
        <v>498.27539999999999</v>
      </c>
      <c r="N818" s="191" t="s">
        <v>54</v>
      </c>
      <c r="O818" s="191"/>
      <c r="P818" s="191"/>
      <c r="Q818" s="83"/>
      <c r="R818" s="83"/>
      <c r="V818" s="36">
        <f t="shared" si="186"/>
        <v>1015.27</v>
      </c>
      <c r="W818" s="36">
        <f t="shared" si="187"/>
        <v>1009.19</v>
      </c>
    </row>
    <row r="819" spans="1:28" x14ac:dyDescent="0.2">
      <c r="A819" s="29">
        <v>42090</v>
      </c>
      <c r="B819" s="2">
        <v>1013159945.23</v>
      </c>
      <c r="C819" s="2">
        <v>1012.23</v>
      </c>
      <c r="D819" s="2">
        <f t="shared" si="188"/>
        <v>0</v>
      </c>
      <c r="E819" s="30">
        <f t="shared" si="188"/>
        <v>0</v>
      </c>
      <c r="F819" s="73">
        <f t="shared" si="189"/>
        <v>0</v>
      </c>
      <c r="G819" s="43">
        <f t="shared" si="189"/>
        <v>0</v>
      </c>
      <c r="I819" s="19">
        <f t="shared" si="179"/>
        <v>24913.77</v>
      </c>
      <c r="J819" s="138">
        <f t="shared" si="176"/>
        <v>5901.6392999999998</v>
      </c>
      <c r="K819" s="78">
        <f t="shared" si="184"/>
        <v>1062.2951</v>
      </c>
      <c r="L819" s="144">
        <f t="shared" si="175"/>
        <v>2768.1966000000002</v>
      </c>
      <c r="M819" s="87">
        <f t="shared" si="185"/>
        <v>498.27539999999999</v>
      </c>
      <c r="N819" s="119" t="s">
        <v>52</v>
      </c>
      <c r="O819" s="120">
        <f>SUM(J794:J824)</f>
        <v>182950.81830000004</v>
      </c>
      <c r="P819" s="76">
        <f>SUM(L794:L824)</f>
        <v>85811.255999999994</v>
      </c>
      <c r="Q819" s="83"/>
      <c r="R819" s="83"/>
      <c r="V819" s="36">
        <f t="shared" si="186"/>
        <v>1015.27</v>
      </c>
      <c r="W819" s="36">
        <f t="shared" si="187"/>
        <v>1009.19</v>
      </c>
    </row>
    <row r="820" spans="1:28" x14ac:dyDescent="0.2">
      <c r="A820" s="29">
        <v>42091</v>
      </c>
      <c r="B820" s="2">
        <v>1013159945.23</v>
      </c>
      <c r="C820" s="2">
        <v>1012.23</v>
      </c>
      <c r="D820" s="2">
        <f t="shared" si="188"/>
        <v>0</v>
      </c>
      <c r="E820" s="30">
        <f t="shared" si="188"/>
        <v>0</v>
      </c>
      <c r="F820" s="73">
        <f t="shared" si="189"/>
        <v>0</v>
      </c>
      <c r="G820" s="43">
        <f t="shared" si="189"/>
        <v>0</v>
      </c>
      <c r="I820" s="19">
        <f t="shared" si="179"/>
        <v>24913.77</v>
      </c>
      <c r="J820" s="138">
        <f t="shared" si="176"/>
        <v>5901.6392999999998</v>
      </c>
      <c r="K820" s="78">
        <f t="shared" si="184"/>
        <v>1062.2951</v>
      </c>
      <c r="L820" s="144">
        <f t="shared" si="175"/>
        <v>2768.1966000000002</v>
      </c>
      <c r="M820" s="87">
        <f t="shared" si="185"/>
        <v>498.27539999999999</v>
      </c>
      <c r="N820" s="119" t="s">
        <v>53</v>
      </c>
      <c r="O820" s="76">
        <f>SUM(K794:K824)</f>
        <v>32931.148099999991</v>
      </c>
      <c r="P820" s="76">
        <f>SUM(M794:M824)</f>
        <v>15446.02640000001</v>
      </c>
      <c r="Q820" s="83"/>
      <c r="R820" s="83"/>
      <c r="V820" s="36">
        <f t="shared" si="186"/>
        <v>1015.27</v>
      </c>
      <c r="W820" s="36">
        <f t="shared" si="187"/>
        <v>1009.19</v>
      </c>
    </row>
    <row r="821" spans="1:28" x14ac:dyDescent="0.2">
      <c r="A821" s="29">
        <v>42092</v>
      </c>
      <c r="B821" s="2">
        <v>1013159945.23</v>
      </c>
      <c r="C821" s="2">
        <v>1012.23</v>
      </c>
      <c r="D821" s="2">
        <f t="shared" si="188"/>
        <v>0</v>
      </c>
      <c r="E821" s="30">
        <f t="shared" si="188"/>
        <v>0</v>
      </c>
      <c r="F821" s="73">
        <f t="shared" si="189"/>
        <v>0</v>
      </c>
      <c r="G821" s="43">
        <f t="shared" si="189"/>
        <v>0</v>
      </c>
      <c r="I821" s="19">
        <f t="shared" si="179"/>
        <v>24913.77</v>
      </c>
      <c r="J821" s="138">
        <f t="shared" si="176"/>
        <v>5901.6392999999998</v>
      </c>
      <c r="K821" s="78">
        <f t="shared" si="184"/>
        <v>1062.2951</v>
      </c>
      <c r="L821" s="144">
        <f t="shared" si="175"/>
        <v>2768.1966000000002</v>
      </c>
      <c r="M821" s="87">
        <f t="shared" si="185"/>
        <v>498.27539999999999</v>
      </c>
      <c r="N821" s="186" t="s">
        <v>7</v>
      </c>
      <c r="O821" s="199"/>
      <c r="P821" s="199"/>
      <c r="Q821" s="83"/>
      <c r="R821" s="83"/>
      <c r="V821" s="36">
        <f t="shared" si="186"/>
        <v>1015.27</v>
      </c>
      <c r="W821" s="36">
        <f t="shared" si="187"/>
        <v>1009.19</v>
      </c>
      <c r="Y821" s="3" t="s">
        <v>64</v>
      </c>
      <c r="AA821" s="3" t="s">
        <v>27</v>
      </c>
      <c r="AB821" s="3" t="s">
        <v>28</v>
      </c>
    </row>
    <row r="822" spans="1:28" x14ac:dyDescent="0.2">
      <c r="A822" s="29">
        <v>42093</v>
      </c>
      <c r="B822" s="2">
        <v>1013159945.23</v>
      </c>
      <c r="C822" s="2">
        <v>1012.23</v>
      </c>
      <c r="D822" s="2">
        <f t="shared" si="188"/>
        <v>0</v>
      </c>
      <c r="E822" s="30">
        <f t="shared" si="188"/>
        <v>0</v>
      </c>
      <c r="F822" s="73">
        <f t="shared" si="189"/>
        <v>0</v>
      </c>
      <c r="G822" s="43">
        <f t="shared" si="189"/>
        <v>0</v>
      </c>
      <c r="I822" s="19">
        <f t="shared" si="179"/>
        <v>24913.77</v>
      </c>
      <c r="J822" s="138">
        <f t="shared" si="176"/>
        <v>5901.6392999999998</v>
      </c>
      <c r="K822" s="78">
        <f t="shared" si="184"/>
        <v>1062.2951</v>
      </c>
      <c r="L822" s="144">
        <f t="shared" si="175"/>
        <v>2768.1966000000002</v>
      </c>
      <c r="M822" s="87">
        <f t="shared" si="185"/>
        <v>498.27539999999999</v>
      </c>
      <c r="N822" s="92" t="s">
        <v>43</v>
      </c>
      <c r="O822" s="47" t="s">
        <v>39</v>
      </c>
      <c r="P822" s="93" t="s">
        <v>40</v>
      </c>
      <c r="Q822" s="83"/>
      <c r="R822" s="83"/>
      <c r="V822" s="36">
        <f t="shared" si="186"/>
        <v>1015.27</v>
      </c>
      <c r="W822" s="36">
        <f t="shared" si="187"/>
        <v>1009.19</v>
      </c>
      <c r="Y822" s="36">
        <f>B822*Y823/12</f>
        <v>8442.9995435833334</v>
      </c>
      <c r="AA822" s="36">
        <f>B822*AA823/12</f>
        <v>168859.99087166667</v>
      </c>
      <c r="AB822" s="36">
        <f>B822*AB823/12</f>
        <v>844299.95435833337</v>
      </c>
    </row>
    <row r="823" spans="1:28" x14ac:dyDescent="0.2">
      <c r="A823" s="29">
        <v>42094</v>
      </c>
      <c r="B823" s="31">
        <v>1012121019.04</v>
      </c>
      <c r="C823" s="31">
        <v>1011.19</v>
      </c>
      <c r="D823" s="2">
        <f t="shared" si="188"/>
        <v>-1038926.1900000572</v>
      </c>
      <c r="E823" s="30">
        <f t="shared" si="188"/>
        <v>-1.0399999999999636</v>
      </c>
      <c r="F823" s="73">
        <f t="shared" si="189"/>
        <v>-1.0254315667445853E-3</v>
      </c>
      <c r="G823" s="43">
        <f t="shared" si="189"/>
        <v>-1.0274344763541523E-3</v>
      </c>
      <c r="I823" s="32">
        <f t="shared" si="179"/>
        <v>24913.77</v>
      </c>
      <c r="J823" s="138">
        <f t="shared" si="176"/>
        <v>5901.6392999999998</v>
      </c>
      <c r="K823" s="78">
        <f t="shared" ref="K823" si="190">ROUND(J823*18%,4)</f>
        <v>1062.2951</v>
      </c>
      <c r="L823" s="144">
        <f t="shared" si="175"/>
        <v>2768.1966000000002</v>
      </c>
      <c r="M823" s="87">
        <f t="shared" ref="M823" si="191">ROUND(L823*18%,4)</f>
        <v>498.27539999999999</v>
      </c>
      <c r="N823" s="94">
        <f>SUM(I794:I823)</f>
        <v>747413.10000000033</v>
      </c>
      <c r="O823" s="89">
        <f>IF(SUM(J794:J824)&lt;20000,20000,SUM(J794:J824))</f>
        <v>182950.81830000004</v>
      </c>
      <c r="P823" s="91">
        <f>IF(SUM(L794:L824)&lt;6000,6000,SUM(L794:L824))</f>
        <v>85811.255999999994</v>
      </c>
      <c r="Q823" s="83"/>
      <c r="R823" s="83"/>
      <c r="V823" s="36">
        <f t="shared" si="186"/>
        <v>1014.22</v>
      </c>
      <c r="W823" s="36">
        <f t="shared" si="187"/>
        <v>1008.1600000000001</v>
      </c>
      <c r="Y823" s="57">
        <v>1E-4</v>
      </c>
      <c r="AA823" s="57">
        <v>2E-3</v>
      </c>
      <c r="AB823" s="57">
        <v>0.01</v>
      </c>
    </row>
    <row r="824" spans="1:28" x14ac:dyDescent="0.2">
      <c r="A824" s="29">
        <v>42095</v>
      </c>
      <c r="B824" s="2">
        <v>1012121019.04</v>
      </c>
      <c r="C824" s="2">
        <v>1011.19</v>
      </c>
      <c r="D824" s="2">
        <f t="shared" si="188"/>
        <v>0</v>
      </c>
      <c r="E824" s="30">
        <f t="shared" si="188"/>
        <v>0</v>
      </c>
      <c r="F824" s="73">
        <f t="shared" si="189"/>
        <v>0</v>
      </c>
      <c r="G824" s="43">
        <f t="shared" si="189"/>
        <v>0</v>
      </c>
      <c r="I824" s="31">
        <f t="shared" si="179"/>
        <v>24888.22</v>
      </c>
      <c r="J824" s="139">
        <f t="shared" si="176"/>
        <v>5901.6392999999998</v>
      </c>
      <c r="K824" s="79">
        <f t="shared" si="184"/>
        <v>1062.2951</v>
      </c>
      <c r="L824" s="139">
        <f t="shared" si="175"/>
        <v>2765.3580000000002</v>
      </c>
      <c r="M824" s="79">
        <f t="shared" si="185"/>
        <v>497.76440000000002</v>
      </c>
      <c r="N824" s="94">
        <f>ROUND(N823*18/118,2)</f>
        <v>114012.17</v>
      </c>
      <c r="O824" s="95">
        <f>IF(O823=TRUE,SUM(K794:K824),O823*18%)</f>
        <v>32931.147294000009</v>
      </c>
      <c r="P824" s="96">
        <f>IF(P823=TRUE,SUM(M794:M824),P823*18%)</f>
        <v>15446.026079999998</v>
      </c>
      <c r="Q824" s="83"/>
      <c r="R824" s="83"/>
      <c r="V824" s="36">
        <f t="shared" si="186"/>
        <v>1014.22</v>
      </c>
      <c r="W824" s="36">
        <f t="shared" si="187"/>
        <v>1008.1600000000001</v>
      </c>
    </row>
    <row r="825" spans="1:28" x14ac:dyDescent="0.2">
      <c r="A825" s="29">
        <v>42096</v>
      </c>
      <c r="B825" s="2">
        <v>1012121019.04</v>
      </c>
      <c r="C825" s="2">
        <v>1011.19</v>
      </c>
      <c r="D825" s="2">
        <f t="shared" si="188"/>
        <v>0</v>
      </c>
      <c r="E825" s="30">
        <f t="shared" si="188"/>
        <v>0</v>
      </c>
      <c r="F825" s="73">
        <f t="shared" si="189"/>
        <v>0</v>
      </c>
      <c r="G825" s="43">
        <f t="shared" si="189"/>
        <v>0</v>
      </c>
      <c r="I825" s="31">
        <f t="shared" si="179"/>
        <v>24888.22</v>
      </c>
      <c r="J825" s="137">
        <f t="shared" si="176"/>
        <v>5901.6392999999998</v>
      </c>
      <c r="K825" s="77">
        <f t="shared" si="184"/>
        <v>1062.2951</v>
      </c>
      <c r="L825" s="137">
        <f t="shared" si="175"/>
        <v>2765.3580000000002</v>
      </c>
      <c r="M825" s="77">
        <f t="shared" si="185"/>
        <v>497.76440000000002</v>
      </c>
      <c r="N825" s="190" t="s">
        <v>47</v>
      </c>
      <c r="O825" s="190"/>
      <c r="P825" s="190"/>
      <c r="Q825" s="83"/>
      <c r="R825" s="83"/>
      <c r="V825" s="36">
        <f t="shared" si="186"/>
        <v>1014.22</v>
      </c>
      <c r="W825" s="36">
        <f t="shared" si="187"/>
        <v>1008.1600000000001</v>
      </c>
    </row>
    <row r="826" spans="1:28" x14ac:dyDescent="0.2">
      <c r="A826" s="29">
        <v>42097</v>
      </c>
      <c r="B826" s="2">
        <v>1012121019.04</v>
      </c>
      <c r="C826" s="2">
        <v>1011.19</v>
      </c>
      <c r="D826" s="2">
        <f t="shared" si="188"/>
        <v>0</v>
      </c>
      <c r="E826" s="30">
        <f t="shared" si="188"/>
        <v>0</v>
      </c>
      <c r="F826" s="73">
        <f t="shared" si="189"/>
        <v>0</v>
      </c>
      <c r="G826" s="43">
        <f t="shared" si="189"/>
        <v>0</v>
      </c>
      <c r="I826" s="19">
        <f t="shared" si="179"/>
        <v>24888.22</v>
      </c>
      <c r="J826" s="138">
        <f t="shared" si="176"/>
        <v>5901.6392999999998</v>
      </c>
      <c r="K826" s="78">
        <f t="shared" si="184"/>
        <v>1062.2951</v>
      </c>
      <c r="L826" s="144">
        <f t="shared" si="175"/>
        <v>2765.3580000000002</v>
      </c>
      <c r="M826" s="87">
        <f t="shared" si="185"/>
        <v>497.76440000000002</v>
      </c>
      <c r="N826" s="14"/>
      <c r="O826" s="14"/>
      <c r="P826" s="14"/>
      <c r="V826" s="36">
        <f t="shared" si="186"/>
        <v>1014.22</v>
      </c>
      <c r="W826" s="36">
        <f t="shared" si="187"/>
        <v>1008.1600000000001</v>
      </c>
    </row>
    <row r="827" spans="1:28" x14ac:dyDescent="0.2">
      <c r="A827" s="29">
        <v>42098</v>
      </c>
      <c r="B827" s="2">
        <v>1012121019.04</v>
      </c>
      <c r="C827" s="2">
        <v>1011.19</v>
      </c>
      <c r="D827" s="2">
        <f t="shared" si="188"/>
        <v>0</v>
      </c>
      <c r="E827" s="30">
        <f t="shared" si="188"/>
        <v>0</v>
      </c>
      <c r="F827" s="73">
        <f t="shared" si="189"/>
        <v>0</v>
      </c>
      <c r="G827" s="43">
        <f t="shared" si="189"/>
        <v>0</v>
      </c>
      <c r="I827" s="19">
        <f t="shared" si="179"/>
        <v>24888.22</v>
      </c>
      <c r="J827" s="138">
        <f t="shared" si="176"/>
        <v>5901.6392999999998</v>
      </c>
      <c r="K827" s="78">
        <f t="shared" si="184"/>
        <v>1062.2951</v>
      </c>
      <c r="L827" s="144">
        <f t="shared" si="175"/>
        <v>2765.3580000000002</v>
      </c>
      <c r="M827" s="87">
        <f t="shared" si="185"/>
        <v>497.76440000000002</v>
      </c>
      <c r="N827" s="14"/>
      <c r="O827" s="14"/>
      <c r="P827" s="14"/>
      <c r="V827" s="36">
        <f t="shared" si="186"/>
        <v>1014.22</v>
      </c>
      <c r="W827" s="36">
        <f t="shared" si="187"/>
        <v>1008.1600000000001</v>
      </c>
    </row>
    <row r="828" spans="1:28" x14ac:dyDescent="0.2">
      <c r="A828" s="29">
        <v>42099</v>
      </c>
      <c r="B828" s="2">
        <v>1012121019.04</v>
      </c>
      <c r="C828" s="2">
        <v>1011.19</v>
      </c>
      <c r="D828" s="2">
        <f t="shared" si="188"/>
        <v>0</v>
      </c>
      <c r="E828" s="30">
        <f t="shared" si="188"/>
        <v>0</v>
      </c>
      <c r="F828" s="73">
        <f t="shared" si="189"/>
        <v>0</v>
      </c>
      <c r="G828" s="43">
        <f t="shared" si="189"/>
        <v>0</v>
      </c>
      <c r="I828" s="19">
        <f t="shared" si="179"/>
        <v>24888.22</v>
      </c>
      <c r="J828" s="138">
        <f t="shared" si="176"/>
        <v>5901.6392999999998</v>
      </c>
      <c r="K828" s="78">
        <f t="shared" si="184"/>
        <v>1062.2951</v>
      </c>
      <c r="L828" s="144">
        <f t="shared" si="175"/>
        <v>2765.3580000000002</v>
      </c>
      <c r="M828" s="87">
        <f t="shared" si="185"/>
        <v>497.76440000000002</v>
      </c>
      <c r="N828" s="14"/>
      <c r="O828" s="14"/>
      <c r="P828" s="14"/>
      <c r="V828" s="36">
        <f t="shared" si="186"/>
        <v>1014.22</v>
      </c>
      <c r="W828" s="36">
        <f t="shared" si="187"/>
        <v>1008.1600000000001</v>
      </c>
    </row>
    <row r="829" spans="1:28" x14ac:dyDescent="0.2">
      <c r="A829" s="29">
        <v>42100</v>
      </c>
      <c r="B829" s="2">
        <v>1012121019.04</v>
      </c>
      <c r="C829" s="2">
        <v>1011.19</v>
      </c>
      <c r="D829" s="2">
        <f t="shared" si="188"/>
        <v>0</v>
      </c>
      <c r="E829" s="30">
        <f t="shared" si="188"/>
        <v>0</v>
      </c>
      <c r="F829" s="73">
        <f t="shared" si="189"/>
        <v>0</v>
      </c>
      <c r="G829" s="43">
        <f t="shared" si="189"/>
        <v>0</v>
      </c>
      <c r="I829" s="19">
        <f t="shared" ref="I829:I852" si="192">ROUND(B828*$N$2/$O$739,2)</f>
        <v>24888.22</v>
      </c>
      <c r="J829" s="138">
        <f t="shared" si="176"/>
        <v>5901.6392999999998</v>
      </c>
      <c r="K829" s="78">
        <f t="shared" si="184"/>
        <v>1062.2951</v>
      </c>
      <c r="L829" s="144">
        <f t="shared" si="175"/>
        <v>2765.3580000000002</v>
      </c>
      <c r="M829" s="87">
        <f t="shared" si="185"/>
        <v>497.76440000000002</v>
      </c>
      <c r="N829" s="14"/>
      <c r="O829" s="14"/>
      <c r="P829" s="14"/>
      <c r="V829" s="36">
        <f t="shared" si="186"/>
        <v>1014.22</v>
      </c>
      <c r="W829" s="36">
        <f t="shared" si="187"/>
        <v>1008.1600000000001</v>
      </c>
    </row>
    <row r="830" spans="1:28" x14ac:dyDescent="0.2">
      <c r="A830" s="29">
        <v>42101</v>
      </c>
      <c r="B830" s="2">
        <v>1012121019.04</v>
      </c>
      <c r="C830" s="2">
        <v>1011.19</v>
      </c>
      <c r="D830" s="2">
        <f t="shared" si="188"/>
        <v>0</v>
      </c>
      <c r="E830" s="30">
        <f t="shared" si="188"/>
        <v>0</v>
      </c>
      <c r="F830" s="73">
        <f t="shared" si="189"/>
        <v>0</v>
      </c>
      <c r="G830" s="43">
        <f t="shared" si="189"/>
        <v>0</v>
      </c>
      <c r="I830" s="19">
        <f t="shared" si="192"/>
        <v>24888.22</v>
      </c>
      <c r="J830" s="138">
        <f t="shared" si="176"/>
        <v>5901.6392999999998</v>
      </c>
      <c r="K830" s="78">
        <f t="shared" si="184"/>
        <v>1062.2951</v>
      </c>
      <c r="L830" s="144">
        <f t="shared" ref="L830:L893" si="193">ROUND(IF(B829&lt;=$R$750,B829*$S$750/$O$739,IF(B829&gt;$R$751,B829*$S$751/$O$739,0)),4)</f>
        <v>2765.3580000000002</v>
      </c>
      <c r="M830" s="87">
        <f t="shared" si="185"/>
        <v>497.76440000000002</v>
      </c>
      <c r="N830" s="14"/>
      <c r="O830" s="14"/>
      <c r="P830" s="14"/>
      <c r="V830" s="36">
        <f t="shared" si="186"/>
        <v>1014.22</v>
      </c>
      <c r="W830" s="36">
        <f t="shared" si="187"/>
        <v>1008.1600000000001</v>
      </c>
    </row>
    <row r="831" spans="1:28" x14ac:dyDescent="0.2">
      <c r="A831" s="29">
        <v>42102</v>
      </c>
      <c r="B831" s="2">
        <v>1012121019.04</v>
      </c>
      <c r="C831" s="2">
        <v>1011.19</v>
      </c>
      <c r="D831" s="2">
        <f t="shared" si="188"/>
        <v>0</v>
      </c>
      <c r="E831" s="30">
        <f t="shared" si="188"/>
        <v>0</v>
      </c>
      <c r="F831" s="73">
        <f t="shared" si="189"/>
        <v>0</v>
      </c>
      <c r="G831" s="43">
        <f t="shared" si="189"/>
        <v>0</v>
      </c>
      <c r="I831" s="31">
        <f t="shared" si="192"/>
        <v>24888.22</v>
      </c>
      <c r="J831" s="137">
        <f t="shared" si="176"/>
        <v>5901.6392999999998</v>
      </c>
      <c r="K831" s="77">
        <f t="shared" si="184"/>
        <v>1062.2951</v>
      </c>
      <c r="L831" s="137">
        <f t="shared" si="193"/>
        <v>2765.3580000000002</v>
      </c>
      <c r="M831" s="77">
        <f t="shared" si="185"/>
        <v>497.76440000000002</v>
      </c>
      <c r="N831" s="14"/>
      <c r="O831" s="14"/>
      <c r="P831" s="14"/>
      <c r="V831" s="36">
        <f t="shared" si="186"/>
        <v>1014.22</v>
      </c>
      <c r="W831" s="36">
        <f t="shared" si="187"/>
        <v>1008.1600000000001</v>
      </c>
    </row>
    <row r="832" spans="1:28" x14ac:dyDescent="0.2">
      <c r="A832" s="29">
        <v>42103</v>
      </c>
      <c r="B832" s="2">
        <v>1012121019.04</v>
      </c>
      <c r="C832" s="2">
        <v>1011.19</v>
      </c>
      <c r="D832" s="2">
        <f t="shared" si="188"/>
        <v>0</v>
      </c>
      <c r="E832" s="30">
        <f t="shared" si="188"/>
        <v>0</v>
      </c>
      <c r="F832" s="73">
        <f t="shared" si="189"/>
        <v>0</v>
      </c>
      <c r="G832" s="43">
        <f t="shared" si="189"/>
        <v>0</v>
      </c>
      <c r="I832" s="31">
        <f t="shared" si="192"/>
        <v>24888.22</v>
      </c>
      <c r="J832" s="137">
        <f t="shared" si="176"/>
        <v>5901.6392999999998</v>
      </c>
      <c r="K832" s="77">
        <f t="shared" si="184"/>
        <v>1062.2951</v>
      </c>
      <c r="L832" s="137">
        <f t="shared" si="193"/>
        <v>2765.3580000000002</v>
      </c>
      <c r="M832" s="77">
        <f t="shared" si="185"/>
        <v>497.76440000000002</v>
      </c>
      <c r="N832" s="14"/>
      <c r="O832" s="14"/>
      <c r="P832" s="14"/>
      <c r="V832" s="36">
        <f t="shared" si="186"/>
        <v>1014.22</v>
      </c>
      <c r="W832" s="36">
        <f t="shared" si="187"/>
        <v>1008.1600000000001</v>
      </c>
    </row>
    <row r="833" spans="1:23" x14ac:dyDescent="0.2">
      <c r="A833" s="29">
        <v>42104</v>
      </c>
      <c r="B833" s="2">
        <v>1012121019.04</v>
      </c>
      <c r="C833" s="2">
        <v>1011.19</v>
      </c>
      <c r="D833" s="2">
        <f t="shared" si="188"/>
        <v>0</v>
      </c>
      <c r="E833" s="30">
        <f t="shared" si="188"/>
        <v>0</v>
      </c>
      <c r="F833" s="73">
        <f t="shared" si="189"/>
        <v>0</v>
      </c>
      <c r="G833" s="43">
        <f t="shared" si="189"/>
        <v>0</v>
      </c>
      <c r="I833" s="19">
        <f t="shared" si="192"/>
        <v>24888.22</v>
      </c>
      <c r="J833" s="138">
        <f t="shared" si="176"/>
        <v>5901.6392999999998</v>
      </c>
      <c r="K833" s="78">
        <f t="shared" si="184"/>
        <v>1062.2951</v>
      </c>
      <c r="L833" s="144">
        <f t="shared" si="193"/>
        <v>2765.3580000000002</v>
      </c>
      <c r="M833" s="87">
        <f t="shared" si="185"/>
        <v>497.76440000000002</v>
      </c>
      <c r="N833" s="14"/>
      <c r="O833" s="14"/>
      <c r="P833" s="14"/>
      <c r="V833" s="36">
        <f t="shared" si="186"/>
        <v>1014.22</v>
      </c>
      <c r="W833" s="36">
        <f t="shared" si="187"/>
        <v>1008.1600000000001</v>
      </c>
    </row>
    <row r="834" spans="1:23" x14ac:dyDescent="0.2">
      <c r="A834" s="29">
        <v>42105</v>
      </c>
      <c r="B834" s="2">
        <v>1012121019.04</v>
      </c>
      <c r="C834" s="2">
        <v>1011.19</v>
      </c>
      <c r="D834" s="2">
        <f t="shared" si="188"/>
        <v>0</v>
      </c>
      <c r="E834" s="30">
        <f t="shared" si="188"/>
        <v>0</v>
      </c>
      <c r="F834" s="73">
        <f t="shared" si="189"/>
        <v>0</v>
      </c>
      <c r="G834" s="43">
        <f t="shared" si="189"/>
        <v>0</v>
      </c>
      <c r="I834" s="19">
        <f t="shared" si="192"/>
        <v>24888.22</v>
      </c>
      <c r="J834" s="138">
        <f t="shared" si="176"/>
        <v>5901.6392999999998</v>
      </c>
      <c r="K834" s="78">
        <f t="shared" si="184"/>
        <v>1062.2951</v>
      </c>
      <c r="L834" s="144">
        <f t="shared" si="193"/>
        <v>2765.3580000000002</v>
      </c>
      <c r="M834" s="87">
        <f t="shared" si="185"/>
        <v>497.76440000000002</v>
      </c>
      <c r="N834" s="14"/>
      <c r="O834" s="14"/>
      <c r="P834" s="14"/>
      <c r="V834" s="36">
        <f t="shared" si="186"/>
        <v>1014.22</v>
      </c>
      <c r="W834" s="36">
        <f t="shared" si="187"/>
        <v>1008.1600000000001</v>
      </c>
    </row>
    <row r="835" spans="1:23" x14ac:dyDescent="0.2">
      <c r="A835" s="29">
        <v>42106</v>
      </c>
      <c r="B835" s="2">
        <v>1012121019.04</v>
      </c>
      <c r="C835" s="2">
        <v>1011.19</v>
      </c>
      <c r="D835" s="2">
        <f t="shared" si="188"/>
        <v>0</v>
      </c>
      <c r="E835" s="30">
        <f t="shared" si="188"/>
        <v>0</v>
      </c>
      <c r="F835" s="73">
        <f t="shared" si="189"/>
        <v>0</v>
      </c>
      <c r="G835" s="43">
        <f t="shared" si="189"/>
        <v>0</v>
      </c>
      <c r="I835" s="19">
        <f t="shared" si="192"/>
        <v>24888.22</v>
      </c>
      <c r="J835" s="138">
        <f t="shared" si="176"/>
        <v>5901.6392999999998</v>
      </c>
      <c r="K835" s="78">
        <f t="shared" si="184"/>
        <v>1062.2951</v>
      </c>
      <c r="L835" s="144">
        <f t="shared" si="193"/>
        <v>2765.3580000000002</v>
      </c>
      <c r="M835" s="87">
        <f t="shared" si="185"/>
        <v>497.76440000000002</v>
      </c>
      <c r="N835" s="14"/>
      <c r="O835" s="14"/>
      <c r="P835" s="14"/>
      <c r="V835" s="36">
        <f t="shared" si="186"/>
        <v>1014.22</v>
      </c>
      <c r="W835" s="36">
        <f t="shared" si="187"/>
        <v>1008.1600000000001</v>
      </c>
    </row>
    <row r="836" spans="1:23" x14ac:dyDescent="0.2">
      <c r="A836" s="29">
        <v>42107</v>
      </c>
      <c r="B836" s="2">
        <v>1012121019.04</v>
      </c>
      <c r="C836" s="2">
        <v>1011.19</v>
      </c>
      <c r="D836" s="2">
        <f t="shared" si="188"/>
        <v>0</v>
      </c>
      <c r="E836" s="30">
        <f t="shared" si="188"/>
        <v>0</v>
      </c>
      <c r="F836" s="73">
        <f t="shared" si="189"/>
        <v>0</v>
      </c>
      <c r="G836" s="43">
        <f t="shared" si="189"/>
        <v>0</v>
      </c>
      <c r="I836" s="19">
        <f t="shared" si="192"/>
        <v>24888.22</v>
      </c>
      <c r="J836" s="138">
        <f t="shared" si="176"/>
        <v>5901.6392999999998</v>
      </c>
      <c r="K836" s="78">
        <f t="shared" si="184"/>
        <v>1062.2951</v>
      </c>
      <c r="L836" s="144">
        <f t="shared" si="193"/>
        <v>2765.3580000000002</v>
      </c>
      <c r="M836" s="87">
        <f t="shared" si="185"/>
        <v>497.76440000000002</v>
      </c>
      <c r="N836" s="14"/>
      <c r="O836" s="14"/>
      <c r="P836" s="14"/>
      <c r="V836" s="36">
        <f t="shared" si="186"/>
        <v>1014.22</v>
      </c>
      <c r="W836" s="36">
        <f t="shared" si="187"/>
        <v>1008.1600000000001</v>
      </c>
    </row>
    <row r="837" spans="1:23" x14ac:dyDescent="0.2">
      <c r="A837" s="29">
        <v>42108</v>
      </c>
      <c r="B837" s="2">
        <v>1012121019.04</v>
      </c>
      <c r="C837" s="2">
        <v>1011.19</v>
      </c>
      <c r="D837" s="2">
        <f t="shared" si="188"/>
        <v>0</v>
      </c>
      <c r="E837" s="30">
        <f t="shared" si="188"/>
        <v>0</v>
      </c>
      <c r="F837" s="73">
        <f t="shared" si="189"/>
        <v>0</v>
      </c>
      <c r="G837" s="43">
        <f t="shared" si="189"/>
        <v>0</v>
      </c>
      <c r="I837" s="19">
        <f t="shared" si="192"/>
        <v>24888.22</v>
      </c>
      <c r="J837" s="138">
        <f t="shared" si="176"/>
        <v>5901.6392999999998</v>
      </c>
      <c r="K837" s="78">
        <f t="shared" si="184"/>
        <v>1062.2951</v>
      </c>
      <c r="L837" s="144">
        <f t="shared" si="193"/>
        <v>2765.3580000000002</v>
      </c>
      <c r="M837" s="87">
        <f t="shared" si="185"/>
        <v>497.76440000000002</v>
      </c>
      <c r="N837" s="14"/>
      <c r="O837" s="14"/>
      <c r="P837" s="14"/>
      <c r="V837" s="36">
        <f t="shared" si="186"/>
        <v>1014.22</v>
      </c>
      <c r="W837" s="36">
        <f t="shared" si="187"/>
        <v>1008.1600000000001</v>
      </c>
    </row>
    <row r="838" spans="1:23" x14ac:dyDescent="0.2">
      <c r="A838" s="29">
        <v>42109</v>
      </c>
      <c r="B838" s="2">
        <v>1012121019.04</v>
      </c>
      <c r="C838" s="2">
        <v>1011.19</v>
      </c>
      <c r="D838" s="2">
        <f t="shared" si="188"/>
        <v>0</v>
      </c>
      <c r="E838" s="30">
        <f t="shared" si="188"/>
        <v>0</v>
      </c>
      <c r="F838" s="73">
        <f t="shared" si="189"/>
        <v>0</v>
      </c>
      <c r="G838" s="43">
        <f t="shared" si="189"/>
        <v>0</v>
      </c>
      <c r="I838" s="31">
        <f t="shared" si="192"/>
        <v>24888.22</v>
      </c>
      <c r="J838" s="137">
        <f t="shared" si="176"/>
        <v>5901.6392999999998</v>
      </c>
      <c r="K838" s="77">
        <f t="shared" si="184"/>
        <v>1062.2951</v>
      </c>
      <c r="L838" s="137">
        <f t="shared" si="193"/>
        <v>2765.3580000000002</v>
      </c>
      <c r="M838" s="77">
        <f t="shared" si="185"/>
        <v>497.76440000000002</v>
      </c>
      <c r="N838" s="14"/>
      <c r="O838" s="116"/>
      <c r="P838" s="14"/>
      <c r="V838" s="36">
        <f t="shared" si="186"/>
        <v>1014.22</v>
      </c>
      <c r="W838" s="36">
        <f t="shared" si="187"/>
        <v>1008.1600000000001</v>
      </c>
    </row>
    <row r="839" spans="1:23" x14ac:dyDescent="0.2">
      <c r="A839" s="29">
        <v>42110</v>
      </c>
      <c r="B839" s="2">
        <v>1012121019.04</v>
      </c>
      <c r="C839" s="2">
        <v>1011.19</v>
      </c>
      <c r="D839" s="2">
        <f t="shared" si="188"/>
        <v>0</v>
      </c>
      <c r="E839" s="30">
        <f t="shared" si="188"/>
        <v>0</v>
      </c>
      <c r="F839" s="73">
        <f t="shared" si="189"/>
        <v>0</v>
      </c>
      <c r="G839" s="43">
        <f t="shared" si="189"/>
        <v>0</v>
      </c>
      <c r="I839" s="31">
        <f t="shared" si="192"/>
        <v>24888.22</v>
      </c>
      <c r="J839" s="137">
        <f t="shared" si="176"/>
        <v>5901.6392999999998</v>
      </c>
      <c r="K839" s="77">
        <f t="shared" si="184"/>
        <v>1062.2951</v>
      </c>
      <c r="L839" s="137">
        <f t="shared" si="193"/>
        <v>2765.3580000000002</v>
      </c>
      <c r="M839" s="77">
        <f t="shared" si="185"/>
        <v>497.76440000000002</v>
      </c>
      <c r="N839" s="14"/>
      <c r="O839" s="14"/>
      <c r="P839" s="14"/>
      <c r="V839" s="36">
        <f t="shared" si="186"/>
        <v>1014.22</v>
      </c>
      <c r="W839" s="36">
        <f t="shared" si="187"/>
        <v>1008.1600000000001</v>
      </c>
    </row>
    <row r="840" spans="1:23" x14ac:dyDescent="0.2">
      <c r="A840" s="29">
        <v>42111</v>
      </c>
      <c r="B840" s="2">
        <v>1012121019.04</v>
      </c>
      <c r="C840" s="2">
        <v>1011.19</v>
      </c>
      <c r="D840" s="2">
        <f t="shared" si="188"/>
        <v>0</v>
      </c>
      <c r="E840" s="30">
        <f t="shared" si="188"/>
        <v>0</v>
      </c>
      <c r="F840" s="73">
        <f t="shared" si="189"/>
        <v>0</v>
      </c>
      <c r="G840" s="43">
        <f t="shared" si="189"/>
        <v>0</v>
      </c>
      <c r="I840" s="19">
        <f t="shared" si="192"/>
        <v>24888.22</v>
      </c>
      <c r="J840" s="138">
        <f t="shared" si="176"/>
        <v>5901.6392999999998</v>
      </c>
      <c r="K840" s="78">
        <f t="shared" si="184"/>
        <v>1062.2951</v>
      </c>
      <c r="L840" s="144">
        <f t="shared" si="193"/>
        <v>2765.3580000000002</v>
      </c>
      <c r="M840" s="87">
        <f t="shared" si="185"/>
        <v>497.76440000000002</v>
      </c>
      <c r="N840" s="14"/>
      <c r="O840" s="14"/>
      <c r="P840" s="14"/>
      <c r="V840" s="36">
        <f t="shared" si="186"/>
        <v>1014.22</v>
      </c>
      <c r="W840" s="36">
        <f t="shared" si="187"/>
        <v>1008.1600000000001</v>
      </c>
    </row>
    <row r="841" spans="1:23" x14ac:dyDescent="0.2">
      <c r="A841" s="29">
        <v>42112</v>
      </c>
      <c r="B841" s="2">
        <v>1012121019.04</v>
      </c>
      <c r="C841" s="2">
        <v>1011.19</v>
      </c>
      <c r="D841" s="2">
        <f t="shared" si="188"/>
        <v>0</v>
      </c>
      <c r="E841" s="30">
        <f t="shared" si="188"/>
        <v>0</v>
      </c>
      <c r="F841" s="73">
        <f t="shared" si="189"/>
        <v>0</v>
      </c>
      <c r="G841" s="43">
        <f t="shared" si="189"/>
        <v>0</v>
      </c>
      <c r="I841" s="19">
        <f t="shared" si="192"/>
        <v>24888.22</v>
      </c>
      <c r="J841" s="138">
        <f t="shared" si="176"/>
        <v>5901.6392999999998</v>
      </c>
      <c r="K841" s="78">
        <f t="shared" si="184"/>
        <v>1062.2951</v>
      </c>
      <c r="L841" s="144">
        <f t="shared" si="193"/>
        <v>2765.3580000000002</v>
      </c>
      <c r="M841" s="87">
        <f t="shared" si="185"/>
        <v>497.76440000000002</v>
      </c>
      <c r="N841" s="14"/>
      <c r="O841" s="14"/>
      <c r="P841" s="14"/>
      <c r="V841" s="36">
        <f t="shared" si="186"/>
        <v>1014.22</v>
      </c>
      <c r="W841" s="36">
        <f t="shared" si="187"/>
        <v>1008.1600000000001</v>
      </c>
    </row>
    <row r="842" spans="1:23" x14ac:dyDescent="0.2">
      <c r="A842" s="29">
        <v>42113</v>
      </c>
      <c r="B842" s="2">
        <v>1012121019.04</v>
      </c>
      <c r="C842" s="2">
        <v>1011.19</v>
      </c>
      <c r="D842" s="2">
        <f t="shared" si="188"/>
        <v>0</v>
      </c>
      <c r="E842" s="30">
        <f t="shared" si="188"/>
        <v>0</v>
      </c>
      <c r="F842" s="73">
        <f t="shared" si="189"/>
        <v>0</v>
      </c>
      <c r="G842" s="43">
        <f t="shared" si="189"/>
        <v>0</v>
      </c>
      <c r="I842" s="19">
        <f t="shared" si="192"/>
        <v>24888.22</v>
      </c>
      <c r="J842" s="138">
        <f t="shared" si="176"/>
        <v>5901.6392999999998</v>
      </c>
      <c r="K842" s="78">
        <f t="shared" si="184"/>
        <v>1062.2951</v>
      </c>
      <c r="L842" s="144">
        <f t="shared" si="193"/>
        <v>2765.3580000000002</v>
      </c>
      <c r="M842" s="87">
        <f t="shared" si="185"/>
        <v>497.76440000000002</v>
      </c>
      <c r="N842" s="14"/>
      <c r="O842" s="14"/>
      <c r="P842" s="14"/>
      <c r="V842" s="36">
        <f t="shared" si="186"/>
        <v>1014.22</v>
      </c>
      <c r="W842" s="36">
        <f t="shared" si="187"/>
        <v>1008.1600000000001</v>
      </c>
    </row>
    <row r="843" spans="1:23" x14ac:dyDescent="0.2">
      <c r="A843" s="29">
        <v>42114</v>
      </c>
      <c r="B843" s="2">
        <v>1012121019.04</v>
      </c>
      <c r="C843" s="2">
        <v>1011.19</v>
      </c>
      <c r="D843" s="2">
        <f t="shared" si="188"/>
        <v>0</v>
      </c>
      <c r="E843" s="30">
        <f t="shared" si="188"/>
        <v>0</v>
      </c>
      <c r="F843" s="73">
        <f t="shared" si="189"/>
        <v>0</v>
      </c>
      <c r="G843" s="43">
        <f t="shared" si="189"/>
        <v>0</v>
      </c>
      <c r="I843" s="19">
        <f t="shared" si="192"/>
        <v>24888.22</v>
      </c>
      <c r="J843" s="138">
        <f t="shared" si="176"/>
        <v>5901.6392999999998</v>
      </c>
      <c r="K843" s="78">
        <f t="shared" si="184"/>
        <v>1062.2951</v>
      </c>
      <c r="L843" s="144">
        <f t="shared" si="193"/>
        <v>2765.3580000000002</v>
      </c>
      <c r="M843" s="87">
        <f t="shared" si="185"/>
        <v>497.76440000000002</v>
      </c>
      <c r="N843" s="14"/>
      <c r="O843" s="14"/>
      <c r="P843" s="14"/>
      <c r="V843" s="36">
        <f t="shared" si="186"/>
        <v>1014.22</v>
      </c>
      <c r="W843" s="36">
        <f t="shared" si="187"/>
        <v>1008.1600000000001</v>
      </c>
    </row>
    <row r="844" spans="1:23" x14ac:dyDescent="0.2">
      <c r="A844" s="29">
        <v>42115</v>
      </c>
      <c r="B844" s="2">
        <v>1012121019.04</v>
      </c>
      <c r="C844" s="2">
        <v>1011.19</v>
      </c>
      <c r="D844" s="2">
        <f t="shared" si="188"/>
        <v>0</v>
      </c>
      <c r="E844" s="30">
        <f t="shared" si="188"/>
        <v>0</v>
      </c>
      <c r="F844" s="73">
        <f t="shared" si="189"/>
        <v>0</v>
      </c>
      <c r="G844" s="43">
        <f t="shared" si="189"/>
        <v>0</v>
      </c>
      <c r="I844" s="19">
        <f t="shared" si="192"/>
        <v>24888.22</v>
      </c>
      <c r="J844" s="138">
        <f t="shared" si="176"/>
        <v>5901.6392999999998</v>
      </c>
      <c r="K844" s="78">
        <f t="shared" si="184"/>
        <v>1062.2951</v>
      </c>
      <c r="L844" s="144">
        <f t="shared" si="193"/>
        <v>2765.3580000000002</v>
      </c>
      <c r="M844" s="87">
        <f t="shared" si="185"/>
        <v>497.76440000000002</v>
      </c>
      <c r="N844" s="14"/>
      <c r="O844" s="14"/>
      <c r="P844" s="14"/>
      <c r="V844" s="36">
        <f t="shared" si="186"/>
        <v>1014.22</v>
      </c>
      <c r="W844" s="36">
        <f t="shared" si="187"/>
        <v>1008.1600000000001</v>
      </c>
    </row>
    <row r="845" spans="1:23" x14ac:dyDescent="0.2">
      <c r="A845" s="29">
        <v>42116</v>
      </c>
      <c r="B845" s="2">
        <v>1012121019.04</v>
      </c>
      <c r="C845" s="2">
        <v>1011.19</v>
      </c>
      <c r="D845" s="2">
        <f t="shared" si="188"/>
        <v>0</v>
      </c>
      <c r="E845" s="30">
        <f t="shared" si="188"/>
        <v>0</v>
      </c>
      <c r="F845" s="73">
        <f t="shared" si="189"/>
        <v>0</v>
      </c>
      <c r="G845" s="43">
        <f t="shared" si="189"/>
        <v>0</v>
      </c>
      <c r="I845" s="31">
        <f t="shared" si="192"/>
        <v>24888.22</v>
      </c>
      <c r="J845" s="137">
        <f t="shared" si="176"/>
        <v>5901.6392999999998</v>
      </c>
      <c r="K845" s="77">
        <f t="shared" si="184"/>
        <v>1062.2951</v>
      </c>
      <c r="L845" s="137">
        <f t="shared" si="193"/>
        <v>2765.3580000000002</v>
      </c>
      <c r="M845" s="77">
        <f t="shared" si="185"/>
        <v>497.76440000000002</v>
      </c>
      <c r="N845" s="14"/>
      <c r="O845" s="14"/>
      <c r="P845" s="14"/>
      <c r="V845" s="36">
        <f t="shared" si="186"/>
        <v>1014.22</v>
      </c>
      <c r="W845" s="36">
        <f t="shared" si="187"/>
        <v>1008.1600000000001</v>
      </c>
    </row>
    <row r="846" spans="1:23" x14ac:dyDescent="0.2">
      <c r="A846" s="29">
        <v>42117</v>
      </c>
      <c r="B846" s="2">
        <v>1012121019.04</v>
      </c>
      <c r="C846" s="2">
        <v>1011.19</v>
      </c>
      <c r="D846" s="2">
        <f t="shared" si="188"/>
        <v>0</v>
      </c>
      <c r="E846" s="30">
        <f t="shared" si="188"/>
        <v>0</v>
      </c>
      <c r="F846" s="73">
        <f t="shared" si="189"/>
        <v>0</v>
      </c>
      <c r="G846" s="43">
        <f t="shared" si="189"/>
        <v>0</v>
      </c>
      <c r="I846" s="31">
        <f t="shared" si="192"/>
        <v>24888.22</v>
      </c>
      <c r="J846" s="137">
        <f t="shared" si="176"/>
        <v>5901.6392999999998</v>
      </c>
      <c r="K846" s="77">
        <f t="shared" si="184"/>
        <v>1062.2951</v>
      </c>
      <c r="L846" s="137">
        <f t="shared" si="193"/>
        <v>2765.3580000000002</v>
      </c>
      <c r="M846" s="77">
        <f t="shared" si="185"/>
        <v>497.76440000000002</v>
      </c>
      <c r="N846" s="14"/>
      <c r="O846" s="14"/>
      <c r="P846" s="14"/>
      <c r="V846" s="36">
        <f t="shared" si="186"/>
        <v>1014.22</v>
      </c>
      <c r="W846" s="36">
        <f t="shared" si="187"/>
        <v>1008.1600000000001</v>
      </c>
    </row>
    <row r="847" spans="1:23" x14ac:dyDescent="0.2">
      <c r="A847" s="29">
        <v>42118</v>
      </c>
      <c r="B847" s="2">
        <v>1012121019.04</v>
      </c>
      <c r="C847" s="2">
        <v>1011.19</v>
      </c>
      <c r="D847" s="2">
        <f t="shared" si="188"/>
        <v>0</v>
      </c>
      <c r="E847" s="30">
        <f t="shared" si="188"/>
        <v>0</v>
      </c>
      <c r="F847" s="73">
        <f t="shared" si="189"/>
        <v>0</v>
      </c>
      <c r="G847" s="43">
        <f t="shared" si="189"/>
        <v>0</v>
      </c>
      <c r="I847" s="19">
        <f t="shared" si="192"/>
        <v>24888.22</v>
      </c>
      <c r="J847" s="138">
        <f t="shared" si="176"/>
        <v>5901.6392999999998</v>
      </c>
      <c r="K847" s="78">
        <f t="shared" si="184"/>
        <v>1062.2951</v>
      </c>
      <c r="L847" s="144">
        <f t="shared" si="193"/>
        <v>2765.3580000000002</v>
      </c>
      <c r="M847" s="87">
        <f t="shared" si="185"/>
        <v>497.76440000000002</v>
      </c>
      <c r="N847" s="191" t="s">
        <v>54</v>
      </c>
      <c r="O847" s="191"/>
      <c r="P847" s="191"/>
      <c r="V847" s="36">
        <f t="shared" si="186"/>
        <v>1014.22</v>
      </c>
      <c r="W847" s="36">
        <f t="shared" si="187"/>
        <v>1008.1600000000001</v>
      </c>
    </row>
    <row r="848" spans="1:23" x14ac:dyDescent="0.2">
      <c r="A848" s="29">
        <v>42119</v>
      </c>
      <c r="B848" s="2">
        <v>1012121019.04</v>
      </c>
      <c r="C848" s="2">
        <v>1011.19</v>
      </c>
      <c r="D848" s="2">
        <f t="shared" si="188"/>
        <v>0</v>
      </c>
      <c r="E848" s="30">
        <f t="shared" si="188"/>
        <v>0</v>
      </c>
      <c r="F848" s="73">
        <f t="shared" si="189"/>
        <v>0</v>
      </c>
      <c r="G848" s="43">
        <f t="shared" si="189"/>
        <v>0</v>
      </c>
      <c r="I848" s="19">
        <f t="shared" si="192"/>
        <v>24888.22</v>
      </c>
      <c r="J848" s="138">
        <f t="shared" si="176"/>
        <v>5901.6392999999998</v>
      </c>
      <c r="K848" s="78">
        <f t="shared" si="184"/>
        <v>1062.2951</v>
      </c>
      <c r="L848" s="144">
        <f t="shared" si="193"/>
        <v>2765.3580000000002</v>
      </c>
      <c r="M848" s="87">
        <f t="shared" si="185"/>
        <v>497.76440000000002</v>
      </c>
      <c r="N848" s="119" t="s">
        <v>52</v>
      </c>
      <c r="O848" s="120">
        <f>SUM(J825:J854)</f>
        <v>177049.17900000003</v>
      </c>
      <c r="P848" s="76">
        <f>SUM(L825:L854)</f>
        <v>82957.974600000045</v>
      </c>
      <c r="V848" s="36">
        <f t="shared" si="186"/>
        <v>1014.22</v>
      </c>
      <c r="W848" s="36">
        <f t="shared" si="187"/>
        <v>1008.1600000000001</v>
      </c>
    </row>
    <row r="849" spans="1:28" x14ac:dyDescent="0.2">
      <c r="A849" s="29">
        <v>42120</v>
      </c>
      <c r="B849" s="2">
        <v>1012121019.04</v>
      </c>
      <c r="C849" s="2">
        <v>1011.19</v>
      </c>
      <c r="D849" s="2">
        <f t="shared" si="188"/>
        <v>0</v>
      </c>
      <c r="E849" s="30">
        <f t="shared" si="188"/>
        <v>0</v>
      </c>
      <c r="F849" s="73">
        <f t="shared" si="189"/>
        <v>0</v>
      </c>
      <c r="G849" s="43">
        <f t="shared" si="189"/>
        <v>0</v>
      </c>
      <c r="I849" s="19">
        <f t="shared" si="192"/>
        <v>24888.22</v>
      </c>
      <c r="J849" s="138">
        <f t="shared" ref="J849:J912" si="194">ROUND(IF(B848&lt;=$R$740,B848*$S$740/$O$739,MAX(IF(B848&lt;=$R$741,B848*$S$741/$O$739,MAX(IF(B848&lt;=$R$742,B848*$S$742/$O$739,MAX(IF(B848&lt;=$R$743,B848*$S$743/$O$739,MAX(IF(B848&lt;=$R$744,B848*$S$744/$O$739,MAX(IF(B848&lt;=$R$745,B848*$S$745/$O$739,MAX(IF(B848&gt;$R$746,B848*$S$746/$O$739,0),$R$745*$S$745/$O$739)),$R$744*$S$744/$O$739)),$R$743*$S$743/$O$739)),$R$742*$S$742/$O$739)),$R$741*$S$741/$O$739)),$R$740*$S$740/$O$739)),4)</f>
        <v>5901.6392999999998</v>
      </c>
      <c r="K849" s="78">
        <f t="shared" si="184"/>
        <v>1062.2951</v>
      </c>
      <c r="L849" s="144">
        <f t="shared" si="193"/>
        <v>2765.3580000000002</v>
      </c>
      <c r="M849" s="87">
        <f t="shared" si="185"/>
        <v>497.76440000000002</v>
      </c>
      <c r="N849" s="119" t="s">
        <v>53</v>
      </c>
      <c r="O849" s="76">
        <f>SUM(K825:K854)</f>
        <v>31868.852999999988</v>
      </c>
      <c r="P849" s="76">
        <f>SUM(M825:M854)</f>
        <v>14932.434300000001</v>
      </c>
      <c r="V849" s="36">
        <f t="shared" si="186"/>
        <v>1014.22</v>
      </c>
      <c r="W849" s="36">
        <f t="shared" si="187"/>
        <v>1008.1600000000001</v>
      </c>
    </row>
    <row r="850" spans="1:28" x14ac:dyDescent="0.2">
      <c r="A850" s="29">
        <v>42121</v>
      </c>
      <c r="B850" s="2">
        <v>1012121019.04</v>
      </c>
      <c r="C850" s="2">
        <v>1011.19</v>
      </c>
      <c r="D850" s="2">
        <f t="shared" si="188"/>
        <v>0</v>
      </c>
      <c r="E850" s="30">
        <f t="shared" si="188"/>
        <v>0</v>
      </c>
      <c r="F850" s="73">
        <f t="shared" si="189"/>
        <v>0</v>
      </c>
      <c r="G850" s="43">
        <f t="shared" si="189"/>
        <v>0</v>
      </c>
      <c r="I850" s="19">
        <f t="shared" si="192"/>
        <v>24888.22</v>
      </c>
      <c r="J850" s="138">
        <f t="shared" si="194"/>
        <v>5901.6392999999998</v>
      </c>
      <c r="K850" s="78">
        <f t="shared" si="184"/>
        <v>1062.2951</v>
      </c>
      <c r="L850" s="144">
        <f t="shared" si="193"/>
        <v>2765.3580000000002</v>
      </c>
      <c r="M850" s="87">
        <f t="shared" si="185"/>
        <v>497.76440000000002</v>
      </c>
      <c r="N850" s="186" t="s">
        <v>8</v>
      </c>
      <c r="O850" s="186"/>
      <c r="P850" s="186"/>
      <c r="V850" s="36">
        <f t="shared" si="186"/>
        <v>1014.22</v>
      </c>
      <c r="W850" s="36">
        <f t="shared" si="187"/>
        <v>1008.1600000000001</v>
      </c>
    </row>
    <row r="851" spans="1:28" x14ac:dyDescent="0.2">
      <c r="A851" s="29">
        <v>42122</v>
      </c>
      <c r="B851" s="2">
        <v>1012121019.04</v>
      </c>
      <c r="C851" s="2">
        <v>1011.19</v>
      </c>
      <c r="D851" s="2">
        <f t="shared" si="188"/>
        <v>0</v>
      </c>
      <c r="E851" s="30">
        <f t="shared" si="188"/>
        <v>0</v>
      </c>
      <c r="F851" s="73">
        <f t="shared" si="189"/>
        <v>0</v>
      </c>
      <c r="G851" s="43">
        <f t="shared" si="189"/>
        <v>0</v>
      </c>
      <c r="I851" s="19">
        <f t="shared" si="192"/>
        <v>24888.22</v>
      </c>
      <c r="J851" s="138">
        <f t="shared" si="194"/>
        <v>5901.6392999999998</v>
      </c>
      <c r="K851" s="78">
        <f t="shared" si="184"/>
        <v>1062.2951</v>
      </c>
      <c r="L851" s="144">
        <f t="shared" si="193"/>
        <v>2765.3580000000002</v>
      </c>
      <c r="M851" s="87">
        <f t="shared" si="185"/>
        <v>497.76440000000002</v>
      </c>
      <c r="N851" s="92" t="s">
        <v>43</v>
      </c>
      <c r="O851" s="47" t="s">
        <v>39</v>
      </c>
      <c r="P851" s="93" t="s">
        <v>40</v>
      </c>
      <c r="V851" s="36">
        <f t="shared" si="186"/>
        <v>1014.22</v>
      </c>
      <c r="W851" s="36">
        <f t="shared" si="187"/>
        <v>1008.1600000000001</v>
      </c>
      <c r="Y851" s="177" t="s">
        <v>64</v>
      </c>
      <c r="Z851" s="177"/>
      <c r="AA851" s="177" t="s">
        <v>27</v>
      </c>
      <c r="AB851" s="177" t="s">
        <v>28</v>
      </c>
    </row>
    <row r="852" spans="1:28" x14ac:dyDescent="0.2">
      <c r="A852" s="29">
        <v>42123</v>
      </c>
      <c r="B852" s="2">
        <v>1012121019.04</v>
      </c>
      <c r="C852" s="2">
        <v>1011.19</v>
      </c>
      <c r="D852" s="2">
        <f t="shared" si="188"/>
        <v>0</v>
      </c>
      <c r="E852" s="30">
        <f t="shared" si="188"/>
        <v>0</v>
      </c>
      <c r="F852" s="73">
        <f t="shared" si="189"/>
        <v>0</v>
      </c>
      <c r="G852" s="43">
        <f t="shared" si="189"/>
        <v>0</v>
      </c>
      <c r="I852" s="32">
        <f t="shared" si="192"/>
        <v>24888.22</v>
      </c>
      <c r="J852" s="138">
        <f t="shared" si="194"/>
        <v>5901.6392999999998</v>
      </c>
      <c r="K852" s="78">
        <f t="shared" si="184"/>
        <v>1062.2951</v>
      </c>
      <c r="L852" s="144">
        <f t="shared" si="193"/>
        <v>2765.3580000000002</v>
      </c>
      <c r="M852" s="87">
        <f t="shared" si="185"/>
        <v>497.76440000000002</v>
      </c>
      <c r="N852" s="94">
        <f>SUM(I824:I852)</f>
        <v>721758.37999999954</v>
      </c>
      <c r="O852" s="89">
        <f>IF(SUM(J825:J854)&lt;20000,20000,SUM(J825:J854))</f>
        <v>177049.17900000003</v>
      </c>
      <c r="P852" s="91">
        <f>IF(SUM(L825:L854)&lt;6000,6000,SUM(L825:L854))</f>
        <v>82957.974600000045</v>
      </c>
      <c r="V852" s="36">
        <f t="shared" si="186"/>
        <v>1014.22</v>
      </c>
      <c r="W852" s="36">
        <f t="shared" si="187"/>
        <v>1008.1600000000001</v>
      </c>
      <c r="Y852" s="178">
        <f>B852*Y853/12</f>
        <v>8434.341825333333</v>
      </c>
      <c r="Z852" s="177"/>
      <c r="AA852" s="178">
        <f>B852*AA853/12</f>
        <v>168686.83650666664</v>
      </c>
      <c r="AB852" s="178">
        <f>B852*AB853/12</f>
        <v>843434.18253333343</v>
      </c>
    </row>
    <row r="853" spans="1:28" x14ac:dyDescent="0.2">
      <c r="A853" s="29">
        <v>42124</v>
      </c>
      <c r="B853" s="31">
        <v>1011108898.02</v>
      </c>
      <c r="C853" s="31">
        <v>1010.18</v>
      </c>
      <c r="D853" s="2">
        <f t="shared" si="188"/>
        <v>-1012121.0199999809</v>
      </c>
      <c r="E853" s="30">
        <f t="shared" si="188"/>
        <v>-1.0100000000001046</v>
      </c>
      <c r="F853" s="73">
        <f t="shared" si="189"/>
        <v>-1.0000000009484844E-3</v>
      </c>
      <c r="G853" s="43">
        <f t="shared" si="189"/>
        <v>-9.9882316874188291E-4</v>
      </c>
      <c r="I853" s="31">
        <f>ROUND(B853*$N$2/$O$739,2)</f>
        <v>24863.33</v>
      </c>
      <c r="J853" s="137">
        <f t="shared" si="194"/>
        <v>5901.6392999999998</v>
      </c>
      <c r="K853" s="77">
        <f t="shared" si="184"/>
        <v>1062.2951</v>
      </c>
      <c r="L853" s="137">
        <f t="shared" si="193"/>
        <v>2765.3580000000002</v>
      </c>
      <c r="M853" s="77">
        <f t="shared" si="185"/>
        <v>497.76440000000002</v>
      </c>
      <c r="N853" s="94">
        <f>ROUND(N852*18/118,2)</f>
        <v>110098.74</v>
      </c>
      <c r="O853" s="95">
        <f>IF(O852=TRUE,SUM(K825:K854),O852*18%)</f>
        <v>31868.852220000004</v>
      </c>
      <c r="P853" s="96">
        <f>IF(P852=TRUE,SUM(M825:M854),P852*18%)</f>
        <v>14932.435428000008</v>
      </c>
      <c r="V853" s="36">
        <f t="shared" si="186"/>
        <v>1013.2099999999999</v>
      </c>
      <c r="W853" s="36">
        <f t="shared" si="187"/>
        <v>1007.15</v>
      </c>
      <c r="Y853" s="179">
        <v>1E-4</v>
      </c>
      <c r="Z853" s="177"/>
      <c r="AA853" s="179">
        <v>2E-3</v>
      </c>
      <c r="AB853" s="179">
        <v>0.01</v>
      </c>
    </row>
    <row r="854" spans="1:28" x14ac:dyDescent="0.2">
      <c r="A854" s="29">
        <v>42125</v>
      </c>
      <c r="B854" s="30">
        <v>1011108898.02</v>
      </c>
      <c r="C854" s="30">
        <v>1010.18</v>
      </c>
      <c r="D854" s="2">
        <f t="shared" si="188"/>
        <v>0</v>
      </c>
      <c r="E854" s="30">
        <f t="shared" si="188"/>
        <v>0</v>
      </c>
      <c r="F854" s="73">
        <f t="shared" si="189"/>
        <v>0</v>
      </c>
      <c r="G854" s="43">
        <f t="shared" si="189"/>
        <v>0</v>
      </c>
      <c r="I854" s="31">
        <f>ROUND(B854*$N$2/$O$739,2)</f>
        <v>24863.33</v>
      </c>
      <c r="J854" s="139">
        <f t="shared" si="194"/>
        <v>5901.6392999999998</v>
      </c>
      <c r="K854" s="79">
        <f t="shared" si="184"/>
        <v>1062.2951</v>
      </c>
      <c r="L854" s="139">
        <f t="shared" si="193"/>
        <v>2762.5925999999999</v>
      </c>
      <c r="M854" s="79">
        <f t="shared" si="185"/>
        <v>497.26670000000001</v>
      </c>
      <c r="N854" s="190" t="s">
        <v>47</v>
      </c>
      <c r="O854" s="190"/>
      <c r="P854" s="190"/>
      <c r="V854" s="36">
        <f t="shared" si="186"/>
        <v>1013.2099999999999</v>
      </c>
      <c r="W854" s="36">
        <f t="shared" si="187"/>
        <v>1007.15</v>
      </c>
    </row>
    <row r="855" spans="1:28" x14ac:dyDescent="0.2">
      <c r="A855" s="29">
        <v>42126</v>
      </c>
      <c r="B855" s="30">
        <v>1011108898.02</v>
      </c>
      <c r="C855" s="30">
        <v>1010.18</v>
      </c>
      <c r="D855" s="2">
        <f t="shared" si="188"/>
        <v>0</v>
      </c>
      <c r="E855" s="30">
        <f t="shared" si="188"/>
        <v>0</v>
      </c>
      <c r="F855" s="73">
        <f t="shared" si="189"/>
        <v>0</v>
      </c>
      <c r="G855" s="43">
        <f t="shared" si="189"/>
        <v>0</v>
      </c>
      <c r="I855" s="31">
        <f>ROUND(B855*$N$2/$O$739,2)</f>
        <v>24863.33</v>
      </c>
      <c r="J855" s="137">
        <f t="shared" si="194"/>
        <v>5901.6392999999998</v>
      </c>
      <c r="K855" s="77">
        <f t="shared" si="184"/>
        <v>1062.2951</v>
      </c>
      <c r="L855" s="137">
        <f t="shared" si="193"/>
        <v>2762.5925999999999</v>
      </c>
      <c r="M855" s="77">
        <f t="shared" si="185"/>
        <v>497.26670000000001</v>
      </c>
      <c r="N855" s="14"/>
      <c r="O855" s="14"/>
      <c r="P855" s="14"/>
      <c r="Q855" s="34"/>
      <c r="V855" s="36">
        <f t="shared" si="186"/>
        <v>1013.2099999999999</v>
      </c>
      <c r="W855" s="36">
        <f t="shared" si="187"/>
        <v>1007.15</v>
      </c>
    </row>
    <row r="856" spans="1:28" x14ac:dyDescent="0.2">
      <c r="A856" s="29">
        <v>42127</v>
      </c>
      <c r="B856" s="30">
        <v>1011108898.02</v>
      </c>
      <c r="C856" s="30">
        <v>1010.18</v>
      </c>
      <c r="D856" s="2">
        <f t="shared" si="188"/>
        <v>0</v>
      </c>
      <c r="E856" s="30">
        <f t="shared" si="188"/>
        <v>0</v>
      </c>
      <c r="F856" s="73">
        <f t="shared" si="189"/>
        <v>0</v>
      </c>
      <c r="G856" s="43">
        <f t="shared" si="189"/>
        <v>0</v>
      </c>
      <c r="I856" s="19">
        <f>ROUND(B855*$N$2/$O$739,2)</f>
        <v>24863.33</v>
      </c>
      <c r="J856" s="138">
        <f t="shared" si="194"/>
        <v>5901.6392999999998</v>
      </c>
      <c r="K856" s="78">
        <f t="shared" si="184"/>
        <v>1062.2951</v>
      </c>
      <c r="L856" s="144">
        <f t="shared" si="193"/>
        <v>2762.5925999999999</v>
      </c>
      <c r="M856" s="87">
        <f t="shared" si="185"/>
        <v>497.26670000000001</v>
      </c>
      <c r="N856" s="14"/>
      <c r="O856" s="14"/>
      <c r="P856" s="14"/>
      <c r="Q856" s="34"/>
      <c r="V856" s="36">
        <f t="shared" si="186"/>
        <v>1013.2099999999999</v>
      </c>
      <c r="W856" s="36">
        <f t="shared" si="187"/>
        <v>1007.15</v>
      </c>
    </row>
    <row r="857" spans="1:28" x14ac:dyDescent="0.2">
      <c r="A857" s="29">
        <v>42128</v>
      </c>
      <c r="B857" s="30">
        <v>1011108898.02</v>
      </c>
      <c r="C857" s="30">
        <v>1010.18</v>
      </c>
      <c r="D857" s="2">
        <f t="shared" si="188"/>
        <v>0</v>
      </c>
      <c r="E857" s="30">
        <f t="shared" si="188"/>
        <v>0</v>
      </c>
      <c r="F857" s="73">
        <f t="shared" si="189"/>
        <v>0</v>
      </c>
      <c r="G857" s="43">
        <f t="shared" si="189"/>
        <v>0</v>
      </c>
      <c r="I857" s="19">
        <f>ROUND(B856*$N$2/$O$739,2)</f>
        <v>24863.33</v>
      </c>
      <c r="J857" s="138">
        <f t="shared" si="194"/>
        <v>5901.6392999999998</v>
      </c>
      <c r="K857" s="78">
        <f t="shared" si="184"/>
        <v>1062.2951</v>
      </c>
      <c r="L857" s="144">
        <f t="shared" si="193"/>
        <v>2762.5925999999999</v>
      </c>
      <c r="M857" s="163">
        <f t="shared" si="185"/>
        <v>497.26670000000001</v>
      </c>
      <c r="N857" s="75"/>
      <c r="O857" s="75"/>
      <c r="P857" s="75"/>
      <c r="Q857" s="34"/>
      <c r="V857" s="36">
        <f t="shared" si="186"/>
        <v>1013.2099999999999</v>
      </c>
      <c r="W857" s="36">
        <f t="shared" si="187"/>
        <v>1007.15</v>
      </c>
    </row>
    <row r="858" spans="1:28" x14ac:dyDescent="0.2">
      <c r="A858" s="29">
        <v>42129</v>
      </c>
      <c r="B858" s="30">
        <v>1011108898.02</v>
      </c>
      <c r="C858" s="30">
        <v>1010.18</v>
      </c>
      <c r="D858" s="2">
        <f t="shared" si="188"/>
        <v>0</v>
      </c>
      <c r="E858" s="30">
        <f t="shared" si="188"/>
        <v>0</v>
      </c>
      <c r="F858" s="73">
        <f t="shared" si="189"/>
        <v>0</v>
      </c>
      <c r="G858" s="43">
        <f t="shared" si="189"/>
        <v>0</v>
      </c>
      <c r="I858" s="19">
        <f>ROUND(B857*$N$2/$O$739,2)</f>
        <v>24863.33</v>
      </c>
      <c r="J858" s="138">
        <f t="shared" si="194"/>
        <v>5901.6392999999998</v>
      </c>
      <c r="K858" s="78">
        <f t="shared" si="184"/>
        <v>1062.2951</v>
      </c>
      <c r="L858" s="144">
        <f t="shared" si="193"/>
        <v>2762.5925999999999</v>
      </c>
      <c r="M858" s="163">
        <f t="shared" si="185"/>
        <v>497.26670000000001</v>
      </c>
      <c r="N858" s="75"/>
      <c r="O858" s="75"/>
      <c r="P858" s="75"/>
      <c r="Q858" s="34"/>
      <c r="V858" s="36">
        <f t="shared" si="186"/>
        <v>1013.2099999999999</v>
      </c>
      <c r="W858" s="36">
        <f t="shared" si="187"/>
        <v>1007.15</v>
      </c>
    </row>
    <row r="859" spans="1:28" x14ac:dyDescent="0.2">
      <c r="A859" s="29">
        <v>42130</v>
      </c>
      <c r="B859" s="30">
        <v>1011108898.02</v>
      </c>
      <c r="C859" s="30">
        <v>1010.18</v>
      </c>
      <c r="D859" s="2">
        <f t="shared" si="188"/>
        <v>0</v>
      </c>
      <c r="E859" s="30">
        <f t="shared" si="188"/>
        <v>0</v>
      </c>
      <c r="F859" s="73">
        <f t="shared" si="189"/>
        <v>0</v>
      </c>
      <c r="G859" s="43">
        <f t="shared" si="189"/>
        <v>0</v>
      </c>
      <c r="I859" s="31">
        <f>ROUND(B858*$N$2/$O$739,2)</f>
        <v>24863.33</v>
      </c>
      <c r="J859" s="137">
        <f t="shared" si="194"/>
        <v>5901.6392999999998</v>
      </c>
      <c r="K859" s="77">
        <f t="shared" si="184"/>
        <v>1062.2951</v>
      </c>
      <c r="L859" s="137">
        <f t="shared" si="193"/>
        <v>2762.5925999999999</v>
      </c>
      <c r="M859" s="77">
        <f t="shared" si="185"/>
        <v>497.26670000000001</v>
      </c>
      <c r="N859" s="14"/>
      <c r="O859" s="14"/>
      <c r="P859" s="14"/>
      <c r="V859" s="36">
        <f t="shared" si="186"/>
        <v>1013.2099999999999</v>
      </c>
      <c r="W859" s="36">
        <f t="shared" si="187"/>
        <v>1007.15</v>
      </c>
    </row>
    <row r="860" spans="1:28" x14ac:dyDescent="0.2">
      <c r="A860" s="29">
        <v>42131</v>
      </c>
      <c r="B860" s="30">
        <v>1011108898.02</v>
      </c>
      <c r="C860" s="30">
        <v>1010.18</v>
      </c>
      <c r="D860" s="2">
        <f t="shared" si="188"/>
        <v>0</v>
      </c>
      <c r="E860" s="30">
        <f t="shared" si="188"/>
        <v>0</v>
      </c>
      <c r="F860" s="73">
        <f t="shared" si="189"/>
        <v>0</v>
      </c>
      <c r="G860" s="43">
        <f t="shared" si="189"/>
        <v>0</v>
      </c>
      <c r="I860" s="31">
        <f>ROUND(B860*$N$2/$O$739,2)</f>
        <v>24863.33</v>
      </c>
      <c r="J860" s="137">
        <f t="shared" si="194"/>
        <v>5901.6392999999998</v>
      </c>
      <c r="K860" s="77">
        <f t="shared" si="184"/>
        <v>1062.2951</v>
      </c>
      <c r="L860" s="137">
        <f t="shared" si="193"/>
        <v>2762.5925999999999</v>
      </c>
      <c r="M860" s="77">
        <f t="shared" si="185"/>
        <v>497.26670000000001</v>
      </c>
      <c r="N860" s="14"/>
      <c r="O860" s="14"/>
      <c r="P860" s="14"/>
      <c r="V860" s="36">
        <f t="shared" si="186"/>
        <v>1013.2099999999999</v>
      </c>
      <c r="W860" s="36">
        <f t="shared" si="187"/>
        <v>1007.15</v>
      </c>
    </row>
    <row r="861" spans="1:28" x14ac:dyDescent="0.2">
      <c r="A861" s="29">
        <v>42132</v>
      </c>
      <c r="B861" s="30">
        <v>1011108898.02</v>
      </c>
      <c r="C861" s="30">
        <v>1010.18</v>
      </c>
      <c r="D861" s="2">
        <f t="shared" si="188"/>
        <v>0</v>
      </c>
      <c r="E861" s="30">
        <f t="shared" si="188"/>
        <v>0</v>
      </c>
      <c r="F861" s="73">
        <f t="shared" si="189"/>
        <v>0</v>
      </c>
      <c r="G861" s="43">
        <f t="shared" si="189"/>
        <v>0</v>
      </c>
      <c r="I861" s="19">
        <f t="shared" ref="I861:I894" si="195">ROUND(B860*$N$2/$O$739,2)</f>
        <v>24863.33</v>
      </c>
      <c r="J861" s="138">
        <f t="shared" si="194"/>
        <v>5901.6392999999998</v>
      </c>
      <c r="K861" s="78">
        <f t="shared" si="184"/>
        <v>1062.2951</v>
      </c>
      <c r="L861" s="144">
        <f t="shared" si="193"/>
        <v>2762.5925999999999</v>
      </c>
      <c r="M861" s="87">
        <f t="shared" si="185"/>
        <v>497.26670000000001</v>
      </c>
      <c r="N861" s="14"/>
      <c r="O861" s="14"/>
      <c r="P861" s="14"/>
      <c r="V861" s="36">
        <f t="shared" si="186"/>
        <v>1013.2099999999999</v>
      </c>
      <c r="W861" s="36">
        <f t="shared" si="187"/>
        <v>1007.15</v>
      </c>
    </row>
    <row r="862" spans="1:28" x14ac:dyDescent="0.2">
      <c r="A862" s="29">
        <v>42133</v>
      </c>
      <c r="B862" s="30">
        <v>1011108898.02</v>
      </c>
      <c r="C862" s="30">
        <v>1010.18</v>
      </c>
      <c r="D862" s="2">
        <f t="shared" si="188"/>
        <v>0</v>
      </c>
      <c r="E862" s="30">
        <f t="shared" si="188"/>
        <v>0</v>
      </c>
      <c r="F862" s="73">
        <f t="shared" si="189"/>
        <v>0</v>
      </c>
      <c r="G862" s="43">
        <f t="shared" si="189"/>
        <v>0</v>
      </c>
      <c r="I862" s="19">
        <f t="shared" si="195"/>
        <v>24863.33</v>
      </c>
      <c r="J862" s="138">
        <f t="shared" si="194"/>
        <v>5901.6392999999998</v>
      </c>
      <c r="K862" s="78">
        <f t="shared" si="184"/>
        <v>1062.2951</v>
      </c>
      <c r="L862" s="144">
        <f t="shared" si="193"/>
        <v>2762.5925999999999</v>
      </c>
      <c r="M862" s="87">
        <f t="shared" si="185"/>
        <v>497.26670000000001</v>
      </c>
      <c r="N862" s="14"/>
      <c r="O862" s="14"/>
      <c r="P862" s="14"/>
      <c r="V862" s="36">
        <f t="shared" si="186"/>
        <v>1013.2099999999999</v>
      </c>
      <c r="W862" s="36">
        <f t="shared" si="187"/>
        <v>1007.15</v>
      </c>
    </row>
    <row r="863" spans="1:28" x14ac:dyDescent="0.2">
      <c r="A863" s="29">
        <v>42134</v>
      </c>
      <c r="B863" s="30">
        <v>1011108898.02</v>
      </c>
      <c r="C863" s="30">
        <v>1010.18</v>
      </c>
      <c r="D863" s="2">
        <f t="shared" si="188"/>
        <v>0</v>
      </c>
      <c r="E863" s="30">
        <f t="shared" si="188"/>
        <v>0</v>
      </c>
      <c r="F863" s="73">
        <f t="shared" si="189"/>
        <v>0</v>
      </c>
      <c r="G863" s="43">
        <f t="shared" si="189"/>
        <v>0</v>
      </c>
      <c r="I863" s="31">
        <f t="shared" si="195"/>
        <v>24863.33</v>
      </c>
      <c r="J863" s="137">
        <f t="shared" si="194"/>
        <v>5901.6392999999998</v>
      </c>
      <c r="K863" s="77">
        <f t="shared" si="184"/>
        <v>1062.2951</v>
      </c>
      <c r="L863" s="137">
        <f t="shared" si="193"/>
        <v>2762.5925999999999</v>
      </c>
      <c r="M863" s="77">
        <f t="shared" si="185"/>
        <v>497.26670000000001</v>
      </c>
      <c r="N863" s="14"/>
      <c r="O863" s="14"/>
      <c r="P863" s="14"/>
      <c r="V863" s="36">
        <f t="shared" si="186"/>
        <v>1013.2099999999999</v>
      </c>
      <c r="W863" s="36">
        <f t="shared" si="187"/>
        <v>1007.15</v>
      </c>
    </row>
    <row r="864" spans="1:28" x14ac:dyDescent="0.2">
      <c r="A864" s="29">
        <v>42135</v>
      </c>
      <c r="B864" s="30">
        <v>1011108898.02</v>
      </c>
      <c r="C864" s="30">
        <v>1010.18</v>
      </c>
      <c r="D864" s="2">
        <f t="shared" si="188"/>
        <v>0</v>
      </c>
      <c r="E864" s="30">
        <f t="shared" si="188"/>
        <v>0</v>
      </c>
      <c r="F864" s="73">
        <f t="shared" si="189"/>
        <v>0</v>
      </c>
      <c r="G864" s="43">
        <f t="shared" si="189"/>
        <v>0</v>
      </c>
      <c r="I864" s="19">
        <f t="shared" si="195"/>
        <v>24863.33</v>
      </c>
      <c r="J864" s="138">
        <f t="shared" si="194"/>
        <v>5901.6392999999998</v>
      </c>
      <c r="K864" s="78">
        <f t="shared" si="184"/>
        <v>1062.2951</v>
      </c>
      <c r="L864" s="144">
        <f t="shared" si="193"/>
        <v>2762.5925999999999</v>
      </c>
      <c r="M864" s="87">
        <f t="shared" si="185"/>
        <v>497.26670000000001</v>
      </c>
      <c r="N864" s="14"/>
      <c r="O864" s="14"/>
      <c r="P864" s="14"/>
      <c r="V864" s="36">
        <f t="shared" si="186"/>
        <v>1013.2099999999999</v>
      </c>
      <c r="W864" s="36">
        <f t="shared" si="187"/>
        <v>1007.15</v>
      </c>
    </row>
    <row r="865" spans="1:23" x14ac:dyDescent="0.2">
      <c r="A865" s="29">
        <v>42136</v>
      </c>
      <c r="B865" s="30">
        <v>1011108898.02</v>
      </c>
      <c r="C865" s="30">
        <v>1010.18</v>
      </c>
      <c r="D865" s="2">
        <f t="shared" si="188"/>
        <v>0</v>
      </c>
      <c r="E865" s="30">
        <f t="shared" si="188"/>
        <v>0</v>
      </c>
      <c r="F865" s="73">
        <f t="shared" si="189"/>
        <v>0</v>
      </c>
      <c r="G865" s="43">
        <f t="shared" si="189"/>
        <v>0</v>
      </c>
      <c r="I865" s="19">
        <f t="shared" si="195"/>
        <v>24863.33</v>
      </c>
      <c r="J865" s="138">
        <f t="shared" si="194"/>
        <v>5901.6392999999998</v>
      </c>
      <c r="K865" s="78">
        <f t="shared" si="184"/>
        <v>1062.2951</v>
      </c>
      <c r="L865" s="144">
        <f t="shared" si="193"/>
        <v>2762.5925999999999</v>
      </c>
      <c r="M865" s="87">
        <f t="shared" si="185"/>
        <v>497.26670000000001</v>
      </c>
      <c r="N865" s="14"/>
      <c r="O865" s="14"/>
      <c r="P865" s="14"/>
      <c r="V865" s="36">
        <f t="shared" si="186"/>
        <v>1013.2099999999999</v>
      </c>
      <c r="W865" s="36">
        <f t="shared" si="187"/>
        <v>1007.15</v>
      </c>
    </row>
    <row r="866" spans="1:23" x14ac:dyDescent="0.2">
      <c r="A866" s="29">
        <v>42137</v>
      </c>
      <c r="B866" s="30">
        <v>1011108898.02</v>
      </c>
      <c r="C866" s="30">
        <v>1010.18</v>
      </c>
      <c r="D866" s="2">
        <f t="shared" si="188"/>
        <v>0</v>
      </c>
      <c r="E866" s="30">
        <f t="shared" si="188"/>
        <v>0</v>
      </c>
      <c r="F866" s="73">
        <f t="shared" si="189"/>
        <v>0</v>
      </c>
      <c r="G866" s="43">
        <f t="shared" si="189"/>
        <v>0</v>
      </c>
      <c r="I866" s="31">
        <f t="shared" si="195"/>
        <v>24863.33</v>
      </c>
      <c r="J866" s="137">
        <f t="shared" si="194"/>
        <v>5901.6392999999998</v>
      </c>
      <c r="K866" s="77">
        <f t="shared" si="184"/>
        <v>1062.2951</v>
      </c>
      <c r="L866" s="137">
        <f t="shared" si="193"/>
        <v>2762.5925999999999</v>
      </c>
      <c r="M866" s="77">
        <f t="shared" si="185"/>
        <v>497.26670000000001</v>
      </c>
      <c r="N866" s="14"/>
      <c r="O866" s="14"/>
      <c r="P866" s="14"/>
      <c r="V866" s="36">
        <f t="shared" si="186"/>
        <v>1013.2099999999999</v>
      </c>
      <c r="W866" s="36">
        <f t="shared" si="187"/>
        <v>1007.15</v>
      </c>
    </row>
    <row r="867" spans="1:23" x14ac:dyDescent="0.2">
      <c r="A867" s="29">
        <v>42138</v>
      </c>
      <c r="B867" s="30">
        <v>1011108898.02</v>
      </c>
      <c r="C867" s="30">
        <v>1010.18</v>
      </c>
      <c r="D867" s="2">
        <f t="shared" si="188"/>
        <v>0</v>
      </c>
      <c r="E867" s="30">
        <f t="shared" si="188"/>
        <v>0</v>
      </c>
      <c r="F867" s="73">
        <f t="shared" si="189"/>
        <v>0</v>
      </c>
      <c r="G867" s="43">
        <f t="shared" si="189"/>
        <v>0</v>
      </c>
      <c r="I867" s="31">
        <f t="shared" si="195"/>
        <v>24863.33</v>
      </c>
      <c r="J867" s="137">
        <f t="shared" si="194"/>
        <v>5901.6392999999998</v>
      </c>
      <c r="K867" s="77">
        <f t="shared" si="184"/>
        <v>1062.2951</v>
      </c>
      <c r="L867" s="137">
        <f t="shared" si="193"/>
        <v>2762.5925999999999</v>
      </c>
      <c r="M867" s="77">
        <f t="shared" si="185"/>
        <v>497.26670000000001</v>
      </c>
      <c r="N867" s="14"/>
      <c r="O867" s="14"/>
      <c r="P867" s="14"/>
      <c r="V867" s="36">
        <f t="shared" si="186"/>
        <v>1013.2099999999999</v>
      </c>
      <c r="W867" s="36">
        <f t="shared" si="187"/>
        <v>1007.15</v>
      </c>
    </row>
    <row r="868" spans="1:23" x14ac:dyDescent="0.2">
      <c r="A868" s="29">
        <v>42139</v>
      </c>
      <c r="B868" s="30">
        <v>1011108898.02</v>
      </c>
      <c r="C868" s="30">
        <v>1010.18</v>
      </c>
      <c r="D868" s="2">
        <f t="shared" si="188"/>
        <v>0</v>
      </c>
      <c r="E868" s="30">
        <f t="shared" si="188"/>
        <v>0</v>
      </c>
      <c r="F868" s="73">
        <f t="shared" si="189"/>
        <v>0</v>
      </c>
      <c r="G868" s="43">
        <f t="shared" si="189"/>
        <v>0</v>
      </c>
      <c r="I868" s="19">
        <f t="shared" si="195"/>
        <v>24863.33</v>
      </c>
      <c r="J868" s="138">
        <f t="shared" si="194"/>
        <v>5901.6392999999998</v>
      </c>
      <c r="K868" s="78">
        <f t="shared" si="184"/>
        <v>1062.2951</v>
      </c>
      <c r="L868" s="144">
        <f t="shared" si="193"/>
        <v>2762.5925999999999</v>
      </c>
      <c r="M868" s="87">
        <f t="shared" si="185"/>
        <v>497.26670000000001</v>
      </c>
      <c r="N868" s="14"/>
      <c r="O868" s="14"/>
      <c r="P868" s="14"/>
      <c r="V868" s="36">
        <f t="shared" si="186"/>
        <v>1013.2099999999999</v>
      </c>
      <c r="W868" s="36">
        <f t="shared" si="187"/>
        <v>1007.15</v>
      </c>
    </row>
    <row r="869" spans="1:23" x14ac:dyDescent="0.2">
      <c r="A869" s="29">
        <v>42140</v>
      </c>
      <c r="B869" s="30">
        <v>1011108898.02</v>
      </c>
      <c r="C869" s="30">
        <v>1010.18</v>
      </c>
      <c r="D869" s="2">
        <f t="shared" si="188"/>
        <v>0</v>
      </c>
      <c r="E869" s="30">
        <f t="shared" si="188"/>
        <v>0</v>
      </c>
      <c r="F869" s="73">
        <f t="shared" si="189"/>
        <v>0</v>
      </c>
      <c r="G869" s="43">
        <f t="shared" si="189"/>
        <v>0</v>
      </c>
      <c r="I869" s="19">
        <f t="shared" si="195"/>
        <v>24863.33</v>
      </c>
      <c r="J869" s="138">
        <f t="shared" si="194"/>
        <v>5901.6392999999998</v>
      </c>
      <c r="K869" s="78">
        <f t="shared" si="184"/>
        <v>1062.2951</v>
      </c>
      <c r="L869" s="144">
        <f t="shared" si="193"/>
        <v>2762.5925999999999</v>
      </c>
      <c r="M869" s="87">
        <f t="shared" si="185"/>
        <v>497.26670000000001</v>
      </c>
      <c r="N869" s="14"/>
      <c r="O869" s="14"/>
      <c r="P869" s="14"/>
      <c r="V869" s="36">
        <f t="shared" si="186"/>
        <v>1013.2099999999999</v>
      </c>
      <c r="W869" s="36">
        <f t="shared" si="187"/>
        <v>1007.15</v>
      </c>
    </row>
    <row r="870" spans="1:23" x14ac:dyDescent="0.2">
      <c r="A870" s="29">
        <v>42141</v>
      </c>
      <c r="B870" s="30">
        <v>1011108898.02</v>
      </c>
      <c r="C870" s="30">
        <v>1010.18</v>
      </c>
      <c r="D870" s="2">
        <f t="shared" si="188"/>
        <v>0</v>
      </c>
      <c r="E870" s="30">
        <f t="shared" si="188"/>
        <v>0</v>
      </c>
      <c r="F870" s="73">
        <f t="shared" si="189"/>
        <v>0</v>
      </c>
      <c r="G870" s="43">
        <f t="shared" si="189"/>
        <v>0</v>
      </c>
      <c r="I870" s="19">
        <f t="shared" si="195"/>
        <v>24863.33</v>
      </c>
      <c r="J870" s="138">
        <f t="shared" si="194"/>
        <v>5901.6392999999998</v>
      </c>
      <c r="K870" s="78">
        <f t="shared" si="184"/>
        <v>1062.2951</v>
      </c>
      <c r="L870" s="144">
        <f t="shared" si="193"/>
        <v>2762.5925999999999</v>
      </c>
      <c r="M870" s="87">
        <f t="shared" si="185"/>
        <v>497.26670000000001</v>
      </c>
      <c r="N870" s="14"/>
      <c r="O870" s="14"/>
      <c r="P870" s="14"/>
      <c r="V870" s="36">
        <f t="shared" si="186"/>
        <v>1013.2099999999999</v>
      </c>
      <c r="W870" s="36">
        <f t="shared" si="187"/>
        <v>1007.15</v>
      </c>
    </row>
    <row r="871" spans="1:23" x14ac:dyDescent="0.2">
      <c r="A871" s="29">
        <v>42142</v>
      </c>
      <c r="B871" s="30">
        <v>1011108898.02</v>
      </c>
      <c r="C871" s="30">
        <v>1010.18</v>
      </c>
      <c r="D871" s="2">
        <f t="shared" si="188"/>
        <v>0</v>
      </c>
      <c r="E871" s="30">
        <f t="shared" si="188"/>
        <v>0</v>
      </c>
      <c r="F871" s="73">
        <f t="shared" si="189"/>
        <v>0</v>
      </c>
      <c r="G871" s="43">
        <f t="shared" si="189"/>
        <v>0</v>
      </c>
      <c r="I871" s="19">
        <f t="shared" si="195"/>
        <v>24863.33</v>
      </c>
      <c r="J871" s="138">
        <f t="shared" si="194"/>
        <v>5901.6392999999998</v>
      </c>
      <c r="K871" s="78">
        <f t="shared" si="184"/>
        <v>1062.2951</v>
      </c>
      <c r="L871" s="144">
        <f t="shared" si="193"/>
        <v>2762.5925999999999</v>
      </c>
      <c r="M871" s="87">
        <f t="shared" si="185"/>
        <v>497.26670000000001</v>
      </c>
      <c r="N871" s="14"/>
      <c r="O871" s="14"/>
      <c r="P871" s="14"/>
      <c r="V871" s="36">
        <f t="shared" si="186"/>
        <v>1013.2099999999999</v>
      </c>
      <c r="W871" s="36">
        <f t="shared" si="187"/>
        <v>1007.15</v>
      </c>
    </row>
    <row r="872" spans="1:23" x14ac:dyDescent="0.2">
      <c r="A872" s="29">
        <v>42143</v>
      </c>
      <c r="B872" s="30">
        <v>1011108898.02</v>
      </c>
      <c r="C872" s="30">
        <v>1010.18</v>
      </c>
      <c r="D872" s="2">
        <f t="shared" si="188"/>
        <v>0</v>
      </c>
      <c r="E872" s="30">
        <f t="shared" si="188"/>
        <v>0</v>
      </c>
      <c r="F872" s="73">
        <f t="shared" si="189"/>
        <v>0</v>
      </c>
      <c r="G872" s="43">
        <f t="shared" si="189"/>
        <v>0</v>
      </c>
      <c r="I872" s="19">
        <f t="shared" si="195"/>
        <v>24863.33</v>
      </c>
      <c r="J872" s="138">
        <f t="shared" si="194"/>
        <v>5901.6392999999998</v>
      </c>
      <c r="K872" s="78">
        <f t="shared" ref="K872:K935" si="196">ROUND(J872*18%,4)</f>
        <v>1062.2951</v>
      </c>
      <c r="L872" s="144">
        <f t="shared" si="193"/>
        <v>2762.5925999999999</v>
      </c>
      <c r="M872" s="87">
        <f t="shared" ref="M872:M935" si="197">ROUND(L872*18%,4)</f>
        <v>497.26670000000001</v>
      </c>
      <c r="N872" s="14"/>
      <c r="O872" s="14"/>
      <c r="P872" s="14"/>
      <c r="V872" s="36">
        <f t="shared" ref="V872:V935" si="198">C872+(ROUND(C872*$V$2,2))</f>
        <v>1013.2099999999999</v>
      </c>
      <c r="W872" s="36">
        <f t="shared" ref="W872:W935" si="199">C872-(ROUND(C872*$V$2,2))</f>
        <v>1007.15</v>
      </c>
    </row>
    <row r="873" spans="1:23" x14ac:dyDescent="0.2">
      <c r="A873" s="29">
        <v>42144</v>
      </c>
      <c r="B873" s="30">
        <v>1011108898.02</v>
      </c>
      <c r="C873" s="30">
        <v>1010.18</v>
      </c>
      <c r="D873" s="2">
        <f t="shared" si="188"/>
        <v>0</v>
      </c>
      <c r="E873" s="30">
        <f t="shared" si="188"/>
        <v>0</v>
      </c>
      <c r="F873" s="73">
        <f t="shared" si="189"/>
        <v>0</v>
      </c>
      <c r="G873" s="43">
        <f t="shared" si="189"/>
        <v>0</v>
      </c>
      <c r="I873" s="31">
        <f t="shared" si="195"/>
        <v>24863.33</v>
      </c>
      <c r="J873" s="137">
        <f t="shared" si="194"/>
        <v>5901.6392999999998</v>
      </c>
      <c r="K873" s="77">
        <f t="shared" si="196"/>
        <v>1062.2951</v>
      </c>
      <c r="L873" s="137">
        <f t="shared" si="193"/>
        <v>2762.5925999999999</v>
      </c>
      <c r="M873" s="77">
        <f t="shared" si="197"/>
        <v>497.26670000000001</v>
      </c>
      <c r="N873" s="14"/>
      <c r="O873" s="14"/>
      <c r="P873" s="14"/>
      <c r="V873" s="36">
        <f t="shared" si="198"/>
        <v>1013.2099999999999</v>
      </c>
      <c r="W873" s="36">
        <f t="shared" si="199"/>
        <v>1007.15</v>
      </c>
    </row>
    <row r="874" spans="1:23" x14ac:dyDescent="0.2">
      <c r="A874" s="29">
        <v>42145</v>
      </c>
      <c r="B874" s="30">
        <v>1011108898.02</v>
      </c>
      <c r="C874" s="30">
        <v>1010.18</v>
      </c>
      <c r="D874" s="2">
        <f t="shared" si="188"/>
        <v>0</v>
      </c>
      <c r="E874" s="30">
        <f t="shared" si="188"/>
        <v>0</v>
      </c>
      <c r="F874" s="73">
        <f t="shared" si="189"/>
        <v>0</v>
      </c>
      <c r="G874" s="43">
        <f t="shared" si="189"/>
        <v>0</v>
      </c>
      <c r="I874" s="31">
        <f t="shared" si="195"/>
        <v>24863.33</v>
      </c>
      <c r="J874" s="137">
        <f t="shared" si="194"/>
        <v>5901.6392999999998</v>
      </c>
      <c r="K874" s="77">
        <f t="shared" si="196"/>
        <v>1062.2951</v>
      </c>
      <c r="L874" s="137">
        <f t="shared" si="193"/>
        <v>2762.5925999999999</v>
      </c>
      <c r="M874" s="77">
        <f t="shared" si="197"/>
        <v>497.26670000000001</v>
      </c>
      <c r="N874" s="14"/>
      <c r="O874" s="14"/>
      <c r="P874" s="14"/>
      <c r="V874" s="36">
        <f t="shared" si="198"/>
        <v>1013.2099999999999</v>
      </c>
      <c r="W874" s="36">
        <f t="shared" si="199"/>
        <v>1007.15</v>
      </c>
    </row>
    <row r="875" spans="1:23" x14ac:dyDescent="0.2">
      <c r="A875" s="29">
        <v>42146</v>
      </c>
      <c r="B875" s="30">
        <v>1011108898.02</v>
      </c>
      <c r="C875" s="30">
        <v>1010.18</v>
      </c>
      <c r="D875" s="2">
        <f t="shared" si="188"/>
        <v>0</v>
      </c>
      <c r="E875" s="30">
        <f t="shared" si="188"/>
        <v>0</v>
      </c>
      <c r="F875" s="73">
        <f t="shared" si="189"/>
        <v>0</v>
      </c>
      <c r="G875" s="43">
        <f t="shared" si="189"/>
        <v>0</v>
      </c>
      <c r="I875" s="19">
        <f t="shared" si="195"/>
        <v>24863.33</v>
      </c>
      <c r="J875" s="138">
        <f t="shared" si="194"/>
        <v>5901.6392999999998</v>
      </c>
      <c r="K875" s="78">
        <f t="shared" si="196"/>
        <v>1062.2951</v>
      </c>
      <c r="L875" s="144">
        <f t="shared" si="193"/>
        <v>2762.5925999999999</v>
      </c>
      <c r="M875" s="87">
        <f t="shared" si="197"/>
        <v>497.26670000000001</v>
      </c>
      <c r="N875" s="14"/>
      <c r="O875" s="14"/>
      <c r="P875" s="14"/>
      <c r="V875" s="36">
        <f t="shared" si="198"/>
        <v>1013.2099999999999</v>
      </c>
      <c r="W875" s="36">
        <f t="shared" si="199"/>
        <v>1007.15</v>
      </c>
    </row>
    <row r="876" spans="1:23" x14ac:dyDescent="0.2">
      <c r="A876" s="29">
        <v>42147</v>
      </c>
      <c r="B876" s="30">
        <v>1011108898.02</v>
      </c>
      <c r="C876" s="30">
        <v>1010.18</v>
      </c>
      <c r="D876" s="2">
        <f t="shared" si="188"/>
        <v>0</v>
      </c>
      <c r="E876" s="30">
        <f t="shared" si="188"/>
        <v>0</v>
      </c>
      <c r="F876" s="73">
        <f t="shared" si="189"/>
        <v>0</v>
      </c>
      <c r="G876" s="43">
        <f t="shared" si="189"/>
        <v>0</v>
      </c>
      <c r="I876" s="19">
        <f t="shared" si="195"/>
        <v>24863.33</v>
      </c>
      <c r="J876" s="138">
        <f t="shared" si="194"/>
        <v>5901.6392999999998</v>
      </c>
      <c r="K876" s="78">
        <f t="shared" si="196"/>
        <v>1062.2951</v>
      </c>
      <c r="L876" s="144">
        <f t="shared" si="193"/>
        <v>2762.5925999999999</v>
      </c>
      <c r="M876" s="87">
        <f t="shared" si="197"/>
        <v>497.26670000000001</v>
      </c>
      <c r="N876" s="14"/>
      <c r="O876" s="14"/>
      <c r="P876" s="14"/>
      <c r="V876" s="36">
        <f t="shared" si="198"/>
        <v>1013.2099999999999</v>
      </c>
      <c r="W876" s="36">
        <f t="shared" si="199"/>
        <v>1007.15</v>
      </c>
    </row>
    <row r="877" spans="1:23" x14ac:dyDescent="0.2">
      <c r="A877" s="29">
        <v>42148</v>
      </c>
      <c r="B877" s="30">
        <v>1011108898.02</v>
      </c>
      <c r="C877" s="30">
        <v>1010.18</v>
      </c>
      <c r="D877" s="2">
        <f t="shared" si="188"/>
        <v>0</v>
      </c>
      <c r="E877" s="30">
        <f t="shared" si="188"/>
        <v>0</v>
      </c>
      <c r="F877" s="73">
        <f t="shared" si="189"/>
        <v>0</v>
      </c>
      <c r="G877" s="43">
        <f t="shared" si="189"/>
        <v>0</v>
      </c>
      <c r="I877" s="19">
        <f t="shared" si="195"/>
        <v>24863.33</v>
      </c>
      <c r="J877" s="138">
        <f t="shared" si="194"/>
        <v>5901.6392999999998</v>
      </c>
      <c r="K877" s="78">
        <f t="shared" si="196"/>
        <v>1062.2951</v>
      </c>
      <c r="L877" s="144">
        <f t="shared" si="193"/>
        <v>2762.5925999999999</v>
      </c>
      <c r="M877" s="87">
        <f t="shared" si="197"/>
        <v>497.26670000000001</v>
      </c>
      <c r="N877" s="14"/>
      <c r="O877" s="14"/>
      <c r="P877" s="14"/>
      <c r="V877" s="36">
        <f t="shared" si="198"/>
        <v>1013.2099999999999</v>
      </c>
      <c r="W877" s="36">
        <f t="shared" si="199"/>
        <v>1007.15</v>
      </c>
    </row>
    <row r="878" spans="1:23" x14ac:dyDescent="0.2">
      <c r="A878" s="29">
        <v>42149</v>
      </c>
      <c r="B878" s="30">
        <v>1011108898.02</v>
      </c>
      <c r="C878" s="30">
        <v>1010.18</v>
      </c>
      <c r="D878" s="2">
        <f t="shared" si="188"/>
        <v>0</v>
      </c>
      <c r="E878" s="30">
        <f t="shared" si="188"/>
        <v>0</v>
      </c>
      <c r="F878" s="73">
        <f t="shared" si="189"/>
        <v>0</v>
      </c>
      <c r="G878" s="43">
        <f t="shared" si="189"/>
        <v>0</v>
      </c>
      <c r="I878" s="19">
        <f t="shared" si="195"/>
        <v>24863.33</v>
      </c>
      <c r="J878" s="138">
        <f t="shared" si="194"/>
        <v>5901.6392999999998</v>
      </c>
      <c r="K878" s="78">
        <f t="shared" si="196"/>
        <v>1062.2951</v>
      </c>
      <c r="L878" s="144">
        <f t="shared" si="193"/>
        <v>2762.5925999999999</v>
      </c>
      <c r="M878" s="87">
        <f t="shared" si="197"/>
        <v>497.26670000000001</v>
      </c>
      <c r="N878" s="14"/>
      <c r="O878" s="14"/>
      <c r="P878" s="14"/>
      <c r="V878" s="36">
        <f t="shared" si="198"/>
        <v>1013.2099999999999</v>
      </c>
      <c r="W878" s="36">
        <f t="shared" si="199"/>
        <v>1007.15</v>
      </c>
    </row>
    <row r="879" spans="1:23" x14ac:dyDescent="0.2">
      <c r="A879" s="29">
        <v>42150</v>
      </c>
      <c r="B879" s="30">
        <v>1011108898.02</v>
      </c>
      <c r="C879" s="30">
        <v>1010.18</v>
      </c>
      <c r="D879" s="2">
        <f t="shared" ref="D879:E942" si="200">IF(B879-B878=-B879-B878,0,B879-B878)</f>
        <v>0</v>
      </c>
      <c r="E879" s="30">
        <f t="shared" si="200"/>
        <v>0</v>
      </c>
      <c r="F879" s="73">
        <f t="shared" ref="F879:G942" si="201">IFERROR(D879/B878,0)</f>
        <v>0</v>
      </c>
      <c r="G879" s="43">
        <f t="shared" si="201"/>
        <v>0</v>
      </c>
      <c r="I879" s="19">
        <f t="shared" si="195"/>
        <v>24863.33</v>
      </c>
      <c r="J879" s="138">
        <f t="shared" si="194"/>
        <v>5901.6392999999998</v>
      </c>
      <c r="K879" s="78">
        <f t="shared" si="196"/>
        <v>1062.2951</v>
      </c>
      <c r="L879" s="144">
        <f t="shared" si="193"/>
        <v>2762.5925999999999</v>
      </c>
      <c r="M879" s="87">
        <f t="shared" si="197"/>
        <v>497.26670000000001</v>
      </c>
      <c r="N879" s="14"/>
      <c r="O879" s="14"/>
      <c r="P879" s="14"/>
      <c r="V879" s="36">
        <f t="shared" si="198"/>
        <v>1013.2099999999999</v>
      </c>
      <c r="W879" s="36">
        <f t="shared" si="199"/>
        <v>1007.15</v>
      </c>
    </row>
    <row r="880" spans="1:23" x14ac:dyDescent="0.2">
      <c r="A880" s="29">
        <v>42151</v>
      </c>
      <c r="B880" s="30">
        <v>1011108898.02</v>
      </c>
      <c r="C880" s="30">
        <v>1010.18</v>
      </c>
      <c r="D880" s="2">
        <f t="shared" si="200"/>
        <v>0</v>
      </c>
      <c r="E880" s="30">
        <f t="shared" si="200"/>
        <v>0</v>
      </c>
      <c r="F880" s="73">
        <f t="shared" si="201"/>
        <v>0</v>
      </c>
      <c r="G880" s="43">
        <f t="shared" si="201"/>
        <v>0</v>
      </c>
      <c r="I880" s="31">
        <f t="shared" si="195"/>
        <v>24863.33</v>
      </c>
      <c r="J880" s="137">
        <f t="shared" si="194"/>
        <v>5901.6392999999998</v>
      </c>
      <c r="K880" s="77">
        <f t="shared" si="196"/>
        <v>1062.2951</v>
      </c>
      <c r="L880" s="137">
        <f t="shared" si="193"/>
        <v>2762.5925999999999</v>
      </c>
      <c r="M880" s="77">
        <f t="shared" si="197"/>
        <v>497.26670000000001</v>
      </c>
      <c r="N880" s="191" t="s">
        <v>54</v>
      </c>
      <c r="O880" s="191"/>
      <c r="P880" s="191"/>
      <c r="V880" s="36">
        <f t="shared" si="198"/>
        <v>1013.2099999999999</v>
      </c>
      <c r="W880" s="36">
        <f t="shared" si="199"/>
        <v>1007.15</v>
      </c>
    </row>
    <row r="881" spans="1:23" x14ac:dyDescent="0.2">
      <c r="A881" s="29">
        <v>42152</v>
      </c>
      <c r="B881" s="30">
        <v>1011108898.02</v>
      </c>
      <c r="C881" s="30">
        <v>1010.18</v>
      </c>
      <c r="D881" s="2">
        <f t="shared" si="200"/>
        <v>0</v>
      </c>
      <c r="E881" s="30">
        <f t="shared" si="200"/>
        <v>0</v>
      </c>
      <c r="F881" s="73">
        <f t="shared" si="201"/>
        <v>0</v>
      </c>
      <c r="G881" s="43">
        <f t="shared" si="201"/>
        <v>0</v>
      </c>
      <c r="I881" s="31">
        <f t="shared" si="195"/>
        <v>24863.33</v>
      </c>
      <c r="J881" s="137">
        <f t="shared" si="194"/>
        <v>5901.6392999999998</v>
      </c>
      <c r="K881" s="77">
        <f t="shared" si="196"/>
        <v>1062.2951</v>
      </c>
      <c r="L881" s="137">
        <f t="shared" si="193"/>
        <v>2762.5925999999999</v>
      </c>
      <c r="M881" s="77">
        <f t="shared" si="197"/>
        <v>497.26670000000001</v>
      </c>
      <c r="N881" s="119" t="s">
        <v>52</v>
      </c>
      <c r="O881" s="120">
        <f>SUM(J855:J885)</f>
        <v>165245.90040000001</v>
      </c>
      <c r="P881" s="76">
        <f>SUM(L855:L885)</f>
        <v>77352.592800000057</v>
      </c>
      <c r="V881" s="36">
        <f t="shared" si="198"/>
        <v>1013.2099999999999</v>
      </c>
      <c r="W881" s="36">
        <f t="shared" si="199"/>
        <v>1007.15</v>
      </c>
    </row>
    <row r="882" spans="1:23" x14ac:dyDescent="0.2">
      <c r="A882" s="29">
        <v>42153</v>
      </c>
      <c r="B882" s="31"/>
      <c r="C882" s="31"/>
      <c r="D882" s="2">
        <f t="shared" si="200"/>
        <v>0</v>
      </c>
      <c r="E882" s="30">
        <f t="shared" si="200"/>
        <v>0</v>
      </c>
      <c r="F882" s="73">
        <f t="shared" si="201"/>
        <v>0</v>
      </c>
      <c r="G882" s="43">
        <f t="shared" si="201"/>
        <v>0</v>
      </c>
      <c r="I882" s="19">
        <f t="shared" si="195"/>
        <v>24863.33</v>
      </c>
      <c r="J882" s="138">
        <f t="shared" si="194"/>
        <v>5901.6392999999998</v>
      </c>
      <c r="K882" s="78">
        <f t="shared" si="196"/>
        <v>1062.2951</v>
      </c>
      <c r="L882" s="144">
        <f t="shared" si="193"/>
        <v>2762.5925999999999</v>
      </c>
      <c r="M882" s="87">
        <f t="shared" si="197"/>
        <v>497.26670000000001</v>
      </c>
      <c r="N882" s="119" t="s">
        <v>53</v>
      </c>
      <c r="O882" s="76">
        <f>SUM(K855:K885)</f>
        <v>29744.26279999999</v>
      </c>
      <c r="P882" s="76">
        <f>SUM(M855:M885)</f>
        <v>13923.467600000002</v>
      </c>
      <c r="V882" s="36">
        <f t="shared" si="198"/>
        <v>0</v>
      </c>
      <c r="W882" s="36">
        <f t="shared" si="199"/>
        <v>0</v>
      </c>
    </row>
    <row r="883" spans="1:23" x14ac:dyDescent="0.2">
      <c r="A883" s="29">
        <v>42154</v>
      </c>
      <c r="B883" s="30"/>
      <c r="C883" s="30"/>
      <c r="D883" s="2">
        <f t="shared" si="200"/>
        <v>0</v>
      </c>
      <c r="E883" s="30">
        <f t="shared" si="200"/>
        <v>0</v>
      </c>
      <c r="F883" s="73">
        <f t="shared" si="201"/>
        <v>0</v>
      </c>
      <c r="G883" s="43">
        <f t="shared" si="201"/>
        <v>0</v>
      </c>
      <c r="I883" s="19">
        <f t="shared" si="195"/>
        <v>0</v>
      </c>
      <c r="J883" s="138">
        <f t="shared" si="194"/>
        <v>0</v>
      </c>
      <c r="K883" s="78">
        <f t="shared" si="196"/>
        <v>0</v>
      </c>
      <c r="L883" s="144">
        <f t="shared" si="193"/>
        <v>0</v>
      </c>
      <c r="M883" s="87">
        <f t="shared" si="197"/>
        <v>0</v>
      </c>
      <c r="N883" s="193" t="s">
        <v>9</v>
      </c>
      <c r="O883" s="194"/>
      <c r="P883" s="194"/>
      <c r="V883" s="36">
        <f t="shared" si="198"/>
        <v>0</v>
      </c>
      <c r="W883" s="36">
        <f t="shared" si="199"/>
        <v>0</v>
      </c>
    </row>
    <row r="884" spans="1:23" x14ac:dyDescent="0.2">
      <c r="A884" s="29">
        <v>42155</v>
      </c>
      <c r="B884" s="30"/>
      <c r="C884" s="30"/>
      <c r="D884" s="2">
        <f t="shared" si="200"/>
        <v>0</v>
      </c>
      <c r="E884" s="30">
        <f t="shared" si="200"/>
        <v>0</v>
      </c>
      <c r="F884" s="73">
        <f t="shared" si="201"/>
        <v>0</v>
      </c>
      <c r="G884" s="43">
        <f t="shared" si="201"/>
        <v>0</v>
      </c>
      <c r="I884" s="19">
        <f t="shared" si="195"/>
        <v>0</v>
      </c>
      <c r="J884" s="138">
        <f t="shared" si="194"/>
        <v>0</v>
      </c>
      <c r="K884" s="78">
        <f t="shared" si="196"/>
        <v>0</v>
      </c>
      <c r="L884" s="144">
        <f t="shared" si="193"/>
        <v>0</v>
      </c>
      <c r="M884" s="87">
        <f t="shared" si="197"/>
        <v>0</v>
      </c>
      <c r="N884" s="92" t="s">
        <v>43</v>
      </c>
      <c r="O884" s="47" t="s">
        <v>39</v>
      </c>
      <c r="P884" s="93" t="s">
        <v>40</v>
      </c>
      <c r="V884" s="36">
        <f t="shared" si="198"/>
        <v>0</v>
      </c>
      <c r="W884" s="36">
        <f t="shared" si="199"/>
        <v>0</v>
      </c>
    </row>
    <row r="885" spans="1:23" x14ac:dyDescent="0.2">
      <c r="A885" s="29">
        <v>42156</v>
      </c>
      <c r="B885" s="30"/>
      <c r="C885" s="30"/>
      <c r="D885" s="2">
        <f t="shared" si="200"/>
        <v>0</v>
      </c>
      <c r="E885" s="30">
        <f t="shared" si="200"/>
        <v>0</v>
      </c>
      <c r="F885" s="73">
        <f t="shared" si="201"/>
        <v>0</v>
      </c>
      <c r="G885" s="43">
        <f t="shared" si="201"/>
        <v>0</v>
      </c>
      <c r="I885" s="32">
        <f t="shared" si="195"/>
        <v>0</v>
      </c>
      <c r="J885" s="139">
        <f t="shared" si="194"/>
        <v>0</v>
      </c>
      <c r="K885" s="79">
        <f t="shared" ref="K885" si="202">ROUND(J885*18%,4)</f>
        <v>0</v>
      </c>
      <c r="L885" s="139">
        <f t="shared" si="193"/>
        <v>0</v>
      </c>
      <c r="M885" s="79">
        <f t="shared" ref="M885" si="203">ROUND(L885*18%,4)</f>
        <v>0</v>
      </c>
      <c r="N885" s="94">
        <f>SUM(I853:I885)</f>
        <v>745899.89999999991</v>
      </c>
      <c r="O885" s="89">
        <f>IF(SUM(J855:J885)&lt;20000,20000,SUM(J855:J885))</f>
        <v>165245.90040000001</v>
      </c>
      <c r="P885" s="91">
        <f>IF(SUM(L855:L885)&lt;6000,6000,SUM(L855:L885))</f>
        <v>77352.592800000057</v>
      </c>
      <c r="V885" s="36">
        <f t="shared" si="198"/>
        <v>0</v>
      </c>
      <c r="W885" s="36">
        <f t="shared" si="199"/>
        <v>0</v>
      </c>
    </row>
    <row r="886" spans="1:23" x14ac:dyDescent="0.2">
      <c r="A886" s="29">
        <v>42157</v>
      </c>
      <c r="B886" s="30"/>
      <c r="C886" s="30"/>
      <c r="D886" s="2">
        <f t="shared" si="200"/>
        <v>0</v>
      </c>
      <c r="E886" s="30">
        <f t="shared" si="200"/>
        <v>0</v>
      </c>
      <c r="F886" s="73">
        <f t="shared" si="201"/>
        <v>0</v>
      </c>
      <c r="G886" s="43">
        <f t="shared" si="201"/>
        <v>0</v>
      </c>
      <c r="I886" s="19">
        <f t="shared" si="195"/>
        <v>0</v>
      </c>
      <c r="J886" s="138">
        <f t="shared" si="194"/>
        <v>0</v>
      </c>
      <c r="K886" s="78">
        <f t="shared" ref="K886" si="204">ROUND(J886*18%,4)</f>
        <v>0</v>
      </c>
      <c r="L886" s="144">
        <f t="shared" si="193"/>
        <v>0</v>
      </c>
      <c r="M886" s="87">
        <f t="shared" ref="M886" si="205">ROUND(L886*18%,4)</f>
        <v>0</v>
      </c>
      <c r="N886" s="94">
        <f>ROUND(N885*18/118,2)</f>
        <v>113781.34</v>
      </c>
      <c r="O886" s="95">
        <f>IF(O885=TRUE,SUM(K855:K885),O885*18%)</f>
        <v>29744.262072000001</v>
      </c>
      <c r="P886" s="96">
        <f>IF(P885=TRUE,SUM(M855:M885),P885*18%)</f>
        <v>13923.466704000009</v>
      </c>
      <c r="Q886" s="34"/>
      <c r="V886" s="36">
        <f t="shared" si="198"/>
        <v>0</v>
      </c>
      <c r="W886" s="36">
        <f t="shared" si="199"/>
        <v>0</v>
      </c>
    </row>
    <row r="887" spans="1:23" x14ac:dyDescent="0.2">
      <c r="A887" s="29">
        <v>42158</v>
      </c>
      <c r="B887" s="30"/>
      <c r="C887" s="30"/>
      <c r="D887" s="2">
        <f t="shared" si="200"/>
        <v>0</v>
      </c>
      <c r="E887" s="30">
        <f t="shared" si="200"/>
        <v>0</v>
      </c>
      <c r="F887" s="73">
        <f t="shared" si="201"/>
        <v>0</v>
      </c>
      <c r="G887" s="43">
        <f t="shared" si="201"/>
        <v>0</v>
      </c>
      <c r="I887" s="31">
        <f t="shared" si="195"/>
        <v>0</v>
      </c>
      <c r="J887" s="137">
        <f t="shared" si="194"/>
        <v>0</v>
      </c>
      <c r="K887" s="77">
        <f t="shared" si="196"/>
        <v>0</v>
      </c>
      <c r="L887" s="137">
        <f t="shared" si="193"/>
        <v>0</v>
      </c>
      <c r="M887" s="77">
        <f t="shared" si="197"/>
        <v>0</v>
      </c>
      <c r="N887" s="190" t="s">
        <v>47</v>
      </c>
      <c r="O887" s="190"/>
      <c r="P887" s="190"/>
      <c r="Q887" s="34"/>
      <c r="V887" s="36">
        <f t="shared" si="198"/>
        <v>0</v>
      </c>
      <c r="W887" s="36">
        <f t="shared" si="199"/>
        <v>0</v>
      </c>
    </row>
    <row r="888" spans="1:23" x14ac:dyDescent="0.2">
      <c r="A888" s="29">
        <v>42159</v>
      </c>
      <c r="B888" s="30"/>
      <c r="C888" s="30"/>
      <c r="D888" s="2">
        <f t="shared" si="200"/>
        <v>0</v>
      </c>
      <c r="E888" s="30">
        <f t="shared" si="200"/>
        <v>0</v>
      </c>
      <c r="F888" s="73">
        <f t="shared" si="201"/>
        <v>0</v>
      </c>
      <c r="G888" s="43">
        <f t="shared" si="201"/>
        <v>0</v>
      </c>
      <c r="I888" s="31">
        <f t="shared" si="195"/>
        <v>0</v>
      </c>
      <c r="J888" s="137">
        <f t="shared" si="194"/>
        <v>0</v>
      </c>
      <c r="K888" s="77">
        <f t="shared" si="196"/>
        <v>0</v>
      </c>
      <c r="L888" s="137">
        <f t="shared" si="193"/>
        <v>0</v>
      </c>
      <c r="M888" s="77">
        <f t="shared" si="197"/>
        <v>0</v>
      </c>
      <c r="N888" s="75"/>
      <c r="O888" s="75"/>
      <c r="P888" s="75"/>
      <c r="Q888" s="34"/>
      <c r="V888" s="36">
        <f t="shared" si="198"/>
        <v>0</v>
      </c>
      <c r="W888" s="36">
        <f t="shared" si="199"/>
        <v>0</v>
      </c>
    </row>
    <row r="889" spans="1:23" x14ac:dyDescent="0.2">
      <c r="A889" s="29">
        <v>42160</v>
      </c>
      <c r="B889" s="30"/>
      <c r="C889" s="30"/>
      <c r="D889" s="2">
        <f t="shared" si="200"/>
        <v>0</v>
      </c>
      <c r="E889" s="30">
        <f t="shared" si="200"/>
        <v>0</v>
      </c>
      <c r="F889" s="73">
        <f t="shared" si="201"/>
        <v>0</v>
      </c>
      <c r="G889" s="43">
        <f t="shared" si="201"/>
        <v>0</v>
      </c>
      <c r="I889" s="19">
        <f t="shared" si="195"/>
        <v>0</v>
      </c>
      <c r="J889" s="138">
        <f t="shared" si="194"/>
        <v>0</v>
      </c>
      <c r="K889" s="78">
        <f t="shared" si="196"/>
        <v>0</v>
      </c>
      <c r="L889" s="144">
        <f t="shared" si="193"/>
        <v>0</v>
      </c>
      <c r="M889" s="87">
        <f t="shared" si="197"/>
        <v>0</v>
      </c>
      <c r="N889" s="75"/>
      <c r="O889" s="75"/>
      <c r="P889" s="75"/>
      <c r="Q889" s="34"/>
      <c r="V889" s="36">
        <f t="shared" si="198"/>
        <v>0</v>
      </c>
      <c r="W889" s="36">
        <f t="shared" si="199"/>
        <v>0</v>
      </c>
    </row>
    <row r="890" spans="1:23" x14ac:dyDescent="0.2">
      <c r="A890" s="29">
        <v>42161</v>
      </c>
      <c r="B890" s="30"/>
      <c r="C890" s="30"/>
      <c r="D890" s="2">
        <f t="shared" si="200"/>
        <v>0</v>
      </c>
      <c r="E890" s="30">
        <f t="shared" si="200"/>
        <v>0</v>
      </c>
      <c r="F890" s="73">
        <f t="shared" si="201"/>
        <v>0</v>
      </c>
      <c r="G890" s="43">
        <f t="shared" si="201"/>
        <v>0</v>
      </c>
      <c r="I890" s="19">
        <f t="shared" si="195"/>
        <v>0</v>
      </c>
      <c r="J890" s="138">
        <f t="shared" si="194"/>
        <v>0</v>
      </c>
      <c r="K890" s="78">
        <f t="shared" si="196"/>
        <v>0</v>
      </c>
      <c r="L890" s="144">
        <f t="shared" si="193"/>
        <v>0</v>
      </c>
      <c r="M890" s="87">
        <f t="shared" si="197"/>
        <v>0</v>
      </c>
      <c r="N890" s="14"/>
      <c r="O890" s="14"/>
      <c r="P890" s="14"/>
      <c r="Q890" s="34"/>
      <c r="V890" s="36">
        <f t="shared" si="198"/>
        <v>0</v>
      </c>
      <c r="W890" s="36">
        <f t="shared" si="199"/>
        <v>0</v>
      </c>
    </row>
    <row r="891" spans="1:23" x14ac:dyDescent="0.2">
      <c r="A891" s="29">
        <v>42162</v>
      </c>
      <c r="B891" s="30"/>
      <c r="C891" s="30"/>
      <c r="D891" s="2">
        <f t="shared" si="200"/>
        <v>0</v>
      </c>
      <c r="E891" s="30">
        <f t="shared" si="200"/>
        <v>0</v>
      </c>
      <c r="F891" s="73">
        <f t="shared" si="201"/>
        <v>0</v>
      </c>
      <c r="G891" s="43">
        <f t="shared" si="201"/>
        <v>0</v>
      </c>
      <c r="I891" s="19">
        <f t="shared" si="195"/>
        <v>0</v>
      </c>
      <c r="J891" s="138">
        <f t="shared" si="194"/>
        <v>0</v>
      </c>
      <c r="K891" s="78">
        <f t="shared" si="196"/>
        <v>0</v>
      </c>
      <c r="L891" s="144">
        <f t="shared" si="193"/>
        <v>0</v>
      </c>
      <c r="M891" s="87">
        <f t="shared" si="197"/>
        <v>0</v>
      </c>
      <c r="N891" s="14"/>
      <c r="O891" s="14"/>
      <c r="P891" s="14"/>
      <c r="Q891" s="34"/>
      <c r="V891" s="36">
        <f t="shared" si="198"/>
        <v>0</v>
      </c>
      <c r="W891" s="36">
        <f t="shared" si="199"/>
        <v>0</v>
      </c>
    </row>
    <row r="892" spans="1:23" x14ac:dyDescent="0.2">
      <c r="A892" s="29">
        <v>42163</v>
      </c>
      <c r="B892" s="30"/>
      <c r="C892" s="30"/>
      <c r="D892" s="2">
        <f t="shared" si="200"/>
        <v>0</v>
      </c>
      <c r="E892" s="30">
        <f t="shared" si="200"/>
        <v>0</v>
      </c>
      <c r="F892" s="73">
        <f t="shared" si="201"/>
        <v>0</v>
      </c>
      <c r="G892" s="43">
        <f t="shared" si="201"/>
        <v>0</v>
      </c>
      <c r="I892" s="19">
        <f t="shared" si="195"/>
        <v>0</v>
      </c>
      <c r="J892" s="138">
        <f t="shared" si="194"/>
        <v>0</v>
      </c>
      <c r="K892" s="78">
        <f t="shared" si="196"/>
        <v>0</v>
      </c>
      <c r="L892" s="144">
        <f t="shared" si="193"/>
        <v>0</v>
      </c>
      <c r="M892" s="87">
        <f t="shared" si="197"/>
        <v>0</v>
      </c>
      <c r="N892" s="14"/>
      <c r="O892" s="14"/>
      <c r="P892" s="14"/>
      <c r="Q892" s="34"/>
      <c r="V892" s="36">
        <f t="shared" si="198"/>
        <v>0</v>
      </c>
      <c r="W892" s="36">
        <f t="shared" si="199"/>
        <v>0</v>
      </c>
    </row>
    <row r="893" spans="1:23" x14ac:dyDescent="0.2">
      <c r="A893" s="29">
        <v>42164</v>
      </c>
      <c r="B893" s="30"/>
      <c r="C893" s="30"/>
      <c r="D893" s="2">
        <f t="shared" si="200"/>
        <v>0</v>
      </c>
      <c r="E893" s="30">
        <f t="shared" si="200"/>
        <v>0</v>
      </c>
      <c r="F893" s="73">
        <f t="shared" si="201"/>
        <v>0</v>
      </c>
      <c r="G893" s="43">
        <f t="shared" si="201"/>
        <v>0</v>
      </c>
      <c r="I893" s="19">
        <f t="shared" si="195"/>
        <v>0</v>
      </c>
      <c r="J893" s="138">
        <f t="shared" si="194"/>
        <v>0</v>
      </c>
      <c r="K893" s="78">
        <f t="shared" si="196"/>
        <v>0</v>
      </c>
      <c r="L893" s="144">
        <f t="shared" si="193"/>
        <v>0</v>
      </c>
      <c r="M893" s="87">
        <f t="shared" si="197"/>
        <v>0</v>
      </c>
      <c r="N893" s="14"/>
      <c r="O893" s="14"/>
      <c r="P893" s="14"/>
      <c r="V893" s="36">
        <f t="shared" si="198"/>
        <v>0</v>
      </c>
      <c r="W893" s="36">
        <f t="shared" si="199"/>
        <v>0</v>
      </c>
    </row>
    <row r="894" spans="1:23" x14ac:dyDescent="0.2">
      <c r="A894" s="29">
        <v>42165</v>
      </c>
      <c r="B894" s="30"/>
      <c r="C894" s="30"/>
      <c r="D894" s="2">
        <f t="shared" si="200"/>
        <v>0</v>
      </c>
      <c r="E894" s="30">
        <f t="shared" si="200"/>
        <v>0</v>
      </c>
      <c r="F894" s="73">
        <f t="shared" si="201"/>
        <v>0</v>
      </c>
      <c r="G894" s="43">
        <f t="shared" si="201"/>
        <v>0</v>
      </c>
      <c r="I894" s="19">
        <f t="shared" si="195"/>
        <v>0</v>
      </c>
      <c r="J894" s="138">
        <f t="shared" si="194"/>
        <v>0</v>
      </c>
      <c r="K894" s="78">
        <f t="shared" si="196"/>
        <v>0</v>
      </c>
      <c r="L894" s="144">
        <f t="shared" ref="L894:L957" si="206">ROUND(IF(B893&lt;=$R$750,B893*$S$750/$O$739,IF(B893&gt;$R$751,B893*$S$751/$O$739,0)),4)</f>
        <v>0</v>
      </c>
      <c r="M894" s="87">
        <f t="shared" si="197"/>
        <v>0</v>
      </c>
      <c r="N894" s="14"/>
      <c r="O894" s="14"/>
      <c r="P894" s="14"/>
      <c r="V894" s="36">
        <f t="shared" si="198"/>
        <v>0</v>
      </c>
      <c r="W894" s="36">
        <f t="shared" si="199"/>
        <v>0</v>
      </c>
    </row>
    <row r="895" spans="1:23" x14ac:dyDescent="0.2">
      <c r="A895" s="29">
        <v>42166</v>
      </c>
      <c r="B895" s="30"/>
      <c r="C895" s="30"/>
      <c r="D895" s="2">
        <f t="shared" si="200"/>
        <v>0</v>
      </c>
      <c r="E895" s="30">
        <f t="shared" si="200"/>
        <v>0</v>
      </c>
      <c r="F895" s="73">
        <f t="shared" si="201"/>
        <v>0</v>
      </c>
      <c r="G895" s="43">
        <f t="shared" si="201"/>
        <v>0</v>
      </c>
      <c r="I895" s="31">
        <f>ROUND(B895*$N$2/$O$739,2)</f>
        <v>0</v>
      </c>
      <c r="J895" s="137">
        <f t="shared" si="194"/>
        <v>0</v>
      </c>
      <c r="K895" s="77">
        <f t="shared" si="196"/>
        <v>0</v>
      </c>
      <c r="L895" s="137">
        <f t="shared" si="206"/>
        <v>0</v>
      </c>
      <c r="M895" s="77">
        <f t="shared" si="197"/>
        <v>0</v>
      </c>
      <c r="N895" s="14"/>
      <c r="O895" s="14"/>
      <c r="P895" s="14"/>
      <c r="V895" s="36">
        <f t="shared" si="198"/>
        <v>0</v>
      </c>
      <c r="W895" s="36">
        <f t="shared" si="199"/>
        <v>0</v>
      </c>
    </row>
    <row r="896" spans="1:23" x14ac:dyDescent="0.2">
      <c r="A896" s="29">
        <v>42167</v>
      </c>
      <c r="B896" s="30"/>
      <c r="C896" s="30"/>
      <c r="D896" s="2">
        <f t="shared" si="200"/>
        <v>0</v>
      </c>
      <c r="E896" s="30">
        <f t="shared" si="200"/>
        <v>0</v>
      </c>
      <c r="F896" s="73">
        <f t="shared" si="201"/>
        <v>0</v>
      </c>
      <c r="G896" s="43">
        <f t="shared" si="201"/>
        <v>0</v>
      </c>
      <c r="I896" s="31">
        <f>ROUND(B896*$N$2/$O$739,2)</f>
        <v>0</v>
      </c>
      <c r="J896" s="137">
        <f t="shared" si="194"/>
        <v>0</v>
      </c>
      <c r="K896" s="77">
        <f t="shared" si="196"/>
        <v>0</v>
      </c>
      <c r="L896" s="137">
        <f t="shared" si="206"/>
        <v>0</v>
      </c>
      <c r="M896" s="77">
        <f t="shared" si="197"/>
        <v>0</v>
      </c>
      <c r="N896" s="14"/>
      <c r="O896" s="14"/>
      <c r="P896" s="14"/>
      <c r="V896" s="36">
        <f t="shared" si="198"/>
        <v>0</v>
      </c>
      <c r="W896" s="36">
        <f t="shared" si="199"/>
        <v>0</v>
      </c>
    </row>
    <row r="897" spans="1:23" x14ac:dyDescent="0.2">
      <c r="A897" s="29">
        <v>42168</v>
      </c>
      <c r="B897" s="30"/>
      <c r="C897" s="30"/>
      <c r="D897" s="2">
        <f t="shared" si="200"/>
        <v>0</v>
      </c>
      <c r="E897" s="30">
        <f t="shared" si="200"/>
        <v>0</v>
      </c>
      <c r="F897" s="73">
        <f t="shared" si="201"/>
        <v>0</v>
      </c>
      <c r="G897" s="43">
        <f t="shared" si="201"/>
        <v>0</v>
      </c>
      <c r="I897" s="31">
        <f>ROUND(B897*$N$2/$O$739,2)</f>
        <v>0</v>
      </c>
      <c r="J897" s="137">
        <f t="shared" si="194"/>
        <v>0</v>
      </c>
      <c r="K897" s="77">
        <f t="shared" si="196"/>
        <v>0</v>
      </c>
      <c r="L897" s="137">
        <f t="shared" si="206"/>
        <v>0</v>
      </c>
      <c r="M897" s="77">
        <f t="shared" si="197"/>
        <v>0</v>
      </c>
      <c r="N897" s="14"/>
      <c r="O897" s="14"/>
      <c r="P897" s="14"/>
      <c r="V897" s="36">
        <f t="shared" si="198"/>
        <v>0</v>
      </c>
      <c r="W897" s="36">
        <f t="shared" si="199"/>
        <v>0</v>
      </c>
    </row>
    <row r="898" spans="1:23" x14ac:dyDescent="0.2">
      <c r="A898" s="29">
        <v>42169</v>
      </c>
      <c r="B898" s="30"/>
      <c r="C898" s="30"/>
      <c r="D898" s="2">
        <f t="shared" si="200"/>
        <v>0</v>
      </c>
      <c r="E898" s="30">
        <f t="shared" si="200"/>
        <v>0</v>
      </c>
      <c r="F898" s="73">
        <f t="shared" si="201"/>
        <v>0</v>
      </c>
      <c r="G898" s="43">
        <f t="shared" si="201"/>
        <v>0</v>
      </c>
      <c r="I898" s="19">
        <f t="shared" ref="I898:I961" si="207">ROUND(B897*$N$2/$O$739,2)</f>
        <v>0</v>
      </c>
      <c r="J898" s="138">
        <f t="shared" si="194"/>
        <v>0</v>
      </c>
      <c r="K898" s="78">
        <f t="shared" si="196"/>
        <v>0</v>
      </c>
      <c r="L898" s="144">
        <f t="shared" si="206"/>
        <v>0</v>
      </c>
      <c r="M898" s="87">
        <f t="shared" si="197"/>
        <v>0</v>
      </c>
      <c r="N898" s="14"/>
      <c r="O898" s="14"/>
      <c r="P898" s="14"/>
      <c r="V898" s="36">
        <f t="shared" si="198"/>
        <v>0</v>
      </c>
      <c r="W898" s="36">
        <f t="shared" si="199"/>
        <v>0</v>
      </c>
    </row>
    <row r="899" spans="1:23" x14ac:dyDescent="0.2">
      <c r="A899" s="29">
        <v>42170</v>
      </c>
      <c r="B899" s="30"/>
      <c r="C899" s="30"/>
      <c r="D899" s="2">
        <f t="shared" si="200"/>
        <v>0</v>
      </c>
      <c r="E899" s="30">
        <f t="shared" si="200"/>
        <v>0</v>
      </c>
      <c r="F899" s="73">
        <f t="shared" si="201"/>
        <v>0</v>
      </c>
      <c r="G899" s="43">
        <f t="shared" si="201"/>
        <v>0</v>
      </c>
      <c r="I899" s="19">
        <f t="shared" si="207"/>
        <v>0</v>
      </c>
      <c r="J899" s="138">
        <f t="shared" si="194"/>
        <v>0</v>
      </c>
      <c r="K899" s="78">
        <f t="shared" si="196"/>
        <v>0</v>
      </c>
      <c r="L899" s="144">
        <f t="shared" si="206"/>
        <v>0</v>
      </c>
      <c r="M899" s="87">
        <f t="shared" si="197"/>
        <v>0</v>
      </c>
      <c r="N899" s="14"/>
      <c r="O899" s="14"/>
      <c r="P899" s="14"/>
      <c r="V899" s="36">
        <f t="shared" si="198"/>
        <v>0</v>
      </c>
      <c r="W899" s="36">
        <f t="shared" si="199"/>
        <v>0</v>
      </c>
    </row>
    <row r="900" spans="1:23" x14ac:dyDescent="0.2">
      <c r="A900" s="29">
        <v>42171</v>
      </c>
      <c r="B900" s="30"/>
      <c r="C900" s="30"/>
      <c r="D900" s="2">
        <f t="shared" si="200"/>
        <v>0</v>
      </c>
      <c r="E900" s="30">
        <f t="shared" si="200"/>
        <v>0</v>
      </c>
      <c r="F900" s="73">
        <f t="shared" si="201"/>
        <v>0</v>
      </c>
      <c r="G900" s="43">
        <f t="shared" si="201"/>
        <v>0</v>
      </c>
      <c r="I900" s="19">
        <f t="shared" si="207"/>
        <v>0</v>
      </c>
      <c r="J900" s="138">
        <f t="shared" si="194"/>
        <v>0</v>
      </c>
      <c r="K900" s="78">
        <f t="shared" si="196"/>
        <v>0</v>
      </c>
      <c r="L900" s="144">
        <f t="shared" si="206"/>
        <v>0</v>
      </c>
      <c r="M900" s="87">
        <f t="shared" si="197"/>
        <v>0</v>
      </c>
      <c r="N900" s="14"/>
      <c r="O900" s="14"/>
      <c r="P900" s="14"/>
      <c r="V900" s="36">
        <f t="shared" si="198"/>
        <v>0</v>
      </c>
      <c r="W900" s="36">
        <f t="shared" si="199"/>
        <v>0</v>
      </c>
    </row>
    <row r="901" spans="1:23" x14ac:dyDescent="0.2">
      <c r="A901" s="29">
        <v>42172</v>
      </c>
      <c r="B901" s="30"/>
      <c r="C901" s="30"/>
      <c r="D901" s="2">
        <f t="shared" si="200"/>
        <v>0</v>
      </c>
      <c r="E901" s="30">
        <f t="shared" si="200"/>
        <v>0</v>
      </c>
      <c r="F901" s="73">
        <f t="shared" si="201"/>
        <v>0</v>
      </c>
      <c r="G901" s="43">
        <f t="shared" si="201"/>
        <v>0</v>
      </c>
      <c r="I901" s="31">
        <f t="shared" si="207"/>
        <v>0</v>
      </c>
      <c r="J901" s="137">
        <f t="shared" si="194"/>
        <v>0</v>
      </c>
      <c r="K901" s="77">
        <f t="shared" si="196"/>
        <v>0</v>
      </c>
      <c r="L901" s="137">
        <f t="shared" si="206"/>
        <v>0</v>
      </c>
      <c r="M901" s="77">
        <f t="shared" si="197"/>
        <v>0</v>
      </c>
      <c r="N901" s="14"/>
      <c r="O901" s="14"/>
      <c r="P901" s="14"/>
      <c r="V901" s="36">
        <f t="shared" si="198"/>
        <v>0</v>
      </c>
      <c r="W901" s="36">
        <f t="shared" si="199"/>
        <v>0</v>
      </c>
    </row>
    <row r="902" spans="1:23" x14ac:dyDescent="0.2">
      <c r="A902" s="29">
        <v>42173</v>
      </c>
      <c r="B902" s="30"/>
      <c r="C902" s="30"/>
      <c r="D902" s="2">
        <f t="shared" si="200"/>
        <v>0</v>
      </c>
      <c r="E902" s="30">
        <f t="shared" si="200"/>
        <v>0</v>
      </c>
      <c r="F902" s="73">
        <f t="shared" si="201"/>
        <v>0</v>
      </c>
      <c r="G902" s="43">
        <f t="shared" si="201"/>
        <v>0</v>
      </c>
      <c r="I902" s="31">
        <f t="shared" si="207"/>
        <v>0</v>
      </c>
      <c r="J902" s="137">
        <f t="shared" si="194"/>
        <v>0</v>
      </c>
      <c r="K902" s="77">
        <f t="shared" si="196"/>
        <v>0</v>
      </c>
      <c r="L902" s="137">
        <f t="shared" si="206"/>
        <v>0</v>
      </c>
      <c r="M902" s="77">
        <f t="shared" si="197"/>
        <v>0</v>
      </c>
      <c r="N902" s="14"/>
      <c r="O902" s="14"/>
      <c r="P902" s="14"/>
      <c r="V902" s="36">
        <f t="shared" si="198"/>
        <v>0</v>
      </c>
      <c r="W902" s="36">
        <f t="shared" si="199"/>
        <v>0</v>
      </c>
    </row>
    <row r="903" spans="1:23" x14ac:dyDescent="0.2">
      <c r="A903" s="29">
        <v>42174</v>
      </c>
      <c r="B903" s="30"/>
      <c r="C903" s="30"/>
      <c r="D903" s="2">
        <f t="shared" si="200"/>
        <v>0</v>
      </c>
      <c r="E903" s="30">
        <f t="shared" si="200"/>
        <v>0</v>
      </c>
      <c r="F903" s="73">
        <f t="shared" si="201"/>
        <v>0</v>
      </c>
      <c r="G903" s="43">
        <f t="shared" si="201"/>
        <v>0</v>
      </c>
      <c r="I903" s="19">
        <f t="shared" si="207"/>
        <v>0</v>
      </c>
      <c r="J903" s="138">
        <f t="shared" si="194"/>
        <v>0</v>
      </c>
      <c r="K903" s="78">
        <f t="shared" si="196"/>
        <v>0</v>
      </c>
      <c r="L903" s="144">
        <f t="shared" si="206"/>
        <v>0</v>
      </c>
      <c r="M903" s="87">
        <f t="shared" si="197"/>
        <v>0</v>
      </c>
      <c r="N903" s="14"/>
      <c r="O903" s="14"/>
      <c r="P903" s="14"/>
      <c r="V903" s="36">
        <f t="shared" si="198"/>
        <v>0</v>
      </c>
      <c r="W903" s="36">
        <f t="shared" si="199"/>
        <v>0</v>
      </c>
    </row>
    <row r="904" spans="1:23" x14ac:dyDescent="0.2">
      <c r="A904" s="29">
        <v>42175</v>
      </c>
      <c r="B904" s="30"/>
      <c r="C904" s="30"/>
      <c r="D904" s="2">
        <f t="shared" si="200"/>
        <v>0</v>
      </c>
      <c r="E904" s="30">
        <f t="shared" si="200"/>
        <v>0</v>
      </c>
      <c r="F904" s="73">
        <f t="shared" si="201"/>
        <v>0</v>
      </c>
      <c r="G904" s="43">
        <f t="shared" si="201"/>
        <v>0</v>
      </c>
      <c r="I904" s="19">
        <f t="shared" si="207"/>
        <v>0</v>
      </c>
      <c r="J904" s="138">
        <f t="shared" si="194"/>
        <v>0</v>
      </c>
      <c r="K904" s="78">
        <f t="shared" si="196"/>
        <v>0</v>
      </c>
      <c r="L904" s="144">
        <f t="shared" si="206"/>
        <v>0</v>
      </c>
      <c r="M904" s="87">
        <f t="shared" si="197"/>
        <v>0</v>
      </c>
      <c r="N904" s="14"/>
      <c r="O904" s="14"/>
      <c r="P904" s="14"/>
      <c r="V904" s="36">
        <f t="shared" si="198"/>
        <v>0</v>
      </c>
      <c r="W904" s="36">
        <f t="shared" si="199"/>
        <v>0</v>
      </c>
    </row>
    <row r="905" spans="1:23" x14ac:dyDescent="0.2">
      <c r="A905" s="29">
        <v>42176</v>
      </c>
      <c r="B905" s="30"/>
      <c r="C905" s="30"/>
      <c r="D905" s="2">
        <f t="shared" si="200"/>
        <v>0</v>
      </c>
      <c r="E905" s="30">
        <f t="shared" si="200"/>
        <v>0</v>
      </c>
      <c r="F905" s="73">
        <f t="shared" si="201"/>
        <v>0</v>
      </c>
      <c r="G905" s="43">
        <f t="shared" si="201"/>
        <v>0</v>
      </c>
      <c r="I905" s="19">
        <f t="shared" si="207"/>
        <v>0</v>
      </c>
      <c r="J905" s="138">
        <f t="shared" si="194"/>
        <v>0</v>
      </c>
      <c r="K905" s="78">
        <f t="shared" si="196"/>
        <v>0</v>
      </c>
      <c r="L905" s="144">
        <f t="shared" si="206"/>
        <v>0</v>
      </c>
      <c r="M905" s="87">
        <f t="shared" si="197"/>
        <v>0</v>
      </c>
      <c r="N905" s="14"/>
      <c r="O905" s="14"/>
      <c r="P905" s="14"/>
      <c r="V905" s="36">
        <f t="shared" si="198"/>
        <v>0</v>
      </c>
      <c r="W905" s="36">
        <f t="shared" si="199"/>
        <v>0</v>
      </c>
    </row>
    <row r="906" spans="1:23" x14ac:dyDescent="0.2">
      <c r="A906" s="29">
        <v>42177</v>
      </c>
      <c r="B906" s="30"/>
      <c r="C906" s="30"/>
      <c r="D906" s="2">
        <f t="shared" si="200"/>
        <v>0</v>
      </c>
      <c r="E906" s="30">
        <f t="shared" si="200"/>
        <v>0</v>
      </c>
      <c r="F906" s="73">
        <f t="shared" si="201"/>
        <v>0</v>
      </c>
      <c r="G906" s="43">
        <f t="shared" si="201"/>
        <v>0</v>
      </c>
      <c r="I906" s="19">
        <f t="shared" si="207"/>
        <v>0</v>
      </c>
      <c r="J906" s="138">
        <f t="shared" si="194"/>
        <v>0</v>
      </c>
      <c r="K906" s="78">
        <f t="shared" si="196"/>
        <v>0</v>
      </c>
      <c r="L906" s="144">
        <f t="shared" si="206"/>
        <v>0</v>
      </c>
      <c r="M906" s="87">
        <f t="shared" si="197"/>
        <v>0</v>
      </c>
      <c r="N906" s="14"/>
      <c r="O906" s="14"/>
      <c r="P906" s="14"/>
      <c r="V906" s="36">
        <f t="shared" si="198"/>
        <v>0</v>
      </c>
      <c r="W906" s="36">
        <f t="shared" si="199"/>
        <v>0</v>
      </c>
    </row>
    <row r="907" spans="1:23" x14ac:dyDescent="0.2">
      <c r="A907" s="29">
        <v>42178</v>
      </c>
      <c r="B907" s="30"/>
      <c r="C907" s="30"/>
      <c r="D907" s="2">
        <f t="shared" si="200"/>
        <v>0</v>
      </c>
      <c r="E907" s="30">
        <f t="shared" si="200"/>
        <v>0</v>
      </c>
      <c r="F907" s="73">
        <f t="shared" si="201"/>
        <v>0</v>
      </c>
      <c r="G907" s="43">
        <f t="shared" si="201"/>
        <v>0</v>
      </c>
      <c r="I907" s="19">
        <f t="shared" si="207"/>
        <v>0</v>
      </c>
      <c r="J907" s="138">
        <f t="shared" si="194"/>
        <v>0</v>
      </c>
      <c r="K907" s="78">
        <f t="shared" si="196"/>
        <v>0</v>
      </c>
      <c r="L907" s="144">
        <f t="shared" si="206"/>
        <v>0</v>
      </c>
      <c r="M907" s="87">
        <f t="shared" si="197"/>
        <v>0</v>
      </c>
      <c r="N907" s="14"/>
      <c r="O907" s="14"/>
      <c r="P907" s="14"/>
      <c r="V907" s="36">
        <f t="shared" si="198"/>
        <v>0</v>
      </c>
      <c r="W907" s="36">
        <f t="shared" si="199"/>
        <v>0</v>
      </c>
    </row>
    <row r="908" spans="1:23" x14ac:dyDescent="0.2">
      <c r="A908" s="29">
        <v>42179</v>
      </c>
      <c r="B908" s="30"/>
      <c r="C908" s="30"/>
      <c r="D908" s="2">
        <f t="shared" si="200"/>
        <v>0</v>
      </c>
      <c r="E908" s="30">
        <f t="shared" si="200"/>
        <v>0</v>
      </c>
      <c r="F908" s="73">
        <f t="shared" si="201"/>
        <v>0</v>
      </c>
      <c r="G908" s="43">
        <f t="shared" si="201"/>
        <v>0</v>
      </c>
      <c r="I908" s="31">
        <f t="shared" si="207"/>
        <v>0</v>
      </c>
      <c r="J908" s="137">
        <f t="shared" si="194"/>
        <v>0</v>
      </c>
      <c r="K908" s="77">
        <f t="shared" si="196"/>
        <v>0</v>
      </c>
      <c r="L908" s="137">
        <f t="shared" si="206"/>
        <v>0</v>
      </c>
      <c r="M908" s="77">
        <f t="shared" si="197"/>
        <v>0</v>
      </c>
      <c r="N908" s="14"/>
      <c r="O908" s="14"/>
      <c r="P908" s="14"/>
      <c r="V908" s="36">
        <f t="shared" si="198"/>
        <v>0</v>
      </c>
      <c r="W908" s="36">
        <f t="shared" si="199"/>
        <v>0</v>
      </c>
    </row>
    <row r="909" spans="1:23" x14ac:dyDescent="0.2">
      <c r="A909" s="29">
        <v>42180</v>
      </c>
      <c r="B909" s="30"/>
      <c r="C909" s="30"/>
      <c r="D909" s="2">
        <f t="shared" si="200"/>
        <v>0</v>
      </c>
      <c r="E909" s="30">
        <f t="shared" si="200"/>
        <v>0</v>
      </c>
      <c r="F909" s="73">
        <f t="shared" si="201"/>
        <v>0</v>
      </c>
      <c r="G909" s="43">
        <f t="shared" si="201"/>
        <v>0</v>
      </c>
      <c r="I909" s="31">
        <f t="shared" si="207"/>
        <v>0</v>
      </c>
      <c r="J909" s="137">
        <f t="shared" si="194"/>
        <v>0</v>
      </c>
      <c r="K909" s="77">
        <f t="shared" si="196"/>
        <v>0</v>
      </c>
      <c r="L909" s="137">
        <f t="shared" si="206"/>
        <v>0</v>
      </c>
      <c r="M909" s="77">
        <f t="shared" si="197"/>
        <v>0</v>
      </c>
      <c r="N909" s="191" t="s">
        <v>54</v>
      </c>
      <c r="O909" s="191"/>
      <c r="P909" s="191"/>
      <c r="V909" s="36">
        <f t="shared" si="198"/>
        <v>0</v>
      </c>
      <c r="W909" s="36">
        <f t="shared" si="199"/>
        <v>0</v>
      </c>
    </row>
    <row r="910" spans="1:23" x14ac:dyDescent="0.2">
      <c r="A910" s="29">
        <v>42181</v>
      </c>
      <c r="B910" s="30"/>
      <c r="C910" s="30"/>
      <c r="D910" s="2">
        <f t="shared" si="200"/>
        <v>0</v>
      </c>
      <c r="E910" s="30">
        <f t="shared" si="200"/>
        <v>0</v>
      </c>
      <c r="F910" s="73">
        <f t="shared" si="201"/>
        <v>0</v>
      </c>
      <c r="G910" s="43">
        <f t="shared" si="201"/>
        <v>0</v>
      </c>
      <c r="I910" s="19">
        <f t="shared" si="207"/>
        <v>0</v>
      </c>
      <c r="J910" s="138">
        <f t="shared" si="194"/>
        <v>0</v>
      </c>
      <c r="K910" s="78">
        <f t="shared" si="196"/>
        <v>0</v>
      </c>
      <c r="L910" s="144">
        <f t="shared" si="206"/>
        <v>0</v>
      </c>
      <c r="M910" s="87">
        <f t="shared" si="197"/>
        <v>0</v>
      </c>
      <c r="N910" s="119" t="s">
        <v>52</v>
      </c>
      <c r="O910" s="120">
        <f>SUM(J886:J915)</f>
        <v>0</v>
      </c>
      <c r="P910" s="76">
        <f>SUM(L886:L915)</f>
        <v>0</v>
      </c>
      <c r="V910" s="36">
        <f t="shared" si="198"/>
        <v>0</v>
      </c>
      <c r="W910" s="36">
        <f t="shared" si="199"/>
        <v>0</v>
      </c>
    </row>
    <row r="911" spans="1:23" x14ac:dyDescent="0.2">
      <c r="A911" s="29">
        <v>42182</v>
      </c>
      <c r="B911" s="30"/>
      <c r="C911" s="30"/>
      <c r="D911" s="2">
        <f t="shared" si="200"/>
        <v>0</v>
      </c>
      <c r="E911" s="30">
        <f t="shared" si="200"/>
        <v>0</v>
      </c>
      <c r="F911" s="73">
        <f t="shared" si="201"/>
        <v>0</v>
      </c>
      <c r="G911" s="43">
        <f t="shared" si="201"/>
        <v>0</v>
      </c>
      <c r="I911" s="19">
        <f t="shared" si="207"/>
        <v>0</v>
      </c>
      <c r="J911" s="138">
        <f t="shared" si="194"/>
        <v>0</v>
      </c>
      <c r="K911" s="78">
        <f t="shared" si="196"/>
        <v>0</v>
      </c>
      <c r="L911" s="144">
        <f t="shared" si="206"/>
        <v>0</v>
      </c>
      <c r="M911" s="87">
        <f t="shared" si="197"/>
        <v>0</v>
      </c>
      <c r="N911" s="119" t="s">
        <v>53</v>
      </c>
      <c r="O911" s="76">
        <f>SUM(K886:K915)</f>
        <v>0</v>
      </c>
      <c r="P911" s="76">
        <f>SUM(M886:M915)</f>
        <v>0</v>
      </c>
      <c r="V911" s="36">
        <f t="shared" si="198"/>
        <v>0</v>
      </c>
      <c r="W911" s="36">
        <f t="shared" si="199"/>
        <v>0</v>
      </c>
    </row>
    <row r="912" spans="1:23" x14ac:dyDescent="0.2">
      <c r="A912" s="29">
        <v>42183</v>
      </c>
      <c r="B912" s="30"/>
      <c r="C912" s="30"/>
      <c r="D912" s="2">
        <f t="shared" si="200"/>
        <v>0</v>
      </c>
      <c r="E912" s="30">
        <f t="shared" si="200"/>
        <v>0</v>
      </c>
      <c r="F912" s="73">
        <f t="shared" si="201"/>
        <v>0</v>
      </c>
      <c r="G912" s="43">
        <f t="shared" si="201"/>
        <v>0</v>
      </c>
      <c r="I912" s="19">
        <f t="shared" si="207"/>
        <v>0</v>
      </c>
      <c r="J912" s="138">
        <f t="shared" si="194"/>
        <v>0</v>
      </c>
      <c r="K912" s="78">
        <f t="shared" si="196"/>
        <v>0</v>
      </c>
      <c r="L912" s="144">
        <f t="shared" si="206"/>
        <v>0</v>
      </c>
      <c r="M912" s="87">
        <f t="shared" si="197"/>
        <v>0</v>
      </c>
      <c r="N912" s="193" t="s">
        <v>10</v>
      </c>
      <c r="O912" s="193"/>
      <c r="P912" s="193"/>
      <c r="V912" s="36">
        <f t="shared" si="198"/>
        <v>0</v>
      </c>
      <c r="W912" s="36">
        <f t="shared" si="199"/>
        <v>0</v>
      </c>
    </row>
    <row r="913" spans="1:23" x14ac:dyDescent="0.2">
      <c r="A913" s="29">
        <v>42184</v>
      </c>
      <c r="B913" s="30"/>
      <c r="C913" s="30"/>
      <c r="D913" s="2">
        <f t="shared" si="200"/>
        <v>0</v>
      </c>
      <c r="E913" s="30">
        <f t="shared" si="200"/>
        <v>0</v>
      </c>
      <c r="F913" s="73">
        <f t="shared" si="201"/>
        <v>0</v>
      </c>
      <c r="G913" s="43">
        <f t="shared" si="201"/>
        <v>0</v>
      </c>
      <c r="I913" s="19">
        <f t="shared" si="207"/>
        <v>0</v>
      </c>
      <c r="J913" s="138">
        <f t="shared" ref="J913:J976" si="208">ROUND(IF(B912&lt;=$R$740,B912*$S$740/$O$739,MAX(IF(B912&lt;=$R$741,B912*$S$741/$O$739,MAX(IF(B912&lt;=$R$742,B912*$S$742/$O$739,MAX(IF(B912&lt;=$R$743,B912*$S$743/$O$739,MAX(IF(B912&lt;=$R$744,B912*$S$744/$O$739,MAX(IF(B912&lt;=$R$745,B912*$S$745/$O$739,MAX(IF(B912&gt;$R$746,B912*$S$746/$O$739,0),$R$745*$S$745/$O$739)),$R$744*$S$744/$O$739)),$R$743*$S$743/$O$739)),$R$742*$S$742/$O$739)),$R$741*$S$741/$O$739)),$R$740*$S$740/$O$739)),4)</f>
        <v>0</v>
      </c>
      <c r="K913" s="78">
        <f t="shared" si="196"/>
        <v>0</v>
      </c>
      <c r="L913" s="144">
        <f t="shared" si="206"/>
        <v>0</v>
      </c>
      <c r="M913" s="87">
        <f t="shared" si="197"/>
        <v>0</v>
      </c>
      <c r="N913" s="92" t="s">
        <v>43</v>
      </c>
      <c r="O913" s="47" t="s">
        <v>39</v>
      </c>
      <c r="P913" s="93" t="s">
        <v>40</v>
      </c>
      <c r="V913" s="36">
        <f t="shared" si="198"/>
        <v>0</v>
      </c>
      <c r="W913" s="36">
        <f t="shared" si="199"/>
        <v>0</v>
      </c>
    </row>
    <row r="914" spans="1:23" x14ac:dyDescent="0.2">
      <c r="A914" s="29">
        <v>42185</v>
      </c>
      <c r="B914" s="30"/>
      <c r="C914" s="30"/>
      <c r="D914" s="2">
        <f t="shared" si="200"/>
        <v>0</v>
      </c>
      <c r="E914" s="30">
        <f t="shared" si="200"/>
        <v>0</v>
      </c>
      <c r="F914" s="73">
        <f t="shared" si="201"/>
        <v>0</v>
      </c>
      <c r="G914" s="43">
        <f t="shared" si="201"/>
        <v>0</v>
      </c>
      <c r="I914" s="32">
        <f t="shared" si="207"/>
        <v>0</v>
      </c>
      <c r="J914" s="138">
        <f t="shared" si="208"/>
        <v>0</v>
      </c>
      <c r="K914" s="78">
        <f t="shared" si="196"/>
        <v>0</v>
      </c>
      <c r="L914" s="144">
        <f t="shared" si="206"/>
        <v>0</v>
      </c>
      <c r="M914" s="87">
        <f t="shared" si="197"/>
        <v>0</v>
      </c>
      <c r="N914" s="94">
        <f>SUM(I886:I914)</f>
        <v>0</v>
      </c>
      <c r="O914" s="89">
        <f>IF(SUM(J886:J915)&lt;20000,20000,SUM(J886:J915))</f>
        <v>20000</v>
      </c>
      <c r="P914" s="91">
        <f>IF(SUM(L886:L915)&lt;6000,6000,SUM(L886:L915))</f>
        <v>6000</v>
      </c>
      <c r="V914" s="36">
        <f t="shared" si="198"/>
        <v>0</v>
      </c>
      <c r="W914" s="36">
        <f t="shared" si="199"/>
        <v>0</v>
      </c>
    </row>
    <row r="915" spans="1:23" x14ac:dyDescent="0.2">
      <c r="A915" s="29">
        <v>42186</v>
      </c>
      <c r="B915" s="30"/>
      <c r="C915" s="30"/>
      <c r="D915" s="2">
        <f t="shared" si="200"/>
        <v>0</v>
      </c>
      <c r="E915" s="30">
        <f t="shared" si="200"/>
        <v>0</v>
      </c>
      <c r="F915" s="73">
        <f t="shared" si="201"/>
        <v>0</v>
      </c>
      <c r="G915" s="43">
        <f t="shared" si="201"/>
        <v>0</v>
      </c>
      <c r="I915" s="31">
        <f t="shared" si="207"/>
        <v>0</v>
      </c>
      <c r="J915" s="139">
        <f t="shared" si="208"/>
        <v>0</v>
      </c>
      <c r="K915" s="79">
        <f t="shared" si="196"/>
        <v>0</v>
      </c>
      <c r="L915" s="139">
        <f t="shared" si="206"/>
        <v>0</v>
      </c>
      <c r="M915" s="79">
        <f t="shared" si="197"/>
        <v>0</v>
      </c>
      <c r="N915" s="94">
        <f>ROUND(N914*18/118,2)</f>
        <v>0</v>
      </c>
      <c r="O915" s="95">
        <f>IF(O914=TRUE,SUM(K886:K915),O914*18%)</f>
        <v>3600</v>
      </c>
      <c r="P915" s="96">
        <f>IF(P914=TRUE,SUM(M886:M915),P914*18%)</f>
        <v>1080</v>
      </c>
      <c r="V915" s="36">
        <f t="shared" si="198"/>
        <v>0</v>
      </c>
      <c r="W915" s="36">
        <f t="shared" si="199"/>
        <v>0</v>
      </c>
    </row>
    <row r="916" spans="1:23" x14ac:dyDescent="0.2">
      <c r="A916" s="29">
        <v>42187</v>
      </c>
      <c r="B916" s="30"/>
      <c r="C916" s="30"/>
      <c r="D916" s="2">
        <f t="shared" si="200"/>
        <v>0</v>
      </c>
      <c r="E916" s="30">
        <f t="shared" si="200"/>
        <v>0</v>
      </c>
      <c r="F916" s="73">
        <f t="shared" si="201"/>
        <v>0</v>
      </c>
      <c r="G916" s="43">
        <f t="shared" si="201"/>
        <v>0</v>
      </c>
      <c r="I916" s="31">
        <f t="shared" si="207"/>
        <v>0</v>
      </c>
      <c r="J916" s="137">
        <f t="shared" si="208"/>
        <v>0</v>
      </c>
      <c r="K916" s="77">
        <f t="shared" si="196"/>
        <v>0</v>
      </c>
      <c r="L916" s="137">
        <f t="shared" si="206"/>
        <v>0</v>
      </c>
      <c r="M916" s="77">
        <f t="shared" si="197"/>
        <v>0</v>
      </c>
      <c r="N916" s="190" t="s">
        <v>47</v>
      </c>
      <c r="O916" s="190"/>
      <c r="P916" s="190"/>
      <c r="Q916" s="34"/>
      <c r="V916" s="36">
        <f t="shared" si="198"/>
        <v>0</v>
      </c>
      <c r="W916" s="36">
        <f t="shared" si="199"/>
        <v>0</v>
      </c>
    </row>
    <row r="917" spans="1:23" x14ac:dyDescent="0.2">
      <c r="A917" s="29">
        <v>42188</v>
      </c>
      <c r="B917" s="30"/>
      <c r="C917" s="30"/>
      <c r="D917" s="2">
        <f t="shared" si="200"/>
        <v>0</v>
      </c>
      <c r="E917" s="30">
        <f t="shared" si="200"/>
        <v>0</v>
      </c>
      <c r="F917" s="73">
        <f t="shared" si="201"/>
        <v>0</v>
      </c>
      <c r="G917" s="43">
        <f t="shared" si="201"/>
        <v>0</v>
      </c>
      <c r="I917" s="19">
        <f t="shared" si="207"/>
        <v>0</v>
      </c>
      <c r="J917" s="138">
        <f t="shared" si="208"/>
        <v>0</v>
      </c>
      <c r="K917" s="78">
        <f t="shared" si="196"/>
        <v>0</v>
      </c>
      <c r="L917" s="144">
        <f t="shared" si="206"/>
        <v>0</v>
      </c>
      <c r="M917" s="87">
        <f t="shared" si="197"/>
        <v>0</v>
      </c>
      <c r="N917" s="14"/>
      <c r="O917" s="14"/>
      <c r="P917" s="14"/>
      <c r="Q917" s="34"/>
      <c r="V917" s="36">
        <f t="shared" si="198"/>
        <v>0</v>
      </c>
      <c r="W917" s="36">
        <f t="shared" si="199"/>
        <v>0</v>
      </c>
    </row>
    <row r="918" spans="1:23" x14ac:dyDescent="0.2">
      <c r="A918" s="29">
        <v>42189</v>
      </c>
      <c r="B918" s="30"/>
      <c r="C918" s="30"/>
      <c r="D918" s="2">
        <f t="shared" si="200"/>
        <v>0</v>
      </c>
      <c r="E918" s="30">
        <f t="shared" si="200"/>
        <v>0</v>
      </c>
      <c r="F918" s="73">
        <f t="shared" si="201"/>
        <v>0</v>
      </c>
      <c r="G918" s="43">
        <f t="shared" si="201"/>
        <v>0</v>
      </c>
      <c r="I918" s="19">
        <f t="shared" si="207"/>
        <v>0</v>
      </c>
      <c r="J918" s="138">
        <f t="shared" si="208"/>
        <v>0</v>
      </c>
      <c r="K918" s="78">
        <f t="shared" si="196"/>
        <v>0</v>
      </c>
      <c r="L918" s="144">
        <f t="shared" si="206"/>
        <v>0</v>
      </c>
      <c r="M918" s="87">
        <f t="shared" si="197"/>
        <v>0</v>
      </c>
      <c r="N918" s="75"/>
      <c r="O918" s="75"/>
      <c r="P918" s="75"/>
      <c r="Q918" s="34"/>
      <c r="V918" s="36">
        <f t="shared" si="198"/>
        <v>0</v>
      </c>
      <c r="W918" s="36">
        <f t="shared" si="199"/>
        <v>0</v>
      </c>
    </row>
    <row r="919" spans="1:23" x14ac:dyDescent="0.2">
      <c r="A919" s="29">
        <v>42190</v>
      </c>
      <c r="B919" s="30"/>
      <c r="C919" s="30"/>
      <c r="D919" s="2">
        <f t="shared" si="200"/>
        <v>0</v>
      </c>
      <c r="E919" s="30">
        <f t="shared" si="200"/>
        <v>0</v>
      </c>
      <c r="F919" s="73">
        <f t="shared" si="201"/>
        <v>0</v>
      </c>
      <c r="G919" s="43">
        <f t="shared" si="201"/>
        <v>0</v>
      </c>
      <c r="I919" s="19">
        <f t="shared" si="207"/>
        <v>0</v>
      </c>
      <c r="J919" s="138">
        <f t="shared" si="208"/>
        <v>0</v>
      </c>
      <c r="K919" s="78">
        <f t="shared" si="196"/>
        <v>0</v>
      </c>
      <c r="L919" s="144">
        <f t="shared" si="206"/>
        <v>0</v>
      </c>
      <c r="M919" s="87">
        <f t="shared" si="197"/>
        <v>0</v>
      </c>
      <c r="N919" s="75"/>
      <c r="O919" s="75"/>
      <c r="P919" s="75"/>
      <c r="Q919" s="34"/>
      <c r="V919" s="36">
        <f t="shared" si="198"/>
        <v>0</v>
      </c>
      <c r="W919" s="36">
        <f t="shared" si="199"/>
        <v>0</v>
      </c>
    </row>
    <row r="920" spans="1:23" x14ac:dyDescent="0.2">
      <c r="A920" s="29">
        <v>42191</v>
      </c>
      <c r="B920" s="30"/>
      <c r="C920" s="30"/>
      <c r="D920" s="2">
        <f t="shared" si="200"/>
        <v>0</v>
      </c>
      <c r="E920" s="30">
        <f t="shared" si="200"/>
        <v>0</v>
      </c>
      <c r="F920" s="73">
        <f t="shared" si="201"/>
        <v>0</v>
      </c>
      <c r="G920" s="43">
        <f t="shared" si="201"/>
        <v>0</v>
      </c>
      <c r="I920" s="19">
        <f t="shared" si="207"/>
        <v>0</v>
      </c>
      <c r="J920" s="138">
        <f t="shared" si="208"/>
        <v>0</v>
      </c>
      <c r="K920" s="78">
        <f t="shared" si="196"/>
        <v>0</v>
      </c>
      <c r="L920" s="144">
        <f t="shared" si="206"/>
        <v>0</v>
      </c>
      <c r="M920" s="87">
        <f t="shared" si="197"/>
        <v>0</v>
      </c>
      <c r="N920" s="14"/>
      <c r="O920" s="14"/>
      <c r="P920" s="14"/>
      <c r="Q920" s="34"/>
      <c r="V920" s="36">
        <f t="shared" si="198"/>
        <v>0</v>
      </c>
      <c r="W920" s="36">
        <f t="shared" si="199"/>
        <v>0</v>
      </c>
    </row>
    <row r="921" spans="1:23" x14ac:dyDescent="0.2">
      <c r="A921" s="29">
        <v>42192</v>
      </c>
      <c r="B921" s="30"/>
      <c r="C921" s="30"/>
      <c r="D921" s="2">
        <f t="shared" si="200"/>
        <v>0</v>
      </c>
      <c r="E921" s="30">
        <f t="shared" si="200"/>
        <v>0</v>
      </c>
      <c r="F921" s="73">
        <f t="shared" si="201"/>
        <v>0</v>
      </c>
      <c r="G921" s="43">
        <f t="shared" si="201"/>
        <v>0</v>
      </c>
      <c r="I921" s="19">
        <f t="shared" si="207"/>
        <v>0</v>
      </c>
      <c r="J921" s="138">
        <f t="shared" si="208"/>
        <v>0</v>
      </c>
      <c r="K921" s="78">
        <f t="shared" si="196"/>
        <v>0</v>
      </c>
      <c r="L921" s="144">
        <f t="shared" si="206"/>
        <v>0</v>
      </c>
      <c r="M921" s="87">
        <f t="shared" si="197"/>
        <v>0</v>
      </c>
      <c r="N921" s="14"/>
      <c r="O921" s="14"/>
      <c r="P921" s="14"/>
      <c r="Q921" s="34"/>
      <c r="V921" s="36">
        <f t="shared" si="198"/>
        <v>0</v>
      </c>
      <c r="W921" s="36">
        <f t="shared" si="199"/>
        <v>0</v>
      </c>
    </row>
    <row r="922" spans="1:23" x14ac:dyDescent="0.2">
      <c r="A922" s="29">
        <v>42193</v>
      </c>
      <c r="B922" s="30"/>
      <c r="C922" s="30"/>
      <c r="D922" s="2">
        <f t="shared" si="200"/>
        <v>0</v>
      </c>
      <c r="E922" s="30">
        <f t="shared" si="200"/>
        <v>0</v>
      </c>
      <c r="F922" s="73">
        <f t="shared" si="201"/>
        <v>0</v>
      </c>
      <c r="G922" s="43">
        <f t="shared" si="201"/>
        <v>0</v>
      </c>
      <c r="I922" s="31">
        <f t="shared" si="207"/>
        <v>0</v>
      </c>
      <c r="J922" s="137">
        <f t="shared" si="208"/>
        <v>0</v>
      </c>
      <c r="K922" s="77">
        <f t="shared" si="196"/>
        <v>0</v>
      </c>
      <c r="L922" s="137">
        <f t="shared" si="206"/>
        <v>0</v>
      </c>
      <c r="M922" s="77">
        <f t="shared" si="197"/>
        <v>0</v>
      </c>
      <c r="N922" s="14"/>
      <c r="O922" s="14"/>
      <c r="P922" s="14"/>
      <c r="Q922" s="34"/>
      <c r="V922" s="36">
        <f t="shared" si="198"/>
        <v>0</v>
      </c>
      <c r="W922" s="36">
        <f t="shared" si="199"/>
        <v>0</v>
      </c>
    </row>
    <row r="923" spans="1:23" x14ac:dyDescent="0.2">
      <c r="A923" s="29">
        <v>42194</v>
      </c>
      <c r="B923" s="30"/>
      <c r="C923" s="30"/>
      <c r="D923" s="2">
        <f t="shared" si="200"/>
        <v>0</v>
      </c>
      <c r="E923" s="30">
        <f t="shared" si="200"/>
        <v>0</v>
      </c>
      <c r="F923" s="73">
        <f t="shared" si="201"/>
        <v>0</v>
      </c>
      <c r="G923" s="43">
        <f t="shared" si="201"/>
        <v>0</v>
      </c>
      <c r="I923" s="31">
        <f t="shared" si="207"/>
        <v>0</v>
      </c>
      <c r="J923" s="137">
        <f t="shared" si="208"/>
        <v>0</v>
      </c>
      <c r="K923" s="77">
        <f t="shared" si="196"/>
        <v>0</v>
      </c>
      <c r="L923" s="137">
        <f t="shared" si="206"/>
        <v>0</v>
      </c>
      <c r="M923" s="77">
        <f t="shared" si="197"/>
        <v>0</v>
      </c>
      <c r="N923" s="14"/>
      <c r="O923" s="14"/>
      <c r="P923" s="14"/>
      <c r="V923" s="36">
        <f t="shared" si="198"/>
        <v>0</v>
      </c>
      <c r="W923" s="36">
        <f t="shared" si="199"/>
        <v>0</v>
      </c>
    </row>
    <row r="924" spans="1:23" x14ac:dyDescent="0.2">
      <c r="A924" s="29">
        <v>42195</v>
      </c>
      <c r="B924" s="30"/>
      <c r="C924" s="30"/>
      <c r="D924" s="2">
        <f t="shared" si="200"/>
        <v>0</v>
      </c>
      <c r="E924" s="30">
        <f t="shared" si="200"/>
        <v>0</v>
      </c>
      <c r="F924" s="73">
        <f t="shared" si="201"/>
        <v>0</v>
      </c>
      <c r="G924" s="43">
        <f t="shared" si="201"/>
        <v>0</v>
      </c>
      <c r="I924" s="19">
        <f t="shared" si="207"/>
        <v>0</v>
      </c>
      <c r="J924" s="138">
        <f t="shared" si="208"/>
        <v>0</v>
      </c>
      <c r="K924" s="78">
        <f t="shared" si="196"/>
        <v>0</v>
      </c>
      <c r="L924" s="144">
        <f t="shared" si="206"/>
        <v>0</v>
      </c>
      <c r="M924" s="87">
        <f t="shared" si="197"/>
        <v>0</v>
      </c>
      <c r="N924" s="14"/>
      <c r="O924" s="14"/>
      <c r="P924" s="14"/>
      <c r="V924" s="36">
        <f t="shared" si="198"/>
        <v>0</v>
      </c>
      <c r="W924" s="36">
        <f t="shared" si="199"/>
        <v>0</v>
      </c>
    </row>
    <row r="925" spans="1:23" x14ac:dyDescent="0.2">
      <c r="A925" s="29">
        <v>42196</v>
      </c>
      <c r="B925" s="30"/>
      <c r="C925" s="30"/>
      <c r="D925" s="2">
        <f t="shared" si="200"/>
        <v>0</v>
      </c>
      <c r="E925" s="30">
        <f t="shared" si="200"/>
        <v>0</v>
      </c>
      <c r="F925" s="73">
        <f t="shared" si="201"/>
        <v>0</v>
      </c>
      <c r="G925" s="43">
        <f t="shared" si="201"/>
        <v>0</v>
      </c>
      <c r="I925" s="19">
        <f t="shared" si="207"/>
        <v>0</v>
      </c>
      <c r="J925" s="138">
        <f t="shared" si="208"/>
        <v>0</v>
      </c>
      <c r="K925" s="78">
        <f t="shared" si="196"/>
        <v>0</v>
      </c>
      <c r="L925" s="144">
        <f t="shared" si="206"/>
        <v>0</v>
      </c>
      <c r="M925" s="87">
        <f t="shared" si="197"/>
        <v>0</v>
      </c>
      <c r="N925" s="14"/>
      <c r="O925" s="14"/>
      <c r="P925" s="14"/>
      <c r="V925" s="36">
        <f t="shared" si="198"/>
        <v>0</v>
      </c>
      <c r="W925" s="36">
        <f t="shared" si="199"/>
        <v>0</v>
      </c>
    </row>
    <row r="926" spans="1:23" x14ac:dyDescent="0.2">
      <c r="A926" s="29">
        <v>42197</v>
      </c>
      <c r="B926" s="30"/>
      <c r="C926" s="30"/>
      <c r="D926" s="2">
        <f t="shared" si="200"/>
        <v>0</v>
      </c>
      <c r="E926" s="30">
        <f t="shared" si="200"/>
        <v>0</v>
      </c>
      <c r="F926" s="73">
        <f t="shared" si="201"/>
        <v>0</v>
      </c>
      <c r="G926" s="43">
        <f t="shared" si="201"/>
        <v>0</v>
      </c>
      <c r="I926" s="19">
        <f t="shared" si="207"/>
        <v>0</v>
      </c>
      <c r="J926" s="138">
        <f t="shared" si="208"/>
        <v>0</v>
      </c>
      <c r="K926" s="78">
        <f t="shared" si="196"/>
        <v>0</v>
      </c>
      <c r="L926" s="144">
        <f t="shared" si="206"/>
        <v>0</v>
      </c>
      <c r="M926" s="87">
        <f t="shared" si="197"/>
        <v>0</v>
      </c>
      <c r="N926" s="14"/>
      <c r="O926" s="14"/>
      <c r="P926" s="14"/>
      <c r="V926" s="36">
        <f t="shared" si="198"/>
        <v>0</v>
      </c>
      <c r="W926" s="36">
        <f t="shared" si="199"/>
        <v>0</v>
      </c>
    </row>
    <row r="927" spans="1:23" x14ac:dyDescent="0.2">
      <c r="A927" s="29">
        <v>42198</v>
      </c>
      <c r="B927" s="30"/>
      <c r="C927" s="30"/>
      <c r="D927" s="2">
        <f t="shared" si="200"/>
        <v>0</v>
      </c>
      <c r="E927" s="30">
        <f t="shared" si="200"/>
        <v>0</v>
      </c>
      <c r="F927" s="73">
        <f t="shared" si="201"/>
        <v>0</v>
      </c>
      <c r="G927" s="43">
        <f t="shared" si="201"/>
        <v>0</v>
      </c>
      <c r="I927" s="19">
        <f t="shared" si="207"/>
        <v>0</v>
      </c>
      <c r="J927" s="138">
        <f t="shared" si="208"/>
        <v>0</v>
      </c>
      <c r="K927" s="78">
        <f t="shared" si="196"/>
        <v>0</v>
      </c>
      <c r="L927" s="144">
        <f t="shared" si="206"/>
        <v>0</v>
      </c>
      <c r="M927" s="87">
        <f t="shared" si="197"/>
        <v>0</v>
      </c>
      <c r="N927" s="14"/>
      <c r="O927" s="14"/>
      <c r="P927" s="14"/>
      <c r="V927" s="36">
        <f t="shared" si="198"/>
        <v>0</v>
      </c>
      <c r="W927" s="36">
        <f t="shared" si="199"/>
        <v>0</v>
      </c>
    </row>
    <row r="928" spans="1:23" x14ac:dyDescent="0.2">
      <c r="A928" s="29">
        <v>42199</v>
      </c>
      <c r="B928" s="30"/>
      <c r="C928" s="30"/>
      <c r="D928" s="2">
        <f t="shared" si="200"/>
        <v>0</v>
      </c>
      <c r="E928" s="30">
        <f t="shared" si="200"/>
        <v>0</v>
      </c>
      <c r="F928" s="73">
        <f t="shared" si="201"/>
        <v>0</v>
      </c>
      <c r="G928" s="43">
        <f t="shared" si="201"/>
        <v>0</v>
      </c>
      <c r="I928" s="19">
        <f t="shared" si="207"/>
        <v>0</v>
      </c>
      <c r="J928" s="138">
        <f t="shared" si="208"/>
        <v>0</v>
      </c>
      <c r="K928" s="78">
        <f t="shared" si="196"/>
        <v>0</v>
      </c>
      <c r="L928" s="144">
        <f t="shared" si="206"/>
        <v>0</v>
      </c>
      <c r="M928" s="87">
        <f t="shared" si="197"/>
        <v>0</v>
      </c>
      <c r="N928" s="14"/>
      <c r="O928" s="14"/>
      <c r="P928" s="14"/>
      <c r="V928" s="36">
        <f t="shared" si="198"/>
        <v>0</v>
      </c>
      <c r="W928" s="36">
        <f t="shared" si="199"/>
        <v>0</v>
      </c>
    </row>
    <row r="929" spans="1:23" x14ac:dyDescent="0.2">
      <c r="A929" s="29">
        <v>42200</v>
      </c>
      <c r="B929" s="30"/>
      <c r="C929" s="30"/>
      <c r="D929" s="2">
        <f t="shared" si="200"/>
        <v>0</v>
      </c>
      <c r="E929" s="30">
        <f t="shared" si="200"/>
        <v>0</v>
      </c>
      <c r="F929" s="73">
        <f t="shared" si="201"/>
        <v>0</v>
      </c>
      <c r="G929" s="43">
        <f t="shared" si="201"/>
        <v>0</v>
      </c>
      <c r="I929" s="31">
        <f t="shared" si="207"/>
        <v>0</v>
      </c>
      <c r="J929" s="137">
        <f t="shared" si="208"/>
        <v>0</v>
      </c>
      <c r="K929" s="77">
        <f t="shared" si="196"/>
        <v>0</v>
      </c>
      <c r="L929" s="137">
        <f t="shared" si="206"/>
        <v>0</v>
      </c>
      <c r="M929" s="77">
        <f t="shared" si="197"/>
        <v>0</v>
      </c>
      <c r="N929" s="14"/>
      <c r="O929" s="14"/>
      <c r="P929" s="14"/>
      <c r="V929" s="36">
        <f t="shared" si="198"/>
        <v>0</v>
      </c>
      <c r="W929" s="36">
        <f t="shared" si="199"/>
        <v>0</v>
      </c>
    </row>
    <row r="930" spans="1:23" x14ac:dyDescent="0.2">
      <c r="A930" s="29">
        <v>42201</v>
      </c>
      <c r="B930" s="30"/>
      <c r="C930" s="30"/>
      <c r="D930" s="2">
        <f t="shared" si="200"/>
        <v>0</v>
      </c>
      <c r="E930" s="30">
        <f t="shared" si="200"/>
        <v>0</v>
      </c>
      <c r="F930" s="73">
        <f t="shared" si="201"/>
        <v>0</v>
      </c>
      <c r="G930" s="43">
        <f t="shared" si="201"/>
        <v>0</v>
      </c>
      <c r="I930" s="31">
        <f t="shared" si="207"/>
        <v>0</v>
      </c>
      <c r="J930" s="137">
        <f t="shared" si="208"/>
        <v>0</v>
      </c>
      <c r="K930" s="77">
        <f t="shared" si="196"/>
        <v>0</v>
      </c>
      <c r="L930" s="137">
        <f t="shared" si="206"/>
        <v>0</v>
      </c>
      <c r="M930" s="77">
        <f t="shared" si="197"/>
        <v>0</v>
      </c>
      <c r="N930" s="14"/>
      <c r="O930" s="14"/>
      <c r="P930" s="14"/>
      <c r="V930" s="36">
        <f t="shared" si="198"/>
        <v>0</v>
      </c>
      <c r="W930" s="36">
        <f t="shared" si="199"/>
        <v>0</v>
      </c>
    </row>
    <row r="931" spans="1:23" x14ac:dyDescent="0.2">
      <c r="A931" s="29">
        <v>42202</v>
      </c>
      <c r="B931" s="30"/>
      <c r="C931" s="30"/>
      <c r="D931" s="2">
        <f t="shared" si="200"/>
        <v>0</v>
      </c>
      <c r="E931" s="30">
        <f t="shared" si="200"/>
        <v>0</v>
      </c>
      <c r="F931" s="73">
        <f t="shared" si="201"/>
        <v>0</v>
      </c>
      <c r="G931" s="43">
        <f t="shared" si="201"/>
        <v>0</v>
      </c>
      <c r="I931" s="19">
        <f t="shared" si="207"/>
        <v>0</v>
      </c>
      <c r="J931" s="138">
        <f t="shared" si="208"/>
        <v>0</v>
      </c>
      <c r="K931" s="78">
        <f t="shared" si="196"/>
        <v>0</v>
      </c>
      <c r="L931" s="144">
        <f t="shared" si="206"/>
        <v>0</v>
      </c>
      <c r="M931" s="87">
        <f t="shared" si="197"/>
        <v>0</v>
      </c>
      <c r="N931" s="14"/>
      <c r="O931" s="14"/>
      <c r="P931" s="14"/>
      <c r="V931" s="36">
        <f t="shared" si="198"/>
        <v>0</v>
      </c>
      <c r="W931" s="36">
        <f t="shared" si="199"/>
        <v>0</v>
      </c>
    </row>
    <row r="932" spans="1:23" x14ac:dyDescent="0.2">
      <c r="A932" s="29">
        <v>42203</v>
      </c>
      <c r="B932" s="30"/>
      <c r="C932" s="30"/>
      <c r="D932" s="2">
        <f t="shared" si="200"/>
        <v>0</v>
      </c>
      <c r="E932" s="30">
        <f t="shared" si="200"/>
        <v>0</v>
      </c>
      <c r="F932" s="73">
        <f t="shared" si="201"/>
        <v>0</v>
      </c>
      <c r="G932" s="43">
        <f t="shared" si="201"/>
        <v>0</v>
      </c>
      <c r="I932" s="19">
        <f t="shared" si="207"/>
        <v>0</v>
      </c>
      <c r="J932" s="138">
        <f t="shared" si="208"/>
        <v>0</v>
      </c>
      <c r="K932" s="78">
        <f t="shared" si="196"/>
        <v>0</v>
      </c>
      <c r="L932" s="144">
        <f t="shared" si="206"/>
        <v>0</v>
      </c>
      <c r="M932" s="87">
        <f t="shared" si="197"/>
        <v>0</v>
      </c>
      <c r="N932" s="14"/>
      <c r="O932" s="14"/>
      <c r="P932" s="14"/>
      <c r="V932" s="36">
        <f t="shared" si="198"/>
        <v>0</v>
      </c>
      <c r="W932" s="36">
        <f t="shared" si="199"/>
        <v>0</v>
      </c>
    </row>
    <row r="933" spans="1:23" x14ac:dyDescent="0.2">
      <c r="A933" s="29">
        <v>42204</v>
      </c>
      <c r="B933" s="30"/>
      <c r="C933" s="30"/>
      <c r="D933" s="2">
        <f t="shared" si="200"/>
        <v>0</v>
      </c>
      <c r="E933" s="30">
        <f t="shared" si="200"/>
        <v>0</v>
      </c>
      <c r="F933" s="73">
        <f t="shared" si="201"/>
        <v>0</v>
      </c>
      <c r="G933" s="43">
        <f t="shared" si="201"/>
        <v>0</v>
      </c>
      <c r="I933" s="19">
        <f t="shared" si="207"/>
        <v>0</v>
      </c>
      <c r="J933" s="138">
        <f t="shared" si="208"/>
        <v>0</v>
      </c>
      <c r="K933" s="78">
        <f t="shared" si="196"/>
        <v>0</v>
      </c>
      <c r="L933" s="144">
        <f t="shared" si="206"/>
        <v>0</v>
      </c>
      <c r="M933" s="87">
        <f t="shared" si="197"/>
        <v>0</v>
      </c>
      <c r="N933" s="14"/>
      <c r="O933" s="14"/>
      <c r="P933" s="14"/>
      <c r="V933" s="36">
        <f t="shared" si="198"/>
        <v>0</v>
      </c>
      <c r="W933" s="36">
        <f t="shared" si="199"/>
        <v>0</v>
      </c>
    </row>
    <row r="934" spans="1:23" x14ac:dyDescent="0.2">
      <c r="A934" s="29">
        <v>42205</v>
      </c>
      <c r="B934" s="30"/>
      <c r="C934" s="30"/>
      <c r="D934" s="2">
        <f t="shared" si="200"/>
        <v>0</v>
      </c>
      <c r="E934" s="30">
        <f t="shared" si="200"/>
        <v>0</v>
      </c>
      <c r="F934" s="73">
        <f t="shared" si="201"/>
        <v>0</v>
      </c>
      <c r="G934" s="43">
        <f t="shared" si="201"/>
        <v>0</v>
      </c>
      <c r="I934" s="19">
        <f t="shared" si="207"/>
        <v>0</v>
      </c>
      <c r="J934" s="138">
        <f t="shared" si="208"/>
        <v>0</v>
      </c>
      <c r="K934" s="78">
        <f t="shared" si="196"/>
        <v>0</v>
      </c>
      <c r="L934" s="144">
        <f t="shared" si="206"/>
        <v>0</v>
      </c>
      <c r="M934" s="87">
        <f t="shared" si="197"/>
        <v>0</v>
      </c>
      <c r="N934" s="14"/>
      <c r="O934" s="14"/>
      <c r="P934" s="14"/>
      <c r="V934" s="36">
        <f t="shared" si="198"/>
        <v>0</v>
      </c>
      <c r="W934" s="36">
        <f t="shared" si="199"/>
        <v>0</v>
      </c>
    </row>
    <row r="935" spans="1:23" x14ac:dyDescent="0.2">
      <c r="A935" s="29">
        <v>42206</v>
      </c>
      <c r="B935" s="30"/>
      <c r="C935" s="30"/>
      <c r="D935" s="2">
        <f t="shared" si="200"/>
        <v>0</v>
      </c>
      <c r="E935" s="30">
        <f t="shared" si="200"/>
        <v>0</v>
      </c>
      <c r="F935" s="73">
        <f t="shared" si="201"/>
        <v>0</v>
      </c>
      <c r="G935" s="43">
        <f t="shared" si="201"/>
        <v>0</v>
      </c>
      <c r="I935" s="19">
        <f t="shared" si="207"/>
        <v>0</v>
      </c>
      <c r="J935" s="138">
        <f t="shared" si="208"/>
        <v>0</v>
      </c>
      <c r="K935" s="78">
        <f t="shared" si="196"/>
        <v>0</v>
      </c>
      <c r="L935" s="144">
        <f t="shared" si="206"/>
        <v>0</v>
      </c>
      <c r="M935" s="87">
        <f t="shared" si="197"/>
        <v>0</v>
      </c>
      <c r="N935" s="14"/>
      <c r="O935" s="14"/>
      <c r="P935" s="14"/>
      <c r="V935" s="36">
        <f t="shared" si="198"/>
        <v>0</v>
      </c>
      <c r="W935" s="36">
        <f t="shared" si="199"/>
        <v>0</v>
      </c>
    </row>
    <row r="936" spans="1:23" x14ac:dyDescent="0.2">
      <c r="A936" s="29">
        <v>42207</v>
      </c>
      <c r="B936" s="30"/>
      <c r="C936" s="30"/>
      <c r="D936" s="2">
        <f t="shared" si="200"/>
        <v>0</v>
      </c>
      <c r="E936" s="30">
        <f t="shared" si="200"/>
        <v>0</v>
      </c>
      <c r="F936" s="73">
        <f t="shared" si="201"/>
        <v>0</v>
      </c>
      <c r="G936" s="43">
        <f t="shared" si="201"/>
        <v>0</v>
      </c>
      <c r="I936" s="31">
        <f t="shared" si="207"/>
        <v>0</v>
      </c>
      <c r="J936" s="137">
        <f t="shared" si="208"/>
        <v>0</v>
      </c>
      <c r="K936" s="77">
        <f t="shared" ref="K936:K999" si="209">ROUND(J936*18%,4)</f>
        <v>0</v>
      </c>
      <c r="L936" s="137">
        <f t="shared" si="206"/>
        <v>0</v>
      </c>
      <c r="M936" s="77">
        <f t="shared" ref="M936:M999" si="210">ROUND(L936*18%,4)</f>
        <v>0</v>
      </c>
      <c r="N936" s="14"/>
      <c r="O936" s="14"/>
      <c r="P936" s="14"/>
      <c r="V936" s="36">
        <f t="shared" ref="V936:V999" si="211">C936+(ROUND(C936*$V$2,2))</f>
        <v>0</v>
      </c>
      <c r="W936" s="36">
        <f t="shared" ref="W936:W999" si="212">C936-(ROUND(C936*$V$2,2))</f>
        <v>0</v>
      </c>
    </row>
    <row r="937" spans="1:23" x14ac:dyDescent="0.2">
      <c r="A937" s="29">
        <v>42208</v>
      </c>
      <c r="B937" s="30"/>
      <c r="C937" s="30"/>
      <c r="D937" s="2">
        <f t="shared" si="200"/>
        <v>0</v>
      </c>
      <c r="E937" s="30">
        <f t="shared" si="200"/>
        <v>0</v>
      </c>
      <c r="F937" s="73">
        <f t="shared" si="201"/>
        <v>0</v>
      </c>
      <c r="G937" s="43">
        <f t="shared" si="201"/>
        <v>0</v>
      </c>
      <c r="I937" s="31">
        <f t="shared" si="207"/>
        <v>0</v>
      </c>
      <c r="J937" s="137">
        <f t="shared" si="208"/>
        <v>0</v>
      </c>
      <c r="K937" s="77">
        <f t="shared" si="209"/>
        <v>0</v>
      </c>
      <c r="L937" s="137">
        <f t="shared" si="206"/>
        <v>0</v>
      </c>
      <c r="M937" s="77">
        <f t="shared" si="210"/>
        <v>0</v>
      </c>
      <c r="N937" s="14"/>
      <c r="O937" s="14"/>
      <c r="P937" s="14"/>
      <c r="V937" s="36">
        <f t="shared" si="211"/>
        <v>0</v>
      </c>
      <c r="W937" s="36">
        <f t="shared" si="212"/>
        <v>0</v>
      </c>
    </row>
    <row r="938" spans="1:23" x14ac:dyDescent="0.2">
      <c r="A938" s="29">
        <v>42209</v>
      </c>
      <c r="B938" s="30"/>
      <c r="C938" s="30"/>
      <c r="D938" s="2">
        <f t="shared" si="200"/>
        <v>0</v>
      </c>
      <c r="E938" s="30">
        <f t="shared" si="200"/>
        <v>0</v>
      </c>
      <c r="F938" s="73">
        <f t="shared" si="201"/>
        <v>0</v>
      </c>
      <c r="G938" s="43">
        <f t="shared" si="201"/>
        <v>0</v>
      </c>
      <c r="I938" s="19">
        <f t="shared" si="207"/>
        <v>0</v>
      </c>
      <c r="J938" s="138">
        <f t="shared" si="208"/>
        <v>0</v>
      </c>
      <c r="K938" s="78">
        <f t="shared" si="209"/>
        <v>0</v>
      </c>
      <c r="L938" s="144">
        <f t="shared" si="206"/>
        <v>0</v>
      </c>
      <c r="M938" s="87">
        <f t="shared" si="210"/>
        <v>0</v>
      </c>
      <c r="N938" s="14"/>
      <c r="O938" s="14"/>
      <c r="P938" s="14"/>
      <c r="V938" s="36">
        <f t="shared" si="211"/>
        <v>0</v>
      </c>
      <c r="W938" s="36">
        <f t="shared" si="212"/>
        <v>0</v>
      </c>
    </row>
    <row r="939" spans="1:23" x14ac:dyDescent="0.2">
      <c r="A939" s="29">
        <v>42210</v>
      </c>
      <c r="B939" s="30"/>
      <c r="C939" s="30"/>
      <c r="D939" s="2">
        <f t="shared" si="200"/>
        <v>0</v>
      </c>
      <c r="E939" s="30">
        <f t="shared" si="200"/>
        <v>0</v>
      </c>
      <c r="F939" s="73">
        <f t="shared" si="201"/>
        <v>0</v>
      </c>
      <c r="G939" s="43">
        <f t="shared" si="201"/>
        <v>0</v>
      </c>
      <c r="I939" s="19">
        <f t="shared" si="207"/>
        <v>0</v>
      </c>
      <c r="J939" s="138">
        <f t="shared" si="208"/>
        <v>0</v>
      </c>
      <c r="K939" s="78">
        <f t="shared" si="209"/>
        <v>0</v>
      </c>
      <c r="L939" s="144">
        <f t="shared" si="206"/>
        <v>0</v>
      </c>
      <c r="M939" s="87">
        <f t="shared" si="210"/>
        <v>0</v>
      </c>
      <c r="V939" s="36">
        <f t="shared" si="211"/>
        <v>0</v>
      </c>
      <c r="W939" s="36">
        <f t="shared" si="212"/>
        <v>0</v>
      </c>
    </row>
    <row r="940" spans="1:23" x14ac:dyDescent="0.2">
      <c r="A940" s="29">
        <v>42211</v>
      </c>
      <c r="B940" s="30"/>
      <c r="C940" s="30"/>
      <c r="D940" s="2">
        <f t="shared" si="200"/>
        <v>0</v>
      </c>
      <c r="E940" s="30">
        <f t="shared" si="200"/>
        <v>0</v>
      </c>
      <c r="F940" s="73">
        <f t="shared" si="201"/>
        <v>0</v>
      </c>
      <c r="G940" s="43">
        <f t="shared" si="201"/>
        <v>0</v>
      </c>
      <c r="I940" s="19">
        <f t="shared" si="207"/>
        <v>0</v>
      </c>
      <c r="J940" s="138">
        <f t="shared" si="208"/>
        <v>0</v>
      </c>
      <c r="K940" s="78">
        <f t="shared" si="209"/>
        <v>0</v>
      </c>
      <c r="L940" s="144">
        <f t="shared" si="206"/>
        <v>0</v>
      </c>
      <c r="M940" s="87">
        <f t="shared" si="210"/>
        <v>0</v>
      </c>
      <c r="V940" s="36">
        <f t="shared" si="211"/>
        <v>0</v>
      </c>
      <c r="W940" s="36">
        <f t="shared" si="212"/>
        <v>0</v>
      </c>
    </row>
    <row r="941" spans="1:23" x14ac:dyDescent="0.2">
      <c r="A941" s="29">
        <v>42212</v>
      </c>
      <c r="B941" s="30"/>
      <c r="C941" s="30"/>
      <c r="D941" s="2">
        <f t="shared" si="200"/>
        <v>0</v>
      </c>
      <c r="E941" s="30">
        <f t="shared" si="200"/>
        <v>0</v>
      </c>
      <c r="F941" s="73">
        <f t="shared" si="201"/>
        <v>0</v>
      </c>
      <c r="G941" s="43">
        <f t="shared" si="201"/>
        <v>0</v>
      </c>
      <c r="I941" s="19">
        <f t="shared" si="207"/>
        <v>0</v>
      </c>
      <c r="J941" s="138">
        <f t="shared" si="208"/>
        <v>0</v>
      </c>
      <c r="K941" s="78">
        <f t="shared" si="209"/>
        <v>0</v>
      </c>
      <c r="L941" s="144">
        <f t="shared" si="206"/>
        <v>0</v>
      </c>
      <c r="M941" s="87">
        <f t="shared" si="210"/>
        <v>0</v>
      </c>
      <c r="N941" s="191" t="s">
        <v>54</v>
      </c>
      <c r="O941" s="191"/>
      <c r="P941" s="191"/>
      <c r="V941" s="36">
        <f t="shared" si="211"/>
        <v>0</v>
      </c>
      <c r="W941" s="36">
        <f t="shared" si="212"/>
        <v>0</v>
      </c>
    </row>
    <row r="942" spans="1:23" x14ac:dyDescent="0.2">
      <c r="A942" s="29">
        <v>42213</v>
      </c>
      <c r="B942" s="30"/>
      <c r="C942" s="30"/>
      <c r="D942" s="2">
        <f t="shared" si="200"/>
        <v>0</v>
      </c>
      <c r="E942" s="30">
        <f t="shared" si="200"/>
        <v>0</v>
      </c>
      <c r="F942" s="73">
        <f t="shared" si="201"/>
        <v>0</v>
      </c>
      <c r="G942" s="43">
        <f t="shared" si="201"/>
        <v>0</v>
      </c>
      <c r="I942" s="19">
        <f t="shared" si="207"/>
        <v>0</v>
      </c>
      <c r="J942" s="138">
        <f t="shared" si="208"/>
        <v>0</v>
      </c>
      <c r="K942" s="78">
        <f t="shared" si="209"/>
        <v>0</v>
      </c>
      <c r="L942" s="144">
        <f t="shared" si="206"/>
        <v>0</v>
      </c>
      <c r="M942" s="87">
        <f t="shared" si="210"/>
        <v>0</v>
      </c>
      <c r="N942" s="119" t="s">
        <v>52</v>
      </c>
      <c r="O942" s="120">
        <f>SUM(J916:J946)</f>
        <v>0</v>
      </c>
      <c r="P942" s="76">
        <f>SUM(L916:L946)</f>
        <v>0</v>
      </c>
      <c r="V942" s="36">
        <f t="shared" si="211"/>
        <v>0</v>
      </c>
      <c r="W942" s="36">
        <f t="shared" si="212"/>
        <v>0</v>
      </c>
    </row>
    <row r="943" spans="1:23" x14ac:dyDescent="0.2">
      <c r="A943" s="29">
        <v>42214</v>
      </c>
      <c r="B943" s="30"/>
      <c r="C943" s="30"/>
      <c r="D943" s="2">
        <f t="shared" ref="D943:E1006" si="213">IF(B943-B942=-B943-B942,0,B943-B942)</f>
        <v>0</v>
      </c>
      <c r="E943" s="30">
        <f t="shared" si="213"/>
        <v>0</v>
      </c>
      <c r="F943" s="73">
        <f t="shared" ref="F943:G1006" si="214">IFERROR(D943/B942,0)</f>
        <v>0</v>
      </c>
      <c r="G943" s="43">
        <f t="shared" si="214"/>
        <v>0</v>
      </c>
      <c r="I943" s="31">
        <f t="shared" si="207"/>
        <v>0</v>
      </c>
      <c r="J943" s="137">
        <f t="shared" si="208"/>
        <v>0</v>
      </c>
      <c r="K943" s="77">
        <f t="shared" si="209"/>
        <v>0</v>
      </c>
      <c r="L943" s="137">
        <f t="shared" si="206"/>
        <v>0</v>
      </c>
      <c r="M943" s="77">
        <f t="shared" si="210"/>
        <v>0</v>
      </c>
      <c r="N943" s="119" t="s">
        <v>53</v>
      </c>
      <c r="O943" s="76">
        <f>SUM(K916:K946)</f>
        <v>0</v>
      </c>
      <c r="P943" s="76">
        <f>SUM(M916:M946)</f>
        <v>0</v>
      </c>
      <c r="V943" s="36">
        <f t="shared" si="211"/>
        <v>0</v>
      </c>
      <c r="W943" s="36">
        <f t="shared" si="212"/>
        <v>0</v>
      </c>
    </row>
    <row r="944" spans="1:23" x14ac:dyDescent="0.2">
      <c r="A944" s="29">
        <v>42215</v>
      </c>
      <c r="B944" s="30"/>
      <c r="C944" s="30"/>
      <c r="D944" s="2">
        <f t="shared" si="213"/>
        <v>0</v>
      </c>
      <c r="E944" s="30">
        <f t="shared" si="213"/>
        <v>0</v>
      </c>
      <c r="F944" s="73">
        <f t="shared" si="214"/>
        <v>0</v>
      </c>
      <c r="G944" s="43">
        <f t="shared" si="214"/>
        <v>0</v>
      </c>
      <c r="I944" s="31">
        <f t="shared" si="207"/>
        <v>0</v>
      </c>
      <c r="J944" s="137">
        <f t="shared" si="208"/>
        <v>0</v>
      </c>
      <c r="K944" s="77">
        <f t="shared" si="209"/>
        <v>0</v>
      </c>
      <c r="L944" s="137">
        <f t="shared" si="206"/>
        <v>0</v>
      </c>
      <c r="M944" s="77">
        <f t="shared" si="210"/>
        <v>0</v>
      </c>
      <c r="N944" s="186" t="s">
        <v>11</v>
      </c>
      <c r="O944" s="186"/>
      <c r="P944" s="186"/>
      <c r="V944" s="36">
        <f t="shared" si="211"/>
        <v>0</v>
      </c>
      <c r="W944" s="36">
        <f t="shared" si="212"/>
        <v>0</v>
      </c>
    </row>
    <row r="945" spans="1:23" x14ac:dyDescent="0.2">
      <c r="A945" s="29">
        <v>42216</v>
      </c>
      <c r="B945" s="30"/>
      <c r="C945" s="30"/>
      <c r="D945" s="2">
        <f t="shared" si="213"/>
        <v>0</v>
      </c>
      <c r="E945" s="30">
        <f t="shared" si="213"/>
        <v>0</v>
      </c>
      <c r="F945" s="73">
        <f t="shared" si="214"/>
        <v>0</v>
      </c>
      <c r="G945" s="43">
        <f t="shared" si="214"/>
        <v>0</v>
      </c>
      <c r="I945" s="19">
        <f t="shared" si="207"/>
        <v>0</v>
      </c>
      <c r="J945" s="138">
        <f t="shared" si="208"/>
        <v>0</v>
      </c>
      <c r="K945" s="78">
        <f t="shared" si="209"/>
        <v>0</v>
      </c>
      <c r="L945" s="144">
        <f t="shared" si="206"/>
        <v>0</v>
      </c>
      <c r="M945" s="87">
        <f t="shared" si="210"/>
        <v>0</v>
      </c>
      <c r="N945" s="92" t="s">
        <v>43</v>
      </c>
      <c r="O945" s="47" t="s">
        <v>39</v>
      </c>
      <c r="P945" s="93" t="s">
        <v>40</v>
      </c>
      <c r="V945" s="36">
        <f t="shared" si="211"/>
        <v>0</v>
      </c>
      <c r="W945" s="36">
        <f t="shared" si="212"/>
        <v>0</v>
      </c>
    </row>
    <row r="946" spans="1:23" x14ac:dyDescent="0.2">
      <c r="A946" s="29">
        <v>42217</v>
      </c>
      <c r="B946" s="30"/>
      <c r="C946" s="30"/>
      <c r="D946" s="2">
        <f t="shared" si="213"/>
        <v>0</v>
      </c>
      <c r="E946" s="30">
        <f t="shared" si="213"/>
        <v>0</v>
      </c>
      <c r="F946" s="73">
        <f t="shared" si="214"/>
        <v>0</v>
      </c>
      <c r="G946" s="43">
        <f t="shared" si="214"/>
        <v>0</v>
      </c>
      <c r="I946" s="32">
        <f t="shared" si="207"/>
        <v>0</v>
      </c>
      <c r="J946" s="139">
        <f t="shared" si="208"/>
        <v>0</v>
      </c>
      <c r="K946" s="79">
        <f t="shared" ref="K946" si="215">ROUND(J946*18%,4)</f>
        <v>0</v>
      </c>
      <c r="L946" s="139">
        <f t="shared" si="206"/>
        <v>0</v>
      </c>
      <c r="M946" s="79">
        <f t="shared" ref="M946" si="216">ROUND(L946*18%,4)</f>
        <v>0</v>
      </c>
      <c r="N946" s="94">
        <f>SUM(I915:I946)</f>
        <v>0</v>
      </c>
      <c r="O946" s="89">
        <f>IF(SUM(J916:J946)&lt;20000,20000,SUM(J916:J946))</f>
        <v>20000</v>
      </c>
      <c r="P946" s="91">
        <f>IF(SUM(L916:L946)&lt;6000,6000,SUM(L916:L946))</f>
        <v>6000</v>
      </c>
      <c r="Q946" s="34"/>
      <c r="R946" s="34"/>
      <c r="V946" s="36">
        <f t="shared" si="211"/>
        <v>0</v>
      </c>
      <c r="W946" s="36">
        <f t="shared" si="212"/>
        <v>0</v>
      </c>
    </row>
    <row r="947" spans="1:23" x14ac:dyDescent="0.2">
      <c r="A947" s="29">
        <v>42218</v>
      </c>
      <c r="B947" s="30"/>
      <c r="C947" s="30"/>
      <c r="D947" s="2">
        <f t="shared" si="213"/>
        <v>0</v>
      </c>
      <c r="E947" s="30">
        <f t="shared" si="213"/>
        <v>0</v>
      </c>
      <c r="F947" s="73">
        <f t="shared" si="214"/>
        <v>0</v>
      </c>
      <c r="G947" s="43">
        <f t="shared" si="214"/>
        <v>0</v>
      </c>
      <c r="I947" s="19">
        <f t="shared" si="207"/>
        <v>0</v>
      </c>
      <c r="J947" s="138">
        <f t="shared" si="208"/>
        <v>0</v>
      </c>
      <c r="K947" s="78">
        <f t="shared" ref="K947" si="217">ROUND(J947*18%,4)</f>
        <v>0</v>
      </c>
      <c r="L947" s="144">
        <f t="shared" si="206"/>
        <v>0</v>
      </c>
      <c r="M947" s="87">
        <f t="shared" ref="M947" si="218">ROUND(L947*18%,4)</f>
        <v>0</v>
      </c>
      <c r="N947" s="94">
        <f>ROUND(N946*18/118,2)</f>
        <v>0</v>
      </c>
      <c r="O947" s="95">
        <f>IF(O946=TRUE,SUM(K916:K946),O946*18%)</f>
        <v>3600</v>
      </c>
      <c r="P947" s="96">
        <f>IF(P946=TRUE,SUM(M916:M946),P946*18%)</f>
        <v>1080</v>
      </c>
      <c r="Q947" s="34"/>
      <c r="R947" s="34"/>
      <c r="V947" s="36">
        <f t="shared" si="211"/>
        <v>0</v>
      </c>
      <c r="W947" s="36">
        <f t="shared" si="212"/>
        <v>0</v>
      </c>
    </row>
    <row r="948" spans="1:23" x14ac:dyDescent="0.2">
      <c r="A948" s="29">
        <v>42219</v>
      </c>
      <c r="B948" s="30"/>
      <c r="C948" s="30"/>
      <c r="D948" s="2">
        <f t="shared" si="213"/>
        <v>0</v>
      </c>
      <c r="E948" s="30">
        <f t="shared" si="213"/>
        <v>0</v>
      </c>
      <c r="F948" s="73">
        <f t="shared" si="214"/>
        <v>0</v>
      </c>
      <c r="G948" s="43">
        <f t="shared" si="214"/>
        <v>0</v>
      </c>
      <c r="I948" s="19">
        <f t="shared" si="207"/>
        <v>0</v>
      </c>
      <c r="J948" s="138">
        <f t="shared" si="208"/>
        <v>0</v>
      </c>
      <c r="K948" s="78">
        <f t="shared" si="209"/>
        <v>0</v>
      </c>
      <c r="L948" s="144">
        <f t="shared" si="206"/>
        <v>0</v>
      </c>
      <c r="M948" s="87">
        <f t="shared" si="210"/>
        <v>0</v>
      </c>
      <c r="N948" s="190" t="s">
        <v>47</v>
      </c>
      <c r="O948" s="190"/>
      <c r="P948" s="190"/>
      <c r="Q948" s="34"/>
      <c r="R948" s="34"/>
      <c r="V948" s="36">
        <f t="shared" si="211"/>
        <v>0</v>
      </c>
      <c r="W948" s="36">
        <f t="shared" si="212"/>
        <v>0</v>
      </c>
    </row>
    <row r="949" spans="1:23" x14ac:dyDescent="0.2">
      <c r="A949" s="29">
        <v>42220</v>
      </c>
      <c r="B949" s="30"/>
      <c r="C949" s="30"/>
      <c r="D949" s="2">
        <f t="shared" si="213"/>
        <v>0</v>
      </c>
      <c r="E949" s="30">
        <f t="shared" si="213"/>
        <v>0</v>
      </c>
      <c r="F949" s="73">
        <f t="shared" si="214"/>
        <v>0</v>
      </c>
      <c r="G949" s="43">
        <f t="shared" si="214"/>
        <v>0</v>
      </c>
      <c r="I949" s="19">
        <f t="shared" si="207"/>
        <v>0</v>
      </c>
      <c r="J949" s="138">
        <f t="shared" si="208"/>
        <v>0</v>
      </c>
      <c r="K949" s="78">
        <f t="shared" si="209"/>
        <v>0</v>
      </c>
      <c r="L949" s="144">
        <f t="shared" si="206"/>
        <v>0</v>
      </c>
      <c r="M949" s="87">
        <f t="shared" si="210"/>
        <v>0</v>
      </c>
      <c r="N949" s="75"/>
      <c r="O949" s="75"/>
      <c r="P949" s="75"/>
      <c r="Q949" s="34"/>
      <c r="R949" s="34"/>
      <c r="V949" s="36">
        <f t="shared" si="211"/>
        <v>0</v>
      </c>
      <c r="W949" s="36">
        <f t="shared" si="212"/>
        <v>0</v>
      </c>
    </row>
    <row r="950" spans="1:23" x14ac:dyDescent="0.2">
      <c r="A950" s="29">
        <v>42221</v>
      </c>
      <c r="B950" s="30"/>
      <c r="C950" s="30"/>
      <c r="D950" s="2">
        <f t="shared" si="213"/>
        <v>0</v>
      </c>
      <c r="E950" s="30">
        <f t="shared" si="213"/>
        <v>0</v>
      </c>
      <c r="F950" s="73">
        <f t="shared" si="214"/>
        <v>0</v>
      </c>
      <c r="G950" s="43">
        <f t="shared" si="214"/>
        <v>0</v>
      </c>
      <c r="I950" s="31">
        <f t="shared" si="207"/>
        <v>0</v>
      </c>
      <c r="J950" s="137">
        <f t="shared" si="208"/>
        <v>0</v>
      </c>
      <c r="K950" s="77">
        <f t="shared" si="209"/>
        <v>0</v>
      </c>
      <c r="L950" s="137">
        <f t="shared" si="206"/>
        <v>0</v>
      </c>
      <c r="M950" s="77">
        <f t="shared" si="210"/>
        <v>0</v>
      </c>
      <c r="N950" s="14"/>
      <c r="O950" s="14"/>
      <c r="P950" s="14"/>
      <c r="Q950" s="34"/>
      <c r="R950" s="34"/>
      <c r="V950" s="36">
        <f t="shared" si="211"/>
        <v>0</v>
      </c>
      <c r="W950" s="36">
        <f t="shared" si="212"/>
        <v>0</v>
      </c>
    </row>
    <row r="951" spans="1:23" x14ac:dyDescent="0.2">
      <c r="A951" s="29">
        <v>42222</v>
      </c>
      <c r="B951" s="30"/>
      <c r="C951" s="30"/>
      <c r="D951" s="2">
        <f t="shared" si="213"/>
        <v>0</v>
      </c>
      <c r="E951" s="30">
        <f t="shared" si="213"/>
        <v>0</v>
      </c>
      <c r="F951" s="73">
        <f t="shared" si="214"/>
        <v>0</v>
      </c>
      <c r="G951" s="43">
        <f t="shared" si="214"/>
        <v>0</v>
      </c>
      <c r="I951" s="31">
        <f t="shared" si="207"/>
        <v>0</v>
      </c>
      <c r="J951" s="137">
        <f t="shared" si="208"/>
        <v>0</v>
      </c>
      <c r="K951" s="77">
        <f t="shared" si="209"/>
        <v>0</v>
      </c>
      <c r="L951" s="137">
        <f t="shared" si="206"/>
        <v>0</v>
      </c>
      <c r="M951" s="77">
        <f t="shared" si="210"/>
        <v>0</v>
      </c>
      <c r="N951" s="14"/>
      <c r="O951" s="14"/>
      <c r="P951" s="14"/>
      <c r="Q951" s="34"/>
      <c r="R951" s="34"/>
      <c r="V951" s="36">
        <f t="shared" si="211"/>
        <v>0</v>
      </c>
      <c r="W951" s="36">
        <f t="shared" si="212"/>
        <v>0</v>
      </c>
    </row>
    <row r="952" spans="1:23" x14ac:dyDescent="0.2">
      <c r="A952" s="29">
        <v>42223</v>
      </c>
      <c r="B952" s="30"/>
      <c r="C952" s="30"/>
      <c r="D952" s="2">
        <f t="shared" si="213"/>
        <v>0</v>
      </c>
      <c r="E952" s="30">
        <f t="shared" si="213"/>
        <v>0</v>
      </c>
      <c r="F952" s="73">
        <f t="shared" si="214"/>
        <v>0</v>
      </c>
      <c r="G952" s="43">
        <f t="shared" si="214"/>
        <v>0</v>
      </c>
      <c r="I952" s="19">
        <f t="shared" si="207"/>
        <v>0</v>
      </c>
      <c r="J952" s="138">
        <f t="shared" si="208"/>
        <v>0</v>
      </c>
      <c r="K952" s="78">
        <f t="shared" si="209"/>
        <v>0</v>
      </c>
      <c r="L952" s="144">
        <f t="shared" si="206"/>
        <v>0</v>
      </c>
      <c r="M952" s="87">
        <f t="shared" si="210"/>
        <v>0</v>
      </c>
      <c r="N952" s="14"/>
      <c r="O952" s="14"/>
      <c r="P952" s="14"/>
      <c r="V952" s="36">
        <f t="shared" si="211"/>
        <v>0</v>
      </c>
      <c r="W952" s="36">
        <f t="shared" si="212"/>
        <v>0</v>
      </c>
    </row>
    <row r="953" spans="1:23" x14ac:dyDescent="0.2">
      <c r="A953" s="29">
        <v>42224</v>
      </c>
      <c r="B953" s="30"/>
      <c r="C953" s="30"/>
      <c r="D953" s="2">
        <f t="shared" si="213"/>
        <v>0</v>
      </c>
      <c r="E953" s="30">
        <f t="shared" si="213"/>
        <v>0</v>
      </c>
      <c r="F953" s="73">
        <f t="shared" si="214"/>
        <v>0</v>
      </c>
      <c r="G953" s="43">
        <f t="shared" si="214"/>
        <v>0</v>
      </c>
      <c r="I953" s="19">
        <f t="shared" si="207"/>
        <v>0</v>
      </c>
      <c r="J953" s="138">
        <f t="shared" si="208"/>
        <v>0</v>
      </c>
      <c r="K953" s="78">
        <f t="shared" si="209"/>
        <v>0</v>
      </c>
      <c r="L953" s="144">
        <f t="shared" si="206"/>
        <v>0</v>
      </c>
      <c r="M953" s="87">
        <f t="shared" si="210"/>
        <v>0</v>
      </c>
      <c r="N953" s="14"/>
      <c r="O953" s="14"/>
      <c r="P953" s="14"/>
      <c r="V953" s="36">
        <f t="shared" si="211"/>
        <v>0</v>
      </c>
      <c r="W953" s="36">
        <f t="shared" si="212"/>
        <v>0</v>
      </c>
    </row>
    <row r="954" spans="1:23" x14ac:dyDescent="0.2">
      <c r="A954" s="29">
        <v>42225</v>
      </c>
      <c r="B954" s="30"/>
      <c r="C954" s="30"/>
      <c r="D954" s="2">
        <f t="shared" si="213"/>
        <v>0</v>
      </c>
      <c r="E954" s="30">
        <f t="shared" si="213"/>
        <v>0</v>
      </c>
      <c r="F954" s="73">
        <f t="shared" si="214"/>
        <v>0</v>
      </c>
      <c r="G954" s="43">
        <f t="shared" si="214"/>
        <v>0</v>
      </c>
      <c r="I954" s="19">
        <f t="shared" si="207"/>
        <v>0</v>
      </c>
      <c r="J954" s="138">
        <f t="shared" si="208"/>
        <v>0</v>
      </c>
      <c r="K954" s="78">
        <f t="shared" si="209"/>
        <v>0</v>
      </c>
      <c r="L954" s="144">
        <f t="shared" si="206"/>
        <v>0</v>
      </c>
      <c r="M954" s="87">
        <f t="shared" si="210"/>
        <v>0</v>
      </c>
      <c r="N954" s="14"/>
      <c r="O954" s="14"/>
      <c r="P954" s="14"/>
      <c r="V954" s="36">
        <f t="shared" si="211"/>
        <v>0</v>
      </c>
      <c r="W954" s="36">
        <f t="shared" si="212"/>
        <v>0</v>
      </c>
    </row>
    <row r="955" spans="1:23" x14ac:dyDescent="0.2">
      <c r="A955" s="29">
        <v>42226</v>
      </c>
      <c r="B955" s="30"/>
      <c r="C955" s="30"/>
      <c r="D955" s="2">
        <f t="shared" si="213"/>
        <v>0</v>
      </c>
      <c r="E955" s="30">
        <f t="shared" si="213"/>
        <v>0</v>
      </c>
      <c r="F955" s="73">
        <f t="shared" si="214"/>
        <v>0</v>
      </c>
      <c r="G955" s="43">
        <f t="shared" si="214"/>
        <v>0</v>
      </c>
      <c r="I955" s="19">
        <f t="shared" si="207"/>
        <v>0</v>
      </c>
      <c r="J955" s="138">
        <f t="shared" si="208"/>
        <v>0</v>
      </c>
      <c r="K955" s="78">
        <f t="shared" si="209"/>
        <v>0</v>
      </c>
      <c r="L955" s="144">
        <f t="shared" si="206"/>
        <v>0</v>
      </c>
      <c r="M955" s="87">
        <f t="shared" si="210"/>
        <v>0</v>
      </c>
      <c r="N955" s="192"/>
      <c r="O955" s="192"/>
      <c r="P955" s="192"/>
      <c r="V955" s="36">
        <f t="shared" si="211"/>
        <v>0</v>
      </c>
      <c r="W955" s="36">
        <f t="shared" si="212"/>
        <v>0</v>
      </c>
    </row>
    <row r="956" spans="1:23" x14ac:dyDescent="0.2">
      <c r="A956" s="29">
        <v>42227</v>
      </c>
      <c r="B956" s="30"/>
      <c r="C956" s="30"/>
      <c r="D956" s="2">
        <f t="shared" si="213"/>
        <v>0</v>
      </c>
      <c r="E956" s="30">
        <f t="shared" si="213"/>
        <v>0</v>
      </c>
      <c r="F956" s="73">
        <f t="shared" si="214"/>
        <v>0</v>
      </c>
      <c r="G956" s="43">
        <f t="shared" si="214"/>
        <v>0</v>
      </c>
      <c r="I956" s="19">
        <f t="shared" si="207"/>
        <v>0</v>
      </c>
      <c r="J956" s="138">
        <f t="shared" si="208"/>
        <v>0</v>
      </c>
      <c r="K956" s="78">
        <f t="shared" si="209"/>
        <v>0</v>
      </c>
      <c r="L956" s="144">
        <f t="shared" si="206"/>
        <v>0</v>
      </c>
      <c r="M956" s="87">
        <f t="shared" si="210"/>
        <v>0</v>
      </c>
      <c r="N956" s="54"/>
      <c r="O956" s="54"/>
      <c r="P956" s="54"/>
      <c r="V956" s="36">
        <f t="shared" si="211"/>
        <v>0</v>
      </c>
      <c r="W956" s="36">
        <f t="shared" si="212"/>
        <v>0</v>
      </c>
    </row>
    <row r="957" spans="1:23" x14ac:dyDescent="0.2">
      <c r="A957" s="29">
        <v>42228</v>
      </c>
      <c r="B957" s="30"/>
      <c r="C957" s="30"/>
      <c r="D957" s="2">
        <f t="shared" si="213"/>
        <v>0</v>
      </c>
      <c r="E957" s="30">
        <f t="shared" si="213"/>
        <v>0</v>
      </c>
      <c r="F957" s="73">
        <f t="shared" si="214"/>
        <v>0</v>
      </c>
      <c r="G957" s="43">
        <f t="shared" si="214"/>
        <v>0</v>
      </c>
      <c r="I957" s="31">
        <f t="shared" si="207"/>
        <v>0</v>
      </c>
      <c r="J957" s="137">
        <f t="shared" si="208"/>
        <v>0</v>
      </c>
      <c r="K957" s="77">
        <f t="shared" si="209"/>
        <v>0</v>
      </c>
      <c r="L957" s="137">
        <f t="shared" si="206"/>
        <v>0</v>
      </c>
      <c r="M957" s="77">
        <f t="shared" si="210"/>
        <v>0</v>
      </c>
      <c r="N957" s="20"/>
      <c r="O957" s="21"/>
      <c r="P957" s="21"/>
      <c r="V957" s="36">
        <f t="shared" si="211"/>
        <v>0</v>
      </c>
      <c r="W957" s="36">
        <f t="shared" si="212"/>
        <v>0</v>
      </c>
    </row>
    <row r="958" spans="1:23" x14ac:dyDescent="0.2">
      <c r="A958" s="29">
        <v>42229</v>
      </c>
      <c r="B958" s="30"/>
      <c r="C958" s="30"/>
      <c r="D958" s="2">
        <f t="shared" si="213"/>
        <v>0</v>
      </c>
      <c r="E958" s="30">
        <f t="shared" si="213"/>
        <v>0</v>
      </c>
      <c r="F958" s="73">
        <f t="shared" si="214"/>
        <v>0</v>
      </c>
      <c r="G958" s="43">
        <f t="shared" si="214"/>
        <v>0</v>
      </c>
      <c r="I958" s="31">
        <f t="shared" si="207"/>
        <v>0</v>
      </c>
      <c r="J958" s="137">
        <f t="shared" si="208"/>
        <v>0</v>
      </c>
      <c r="K958" s="77">
        <f t="shared" si="209"/>
        <v>0</v>
      </c>
      <c r="L958" s="137">
        <f t="shared" ref="L958:L1021" si="219">ROUND(IF(B957&lt;=$R$750,B957*$S$750/$O$739,IF(B957&gt;$R$751,B957*$S$751/$O$739,0)),4)</f>
        <v>0</v>
      </c>
      <c r="M958" s="77">
        <f t="shared" si="210"/>
        <v>0</v>
      </c>
      <c r="N958" s="14"/>
      <c r="O958" s="14"/>
      <c r="P958" s="14"/>
      <c r="V958" s="36">
        <f t="shared" si="211"/>
        <v>0</v>
      </c>
      <c r="W958" s="36">
        <f t="shared" si="212"/>
        <v>0</v>
      </c>
    </row>
    <row r="959" spans="1:23" x14ac:dyDescent="0.2">
      <c r="A959" s="29">
        <v>42230</v>
      </c>
      <c r="B959" s="30"/>
      <c r="C959" s="30"/>
      <c r="D959" s="2">
        <f t="shared" si="213"/>
        <v>0</v>
      </c>
      <c r="E959" s="30">
        <f t="shared" si="213"/>
        <v>0</v>
      </c>
      <c r="F959" s="73">
        <f t="shared" si="214"/>
        <v>0</v>
      </c>
      <c r="G959" s="43">
        <f t="shared" si="214"/>
        <v>0</v>
      </c>
      <c r="I959" s="19">
        <f t="shared" si="207"/>
        <v>0</v>
      </c>
      <c r="J959" s="138">
        <f t="shared" si="208"/>
        <v>0</v>
      </c>
      <c r="K959" s="78">
        <f t="shared" si="209"/>
        <v>0</v>
      </c>
      <c r="L959" s="144">
        <f t="shared" si="219"/>
        <v>0</v>
      </c>
      <c r="M959" s="87">
        <f t="shared" si="210"/>
        <v>0</v>
      </c>
      <c r="N959" s="14"/>
      <c r="O959" s="14"/>
      <c r="P959" s="14"/>
      <c r="V959" s="36">
        <f t="shared" si="211"/>
        <v>0</v>
      </c>
      <c r="W959" s="36">
        <f t="shared" si="212"/>
        <v>0</v>
      </c>
    </row>
    <row r="960" spans="1:23" x14ac:dyDescent="0.2">
      <c r="A960" s="29">
        <v>42231</v>
      </c>
      <c r="B960" s="30"/>
      <c r="C960" s="30"/>
      <c r="D960" s="2">
        <f t="shared" si="213"/>
        <v>0</v>
      </c>
      <c r="E960" s="30">
        <f t="shared" si="213"/>
        <v>0</v>
      </c>
      <c r="F960" s="73">
        <f t="shared" si="214"/>
        <v>0</v>
      </c>
      <c r="G960" s="43">
        <f t="shared" si="214"/>
        <v>0</v>
      </c>
      <c r="I960" s="19">
        <f t="shared" si="207"/>
        <v>0</v>
      </c>
      <c r="J960" s="138">
        <f t="shared" si="208"/>
        <v>0</v>
      </c>
      <c r="K960" s="78">
        <f t="shared" si="209"/>
        <v>0</v>
      </c>
      <c r="L960" s="144">
        <f t="shared" si="219"/>
        <v>0</v>
      </c>
      <c r="M960" s="87">
        <f t="shared" si="210"/>
        <v>0</v>
      </c>
      <c r="N960" s="14"/>
      <c r="O960" s="14"/>
      <c r="P960" s="14"/>
      <c r="V960" s="36">
        <f t="shared" si="211"/>
        <v>0</v>
      </c>
      <c r="W960" s="36">
        <f t="shared" si="212"/>
        <v>0</v>
      </c>
    </row>
    <row r="961" spans="1:23" x14ac:dyDescent="0.2">
      <c r="A961" s="29">
        <v>42232</v>
      </c>
      <c r="B961" s="30"/>
      <c r="C961" s="30"/>
      <c r="D961" s="2">
        <f t="shared" si="213"/>
        <v>0</v>
      </c>
      <c r="E961" s="30">
        <f t="shared" si="213"/>
        <v>0</v>
      </c>
      <c r="F961" s="73">
        <f t="shared" si="214"/>
        <v>0</v>
      </c>
      <c r="G961" s="43">
        <f t="shared" si="214"/>
        <v>0</v>
      </c>
      <c r="I961" s="19">
        <f t="shared" si="207"/>
        <v>0</v>
      </c>
      <c r="J961" s="138">
        <f t="shared" si="208"/>
        <v>0</v>
      </c>
      <c r="K961" s="78">
        <f t="shared" si="209"/>
        <v>0</v>
      </c>
      <c r="L961" s="144">
        <f t="shared" si="219"/>
        <v>0</v>
      </c>
      <c r="M961" s="87">
        <f t="shared" si="210"/>
        <v>0</v>
      </c>
      <c r="N961" s="14"/>
      <c r="O961" s="14"/>
      <c r="P961" s="14"/>
      <c r="V961" s="36">
        <f t="shared" si="211"/>
        <v>0</v>
      </c>
      <c r="W961" s="36">
        <f t="shared" si="212"/>
        <v>0</v>
      </c>
    </row>
    <row r="962" spans="1:23" x14ac:dyDescent="0.2">
      <c r="A962" s="29">
        <v>42233</v>
      </c>
      <c r="B962" s="30"/>
      <c r="C962" s="30"/>
      <c r="D962" s="2">
        <f t="shared" si="213"/>
        <v>0</v>
      </c>
      <c r="E962" s="30">
        <f t="shared" si="213"/>
        <v>0</v>
      </c>
      <c r="F962" s="73">
        <f t="shared" si="214"/>
        <v>0</v>
      </c>
      <c r="G962" s="43">
        <f t="shared" si="214"/>
        <v>0</v>
      </c>
      <c r="I962" s="19">
        <f t="shared" ref="I962:I1025" si="220">ROUND(B961*$N$2/$O$739,2)</f>
        <v>0</v>
      </c>
      <c r="J962" s="138">
        <f t="shared" si="208"/>
        <v>0</v>
      </c>
      <c r="K962" s="78">
        <f t="shared" si="209"/>
        <v>0</v>
      </c>
      <c r="L962" s="144">
        <f t="shared" si="219"/>
        <v>0</v>
      </c>
      <c r="M962" s="87">
        <f t="shared" si="210"/>
        <v>0</v>
      </c>
      <c r="N962" s="14"/>
      <c r="O962" s="14"/>
      <c r="P962" s="14"/>
      <c r="V962" s="36">
        <f t="shared" si="211"/>
        <v>0</v>
      </c>
      <c r="W962" s="36">
        <f t="shared" si="212"/>
        <v>0</v>
      </c>
    </row>
    <row r="963" spans="1:23" x14ac:dyDescent="0.2">
      <c r="A963" s="29">
        <v>42234</v>
      </c>
      <c r="B963" s="30"/>
      <c r="C963" s="30"/>
      <c r="D963" s="2">
        <f t="shared" si="213"/>
        <v>0</v>
      </c>
      <c r="E963" s="30">
        <f t="shared" si="213"/>
        <v>0</v>
      </c>
      <c r="F963" s="73">
        <f t="shared" si="214"/>
        <v>0</v>
      </c>
      <c r="G963" s="43">
        <f t="shared" si="214"/>
        <v>0</v>
      </c>
      <c r="I963" s="19">
        <f t="shared" si="220"/>
        <v>0</v>
      </c>
      <c r="J963" s="138">
        <f t="shared" si="208"/>
        <v>0</v>
      </c>
      <c r="K963" s="78">
        <f t="shared" si="209"/>
        <v>0</v>
      </c>
      <c r="L963" s="144">
        <f t="shared" si="219"/>
        <v>0</v>
      </c>
      <c r="M963" s="87">
        <f t="shared" si="210"/>
        <v>0</v>
      </c>
      <c r="N963" s="14"/>
      <c r="O963" s="14"/>
      <c r="P963" s="14"/>
      <c r="V963" s="36">
        <f t="shared" si="211"/>
        <v>0</v>
      </c>
      <c r="W963" s="36">
        <f t="shared" si="212"/>
        <v>0</v>
      </c>
    </row>
    <row r="964" spans="1:23" x14ac:dyDescent="0.2">
      <c r="A964" s="29">
        <v>42235</v>
      </c>
      <c r="B964" s="30"/>
      <c r="C964" s="30"/>
      <c r="D964" s="2">
        <f t="shared" si="213"/>
        <v>0</v>
      </c>
      <c r="E964" s="30">
        <f t="shared" si="213"/>
        <v>0</v>
      </c>
      <c r="F964" s="73">
        <f t="shared" si="214"/>
        <v>0</v>
      </c>
      <c r="G964" s="43">
        <f t="shared" si="214"/>
        <v>0</v>
      </c>
      <c r="I964" s="31">
        <f t="shared" si="220"/>
        <v>0</v>
      </c>
      <c r="J964" s="137">
        <f t="shared" si="208"/>
        <v>0</v>
      </c>
      <c r="K964" s="77">
        <f t="shared" si="209"/>
        <v>0</v>
      </c>
      <c r="L964" s="137">
        <f t="shared" si="219"/>
        <v>0</v>
      </c>
      <c r="M964" s="77">
        <f t="shared" si="210"/>
        <v>0</v>
      </c>
      <c r="N964" s="14"/>
      <c r="O964" s="14"/>
      <c r="P964" s="14"/>
      <c r="V964" s="36">
        <f t="shared" si="211"/>
        <v>0</v>
      </c>
      <c r="W964" s="36">
        <f t="shared" si="212"/>
        <v>0</v>
      </c>
    </row>
    <row r="965" spans="1:23" x14ac:dyDescent="0.2">
      <c r="A965" s="29">
        <v>42236</v>
      </c>
      <c r="B965" s="30"/>
      <c r="C965" s="30"/>
      <c r="D965" s="2">
        <f t="shared" si="213"/>
        <v>0</v>
      </c>
      <c r="E965" s="30">
        <f t="shared" si="213"/>
        <v>0</v>
      </c>
      <c r="F965" s="73">
        <f t="shared" si="214"/>
        <v>0</v>
      </c>
      <c r="G965" s="43">
        <f t="shared" si="214"/>
        <v>0</v>
      </c>
      <c r="I965" s="31">
        <f t="shared" si="220"/>
        <v>0</v>
      </c>
      <c r="J965" s="137">
        <f t="shared" si="208"/>
        <v>0</v>
      </c>
      <c r="K965" s="77">
        <f t="shared" si="209"/>
        <v>0</v>
      </c>
      <c r="L965" s="137">
        <f t="shared" si="219"/>
        <v>0</v>
      </c>
      <c r="M965" s="77">
        <f t="shared" si="210"/>
        <v>0</v>
      </c>
      <c r="N965" s="14"/>
      <c r="O965" s="14"/>
      <c r="P965" s="14"/>
      <c r="V965" s="36">
        <f t="shared" si="211"/>
        <v>0</v>
      </c>
      <c r="W965" s="36">
        <f t="shared" si="212"/>
        <v>0</v>
      </c>
    </row>
    <row r="966" spans="1:23" x14ac:dyDescent="0.2">
      <c r="A966" s="29">
        <v>42237</v>
      </c>
      <c r="B966" s="30"/>
      <c r="C966" s="30"/>
      <c r="D966" s="2">
        <f t="shared" si="213"/>
        <v>0</v>
      </c>
      <c r="E966" s="30">
        <f t="shared" si="213"/>
        <v>0</v>
      </c>
      <c r="F966" s="73">
        <f t="shared" si="214"/>
        <v>0</v>
      </c>
      <c r="G966" s="43">
        <f t="shared" si="214"/>
        <v>0</v>
      </c>
      <c r="I966" s="19">
        <f t="shared" si="220"/>
        <v>0</v>
      </c>
      <c r="J966" s="138">
        <f t="shared" si="208"/>
        <v>0</v>
      </c>
      <c r="K966" s="78">
        <f t="shared" si="209"/>
        <v>0</v>
      </c>
      <c r="L966" s="144">
        <f t="shared" si="219"/>
        <v>0</v>
      </c>
      <c r="M966" s="87">
        <f t="shared" si="210"/>
        <v>0</v>
      </c>
      <c r="N966" s="14"/>
      <c r="O966" s="14"/>
      <c r="P966" s="14"/>
      <c r="V966" s="36">
        <f t="shared" si="211"/>
        <v>0</v>
      </c>
      <c r="W966" s="36">
        <f t="shared" si="212"/>
        <v>0</v>
      </c>
    </row>
    <row r="967" spans="1:23" x14ac:dyDescent="0.2">
      <c r="A967" s="29">
        <v>42238</v>
      </c>
      <c r="B967" s="30"/>
      <c r="C967" s="30"/>
      <c r="D967" s="2">
        <f t="shared" si="213"/>
        <v>0</v>
      </c>
      <c r="E967" s="30">
        <f t="shared" si="213"/>
        <v>0</v>
      </c>
      <c r="F967" s="73">
        <f t="shared" si="214"/>
        <v>0</v>
      </c>
      <c r="G967" s="43">
        <f t="shared" si="214"/>
        <v>0</v>
      </c>
      <c r="I967" s="19">
        <f t="shared" si="220"/>
        <v>0</v>
      </c>
      <c r="J967" s="138">
        <f t="shared" si="208"/>
        <v>0</v>
      </c>
      <c r="K967" s="78">
        <f t="shared" si="209"/>
        <v>0</v>
      </c>
      <c r="L967" s="144">
        <f t="shared" si="219"/>
        <v>0</v>
      </c>
      <c r="M967" s="87">
        <f t="shared" si="210"/>
        <v>0</v>
      </c>
      <c r="N967" s="14"/>
      <c r="O967" s="14"/>
      <c r="P967" s="14"/>
      <c r="V967" s="36">
        <f t="shared" si="211"/>
        <v>0</v>
      </c>
      <c r="W967" s="36">
        <f t="shared" si="212"/>
        <v>0</v>
      </c>
    </row>
    <row r="968" spans="1:23" x14ac:dyDescent="0.2">
      <c r="A968" s="29">
        <v>42239</v>
      </c>
      <c r="B968" s="30"/>
      <c r="C968" s="30"/>
      <c r="D968" s="2">
        <f t="shared" si="213"/>
        <v>0</v>
      </c>
      <c r="E968" s="30">
        <f t="shared" si="213"/>
        <v>0</v>
      </c>
      <c r="F968" s="73">
        <f t="shared" si="214"/>
        <v>0</v>
      </c>
      <c r="G968" s="43">
        <f t="shared" si="214"/>
        <v>0</v>
      </c>
      <c r="I968" s="19">
        <f t="shared" si="220"/>
        <v>0</v>
      </c>
      <c r="J968" s="138">
        <f t="shared" si="208"/>
        <v>0</v>
      </c>
      <c r="K968" s="78">
        <f t="shared" si="209"/>
        <v>0</v>
      </c>
      <c r="L968" s="144">
        <f t="shared" si="219"/>
        <v>0</v>
      </c>
      <c r="M968" s="87">
        <f t="shared" si="210"/>
        <v>0</v>
      </c>
      <c r="N968" s="14"/>
      <c r="O968" s="14"/>
      <c r="P968" s="14"/>
      <c r="V968" s="36">
        <f t="shared" si="211"/>
        <v>0</v>
      </c>
      <c r="W968" s="36">
        <f t="shared" si="212"/>
        <v>0</v>
      </c>
    </row>
    <row r="969" spans="1:23" x14ac:dyDescent="0.2">
      <c r="A969" s="29">
        <v>42240</v>
      </c>
      <c r="B969" s="30"/>
      <c r="C969" s="30"/>
      <c r="D969" s="2">
        <f t="shared" si="213"/>
        <v>0</v>
      </c>
      <c r="E969" s="30">
        <f t="shared" si="213"/>
        <v>0</v>
      </c>
      <c r="F969" s="73">
        <f t="shared" si="214"/>
        <v>0</v>
      </c>
      <c r="G969" s="43">
        <f t="shared" si="214"/>
        <v>0</v>
      </c>
      <c r="I969" s="19">
        <f t="shared" si="220"/>
        <v>0</v>
      </c>
      <c r="J969" s="138">
        <f t="shared" si="208"/>
        <v>0</v>
      </c>
      <c r="K969" s="78">
        <f t="shared" si="209"/>
        <v>0</v>
      </c>
      <c r="L969" s="144">
        <f t="shared" si="219"/>
        <v>0</v>
      </c>
      <c r="M969" s="87">
        <f t="shared" si="210"/>
        <v>0</v>
      </c>
      <c r="N969" s="14"/>
      <c r="O969" s="14"/>
      <c r="P969" s="14"/>
      <c r="V969" s="36">
        <f t="shared" si="211"/>
        <v>0</v>
      </c>
      <c r="W969" s="36">
        <f t="shared" si="212"/>
        <v>0</v>
      </c>
    </row>
    <row r="970" spans="1:23" x14ac:dyDescent="0.2">
      <c r="A970" s="29">
        <v>42241</v>
      </c>
      <c r="B970" s="30"/>
      <c r="C970" s="30"/>
      <c r="D970" s="2">
        <f t="shared" si="213"/>
        <v>0</v>
      </c>
      <c r="E970" s="30">
        <f t="shared" si="213"/>
        <v>0</v>
      </c>
      <c r="F970" s="73">
        <f t="shared" si="214"/>
        <v>0</v>
      </c>
      <c r="G970" s="43">
        <f t="shared" si="214"/>
        <v>0</v>
      </c>
      <c r="I970" s="19">
        <f t="shared" si="220"/>
        <v>0</v>
      </c>
      <c r="J970" s="138">
        <f t="shared" si="208"/>
        <v>0</v>
      </c>
      <c r="K970" s="78">
        <f t="shared" si="209"/>
        <v>0</v>
      </c>
      <c r="L970" s="144">
        <f t="shared" si="219"/>
        <v>0</v>
      </c>
      <c r="M970" s="87">
        <f t="shared" si="210"/>
        <v>0</v>
      </c>
      <c r="N970" s="14"/>
      <c r="O970" s="14"/>
      <c r="P970" s="14"/>
      <c r="V970" s="36">
        <f t="shared" si="211"/>
        <v>0</v>
      </c>
      <c r="W970" s="36">
        <f t="shared" si="212"/>
        <v>0</v>
      </c>
    </row>
    <row r="971" spans="1:23" x14ac:dyDescent="0.2">
      <c r="A971" s="29">
        <v>42242</v>
      </c>
      <c r="B971" s="30"/>
      <c r="C971" s="30"/>
      <c r="D971" s="2">
        <f t="shared" si="213"/>
        <v>0</v>
      </c>
      <c r="E971" s="30">
        <f t="shared" si="213"/>
        <v>0</v>
      </c>
      <c r="F971" s="73">
        <f t="shared" si="214"/>
        <v>0</v>
      </c>
      <c r="G971" s="43">
        <f t="shared" si="214"/>
        <v>0</v>
      </c>
      <c r="I971" s="31">
        <f t="shared" si="220"/>
        <v>0</v>
      </c>
      <c r="J971" s="137">
        <f t="shared" si="208"/>
        <v>0</v>
      </c>
      <c r="K971" s="77">
        <f t="shared" si="209"/>
        <v>0</v>
      </c>
      <c r="L971" s="137">
        <f t="shared" si="219"/>
        <v>0</v>
      </c>
      <c r="M971" s="77">
        <f t="shared" si="210"/>
        <v>0</v>
      </c>
      <c r="N971" s="14"/>
      <c r="O971" s="14"/>
      <c r="P971" s="14"/>
      <c r="V971" s="36">
        <f t="shared" si="211"/>
        <v>0</v>
      </c>
      <c r="W971" s="36">
        <f t="shared" si="212"/>
        <v>0</v>
      </c>
    </row>
    <row r="972" spans="1:23" x14ac:dyDescent="0.2">
      <c r="A972" s="29">
        <v>42243</v>
      </c>
      <c r="B972" s="30"/>
      <c r="C972" s="30"/>
      <c r="D972" s="2">
        <f t="shared" si="213"/>
        <v>0</v>
      </c>
      <c r="E972" s="30">
        <f t="shared" si="213"/>
        <v>0</v>
      </c>
      <c r="F972" s="73">
        <f t="shared" si="214"/>
        <v>0</v>
      </c>
      <c r="G972" s="43">
        <f t="shared" si="214"/>
        <v>0</v>
      </c>
      <c r="I972" s="31">
        <f t="shared" si="220"/>
        <v>0</v>
      </c>
      <c r="J972" s="137">
        <f t="shared" si="208"/>
        <v>0</v>
      </c>
      <c r="K972" s="77">
        <f t="shared" si="209"/>
        <v>0</v>
      </c>
      <c r="L972" s="137">
        <f t="shared" si="219"/>
        <v>0</v>
      </c>
      <c r="M972" s="77">
        <f t="shared" si="210"/>
        <v>0</v>
      </c>
      <c r="N972" s="191" t="s">
        <v>54</v>
      </c>
      <c r="O972" s="191"/>
      <c r="P972" s="191"/>
      <c r="V972" s="36">
        <f t="shared" si="211"/>
        <v>0</v>
      </c>
      <c r="W972" s="36">
        <f t="shared" si="212"/>
        <v>0</v>
      </c>
    </row>
    <row r="973" spans="1:23" x14ac:dyDescent="0.2">
      <c r="A973" s="29">
        <v>42244</v>
      </c>
      <c r="B973" s="30"/>
      <c r="C973" s="30"/>
      <c r="D973" s="2">
        <f t="shared" si="213"/>
        <v>0</v>
      </c>
      <c r="E973" s="30">
        <f t="shared" si="213"/>
        <v>0</v>
      </c>
      <c r="F973" s="73">
        <f t="shared" si="214"/>
        <v>0</v>
      </c>
      <c r="G973" s="43">
        <f t="shared" si="214"/>
        <v>0</v>
      </c>
      <c r="I973" s="19">
        <f t="shared" si="220"/>
        <v>0</v>
      </c>
      <c r="J973" s="138">
        <f t="shared" si="208"/>
        <v>0</v>
      </c>
      <c r="K973" s="78">
        <f t="shared" si="209"/>
        <v>0</v>
      </c>
      <c r="L973" s="144">
        <f t="shared" si="219"/>
        <v>0</v>
      </c>
      <c r="M973" s="87">
        <f t="shared" si="210"/>
        <v>0</v>
      </c>
      <c r="N973" s="119" t="s">
        <v>52</v>
      </c>
      <c r="O973" s="120">
        <f>SUM(J947:J977)</f>
        <v>0</v>
      </c>
      <c r="P973" s="76">
        <f>SUM(L947:L977)</f>
        <v>0</v>
      </c>
      <c r="V973" s="36">
        <f t="shared" si="211"/>
        <v>0</v>
      </c>
      <c r="W973" s="36">
        <f t="shared" si="212"/>
        <v>0</v>
      </c>
    </row>
    <row r="974" spans="1:23" x14ac:dyDescent="0.2">
      <c r="A974" s="29">
        <v>42245</v>
      </c>
      <c r="B974" s="30"/>
      <c r="C974" s="30"/>
      <c r="D974" s="2">
        <f t="shared" si="213"/>
        <v>0</v>
      </c>
      <c r="E974" s="30">
        <f t="shared" si="213"/>
        <v>0</v>
      </c>
      <c r="F974" s="73">
        <f t="shared" si="214"/>
        <v>0</v>
      </c>
      <c r="G974" s="43">
        <f t="shared" si="214"/>
        <v>0</v>
      </c>
      <c r="I974" s="19">
        <f t="shared" si="220"/>
        <v>0</v>
      </c>
      <c r="J974" s="138">
        <f t="shared" si="208"/>
        <v>0</v>
      </c>
      <c r="K974" s="78">
        <f t="shared" si="209"/>
        <v>0</v>
      </c>
      <c r="L974" s="144">
        <f t="shared" si="219"/>
        <v>0</v>
      </c>
      <c r="M974" s="87">
        <f t="shared" si="210"/>
        <v>0</v>
      </c>
      <c r="N974" s="119" t="s">
        <v>53</v>
      </c>
      <c r="O974" s="76">
        <f>SUM(K947:K977)</f>
        <v>0</v>
      </c>
      <c r="P974" s="76">
        <f>SUM(M947:M977)</f>
        <v>0</v>
      </c>
      <c r="V974" s="36">
        <f t="shared" si="211"/>
        <v>0</v>
      </c>
      <c r="W974" s="36">
        <f t="shared" si="212"/>
        <v>0</v>
      </c>
    </row>
    <row r="975" spans="1:23" x14ac:dyDescent="0.2">
      <c r="A975" s="29">
        <v>42246</v>
      </c>
      <c r="B975" s="30"/>
      <c r="C975" s="30"/>
      <c r="D975" s="2">
        <f t="shared" si="213"/>
        <v>0</v>
      </c>
      <c r="E975" s="30">
        <f t="shared" si="213"/>
        <v>0</v>
      </c>
      <c r="F975" s="73">
        <f t="shared" si="214"/>
        <v>0</v>
      </c>
      <c r="G975" s="43">
        <f t="shared" si="214"/>
        <v>0</v>
      </c>
      <c r="I975" s="19">
        <f t="shared" si="220"/>
        <v>0</v>
      </c>
      <c r="J975" s="138">
        <f t="shared" si="208"/>
        <v>0</v>
      </c>
      <c r="K975" s="78">
        <f t="shared" si="209"/>
        <v>0</v>
      </c>
      <c r="L975" s="144">
        <f t="shared" si="219"/>
        <v>0</v>
      </c>
      <c r="M975" s="87">
        <f t="shared" si="210"/>
        <v>0</v>
      </c>
      <c r="N975" s="186" t="s">
        <v>12</v>
      </c>
      <c r="O975" s="186"/>
      <c r="P975" s="186"/>
      <c r="V975" s="36">
        <f t="shared" si="211"/>
        <v>0</v>
      </c>
      <c r="W975" s="36">
        <f t="shared" si="212"/>
        <v>0</v>
      </c>
    </row>
    <row r="976" spans="1:23" x14ac:dyDescent="0.2">
      <c r="A976" s="29">
        <v>42247</v>
      </c>
      <c r="B976" s="30"/>
      <c r="C976" s="30"/>
      <c r="D976" s="2">
        <f t="shared" si="213"/>
        <v>0</v>
      </c>
      <c r="E976" s="30">
        <f t="shared" si="213"/>
        <v>0</v>
      </c>
      <c r="F976" s="73">
        <f t="shared" si="214"/>
        <v>0</v>
      </c>
      <c r="G976" s="43">
        <f t="shared" si="214"/>
        <v>0</v>
      </c>
      <c r="I976" s="19">
        <f t="shared" si="220"/>
        <v>0</v>
      </c>
      <c r="J976" s="138">
        <f t="shared" si="208"/>
        <v>0</v>
      </c>
      <c r="K976" s="78">
        <f t="shared" si="209"/>
        <v>0</v>
      </c>
      <c r="L976" s="144">
        <f t="shared" si="219"/>
        <v>0</v>
      </c>
      <c r="M976" s="87">
        <f t="shared" si="210"/>
        <v>0</v>
      </c>
      <c r="N976" s="92" t="s">
        <v>43</v>
      </c>
      <c r="O976" s="47" t="s">
        <v>39</v>
      </c>
      <c r="P976" s="93" t="s">
        <v>40</v>
      </c>
      <c r="V976" s="36">
        <f t="shared" si="211"/>
        <v>0</v>
      </c>
      <c r="W976" s="36">
        <f t="shared" si="212"/>
        <v>0</v>
      </c>
    </row>
    <row r="977" spans="1:23" x14ac:dyDescent="0.2">
      <c r="A977" s="29">
        <v>42248</v>
      </c>
      <c r="B977" s="30"/>
      <c r="C977" s="30"/>
      <c r="D977" s="2">
        <f t="shared" si="213"/>
        <v>0</v>
      </c>
      <c r="E977" s="30">
        <f t="shared" si="213"/>
        <v>0</v>
      </c>
      <c r="F977" s="73">
        <f t="shared" si="214"/>
        <v>0</v>
      </c>
      <c r="G977" s="43">
        <f t="shared" si="214"/>
        <v>0</v>
      </c>
      <c r="I977" s="32">
        <f t="shared" si="220"/>
        <v>0</v>
      </c>
      <c r="J977" s="139">
        <f t="shared" ref="J977:J1040" si="221">ROUND(IF(B976&lt;=$R$740,B976*$S$740/$O$739,MAX(IF(B976&lt;=$R$741,B976*$S$741/$O$739,MAX(IF(B976&lt;=$R$742,B976*$S$742/$O$739,MAX(IF(B976&lt;=$R$743,B976*$S$743/$O$739,MAX(IF(B976&lt;=$R$744,B976*$S$744/$O$739,MAX(IF(B976&lt;=$R$745,B976*$S$745/$O$739,MAX(IF(B976&gt;$R$746,B976*$S$746/$O$739,0),$R$745*$S$745/$O$739)),$R$744*$S$744/$O$739)),$R$743*$S$743/$O$739)),$R$742*$S$742/$O$739)),$R$741*$S$741/$O$739)),$R$740*$S$740/$O$739)),4)</f>
        <v>0</v>
      </c>
      <c r="K977" s="79">
        <f t="shared" ref="K977" si="222">ROUND(J977*18%,4)</f>
        <v>0</v>
      </c>
      <c r="L977" s="139">
        <f t="shared" si="219"/>
        <v>0</v>
      </c>
      <c r="M977" s="79">
        <f t="shared" ref="M977" si="223">ROUND(L977*18%,4)</f>
        <v>0</v>
      </c>
      <c r="N977" s="94">
        <f>SUM(I947:I977)</f>
        <v>0</v>
      </c>
      <c r="O977" s="89">
        <f>IF(SUM(J947:J977)&lt;20000,20000,SUM(J947:J977))</f>
        <v>20000</v>
      </c>
      <c r="P977" s="91">
        <f>IF(SUM(L947:L977)&lt;6000,6000,SUM(L947:L977))</f>
        <v>6000</v>
      </c>
      <c r="V977" s="36">
        <f t="shared" si="211"/>
        <v>0</v>
      </c>
      <c r="W977" s="36">
        <f t="shared" si="212"/>
        <v>0</v>
      </c>
    </row>
    <row r="978" spans="1:23" x14ac:dyDescent="0.2">
      <c r="A978" s="29">
        <v>42249</v>
      </c>
      <c r="B978" s="30"/>
      <c r="C978" s="30"/>
      <c r="D978" s="2">
        <f t="shared" si="213"/>
        <v>0</v>
      </c>
      <c r="E978" s="30">
        <f t="shared" si="213"/>
        <v>0</v>
      </c>
      <c r="F978" s="73">
        <f t="shared" si="214"/>
        <v>0</v>
      </c>
      <c r="G978" s="43">
        <f t="shared" si="214"/>
        <v>0</v>
      </c>
      <c r="I978" s="31">
        <f t="shared" si="220"/>
        <v>0</v>
      </c>
      <c r="J978" s="137">
        <f t="shared" si="221"/>
        <v>0</v>
      </c>
      <c r="K978" s="77">
        <f t="shared" si="209"/>
        <v>0</v>
      </c>
      <c r="L978" s="137">
        <f t="shared" si="219"/>
        <v>0</v>
      </c>
      <c r="M978" s="77">
        <f t="shared" si="210"/>
        <v>0</v>
      </c>
      <c r="N978" s="94">
        <f>ROUND(N977*18/118,2)</f>
        <v>0</v>
      </c>
      <c r="O978" s="95">
        <f>IF(O977=TRUE,SUM(K947:K977),O977*18%)</f>
        <v>3600</v>
      </c>
      <c r="P978" s="96">
        <f>IF(P977=TRUE,SUM(M947:M977),P977*18%)</f>
        <v>1080</v>
      </c>
      <c r="V978" s="36">
        <f t="shared" si="211"/>
        <v>0</v>
      </c>
      <c r="W978" s="36">
        <f t="shared" si="212"/>
        <v>0</v>
      </c>
    </row>
    <row r="979" spans="1:23" x14ac:dyDescent="0.2">
      <c r="A979" s="29">
        <v>42250</v>
      </c>
      <c r="B979" s="30"/>
      <c r="C979" s="30"/>
      <c r="D979" s="2">
        <f t="shared" si="213"/>
        <v>0</v>
      </c>
      <c r="E979" s="30">
        <f t="shared" si="213"/>
        <v>0</v>
      </c>
      <c r="F979" s="73">
        <f t="shared" si="214"/>
        <v>0</v>
      </c>
      <c r="G979" s="43">
        <f t="shared" si="214"/>
        <v>0</v>
      </c>
      <c r="I979" s="31">
        <f t="shared" si="220"/>
        <v>0</v>
      </c>
      <c r="J979" s="137">
        <f t="shared" si="221"/>
        <v>0</v>
      </c>
      <c r="K979" s="77">
        <f t="shared" si="209"/>
        <v>0</v>
      </c>
      <c r="L979" s="137">
        <f t="shared" si="219"/>
        <v>0</v>
      </c>
      <c r="M979" s="77">
        <f t="shared" si="210"/>
        <v>0</v>
      </c>
      <c r="N979" s="190" t="s">
        <v>47</v>
      </c>
      <c r="O979" s="190"/>
      <c r="P979" s="190"/>
      <c r="V979" s="36">
        <f t="shared" si="211"/>
        <v>0</v>
      </c>
      <c r="W979" s="36">
        <f t="shared" si="212"/>
        <v>0</v>
      </c>
    </row>
    <row r="980" spans="1:23" x14ac:dyDescent="0.2">
      <c r="A980" s="29">
        <v>42251</v>
      </c>
      <c r="B980" s="30"/>
      <c r="C980" s="30"/>
      <c r="D980" s="2">
        <f t="shared" si="213"/>
        <v>0</v>
      </c>
      <c r="E980" s="30">
        <f t="shared" si="213"/>
        <v>0</v>
      </c>
      <c r="F980" s="73">
        <f t="shared" si="214"/>
        <v>0</v>
      </c>
      <c r="G980" s="43">
        <f t="shared" si="214"/>
        <v>0</v>
      </c>
      <c r="I980" s="19">
        <f t="shared" si="220"/>
        <v>0</v>
      </c>
      <c r="J980" s="138">
        <f t="shared" si="221"/>
        <v>0</v>
      </c>
      <c r="K980" s="78">
        <f t="shared" si="209"/>
        <v>0</v>
      </c>
      <c r="L980" s="144">
        <f t="shared" si="219"/>
        <v>0</v>
      </c>
      <c r="M980" s="87">
        <f t="shared" si="210"/>
        <v>0</v>
      </c>
      <c r="N980" s="75"/>
      <c r="O980" s="75"/>
      <c r="P980" s="75"/>
      <c r="V980" s="36">
        <f t="shared" si="211"/>
        <v>0</v>
      </c>
      <c r="W980" s="36">
        <f t="shared" si="212"/>
        <v>0</v>
      </c>
    </row>
    <row r="981" spans="1:23" x14ac:dyDescent="0.2">
      <c r="A981" s="29">
        <v>42252</v>
      </c>
      <c r="B981" s="30"/>
      <c r="C981" s="30"/>
      <c r="D981" s="2">
        <f t="shared" si="213"/>
        <v>0</v>
      </c>
      <c r="E981" s="30">
        <f t="shared" si="213"/>
        <v>0</v>
      </c>
      <c r="F981" s="73">
        <f t="shared" si="214"/>
        <v>0</v>
      </c>
      <c r="G981" s="43">
        <f t="shared" si="214"/>
        <v>0</v>
      </c>
      <c r="I981" s="19">
        <f t="shared" si="220"/>
        <v>0</v>
      </c>
      <c r="J981" s="138">
        <f t="shared" si="221"/>
        <v>0</v>
      </c>
      <c r="K981" s="78">
        <f t="shared" si="209"/>
        <v>0</v>
      </c>
      <c r="L981" s="144">
        <f t="shared" si="219"/>
        <v>0</v>
      </c>
      <c r="M981" s="87">
        <f t="shared" si="210"/>
        <v>0</v>
      </c>
      <c r="N981" s="75"/>
      <c r="O981" s="75"/>
      <c r="P981" s="75"/>
      <c r="V981" s="36">
        <f t="shared" si="211"/>
        <v>0</v>
      </c>
      <c r="W981" s="36">
        <f t="shared" si="212"/>
        <v>0</v>
      </c>
    </row>
    <row r="982" spans="1:23" x14ac:dyDescent="0.2">
      <c r="A982" s="29">
        <v>42253</v>
      </c>
      <c r="B982" s="30"/>
      <c r="C982" s="30"/>
      <c r="D982" s="2">
        <f t="shared" si="213"/>
        <v>0</v>
      </c>
      <c r="E982" s="30">
        <f t="shared" si="213"/>
        <v>0</v>
      </c>
      <c r="F982" s="73">
        <f t="shared" si="214"/>
        <v>0</v>
      </c>
      <c r="G982" s="43">
        <f t="shared" si="214"/>
        <v>0</v>
      </c>
      <c r="I982" s="19">
        <f t="shared" si="220"/>
        <v>0</v>
      </c>
      <c r="J982" s="138">
        <f t="shared" si="221"/>
        <v>0</v>
      </c>
      <c r="K982" s="78">
        <f t="shared" si="209"/>
        <v>0</v>
      </c>
      <c r="L982" s="144">
        <f t="shared" si="219"/>
        <v>0</v>
      </c>
      <c r="M982" s="87">
        <f t="shared" si="210"/>
        <v>0</v>
      </c>
      <c r="N982" s="14"/>
      <c r="O982" s="14"/>
      <c r="P982" s="14"/>
      <c r="V982" s="36">
        <f t="shared" si="211"/>
        <v>0</v>
      </c>
      <c r="W982" s="36">
        <f t="shared" si="212"/>
        <v>0</v>
      </c>
    </row>
    <row r="983" spans="1:23" x14ac:dyDescent="0.2">
      <c r="A983" s="29">
        <v>42254</v>
      </c>
      <c r="B983" s="30"/>
      <c r="C983" s="30"/>
      <c r="D983" s="2">
        <f t="shared" si="213"/>
        <v>0</v>
      </c>
      <c r="E983" s="30">
        <f t="shared" si="213"/>
        <v>0</v>
      </c>
      <c r="F983" s="73">
        <f t="shared" si="214"/>
        <v>0</v>
      </c>
      <c r="G983" s="43">
        <f t="shared" si="214"/>
        <v>0</v>
      </c>
      <c r="I983" s="19">
        <f t="shared" si="220"/>
        <v>0</v>
      </c>
      <c r="J983" s="138">
        <f t="shared" si="221"/>
        <v>0</v>
      </c>
      <c r="K983" s="78">
        <f t="shared" si="209"/>
        <v>0</v>
      </c>
      <c r="L983" s="144">
        <f t="shared" si="219"/>
        <v>0</v>
      </c>
      <c r="M983" s="87">
        <f t="shared" si="210"/>
        <v>0</v>
      </c>
      <c r="N983" s="14"/>
      <c r="O983" s="14"/>
      <c r="P983" s="14"/>
      <c r="V983" s="36">
        <f t="shared" si="211"/>
        <v>0</v>
      </c>
      <c r="W983" s="36">
        <f t="shared" si="212"/>
        <v>0</v>
      </c>
    </row>
    <row r="984" spans="1:23" x14ac:dyDescent="0.2">
      <c r="A984" s="29">
        <v>42255</v>
      </c>
      <c r="B984" s="30"/>
      <c r="C984" s="30"/>
      <c r="D984" s="2">
        <f t="shared" si="213"/>
        <v>0</v>
      </c>
      <c r="E984" s="30">
        <f t="shared" si="213"/>
        <v>0</v>
      </c>
      <c r="F984" s="73">
        <f t="shared" si="214"/>
        <v>0</v>
      </c>
      <c r="G984" s="43">
        <f t="shared" si="214"/>
        <v>0</v>
      </c>
      <c r="I984" s="19">
        <f t="shared" si="220"/>
        <v>0</v>
      </c>
      <c r="J984" s="138">
        <f t="shared" si="221"/>
        <v>0</v>
      </c>
      <c r="K984" s="78">
        <f t="shared" si="209"/>
        <v>0</v>
      </c>
      <c r="L984" s="144">
        <f t="shared" si="219"/>
        <v>0</v>
      </c>
      <c r="M984" s="87">
        <f t="shared" si="210"/>
        <v>0</v>
      </c>
      <c r="N984" s="14"/>
      <c r="O984" s="14"/>
      <c r="P984" s="14"/>
      <c r="V984" s="36">
        <f t="shared" si="211"/>
        <v>0</v>
      </c>
      <c r="W984" s="36">
        <f t="shared" si="212"/>
        <v>0</v>
      </c>
    </row>
    <row r="985" spans="1:23" x14ac:dyDescent="0.2">
      <c r="A985" s="29">
        <v>42256</v>
      </c>
      <c r="B985" s="30"/>
      <c r="C985" s="30"/>
      <c r="D985" s="2">
        <f t="shared" si="213"/>
        <v>0</v>
      </c>
      <c r="E985" s="30">
        <f t="shared" si="213"/>
        <v>0</v>
      </c>
      <c r="F985" s="73">
        <f t="shared" si="214"/>
        <v>0</v>
      </c>
      <c r="G985" s="43">
        <f t="shared" si="214"/>
        <v>0</v>
      </c>
      <c r="I985" s="31">
        <f t="shared" si="220"/>
        <v>0</v>
      </c>
      <c r="J985" s="137">
        <f t="shared" si="221"/>
        <v>0</v>
      </c>
      <c r="K985" s="77">
        <f t="shared" si="209"/>
        <v>0</v>
      </c>
      <c r="L985" s="137">
        <f t="shared" si="219"/>
        <v>0</v>
      </c>
      <c r="M985" s="77">
        <f t="shared" si="210"/>
        <v>0</v>
      </c>
      <c r="N985" s="14"/>
      <c r="O985" s="14"/>
      <c r="P985" s="14"/>
      <c r="V985" s="36">
        <f t="shared" si="211"/>
        <v>0</v>
      </c>
      <c r="W985" s="36">
        <f t="shared" si="212"/>
        <v>0</v>
      </c>
    </row>
    <row r="986" spans="1:23" x14ac:dyDescent="0.2">
      <c r="A986" s="29">
        <v>42257</v>
      </c>
      <c r="B986" s="30"/>
      <c r="C986" s="30"/>
      <c r="D986" s="2">
        <f t="shared" si="213"/>
        <v>0</v>
      </c>
      <c r="E986" s="30">
        <f t="shared" si="213"/>
        <v>0</v>
      </c>
      <c r="F986" s="73">
        <f t="shared" si="214"/>
        <v>0</v>
      </c>
      <c r="G986" s="43">
        <f t="shared" si="214"/>
        <v>0</v>
      </c>
      <c r="I986" s="31">
        <f t="shared" si="220"/>
        <v>0</v>
      </c>
      <c r="J986" s="137">
        <f t="shared" si="221"/>
        <v>0</v>
      </c>
      <c r="K986" s="77">
        <f t="shared" si="209"/>
        <v>0</v>
      </c>
      <c r="L986" s="137">
        <f t="shared" si="219"/>
        <v>0</v>
      </c>
      <c r="M986" s="77">
        <f t="shared" si="210"/>
        <v>0</v>
      </c>
      <c r="N986" s="14"/>
      <c r="O986" s="14"/>
      <c r="P986" s="14"/>
      <c r="V986" s="36">
        <f t="shared" si="211"/>
        <v>0</v>
      </c>
      <c r="W986" s="36">
        <f t="shared" si="212"/>
        <v>0</v>
      </c>
    </row>
    <row r="987" spans="1:23" x14ac:dyDescent="0.2">
      <c r="A987" s="29">
        <v>42258</v>
      </c>
      <c r="B987" s="30"/>
      <c r="C987" s="30"/>
      <c r="D987" s="2">
        <f t="shared" si="213"/>
        <v>0</v>
      </c>
      <c r="E987" s="30">
        <f t="shared" si="213"/>
        <v>0</v>
      </c>
      <c r="F987" s="73">
        <f t="shared" si="214"/>
        <v>0</v>
      </c>
      <c r="G987" s="43">
        <f t="shared" si="214"/>
        <v>0</v>
      </c>
      <c r="I987" s="19">
        <f t="shared" si="220"/>
        <v>0</v>
      </c>
      <c r="J987" s="138">
        <f t="shared" si="221"/>
        <v>0</v>
      </c>
      <c r="K987" s="78">
        <f t="shared" si="209"/>
        <v>0</v>
      </c>
      <c r="L987" s="144">
        <f t="shared" si="219"/>
        <v>0</v>
      </c>
      <c r="M987" s="87">
        <f t="shared" si="210"/>
        <v>0</v>
      </c>
      <c r="N987" s="14"/>
      <c r="O987" s="14"/>
      <c r="P987" s="14"/>
      <c r="V987" s="36">
        <f t="shared" si="211"/>
        <v>0</v>
      </c>
      <c r="W987" s="36">
        <f t="shared" si="212"/>
        <v>0</v>
      </c>
    </row>
    <row r="988" spans="1:23" x14ac:dyDescent="0.2">
      <c r="A988" s="29">
        <v>42259</v>
      </c>
      <c r="B988" s="30"/>
      <c r="C988" s="30"/>
      <c r="D988" s="2">
        <f t="shared" si="213"/>
        <v>0</v>
      </c>
      <c r="E988" s="30">
        <f t="shared" si="213"/>
        <v>0</v>
      </c>
      <c r="F988" s="73">
        <f t="shared" si="214"/>
        <v>0</v>
      </c>
      <c r="G988" s="43">
        <f t="shared" si="214"/>
        <v>0</v>
      </c>
      <c r="I988" s="19">
        <f t="shared" si="220"/>
        <v>0</v>
      </c>
      <c r="J988" s="138">
        <f t="shared" si="221"/>
        <v>0</v>
      </c>
      <c r="K988" s="78">
        <f t="shared" si="209"/>
        <v>0</v>
      </c>
      <c r="L988" s="144">
        <f t="shared" si="219"/>
        <v>0</v>
      </c>
      <c r="M988" s="87">
        <f t="shared" si="210"/>
        <v>0</v>
      </c>
      <c r="N988" s="14"/>
      <c r="O988" s="14"/>
      <c r="P988" s="14"/>
      <c r="V988" s="36">
        <f t="shared" si="211"/>
        <v>0</v>
      </c>
      <c r="W988" s="36">
        <f t="shared" si="212"/>
        <v>0</v>
      </c>
    </row>
    <row r="989" spans="1:23" x14ac:dyDescent="0.2">
      <c r="A989" s="29">
        <v>42260</v>
      </c>
      <c r="B989" s="30"/>
      <c r="C989" s="30"/>
      <c r="D989" s="2">
        <f t="shared" si="213"/>
        <v>0</v>
      </c>
      <c r="E989" s="30">
        <f t="shared" si="213"/>
        <v>0</v>
      </c>
      <c r="F989" s="73">
        <f t="shared" si="214"/>
        <v>0</v>
      </c>
      <c r="G989" s="43">
        <f t="shared" si="214"/>
        <v>0</v>
      </c>
      <c r="I989" s="19">
        <f t="shared" si="220"/>
        <v>0</v>
      </c>
      <c r="J989" s="138">
        <f t="shared" si="221"/>
        <v>0</v>
      </c>
      <c r="K989" s="78">
        <f t="shared" si="209"/>
        <v>0</v>
      </c>
      <c r="L989" s="144">
        <f t="shared" si="219"/>
        <v>0</v>
      </c>
      <c r="M989" s="87">
        <f t="shared" si="210"/>
        <v>0</v>
      </c>
      <c r="N989" s="14"/>
      <c r="O989" s="14"/>
      <c r="P989" s="14"/>
      <c r="V989" s="36">
        <f t="shared" si="211"/>
        <v>0</v>
      </c>
      <c r="W989" s="36">
        <f t="shared" si="212"/>
        <v>0</v>
      </c>
    </row>
    <row r="990" spans="1:23" x14ac:dyDescent="0.2">
      <c r="A990" s="29">
        <v>42261</v>
      </c>
      <c r="B990" s="30"/>
      <c r="C990" s="30"/>
      <c r="D990" s="2">
        <f t="shared" si="213"/>
        <v>0</v>
      </c>
      <c r="E990" s="30">
        <f t="shared" si="213"/>
        <v>0</v>
      </c>
      <c r="F990" s="73">
        <f t="shared" si="214"/>
        <v>0</v>
      </c>
      <c r="G990" s="43">
        <f t="shared" si="214"/>
        <v>0</v>
      </c>
      <c r="I990" s="19">
        <f t="shared" si="220"/>
        <v>0</v>
      </c>
      <c r="J990" s="138">
        <f t="shared" si="221"/>
        <v>0</v>
      </c>
      <c r="K990" s="78">
        <f t="shared" si="209"/>
        <v>0</v>
      </c>
      <c r="L990" s="144">
        <f t="shared" si="219"/>
        <v>0</v>
      </c>
      <c r="M990" s="87">
        <f t="shared" si="210"/>
        <v>0</v>
      </c>
      <c r="N990" s="14"/>
      <c r="O990" s="14"/>
      <c r="P990" s="14"/>
      <c r="V990" s="36">
        <f t="shared" si="211"/>
        <v>0</v>
      </c>
      <c r="W990" s="36">
        <f t="shared" si="212"/>
        <v>0</v>
      </c>
    </row>
    <row r="991" spans="1:23" x14ac:dyDescent="0.2">
      <c r="A991" s="29">
        <v>42262</v>
      </c>
      <c r="B991" s="30"/>
      <c r="C991" s="30"/>
      <c r="D991" s="2">
        <f t="shared" si="213"/>
        <v>0</v>
      </c>
      <c r="E991" s="30">
        <f t="shared" si="213"/>
        <v>0</v>
      </c>
      <c r="F991" s="73">
        <f t="shared" si="214"/>
        <v>0</v>
      </c>
      <c r="G991" s="43">
        <f t="shared" si="214"/>
        <v>0</v>
      </c>
      <c r="I991" s="19">
        <f t="shared" si="220"/>
        <v>0</v>
      </c>
      <c r="J991" s="138">
        <f t="shared" si="221"/>
        <v>0</v>
      </c>
      <c r="K991" s="78">
        <f t="shared" si="209"/>
        <v>0</v>
      </c>
      <c r="L991" s="144">
        <f t="shared" si="219"/>
        <v>0</v>
      </c>
      <c r="M991" s="87">
        <f t="shared" si="210"/>
        <v>0</v>
      </c>
      <c r="N991" s="14"/>
      <c r="O991" s="14"/>
      <c r="P991" s="14"/>
      <c r="V991" s="36">
        <f t="shared" si="211"/>
        <v>0</v>
      </c>
      <c r="W991" s="36">
        <f t="shared" si="212"/>
        <v>0</v>
      </c>
    </row>
    <row r="992" spans="1:23" x14ac:dyDescent="0.2">
      <c r="A992" s="29">
        <v>42263</v>
      </c>
      <c r="B992" s="30"/>
      <c r="C992" s="30"/>
      <c r="D992" s="2">
        <f t="shared" si="213"/>
        <v>0</v>
      </c>
      <c r="E992" s="30">
        <f t="shared" si="213"/>
        <v>0</v>
      </c>
      <c r="F992" s="73">
        <f t="shared" si="214"/>
        <v>0</v>
      </c>
      <c r="G992" s="43">
        <f t="shared" si="214"/>
        <v>0</v>
      </c>
      <c r="I992" s="31">
        <f t="shared" si="220"/>
        <v>0</v>
      </c>
      <c r="J992" s="137">
        <f t="shared" si="221"/>
        <v>0</v>
      </c>
      <c r="K992" s="77">
        <f t="shared" si="209"/>
        <v>0</v>
      </c>
      <c r="L992" s="137">
        <f t="shared" si="219"/>
        <v>0</v>
      </c>
      <c r="M992" s="77">
        <f t="shared" si="210"/>
        <v>0</v>
      </c>
      <c r="N992" s="14"/>
      <c r="O992" s="14"/>
      <c r="P992" s="14"/>
      <c r="V992" s="36">
        <f t="shared" si="211"/>
        <v>0</v>
      </c>
      <c r="W992" s="36">
        <f t="shared" si="212"/>
        <v>0</v>
      </c>
    </row>
    <row r="993" spans="1:23" x14ac:dyDescent="0.2">
      <c r="A993" s="29">
        <v>42264</v>
      </c>
      <c r="B993" s="30"/>
      <c r="C993" s="30"/>
      <c r="D993" s="2">
        <f t="shared" si="213"/>
        <v>0</v>
      </c>
      <c r="E993" s="30">
        <f t="shared" si="213"/>
        <v>0</v>
      </c>
      <c r="F993" s="73">
        <f t="shared" si="214"/>
        <v>0</v>
      </c>
      <c r="G993" s="43">
        <f t="shared" si="214"/>
        <v>0</v>
      </c>
      <c r="I993" s="31">
        <f t="shared" si="220"/>
        <v>0</v>
      </c>
      <c r="J993" s="137">
        <f t="shared" si="221"/>
        <v>0</v>
      </c>
      <c r="K993" s="77">
        <f t="shared" si="209"/>
        <v>0</v>
      </c>
      <c r="L993" s="137">
        <f t="shared" si="219"/>
        <v>0</v>
      </c>
      <c r="M993" s="77">
        <f t="shared" si="210"/>
        <v>0</v>
      </c>
      <c r="N993" s="14"/>
      <c r="O993" s="14"/>
      <c r="P993" s="14"/>
      <c r="V993" s="36">
        <f t="shared" si="211"/>
        <v>0</v>
      </c>
      <c r="W993" s="36">
        <f t="shared" si="212"/>
        <v>0</v>
      </c>
    </row>
    <row r="994" spans="1:23" x14ac:dyDescent="0.2">
      <c r="A994" s="29">
        <v>42265</v>
      </c>
      <c r="B994" s="30"/>
      <c r="C994" s="30"/>
      <c r="D994" s="2">
        <f t="shared" si="213"/>
        <v>0</v>
      </c>
      <c r="E994" s="30">
        <f t="shared" si="213"/>
        <v>0</v>
      </c>
      <c r="F994" s="73">
        <f t="shared" si="214"/>
        <v>0</v>
      </c>
      <c r="G994" s="43">
        <f t="shared" si="214"/>
        <v>0</v>
      </c>
      <c r="I994" s="19">
        <f t="shared" si="220"/>
        <v>0</v>
      </c>
      <c r="J994" s="138">
        <f t="shared" si="221"/>
        <v>0</v>
      </c>
      <c r="K994" s="78">
        <f t="shared" si="209"/>
        <v>0</v>
      </c>
      <c r="L994" s="144">
        <f t="shared" si="219"/>
        <v>0</v>
      </c>
      <c r="M994" s="87">
        <f t="shared" si="210"/>
        <v>0</v>
      </c>
      <c r="N994" s="14"/>
      <c r="O994" s="14"/>
      <c r="P994" s="14"/>
      <c r="V994" s="36">
        <f t="shared" si="211"/>
        <v>0</v>
      </c>
      <c r="W994" s="36">
        <f t="shared" si="212"/>
        <v>0</v>
      </c>
    </row>
    <row r="995" spans="1:23" x14ac:dyDescent="0.2">
      <c r="A995" s="29">
        <v>42266</v>
      </c>
      <c r="B995" s="30"/>
      <c r="C995" s="30"/>
      <c r="D995" s="2">
        <f t="shared" si="213"/>
        <v>0</v>
      </c>
      <c r="E995" s="30">
        <f t="shared" si="213"/>
        <v>0</v>
      </c>
      <c r="F995" s="73">
        <f t="shared" si="214"/>
        <v>0</v>
      </c>
      <c r="G995" s="43">
        <f t="shared" si="214"/>
        <v>0</v>
      </c>
      <c r="I995" s="19">
        <f t="shared" si="220"/>
        <v>0</v>
      </c>
      <c r="J995" s="138">
        <f t="shared" si="221"/>
        <v>0</v>
      </c>
      <c r="K995" s="78">
        <f t="shared" si="209"/>
        <v>0</v>
      </c>
      <c r="L995" s="144">
        <f t="shared" si="219"/>
        <v>0</v>
      </c>
      <c r="M995" s="87">
        <f t="shared" si="210"/>
        <v>0</v>
      </c>
      <c r="N995" s="14"/>
      <c r="O995" s="14"/>
      <c r="P995" s="14"/>
      <c r="V995" s="36">
        <f t="shared" si="211"/>
        <v>0</v>
      </c>
      <c r="W995" s="36">
        <f t="shared" si="212"/>
        <v>0</v>
      </c>
    </row>
    <row r="996" spans="1:23" x14ac:dyDescent="0.2">
      <c r="A996" s="29">
        <v>42267</v>
      </c>
      <c r="B996" s="30"/>
      <c r="C996" s="30"/>
      <c r="D996" s="2">
        <f t="shared" si="213"/>
        <v>0</v>
      </c>
      <c r="E996" s="30">
        <f t="shared" si="213"/>
        <v>0</v>
      </c>
      <c r="F996" s="73">
        <f t="shared" si="214"/>
        <v>0</v>
      </c>
      <c r="G996" s="43">
        <f t="shared" si="214"/>
        <v>0</v>
      </c>
      <c r="I996" s="19">
        <f t="shared" si="220"/>
        <v>0</v>
      </c>
      <c r="J996" s="138">
        <f t="shared" si="221"/>
        <v>0</v>
      </c>
      <c r="K996" s="78">
        <f t="shared" si="209"/>
        <v>0</v>
      </c>
      <c r="L996" s="144">
        <f t="shared" si="219"/>
        <v>0</v>
      </c>
      <c r="M996" s="87">
        <f t="shared" si="210"/>
        <v>0</v>
      </c>
      <c r="N996" s="14"/>
      <c r="O996" s="14"/>
      <c r="P996" s="14"/>
      <c r="V996" s="36">
        <f t="shared" si="211"/>
        <v>0</v>
      </c>
      <c r="W996" s="36">
        <f t="shared" si="212"/>
        <v>0</v>
      </c>
    </row>
    <row r="997" spans="1:23" x14ac:dyDescent="0.2">
      <c r="A997" s="29">
        <v>42268</v>
      </c>
      <c r="B997" s="30"/>
      <c r="C997" s="30"/>
      <c r="D997" s="2">
        <f t="shared" si="213"/>
        <v>0</v>
      </c>
      <c r="E997" s="30">
        <f t="shared" si="213"/>
        <v>0</v>
      </c>
      <c r="F997" s="73">
        <f t="shared" si="214"/>
        <v>0</v>
      </c>
      <c r="G997" s="43">
        <f t="shared" si="214"/>
        <v>0</v>
      </c>
      <c r="I997" s="19">
        <f t="shared" si="220"/>
        <v>0</v>
      </c>
      <c r="J997" s="138">
        <f t="shared" si="221"/>
        <v>0</v>
      </c>
      <c r="K997" s="78">
        <f t="shared" si="209"/>
        <v>0</v>
      </c>
      <c r="L997" s="144">
        <f t="shared" si="219"/>
        <v>0</v>
      </c>
      <c r="M997" s="87">
        <f t="shared" si="210"/>
        <v>0</v>
      </c>
      <c r="N997" s="14"/>
      <c r="O997" s="14"/>
      <c r="P997" s="14"/>
      <c r="V997" s="36">
        <f t="shared" si="211"/>
        <v>0</v>
      </c>
      <c r="W997" s="36">
        <f t="shared" si="212"/>
        <v>0</v>
      </c>
    </row>
    <row r="998" spans="1:23" x14ac:dyDescent="0.2">
      <c r="A998" s="29">
        <v>42269</v>
      </c>
      <c r="B998" s="30"/>
      <c r="C998" s="30"/>
      <c r="D998" s="2">
        <f t="shared" si="213"/>
        <v>0</v>
      </c>
      <c r="E998" s="30">
        <f t="shared" si="213"/>
        <v>0</v>
      </c>
      <c r="F998" s="73">
        <f t="shared" si="214"/>
        <v>0</v>
      </c>
      <c r="G998" s="43">
        <f t="shared" si="214"/>
        <v>0</v>
      </c>
      <c r="I998" s="19">
        <f t="shared" si="220"/>
        <v>0</v>
      </c>
      <c r="J998" s="138">
        <f t="shared" si="221"/>
        <v>0</v>
      </c>
      <c r="K998" s="78">
        <f t="shared" si="209"/>
        <v>0</v>
      </c>
      <c r="L998" s="144">
        <f t="shared" si="219"/>
        <v>0</v>
      </c>
      <c r="M998" s="87">
        <f t="shared" si="210"/>
        <v>0</v>
      </c>
      <c r="N998" s="14"/>
      <c r="O998" s="14"/>
      <c r="P998" s="14"/>
      <c r="V998" s="36">
        <f t="shared" si="211"/>
        <v>0</v>
      </c>
      <c r="W998" s="36">
        <f t="shared" si="212"/>
        <v>0</v>
      </c>
    </row>
    <row r="999" spans="1:23" x14ac:dyDescent="0.2">
      <c r="A999" s="29">
        <v>42270</v>
      </c>
      <c r="B999" s="30"/>
      <c r="C999" s="30"/>
      <c r="D999" s="2">
        <f t="shared" si="213"/>
        <v>0</v>
      </c>
      <c r="E999" s="30">
        <f t="shared" si="213"/>
        <v>0</v>
      </c>
      <c r="F999" s="73">
        <f t="shared" si="214"/>
        <v>0</v>
      </c>
      <c r="G999" s="43">
        <f t="shared" si="214"/>
        <v>0</v>
      </c>
      <c r="I999" s="31">
        <f t="shared" si="220"/>
        <v>0</v>
      </c>
      <c r="J999" s="137">
        <f t="shared" si="221"/>
        <v>0</v>
      </c>
      <c r="K999" s="77">
        <f t="shared" si="209"/>
        <v>0</v>
      </c>
      <c r="L999" s="137">
        <f t="shared" si="219"/>
        <v>0</v>
      </c>
      <c r="M999" s="77">
        <f t="shared" si="210"/>
        <v>0</v>
      </c>
      <c r="V999" s="36">
        <f t="shared" si="211"/>
        <v>0</v>
      </c>
      <c r="W999" s="36">
        <f t="shared" si="212"/>
        <v>0</v>
      </c>
    </row>
    <row r="1000" spans="1:23" x14ac:dyDescent="0.2">
      <c r="A1000" s="29">
        <v>42271</v>
      </c>
      <c r="B1000" s="30"/>
      <c r="C1000" s="30"/>
      <c r="D1000" s="2">
        <f t="shared" si="213"/>
        <v>0</v>
      </c>
      <c r="E1000" s="30">
        <f t="shared" si="213"/>
        <v>0</v>
      </c>
      <c r="F1000" s="73">
        <f t="shared" si="214"/>
        <v>0</v>
      </c>
      <c r="G1000" s="43">
        <f t="shared" si="214"/>
        <v>0</v>
      </c>
      <c r="I1000" s="31">
        <f t="shared" si="220"/>
        <v>0</v>
      </c>
      <c r="J1000" s="137">
        <f t="shared" si="221"/>
        <v>0</v>
      </c>
      <c r="K1000" s="77">
        <f t="shared" ref="K1000:K1063" si="224">ROUND(J1000*18%,4)</f>
        <v>0</v>
      </c>
      <c r="L1000" s="137">
        <f t="shared" si="219"/>
        <v>0</v>
      </c>
      <c r="M1000" s="77">
        <f t="shared" ref="M1000:M1063" si="225">ROUND(L1000*18%,4)</f>
        <v>0</v>
      </c>
      <c r="N1000" s="191" t="s">
        <v>54</v>
      </c>
      <c r="O1000" s="191"/>
      <c r="P1000" s="191"/>
      <c r="V1000" s="36">
        <f t="shared" ref="V1000:V1063" si="226">C1000+(ROUND(C1000*$V$2,2))</f>
        <v>0</v>
      </c>
      <c r="W1000" s="36">
        <f t="shared" ref="W1000:W1063" si="227">C1000-(ROUND(C1000*$V$2,2))</f>
        <v>0</v>
      </c>
    </row>
    <row r="1001" spans="1:23" x14ac:dyDescent="0.2">
      <c r="A1001" s="29">
        <v>42272</v>
      </c>
      <c r="B1001" s="30"/>
      <c r="C1001" s="30"/>
      <c r="D1001" s="2">
        <f t="shared" si="213"/>
        <v>0</v>
      </c>
      <c r="E1001" s="30">
        <f t="shared" si="213"/>
        <v>0</v>
      </c>
      <c r="F1001" s="73">
        <f t="shared" si="214"/>
        <v>0</v>
      </c>
      <c r="G1001" s="43">
        <f t="shared" si="214"/>
        <v>0</v>
      </c>
      <c r="I1001" s="19">
        <f t="shared" si="220"/>
        <v>0</v>
      </c>
      <c r="J1001" s="138">
        <f t="shared" si="221"/>
        <v>0</v>
      </c>
      <c r="K1001" s="78">
        <f t="shared" si="224"/>
        <v>0</v>
      </c>
      <c r="L1001" s="144">
        <f t="shared" si="219"/>
        <v>0</v>
      </c>
      <c r="M1001" s="87">
        <f t="shared" si="225"/>
        <v>0</v>
      </c>
      <c r="N1001" s="119" t="s">
        <v>52</v>
      </c>
      <c r="O1001" s="120">
        <f>SUM(J978:J1007)</f>
        <v>0</v>
      </c>
      <c r="P1001" s="76">
        <f>SUM(L978:L1007)</f>
        <v>0</v>
      </c>
      <c r="V1001" s="36">
        <f t="shared" si="226"/>
        <v>0</v>
      </c>
      <c r="W1001" s="36">
        <f t="shared" si="227"/>
        <v>0</v>
      </c>
    </row>
    <row r="1002" spans="1:23" x14ac:dyDescent="0.2">
      <c r="A1002" s="29">
        <v>42273</v>
      </c>
      <c r="B1002" s="30"/>
      <c r="C1002" s="30"/>
      <c r="D1002" s="2">
        <f t="shared" si="213"/>
        <v>0</v>
      </c>
      <c r="E1002" s="30">
        <f t="shared" si="213"/>
        <v>0</v>
      </c>
      <c r="F1002" s="73">
        <f t="shared" si="214"/>
        <v>0</v>
      </c>
      <c r="G1002" s="43">
        <f t="shared" si="214"/>
        <v>0</v>
      </c>
      <c r="I1002" s="19">
        <f t="shared" si="220"/>
        <v>0</v>
      </c>
      <c r="J1002" s="138">
        <f t="shared" si="221"/>
        <v>0</v>
      </c>
      <c r="K1002" s="78">
        <f t="shared" si="224"/>
        <v>0</v>
      </c>
      <c r="L1002" s="144">
        <f t="shared" si="219"/>
        <v>0</v>
      </c>
      <c r="M1002" s="87">
        <f t="shared" si="225"/>
        <v>0</v>
      </c>
      <c r="N1002" s="119" t="s">
        <v>53</v>
      </c>
      <c r="O1002" s="76">
        <f>SUM(K978:K1007)</f>
        <v>0</v>
      </c>
      <c r="P1002" s="76">
        <f>SUM(M978:M1007)</f>
        <v>0</v>
      </c>
      <c r="V1002" s="36">
        <f t="shared" si="226"/>
        <v>0</v>
      </c>
      <c r="W1002" s="36">
        <f t="shared" si="227"/>
        <v>0</v>
      </c>
    </row>
    <row r="1003" spans="1:23" x14ac:dyDescent="0.2">
      <c r="A1003" s="29">
        <v>42274</v>
      </c>
      <c r="B1003" s="30"/>
      <c r="C1003" s="30"/>
      <c r="D1003" s="2">
        <f t="shared" si="213"/>
        <v>0</v>
      </c>
      <c r="E1003" s="30">
        <f t="shared" si="213"/>
        <v>0</v>
      </c>
      <c r="F1003" s="73">
        <f t="shared" si="214"/>
        <v>0</v>
      </c>
      <c r="G1003" s="43">
        <f t="shared" si="214"/>
        <v>0</v>
      </c>
      <c r="I1003" s="19">
        <f t="shared" si="220"/>
        <v>0</v>
      </c>
      <c r="J1003" s="138">
        <f t="shared" si="221"/>
        <v>0</v>
      </c>
      <c r="K1003" s="78">
        <f t="shared" si="224"/>
        <v>0</v>
      </c>
      <c r="L1003" s="144">
        <f t="shared" si="219"/>
        <v>0</v>
      </c>
      <c r="M1003" s="87">
        <f t="shared" si="225"/>
        <v>0</v>
      </c>
      <c r="N1003" s="186" t="s">
        <v>13</v>
      </c>
      <c r="O1003" s="186"/>
      <c r="P1003" s="186"/>
      <c r="V1003" s="36">
        <f t="shared" si="226"/>
        <v>0</v>
      </c>
      <c r="W1003" s="36">
        <f t="shared" si="227"/>
        <v>0</v>
      </c>
    </row>
    <row r="1004" spans="1:23" x14ac:dyDescent="0.2">
      <c r="A1004" s="29">
        <v>42275</v>
      </c>
      <c r="B1004" s="30"/>
      <c r="C1004" s="30"/>
      <c r="D1004" s="2">
        <f t="shared" si="213"/>
        <v>0</v>
      </c>
      <c r="E1004" s="30">
        <f t="shared" si="213"/>
        <v>0</v>
      </c>
      <c r="F1004" s="73">
        <f t="shared" si="214"/>
        <v>0</v>
      </c>
      <c r="G1004" s="43">
        <f t="shared" si="214"/>
        <v>0</v>
      </c>
      <c r="I1004" s="19">
        <f t="shared" si="220"/>
        <v>0</v>
      </c>
      <c r="J1004" s="138">
        <f t="shared" si="221"/>
        <v>0</v>
      </c>
      <c r="K1004" s="78">
        <f t="shared" si="224"/>
        <v>0</v>
      </c>
      <c r="L1004" s="144">
        <f t="shared" si="219"/>
        <v>0</v>
      </c>
      <c r="M1004" s="87">
        <f t="shared" si="225"/>
        <v>0</v>
      </c>
      <c r="N1004" s="92" t="s">
        <v>43</v>
      </c>
      <c r="O1004" s="47" t="s">
        <v>39</v>
      </c>
      <c r="P1004" s="93" t="s">
        <v>40</v>
      </c>
      <c r="V1004" s="36">
        <f t="shared" si="226"/>
        <v>0</v>
      </c>
      <c r="W1004" s="36">
        <f t="shared" si="227"/>
        <v>0</v>
      </c>
    </row>
    <row r="1005" spans="1:23" x14ac:dyDescent="0.2">
      <c r="A1005" s="29">
        <v>42276</v>
      </c>
      <c r="B1005" s="30"/>
      <c r="C1005" s="30"/>
      <c r="D1005" s="2">
        <f t="shared" si="213"/>
        <v>0</v>
      </c>
      <c r="E1005" s="30">
        <f t="shared" si="213"/>
        <v>0</v>
      </c>
      <c r="F1005" s="73">
        <f t="shared" si="214"/>
        <v>0</v>
      </c>
      <c r="G1005" s="43">
        <f t="shared" si="214"/>
        <v>0</v>
      </c>
      <c r="I1005" s="32">
        <f t="shared" si="220"/>
        <v>0</v>
      </c>
      <c r="J1005" s="138">
        <f t="shared" si="221"/>
        <v>0</v>
      </c>
      <c r="K1005" s="78">
        <f t="shared" si="224"/>
        <v>0</v>
      </c>
      <c r="L1005" s="144">
        <f t="shared" si="219"/>
        <v>0</v>
      </c>
      <c r="M1005" s="87">
        <f t="shared" si="225"/>
        <v>0</v>
      </c>
      <c r="N1005" s="94">
        <f>SUM(I978:I1005)</f>
        <v>0</v>
      </c>
      <c r="O1005" s="89">
        <f>IF(SUM(J978:J1007)&lt;20000,20000,SUM(J978:J1007))</f>
        <v>20000</v>
      </c>
      <c r="P1005" s="91">
        <f>IF(SUM(L978:L1007)&lt;6000,6000,SUM(L978:L1007))</f>
        <v>6000</v>
      </c>
      <c r="V1005" s="36">
        <f t="shared" si="226"/>
        <v>0</v>
      </c>
      <c r="W1005" s="36">
        <f t="shared" si="227"/>
        <v>0</v>
      </c>
    </row>
    <row r="1006" spans="1:23" x14ac:dyDescent="0.2">
      <c r="A1006" s="29">
        <v>42277</v>
      </c>
      <c r="B1006" s="30"/>
      <c r="C1006" s="30"/>
      <c r="D1006" s="2">
        <f t="shared" si="213"/>
        <v>0</v>
      </c>
      <c r="E1006" s="30">
        <f t="shared" si="213"/>
        <v>0</v>
      </c>
      <c r="F1006" s="73">
        <f t="shared" si="214"/>
        <v>0</v>
      </c>
      <c r="G1006" s="43">
        <f t="shared" si="214"/>
        <v>0</v>
      </c>
      <c r="I1006" s="31">
        <f t="shared" si="220"/>
        <v>0</v>
      </c>
      <c r="J1006" s="137">
        <f t="shared" si="221"/>
        <v>0</v>
      </c>
      <c r="K1006" s="77">
        <f t="shared" si="224"/>
        <v>0</v>
      </c>
      <c r="L1006" s="137">
        <f t="shared" si="219"/>
        <v>0</v>
      </c>
      <c r="M1006" s="77">
        <f t="shared" si="225"/>
        <v>0</v>
      </c>
      <c r="N1006" s="94">
        <f>ROUND(N1005*18/118,2)</f>
        <v>0</v>
      </c>
      <c r="O1006" s="95">
        <f>IF(O1005=TRUE,SUM(K978:K1007),O1005*18%)</f>
        <v>3600</v>
      </c>
      <c r="P1006" s="96">
        <f>IF(P1005=TRUE,SUM(M978:M1007),P1005*18%)</f>
        <v>1080</v>
      </c>
      <c r="V1006" s="36">
        <f t="shared" si="226"/>
        <v>0</v>
      </c>
      <c r="W1006" s="36">
        <f t="shared" si="227"/>
        <v>0</v>
      </c>
    </row>
    <row r="1007" spans="1:23" x14ac:dyDescent="0.2">
      <c r="A1007" s="29">
        <v>42278</v>
      </c>
      <c r="B1007" s="30"/>
      <c r="C1007" s="30"/>
      <c r="D1007" s="2">
        <f t="shared" ref="D1007:E1070" si="228">IF(B1007-B1006=-B1007-B1006,0,B1007-B1006)</f>
        <v>0</v>
      </c>
      <c r="E1007" s="30">
        <f t="shared" si="228"/>
        <v>0</v>
      </c>
      <c r="F1007" s="73">
        <f t="shared" ref="F1007:G1070" si="229">IFERROR(D1007/B1006,0)</f>
        <v>0</v>
      </c>
      <c r="G1007" s="43">
        <f t="shared" si="229"/>
        <v>0</v>
      </c>
      <c r="I1007" s="31">
        <f t="shared" si="220"/>
        <v>0</v>
      </c>
      <c r="J1007" s="139">
        <f t="shared" si="221"/>
        <v>0</v>
      </c>
      <c r="K1007" s="79">
        <f t="shared" si="224"/>
        <v>0</v>
      </c>
      <c r="L1007" s="139">
        <f t="shared" si="219"/>
        <v>0</v>
      </c>
      <c r="M1007" s="79">
        <f t="shared" si="225"/>
        <v>0</v>
      </c>
      <c r="N1007" s="190" t="s">
        <v>47</v>
      </c>
      <c r="O1007" s="190"/>
      <c r="P1007" s="190"/>
      <c r="Q1007" s="34"/>
      <c r="V1007" s="36">
        <f t="shared" si="226"/>
        <v>0</v>
      </c>
      <c r="W1007" s="36">
        <f t="shared" si="227"/>
        <v>0</v>
      </c>
    </row>
    <row r="1008" spans="1:23" x14ac:dyDescent="0.2">
      <c r="A1008" s="29">
        <v>42279</v>
      </c>
      <c r="B1008" s="30"/>
      <c r="C1008" s="30"/>
      <c r="D1008" s="2">
        <f t="shared" si="228"/>
        <v>0</v>
      </c>
      <c r="E1008" s="30">
        <f t="shared" si="228"/>
        <v>0</v>
      </c>
      <c r="F1008" s="73">
        <f t="shared" si="229"/>
        <v>0</v>
      </c>
      <c r="G1008" s="43">
        <f t="shared" si="229"/>
        <v>0</v>
      </c>
      <c r="I1008" s="19">
        <f t="shared" si="220"/>
        <v>0</v>
      </c>
      <c r="J1008" s="138">
        <f t="shared" si="221"/>
        <v>0</v>
      </c>
      <c r="K1008" s="78">
        <f t="shared" ref="K1008" si="230">ROUND(J1008*18%,4)</f>
        <v>0</v>
      </c>
      <c r="L1008" s="144">
        <f t="shared" si="219"/>
        <v>0</v>
      </c>
      <c r="M1008" s="87">
        <f t="shared" ref="M1008" si="231">ROUND(L1008*18%,4)</f>
        <v>0</v>
      </c>
      <c r="N1008" s="14"/>
      <c r="O1008" s="14"/>
      <c r="P1008" s="14"/>
      <c r="Q1008" s="34"/>
      <c r="V1008" s="36">
        <f t="shared" si="226"/>
        <v>0</v>
      </c>
      <c r="W1008" s="36">
        <f t="shared" si="227"/>
        <v>0</v>
      </c>
    </row>
    <row r="1009" spans="1:23" x14ac:dyDescent="0.2">
      <c r="A1009" s="29">
        <v>42280</v>
      </c>
      <c r="B1009" s="30"/>
      <c r="C1009" s="30"/>
      <c r="D1009" s="2">
        <f t="shared" si="228"/>
        <v>0</v>
      </c>
      <c r="E1009" s="30">
        <f t="shared" si="228"/>
        <v>0</v>
      </c>
      <c r="F1009" s="73">
        <f t="shared" si="229"/>
        <v>0</v>
      </c>
      <c r="G1009" s="43">
        <f t="shared" si="229"/>
        <v>0</v>
      </c>
      <c r="I1009" s="19">
        <f t="shared" si="220"/>
        <v>0</v>
      </c>
      <c r="J1009" s="138">
        <f t="shared" si="221"/>
        <v>0</v>
      </c>
      <c r="K1009" s="78">
        <f t="shared" si="224"/>
        <v>0</v>
      </c>
      <c r="L1009" s="144">
        <f t="shared" si="219"/>
        <v>0</v>
      </c>
      <c r="M1009" s="87">
        <f t="shared" si="225"/>
        <v>0</v>
      </c>
      <c r="N1009" s="75"/>
      <c r="O1009" s="75"/>
      <c r="P1009" s="75"/>
      <c r="Q1009" s="34"/>
      <c r="V1009" s="36">
        <f t="shared" si="226"/>
        <v>0</v>
      </c>
      <c r="W1009" s="36">
        <f t="shared" si="227"/>
        <v>0</v>
      </c>
    </row>
    <row r="1010" spans="1:23" x14ac:dyDescent="0.2">
      <c r="A1010" s="29">
        <v>42281</v>
      </c>
      <c r="B1010" s="30"/>
      <c r="C1010" s="30"/>
      <c r="D1010" s="2">
        <f t="shared" si="228"/>
        <v>0</v>
      </c>
      <c r="E1010" s="30">
        <f t="shared" si="228"/>
        <v>0</v>
      </c>
      <c r="F1010" s="73">
        <f t="shared" si="229"/>
        <v>0</v>
      </c>
      <c r="G1010" s="43">
        <f t="shared" si="229"/>
        <v>0</v>
      </c>
      <c r="I1010" s="19">
        <f t="shared" si="220"/>
        <v>0</v>
      </c>
      <c r="J1010" s="138">
        <f t="shared" si="221"/>
        <v>0</v>
      </c>
      <c r="K1010" s="78">
        <f t="shared" si="224"/>
        <v>0</v>
      </c>
      <c r="L1010" s="144">
        <f t="shared" si="219"/>
        <v>0</v>
      </c>
      <c r="M1010" s="87">
        <f t="shared" si="225"/>
        <v>0</v>
      </c>
      <c r="N1010" s="75"/>
      <c r="O1010" s="75"/>
      <c r="P1010" s="75"/>
      <c r="Q1010" s="34"/>
      <c r="V1010" s="36">
        <f t="shared" si="226"/>
        <v>0</v>
      </c>
      <c r="W1010" s="36">
        <f t="shared" si="227"/>
        <v>0</v>
      </c>
    </row>
    <row r="1011" spans="1:23" x14ac:dyDescent="0.2">
      <c r="A1011" s="29">
        <v>42282</v>
      </c>
      <c r="B1011" s="30"/>
      <c r="C1011" s="30"/>
      <c r="D1011" s="2">
        <f t="shared" si="228"/>
        <v>0</v>
      </c>
      <c r="E1011" s="30">
        <f t="shared" si="228"/>
        <v>0</v>
      </c>
      <c r="F1011" s="73">
        <f t="shared" si="229"/>
        <v>0</v>
      </c>
      <c r="G1011" s="43">
        <f t="shared" si="229"/>
        <v>0</v>
      </c>
      <c r="I1011" s="19">
        <f t="shared" si="220"/>
        <v>0</v>
      </c>
      <c r="J1011" s="138">
        <f t="shared" si="221"/>
        <v>0</v>
      </c>
      <c r="K1011" s="78">
        <f t="shared" si="224"/>
        <v>0</v>
      </c>
      <c r="L1011" s="144">
        <f t="shared" si="219"/>
        <v>0</v>
      </c>
      <c r="M1011" s="87">
        <f t="shared" si="225"/>
        <v>0</v>
      </c>
      <c r="N1011" s="14"/>
      <c r="O1011" s="14"/>
      <c r="P1011" s="14"/>
      <c r="Q1011" s="34"/>
      <c r="V1011" s="36">
        <f t="shared" si="226"/>
        <v>0</v>
      </c>
      <c r="W1011" s="36">
        <f t="shared" si="227"/>
        <v>0</v>
      </c>
    </row>
    <row r="1012" spans="1:23" x14ac:dyDescent="0.2">
      <c r="A1012" s="29">
        <v>42283</v>
      </c>
      <c r="B1012" s="30"/>
      <c r="C1012" s="30"/>
      <c r="D1012" s="2">
        <f t="shared" si="228"/>
        <v>0</v>
      </c>
      <c r="E1012" s="30">
        <f t="shared" si="228"/>
        <v>0</v>
      </c>
      <c r="F1012" s="73">
        <f t="shared" si="229"/>
        <v>0</v>
      </c>
      <c r="G1012" s="43">
        <f t="shared" si="229"/>
        <v>0</v>
      </c>
      <c r="I1012" s="19">
        <f t="shared" si="220"/>
        <v>0</v>
      </c>
      <c r="J1012" s="138">
        <f t="shared" si="221"/>
        <v>0</v>
      </c>
      <c r="K1012" s="78">
        <f t="shared" si="224"/>
        <v>0</v>
      </c>
      <c r="L1012" s="144">
        <f t="shared" si="219"/>
        <v>0</v>
      </c>
      <c r="M1012" s="87">
        <f t="shared" si="225"/>
        <v>0</v>
      </c>
      <c r="N1012" s="14"/>
      <c r="O1012" s="14"/>
      <c r="P1012" s="14"/>
      <c r="Q1012" s="34"/>
      <c r="V1012" s="36">
        <f t="shared" si="226"/>
        <v>0</v>
      </c>
      <c r="W1012" s="36">
        <f t="shared" si="227"/>
        <v>0</v>
      </c>
    </row>
    <row r="1013" spans="1:23" x14ac:dyDescent="0.2">
      <c r="A1013" s="29">
        <v>42284</v>
      </c>
      <c r="B1013" s="30"/>
      <c r="C1013" s="30"/>
      <c r="D1013" s="2">
        <f t="shared" si="228"/>
        <v>0</v>
      </c>
      <c r="E1013" s="30">
        <f t="shared" si="228"/>
        <v>0</v>
      </c>
      <c r="F1013" s="73">
        <f t="shared" si="229"/>
        <v>0</v>
      </c>
      <c r="G1013" s="43">
        <f t="shared" si="229"/>
        <v>0</v>
      </c>
      <c r="I1013" s="31">
        <f t="shared" si="220"/>
        <v>0</v>
      </c>
      <c r="J1013" s="137">
        <f t="shared" si="221"/>
        <v>0</v>
      </c>
      <c r="K1013" s="77">
        <f t="shared" si="224"/>
        <v>0</v>
      </c>
      <c r="L1013" s="137">
        <f t="shared" si="219"/>
        <v>0</v>
      </c>
      <c r="M1013" s="77">
        <f t="shared" si="225"/>
        <v>0</v>
      </c>
      <c r="N1013" s="14"/>
      <c r="O1013" s="14"/>
      <c r="P1013" s="14"/>
      <c r="V1013" s="36">
        <f t="shared" si="226"/>
        <v>0</v>
      </c>
      <c r="W1013" s="36">
        <f t="shared" si="227"/>
        <v>0</v>
      </c>
    </row>
    <row r="1014" spans="1:23" x14ac:dyDescent="0.2">
      <c r="A1014" s="29">
        <v>42285</v>
      </c>
      <c r="B1014" s="30"/>
      <c r="C1014" s="30"/>
      <c r="D1014" s="2">
        <f t="shared" si="228"/>
        <v>0</v>
      </c>
      <c r="E1014" s="30">
        <f t="shared" si="228"/>
        <v>0</v>
      </c>
      <c r="F1014" s="73">
        <f t="shared" si="229"/>
        <v>0</v>
      </c>
      <c r="G1014" s="43">
        <f t="shared" si="229"/>
        <v>0</v>
      </c>
      <c r="I1014" s="31">
        <f t="shared" si="220"/>
        <v>0</v>
      </c>
      <c r="J1014" s="137">
        <f t="shared" si="221"/>
        <v>0</v>
      </c>
      <c r="K1014" s="77">
        <f t="shared" si="224"/>
        <v>0</v>
      </c>
      <c r="L1014" s="137">
        <f t="shared" si="219"/>
        <v>0</v>
      </c>
      <c r="M1014" s="77">
        <f t="shared" si="225"/>
        <v>0</v>
      </c>
      <c r="N1014" s="14"/>
      <c r="O1014" s="14"/>
      <c r="P1014" s="14"/>
      <c r="V1014" s="36">
        <f t="shared" si="226"/>
        <v>0</v>
      </c>
      <c r="W1014" s="36">
        <f t="shared" si="227"/>
        <v>0</v>
      </c>
    </row>
    <row r="1015" spans="1:23" x14ac:dyDescent="0.2">
      <c r="A1015" s="29">
        <v>42286</v>
      </c>
      <c r="B1015" s="30"/>
      <c r="C1015" s="30"/>
      <c r="D1015" s="2">
        <f t="shared" si="228"/>
        <v>0</v>
      </c>
      <c r="E1015" s="30">
        <f t="shared" si="228"/>
        <v>0</v>
      </c>
      <c r="F1015" s="73">
        <f t="shared" si="229"/>
        <v>0</v>
      </c>
      <c r="G1015" s="43">
        <f t="shared" si="229"/>
        <v>0</v>
      </c>
      <c r="I1015" s="19">
        <f t="shared" si="220"/>
        <v>0</v>
      </c>
      <c r="J1015" s="138">
        <f t="shared" si="221"/>
        <v>0</v>
      </c>
      <c r="K1015" s="78">
        <f t="shared" si="224"/>
        <v>0</v>
      </c>
      <c r="L1015" s="144">
        <f t="shared" si="219"/>
        <v>0</v>
      </c>
      <c r="M1015" s="87">
        <f t="shared" si="225"/>
        <v>0</v>
      </c>
      <c r="N1015" s="14"/>
      <c r="O1015" s="14"/>
      <c r="P1015" s="14"/>
      <c r="V1015" s="36">
        <f t="shared" si="226"/>
        <v>0</v>
      </c>
      <c r="W1015" s="36">
        <f t="shared" si="227"/>
        <v>0</v>
      </c>
    </row>
    <row r="1016" spans="1:23" x14ac:dyDescent="0.2">
      <c r="A1016" s="29">
        <v>42287</v>
      </c>
      <c r="B1016" s="30"/>
      <c r="C1016" s="30"/>
      <c r="D1016" s="2">
        <f t="shared" si="228"/>
        <v>0</v>
      </c>
      <c r="E1016" s="30">
        <f t="shared" si="228"/>
        <v>0</v>
      </c>
      <c r="F1016" s="73">
        <f t="shared" si="229"/>
        <v>0</v>
      </c>
      <c r="G1016" s="43">
        <f t="shared" si="229"/>
        <v>0</v>
      </c>
      <c r="I1016" s="19">
        <f t="shared" si="220"/>
        <v>0</v>
      </c>
      <c r="J1016" s="138">
        <f t="shared" si="221"/>
        <v>0</v>
      </c>
      <c r="K1016" s="78">
        <f t="shared" si="224"/>
        <v>0</v>
      </c>
      <c r="L1016" s="144">
        <f t="shared" si="219"/>
        <v>0</v>
      </c>
      <c r="M1016" s="87">
        <f t="shared" si="225"/>
        <v>0</v>
      </c>
      <c r="N1016" s="14"/>
      <c r="O1016" s="14"/>
      <c r="P1016" s="14"/>
      <c r="V1016" s="36">
        <f t="shared" si="226"/>
        <v>0</v>
      </c>
      <c r="W1016" s="36">
        <f t="shared" si="227"/>
        <v>0</v>
      </c>
    </row>
    <row r="1017" spans="1:23" x14ac:dyDescent="0.2">
      <c r="A1017" s="29">
        <v>42288</v>
      </c>
      <c r="B1017" s="30"/>
      <c r="C1017" s="30"/>
      <c r="D1017" s="2">
        <f t="shared" si="228"/>
        <v>0</v>
      </c>
      <c r="E1017" s="30">
        <f t="shared" si="228"/>
        <v>0</v>
      </c>
      <c r="F1017" s="73">
        <f t="shared" si="229"/>
        <v>0</v>
      </c>
      <c r="G1017" s="43">
        <f t="shared" si="229"/>
        <v>0</v>
      </c>
      <c r="I1017" s="19">
        <f t="shared" si="220"/>
        <v>0</v>
      </c>
      <c r="J1017" s="138">
        <f t="shared" si="221"/>
        <v>0</v>
      </c>
      <c r="K1017" s="78">
        <f t="shared" si="224"/>
        <v>0</v>
      </c>
      <c r="L1017" s="144">
        <f t="shared" si="219"/>
        <v>0</v>
      </c>
      <c r="M1017" s="87">
        <f t="shared" si="225"/>
        <v>0</v>
      </c>
      <c r="N1017" s="14"/>
      <c r="O1017" s="14"/>
      <c r="P1017" s="14"/>
      <c r="V1017" s="36">
        <f t="shared" si="226"/>
        <v>0</v>
      </c>
      <c r="W1017" s="36">
        <f t="shared" si="227"/>
        <v>0</v>
      </c>
    </row>
    <row r="1018" spans="1:23" x14ac:dyDescent="0.2">
      <c r="A1018" s="29">
        <v>42289</v>
      </c>
      <c r="B1018" s="30"/>
      <c r="C1018" s="30"/>
      <c r="D1018" s="2">
        <f t="shared" si="228"/>
        <v>0</v>
      </c>
      <c r="E1018" s="30">
        <f t="shared" si="228"/>
        <v>0</v>
      </c>
      <c r="F1018" s="73">
        <f t="shared" si="229"/>
        <v>0</v>
      </c>
      <c r="G1018" s="43">
        <f t="shared" si="229"/>
        <v>0</v>
      </c>
      <c r="I1018" s="19">
        <f t="shared" si="220"/>
        <v>0</v>
      </c>
      <c r="J1018" s="138">
        <f t="shared" si="221"/>
        <v>0</v>
      </c>
      <c r="K1018" s="78">
        <f t="shared" si="224"/>
        <v>0</v>
      </c>
      <c r="L1018" s="144">
        <f t="shared" si="219"/>
        <v>0</v>
      </c>
      <c r="M1018" s="87">
        <f t="shared" si="225"/>
        <v>0</v>
      </c>
      <c r="N1018" s="14"/>
      <c r="O1018" s="14"/>
      <c r="P1018" s="14"/>
      <c r="V1018" s="36">
        <f t="shared" si="226"/>
        <v>0</v>
      </c>
      <c r="W1018" s="36">
        <f t="shared" si="227"/>
        <v>0</v>
      </c>
    </row>
    <row r="1019" spans="1:23" x14ac:dyDescent="0.2">
      <c r="A1019" s="29">
        <v>42290</v>
      </c>
      <c r="B1019" s="30"/>
      <c r="C1019" s="30"/>
      <c r="D1019" s="2">
        <f t="shared" si="228"/>
        <v>0</v>
      </c>
      <c r="E1019" s="30">
        <f t="shared" si="228"/>
        <v>0</v>
      </c>
      <c r="F1019" s="73">
        <f t="shared" si="229"/>
        <v>0</v>
      </c>
      <c r="G1019" s="43">
        <f t="shared" si="229"/>
        <v>0</v>
      </c>
      <c r="I1019" s="19">
        <f t="shared" si="220"/>
        <v>0</v>
      </c>
      <c r="J1019" s="138">
        <f t="shared" si="221"/>
        <v>0</v>
      </c>
      <c r="K1019" s="78">
        <f t="shared" si="224"/>
        <v>0</v>
      </c>
      <c r="L1019" s="144">
        <f t="shared" si="219"/>
        <v>0</v>
      </c>
      <c r="M1019" s="87">
        <f t="shared" si="225"/>
        <v>0</v>
      </c>
      <c r="N1019" s="14"/>
      <c r="O1019" s="14"/>
      <c r="P1019" s="14"/>
      <c r="V1019" s="36">
        <f t="shared" si="226"/>
        <v>0</v>
      </c>
      <c r="W1019" s="36">
        <f t="shared" si="227"/>
        <v>0</v>
      </c>
    </row>
    <row r="1020" spans="1:23" x14ac:dyDescent="0.2">
      <c r="A1020" s="29">
        <v>42291</v>
      </c>
      <c r="B1020" s="30"/>
      <c r="C1020" s="30"/>
      <c r="D1020" s="2">
        <f t="shared" si="228"/>
        <v>0</v>
      </c>
      <c r="E1020" s="30">
        <f t="shared" si="228"/>
        <v>0</v>
      </c>
      <c r="F1020" s="73">
        <f t="shared" si="229"/>
        <v>0</v>
      </c>
      <c r="G1020" s="43">
        <f t="shared" si="229"/>
        <v>0</v>
      </c>
      <c r="I1020" s="31">
        <f t="shared" si="220"/>
        <v>0</v>
      </c>
      <c r="J1020" s="137">
        <f t="shared" si="221"/>
        <v>0</v>
      </c>
      <c r="K1020" s="77">
        <f t="shared" si="224"/>
        <v>0</v>
      </c>
      <c r="L1020" s="137">
        <f t="shared" si="219"/>
        <v>0</v>
      </c>
      <c r="M1020" s="77">
        <f t="shared" si="225"/>
        <v>0</v>
      </c>
      <c r="N1020" s="14"/>
      <c r="O1020" s="14"/>
      <c r="P1020" s="14"/>
      <c r="V1020" s="36">
        <f t="shared" si="226"/>
        <v>0</v>
      </c>
      <c r="W1020" s="36">
        <f t="shared" si="227"/>
        <v>0</v>
      </c>
    </row>
    <row r="1021" spans="1:23" x14ac:dyDescent="0.2">
      <c r="A1021" s="29">
        <v>42292</v>
      </c>
      <c r="B1021" s="30"/>
      <c r="C1021" s="30"/>
      <c r="D1021" s="2">
        <f t="shared" si="228"/>
        <v>0</v>
      </c>
      <c r="E1021" s="30">
        <f t="shared" si="228"/>
        <v>0</v>
      </c>
      <c r="F1021" s="73">
        <f t="shared" si="229"/>
        <v>0</v>
      </c>
      <c r="G1021" s="43">
        <f t="shared" si="229"/>
        <v>0</v>
      </c>
      <c r="I1021" s="31">
        <f t="shared" si="220"/>
        <v>0</v>
      </c>
      <c r="J1021" s="137">
        <f t="shared" si="221"/>
        <v>0</v>
      </c>
      <c r="K1021" s="77">
        <f t="shared" si="224"/>
        <v>0</v>
      </c>
      <c r="L1021" s="137">
        <f t="shared" si="219"/>
        <v>0</v>
      </c>
      <c r="M1021" s="77">
        <f t="shared" si="225"/>
        <v>0</v>
      </c>
      <c r="N1021" s="14"/>
      <c r="O1021" s="14"/>
      <c r="P1021" s="14"/>
      <c r="V1021" s="36">
        <f t="shared" si="226"/>
        <v>0</v>
      </c>
      <c r="W1021" s="36">
        <f t="shared" si="227"/>
        <v>0</v>
      </c>
    </row>
    <row r="1022" spans="1:23" x14ac:dyDescent="0.2">
      <c r="A1022" s="29">
        <v>42293</v>
      </c>
      <c r="B1022" s="30"/>
      <c r="C1022" s="30"/>
      <c r="D1022" s="2">
        <f t="shared" si="228"/>
        <v>0</v>
      </c>
      <c r="E1022" s="30">
        <f t="shared" si="228"/>
        <v>0</v>
      </c>
      <c r="F1022" s="73">
        <f t="shared" si="229"/>
        <v>0</v>
      </c>
      <c r="G1022" s="43">
        <f t="shared" si="229"/>
        <v>0</v>
      </c>
      <c r="I1022" s="19">
        <f t="shared" si="220"/>
        <v>0</v>
      </c>
      <c r="J1022" s="138">
        <f t="shared" si="221"/>
        <v>0</v>
      </c>
      <c r="K1022" s="78">
        <f t="shared" si="224"/>
        <v>0</v>
      </c>
      <c r="L1022" s="144">
        <f t="shared" ref="L1022:L1085" si="232">ROUND(IF(B1021&lt;=$R$750,B1021*$S$750/$O$739,IF(B1021&gt;$R$751,B1021*$S$751/$O$739,0)),4)</f>
        <v>0</v>
      </c>
      <c r="M1022" s="87">
        <f t="shared" si="225"/>
        <v>0</v>
      </c>
      <c r="N1022" s="14"/>
      <c r="O1022" s="14"/>
      <c r="P1022" s="14"/>
      <c r="V1022" s="36">
        <f t="shared" si="226"/>
        <v>0</v>
      </c>
      <c r="W1022" s="36">
        <f t="shared" si="227"/>
        <v>0</v>
      </c>
    </row>
    <row r="1023" spans="1:23" x14ac:dyDescent="0.2">
      <c r="A1023" s="29">
        <v>42294</v>
      </c>
      <c r="B1023" s="30"/>
      <c r="C1023" s="30"/>
      <c r="D1023" s="2">
        <f t="shared" si="228"/>
        <v>0</v>
      </c>
      <c r="E1023" s="30">
        <f t="shared" si="228"/>
        <v>0</v>
      </c>
      <c r="F1023" s="73">
        <f t="shared" si="229"/>
        <v>0</v>
      </c>
      <c r="G1023" s="43">
        <f t="shared" si="229"/>
        <v>0</v>
      </c>
      <c r="I1023" s="19">
        <f t="shared" si="220"/>
        <v>0</v>
      </c>
      <c r="J1023" s="138">
        <f t="shared" si="221"/>
        <v>0</v>
      </c>
      <c r="K1023" s="78">
        <f t="shared" si="224"/>
        <v>0</v>
      </c>
      <c r="L1023" s="144">
        <f t="shared" si="232"/>
        <v>0</v>
      </c>
      <c r="M1023" s="87">
        <f t="shared" si="225"/>
        <v>0</v>
      </c>
      <c r="N1023" s="14"/>
      <c r="O1023" s="14"/>
      <c r="P1023" s="14"/>
      <c r="V1023" s="36">
        <f t="shared" si="226"/>
        <v>0</v>
      </c>
      <c r="W1023" s="36">
        <f t="shared" si="227"/>
        <v>0</v>
      </c>
    </row>
    <row r="1024" spans="1:23" x14ac:dyDescent="0.2">
      <c r="A1024" s="29">
        <v>42295</v>
      </c>
      <c r="B1024" s="30"/>
      <c r="C1024" s="30"/>
      <c r="D1024" s="2">
        <f t="shared" si="228"/>
        <v>0</v>
      </c>
      <c r="E1024" s="30">
        <f t="shared" si="228"/>
        <v>0</v>
      </c>
      <c r="F1024" s="73">
        <f t="shared" si="229"/>
        <v>0</v>
      </c>
      <c r="G1024" s="43">
        <f t="shared" si="229"/>
        <v>0</v>
      </c>
      <c r="I1024" s="19">
        <f t="shared" si="220"/>
        <v>0</v>
      </c>
      <c r="J1024" s="138">
        <f t="shared" si="221"/>
        <v>0</v>
      </c>
      <c r="K1024" s="78">
        <f t="shared" si="224"/>
        <v>0</v>
      </c>
      <c r="L1024" s="144">
        <f t="shared" si="232"/>
        <v>0</v>
      </c>
      <c r="M1024" s="87">
        <f t="shared" si="225"/>
        <v>0</v>
      </c>
      <c r="N1024" s="14"/>
      <c r="O1024" s="14"/>
      <c r="P1024" s="14"/>
      <c r="V1024" s="36">
        <f t="shared" si="226"/>
        <v>0</v>
      </c>
      <c r="W1024" s="36">
        <f t="shared" si="227"/>
        <v>0</v>
      </c>
    </row>
    <row r="1025" spans="1:23" x14ac:dyDescent="0.2">
      <c r="A1025" s="29">
        <v>42296</v>
      </c>
      <c r="B1025" s="30"/>
      <c r="C1025" s="30"/>
      <c r="D1025" s="2">
        <f t="shared" si="228"/>
        <v>0</v>
      </c>
      <c r="E1025" s="30">
        <f t="shared" si="228"/>
        <v>0</v>
      </c>
      <c r="F1025" s="73">
        <f t="shared" si="229"/>
        <v>0</v>
      </c>
      <c r="G1025" s="43">
        <f t="shared" si="229"/>
        <v>0</v>
      </c>
      <c r="I1025" s="19">
        <f t="shared" si="220"/>
        <v>0</v>
      </c>
      <c r="J1025" s="138">
        <f t="shared" si="221"/>
        <v>0</v>
      </c>
      <c r="K1025" s="78">
        <f t="shared" si="224"/>
        <v>0</v>
      </c>
      <c r="L1025" s="144">
        <f t="shared" si="232"/>
        <v>0</v>
      </c>
      <c r="M1025" s="87">
        <f t="shared" si="225"/>
        <v>0</v>
      </c>
      <c r="N1025" s="14"/>
      <c r="O1025" s="14"/>
      <c r="P1025" s="14"/>
      <c r="V1025" s="36">
        <f t="shared" si="226"/>
        <v>0</v>
      </c>
      <c r="W1025" s="36">
        <f t="shared" si="227"/>
        <v>0</v>
      </c>
    </row>
    <row r="1026" spans="1:23" x14ac:dyDescent="0.2">
      <c r="A1026" s="29">
        <v>42297</v>
      </c>
      <c r="B1026" s="30"/>
      <c r="C1026" s="30"/>
      <c r="D1026" s="2">
        <f t="shared" si="228"/>
        <v>0</v>
      </c>
      <c r="E1026" s="30">
        <f t="shared" si="228"/>
        <v>0</v>
      </c>
      <c r="F1026" s="73">
        <f t="shared" si="229"/>
        <v>0</v>
      </c>
      <c r="G1026" s="43">
        <f t="shared" si="229"/>
        <v>0</v>
      </c>
      <c r="I1026" s="19">
        <f t="shared" ref="I1026:I1089" si="233">ROUND(B1025*$N$2/$O$739,2)</f>
        <v>0</v>
      </c>
      <c r="J1026" s="138">
        <f t="shared" si="221"/>
        <v>0</v>
      </c>
      <c r="K1026" s="78">
        <f t="shared" si="224"/>
        <v>0</v>
      </c>
      <c r="L1026" s="144">
        <f t="shared" si="232"/>
        <v>0</v>
      </c>
      <c r="M1026" s="87">
        <f t="shared" si="225"/>
        <v>0</v>
      </c>
      <c r="N1026" s="14"/>
      <c r="O1026" s="14"/>
      <c r="P1026" s="14"/>
      <c r="V1026" s="36">
        <f t="shared" si="226"/>
        <v>0</v>
      </c>
      <c r="W1026" s="36">
        <f t="shared" si="227"/>
        <v>0</v>
      </c>
    </row>
    <row r="1027" spans="1:23" x14ac:dyDescent="0.2">
      <c r="A1027" s="29">
        <v>42298</v>
      </c>
      <c r="B1027" s="30"/>
      <c r="C1027" s="30"/>
      <c r="D1027" s="2">
        <f t="shared" si="228"/>
        <v>0</v>
      </c>
      <c r="E1027" s="30">
        <f t="shared" si="228"/>
        <v>0</v>
      </c>
      <c r="F1027" s="73">
        <f t="shared" si="229"/>
        <v>0</v>
      </c>
      <c r="G1027" s="43">
        <f t="shared" si="229"/>
        <v>0</v>
      </c>
      <c r="I1027" s="31">
        <f t="shared" si="233"/>
        <v>0</v>
      </c>
      <c r="J1027" s="137">
        <f t="shared" si="221"/>
        <v>0</v>
      </c>
      <c r="K1027" s="77">
        <f t="shared" si="224"/>
        <v>0</v>
      </c>
      <c r="L1027" s="137">
        <f t="shared" si="232"/>
        <v>0</v>
      </c>
      <c r="M1027" s="77">
        <f t="shared" si="225"/>
        <v>0</v>
      </c>
      <c r="N1027" s="14"/>
      <c r="O1027" s="14"/>
      <c r="P1027" s="14"/>
      <c r="V1027" s="36">
        <f t="shared" si="226"/>
        <v>0</v>
      </c>
      <c r="W1027" s="36">
        <f t="shared" si="227"/>
        <v>0</v>
      </c>
    </row>
    <row r="1028" spans="1:23" x14ac:dyDescent="0.2">
      <c r="A1028" s="29">
        <v>42299</v>
      </c>
      <c r="B1028" s="30"/>
      <c r="C1028" s="30"/>
      <c r="D1028" s="2">
        <f t="shared" si="228"/>
        <v>0</v>
      </c>
      <c r="E1028" s="30">
        <f t="shared" si="228"/>
        <v>0</v>
      </c>
      <c r="F1028" s="73">
        <f t="shared" si="229"/>
        <v>0</v>
      </c>
      <c r="G1028" s="43">
        <f t="shared" si="229"/>
        <v>0</v>
      </c>
      <c r="I1028" s="31">
        <f t="shared" si="233"/>
        <v>0</v>
      </c>
      <c r="J1028" s="137">
        <f t="shared" si="221"/>
        <v>0</v>
      </c>
      <c r="K1028" s="77">
        <f t="shared" si="224"/>
        <v>0</v>
      </c>
      <c r="L1028" s="137">
        <f t="shared" si="232"/>
        <v>0</v>
      </c>
      <c r="M1028" s="77">
        <f t="shared" si="225"/>
        <v>0</v>
      </c>
      <c r="N1028" s="14"/>
      <c r="O1028" s="14"/>
      <c r="P1028" s="14"/>
      <c r="V1028" s="36">
        <f t="shared" si="226"/>
        <v>0</v>
      </c>
      <c r="W1028" s="36">
        <f t="shared" si="227"/>
        <v>0</v>
      </c>
    </row>
    <row r="1029" spans="1:23" x14ac:dyDescent="0.2">
      <c r="A1029" s="29">
        <v>42300</v>
      </c>
      <c r="B1029" s="30"/>
      <c r="C1029" s="30"/>
      <c r="D1029" s="2">
        <f t="shared" si="228"/>
        <v>0</v>
      </c>
      <c r="E1029" s="30">
        <f t="shared" si="228"/>
        <v>0</v>
      </c>
      <c r="F1029" s="73">
        <f t="shared" si="229"/>
        <v>0</v>
      </c>
      <c r="G1029" s="43">
        <f t="shared" si="229"/>
        <v>0</v>
      </c>
      <c r="I1029" s="19">
        <f t="shared" si="233"/>
        <v>0</v>
      </c>
      <c r="J1029" s="138">
        <f t="shared" si="221"/>
        <v>0</v>
      </c>
      <c r="K1029" s="78">
        <f t="shared" si="224"/>
        <v>0</v>
      </c>
      <c r="L1029" s="144">
        <f t="shared" si="232"/>
        <v>0</v>
      </c>
      <c r="M1029" s="87">
        <f t="shared" si="225"/>
        <v>0</v>
      </c>
      <c r="V1029" s="36">
        <f t="shared" si="226"/>
        <v>0</v>
      </c>
      <c r="W1029" s="36">
        <f t="shared" si="227"/>
        <v>0</v>
      </c>
    </row>
    <row r="1030" spans="1:23" x14ac:dyDescent="0.2">
      <c r="A1030" s="29">
        <v>42301</v>
      </c>
      <c r="B1030" s="30"/>
      <c r="C1030" s="30"/>
      <c r="D1030" s="2">
        <f t="shared" si="228"/>
        <v>0</v>
      </c>
      <c r="E1030" s="30">
        <f t="shared" si="228"/>
        <v>0</v>
      </c>
      <c r="F1030" s="73">
        <f t="shared" si="229"/>
        <v>0</v>
      </c>
      <c r="G1030" s="43">
        <f t="shared" si="229"/>
        <v>0</v>
      </c>
      <c r="I1030" s="19">
        <f t="shared" si="233"/>
        <v>0</v>
      </c>
      <c r="J1030" s="138">
        <f t="shared" si="221"/>
        <v>0</v>
      </c>
      <c r="K1030" s="78">
        <f t="shared" si="224"/>
        <v>0</v>
      </c>
      <c r="L1030" s="144">
        <f t="shared" si="232"/>
        <v>0</v>
      </c>
      <c r="M1030" s="87">
        <f t="shared" si="225"/>
        <v>0</v>
      </c>
      <c r="V1030" s="36">
        <f t="shared" si="226"/>
        <v>0</v>
      </c>
      <c r="W1030" s="36">
        <f t="shared" si="227"/>
        <v>0</v>
      </c>
    </row>
    <row r="1031" spans="1:23" x14ac:dyDescent="0.2">
      <c r="A1031" s="29">
        <v>42302</v>
      </c>
      <c r="B1031" s="30"/>
      <c r="C1031" s="30"/>
      <c r="D1031" s="2">
        <f t="shared" si="228"/>
        <v>0</v>
      </c>
      <c r="E1031" s="30">
        <f t="shared" si="228"/>
        <v>0</v>
      </c>
      <c r="F1031" s="73">
        <f t="shared" si="229"/>
        <v>0</v>
      </c>
      <c r="G1031" s="43">
        <f t="shared" si="229"/>
        <v>0</v>
      </c>
      <c r="I1031" s="19">
        <f t="shared" si="233"/>
        <v>0</v>
      </c>
      <c r="J1031" s="138">
        <f t="shared" si="221"/>
        <v>0</v>
      </c>
      <c r="K1031" s="78">
        <f t="shared" si="224"/>
        <v>0</v>
      </c>
      <c r="L1031" s="144">
        <f t="shared" si="232"/>
        <v>0</v>
      </c>
      <c r="M1031" s="87">
        <f t="shared" si="225"/>
        <v>0</v>
      </c>
      <c r="V1031" s="36">
        <f t="shared" si="226"/>
        <v>0</v>
      </c>
      <c r="W1031" s="36">
        <f t="shared" si="227"/>
        <v>0</v>
      </c>
    </row>
    <row r="1032" spans="1:23" x14ac:dyDescent="0.2">
      <c r="A1032" s="29">
        <v>42303</v>
      </c>
      <c r="B1032" s="30"/>
      <c r="C1032" s="30"/>
      <c r="D1032" s="2">
        <f t="shared" si="228"/>
        <v>0</v>
      </c>
      <c r="E1032" s="30">
        <f t="shared" si="228"/>
        <v>0</v>
      </c>
      <c r="F1032" s="73">
        <f t="shared" si="229"/>
        <v>0</v>
      </c>
      <c r="G1032" s="43">
        <f t="shared" si="229"/>
        <v>0</v>
      </c>
      <c r="I1032" s="19">
        <f t="shared" si="233"/>
        <v>0</v>
      </c>
      <c r="J1032" s="138">
        <f t="shared" si="221"/>
        <v>0</v>
      </c>
      <c r="K1032" s="78">
        <f t="shared" si="224"/>
        <v>0</v>
      </c>
      <c r="L1032" s="144">
        <f t="shared" si="232"/>
        <v>0</v>
      </c>
      <c r="M1032" s="87">
        <f t="shared" si="225"/>
        <v>0</v>
      </c>
      <c r="V1032" s="36">
        <f t="shared" si="226"/>
        <v>0</v>
      </c>
      <c r="W1032" s="36">
        <f t="shared" si="227"/>
        <v>0</v>
      </c>
    </row>
    <row r="1033" spans="1:23" x14ac:dyDescent="0.2">
      <c r="A1033" s="29">
        <v>42304</v>
      </c>
      <c r="B1033" s="30"/>
      <c r="C1033" s="30"/>
      <c r="D1033" s="2">
        <f t="shared" si="228"/>
        <v>0</v>
      </c>
      <c r="E1033" s="30">
        <f t="shared" si="228"/>
        <v>0</v>
      </c>
      <c r="F1033" s="73">
        <f t="shared" si="229"/>
        <v>0</v>
      </c>
      <c r="G1033" s="43">
        <f t="shared" si="229"/>
        <v>0</v>
      </c>
      <c r="I1033" s="19">
        <f t="shared" si="233"/>
        <v>0</v>
      </c>
      <c r="J1033" s="138">
        <f t="shared" si="221"/>
        <v>0</v>
      </c>
      <c r="K1033" s="78">
        <f t="shared" si="224"/>
        <v>0</v>
      </c>
      <c r="L1033" s="144">
        <f t="shared" si="232"/>
        <v>0</v>
      </c>
      <c r="M1033" s="87">
        <f t="shared" si="225"/>
        <v>0</v>
      </c>
      <c r="N1033" s="191" t="s">
        <v>54</v>
      </c>
      <c r="O1033" s="191"/>
      <c r="P1033" s="191"/>
      <c r="V1033" s="36">
        <f t="shared" si="226"/>
        <v>0</v>
      </c>
      <c r="W1033" s="36">
        <f t="shared" si="227"/>
        <v>0</v>
      </c>
    </row>
    <row r="1034" spans="1:23" x14ac:dyDescent="0.2">
      <c r="A1034" s="29">
        <v>42305</v>
      </c>
      <c r="B1034" s="30"/>
      <c r="C1034" s="30"/>
      <c r="D1034" s="2">
        <f t="shared" si="228"/>
        <v>0</v>
      </c>
      <c r="E1034" s="30">
        <f t="shared" si="228"/>
        <v>0</v>
      </c>
      <c r="F1034" s="73">
        <f t="shared" si="229"/>
        <v>0</v>
      </c>
      <c r="G1034" s="43">
        <f t="shared" si="229"/>
        <v>0</v>
      </c>
      <c r="I1034" s="31">
        <f t="shared" si="233"/>
        <v>0</v>
      </c>
      <c r="J1034" s="137">
        <f t="shared" si="221"/>
        <v>0</v>
      </c>
      <c r="K1034" s="77">
        <f t="shared" si="224"/>
        <v>0</v>
      </c>
      <c r="L1034" s="137">
        <f t="shared" si="232"/>
        <v>0</v>
      </c>
      <c r="M1034" s="77">
        <f t="shared" si="225"/>
        <v>0</v>
      </c>
      <c r="N1034" s="119" t="s">
        <v>52</v>
      </c>
      <c r="O1034" s="120">
        <f>SUM(J1008:J1038)</f>
        <v>0</v>
      </c>
      <c r="P1034" s="76">
        <f>SUM(L1008:L1038)</f>
        <v>0</v>
      </c>
      <c r="V1034" s="36">
        <f t="shared" si="226"/>
        <v>0</v>
      </c>
      <c r="W1034" s="36">
        <f t="shared" si="227"/>
        <v>0</v>
      </c>
    </row>
    <row r="1035" spans="1:23" x14ac:dyDescent="0.2">
      <c r="A1035" s="29">
        <v>42306</v>
      </c>
      <c r="B1035" s="30"/>
      <c r="C1035" s="30"/>
      <c r="D1035" s="2">
        <f t="shared" si="228"/>
        <v>0</v>
      </c>
      <c r="E1035" s="30">
        <f t="shared" si="228"/>
        <v>0</v>
      </c>
      <c r="F1035" s="73">
        <f t="shared" si="229"/>
        <v>0</v>
      </c>
      <c r="G1035" s="43">
        <f t="shared" si="229"/>
        <v>0</v>
      </c>
      <c r="I1035" s="31">
        <f t="shared" si="233"/>
        <v>0</v>
      </c>
      <c r="J1035" s="137">
        <f t="shared" si="221"/>
        <v>0</v>
      </c>
      <c r="K1035" s="77">
        <f t="shared" si="224"/>
        <v>0</v>
      </c>
      <c r="L1035" s="137">
        <f t="shared" si="232"/>
        <v>0</v>
      </c>
      <c r="M1035" s="77">
        <f t="shared" si="225"/>
        <v>0</v>
      </c>
      <c r="N1035" s="119" t="s">
        <v>53</v>
      </c>
      <c r="O1035" s="76">
        <f>SUM(K1008:K1038)</f>
        <v>0</v>
      </c>
      <c r="P1035" s="76">
        <f>SUM(M1008:M1038)</f>
        <v>0</v>
      </c>
      <c r="V1035" s="36">
        <f t="shared" si="226"/>
        <v>0</v>
      </c>
      <c r="W1035" s="36">
        <f t="shared" si="227"/>
        <v>0</v>
      </c>
    </row>
    <row r="1036" spans="1:23" x14ac:dyDescent="0.2">
      <c r="A1036" s="29">
        <v>42307</v>
      </c>
      <c r="B1036" s="30"/>
      <c r="C1036" s="30"/>
      <c r="D1036" s="2">
        <f t="shared" si="228"/>
        <v>0</v>
      </c>
      <c r="E1036" s="30">
        <f t="shared" si="228"/>
        <v>0</v>
      </c>
      <c r="F1036" s="73">
        <f t="shared" si="229"/>
        <v>0</v>
      </c>
      <c r="G1036" s="43">
        <f t="shared" si="229"/>
        <v>0</v>
      </c>
      <c r="I1036" s="19">
        <f t="shared" si="233"/>
        <v>0</v>
      </c>
      <c r="J1036" s="138">
        <f t="shared" si="221"/>
        <v>0</v>
      </c>
      <c r="K1036" s="78">
        <f t="shared" si="224"/>
        <v>0</v>
      </c>
      <c r="L1036" s="144">
        <f t="shared" si="232"/>
        <v>0</v>
      </c>
      <c r="M1036" s="87">
        <f t="shared" si="225"/>
        <v>0</v>
      </c>
      <c r="N1036" s="186" t="s">
        <v>14</v>
      </c>
      <c r="O1036" s="186"/>
      <c r="P1036" s="186"/>
      <c r="V1036" s="36">
        <f t="shared" si="226"/>
        <v>0</v>
      </c>
      <c r="W1036" s="36">
        <f t="shared" si="227"/>
        <v>0</v>
      </c>
    </row>
    <row r="1037" spans="1:23" x14ac:dyDescent="0.2">
      <c r="A1037" s="29">
        <v>42308</v>
      </c>
      <c r="B1037" s="30"/>
      <c r="C1037" s="30"/>
      <c r="D1037" s="2">
        <f t="shared" si="228"/>
        <v>0</v>
      </c>
      <c r="E1037" s="30">
        <f t="shared" si="228"/>
        <v>0</v>
      </c>
      <c r="F1037" s="73">
        <f t="shared" si="229"/>
        <v>0</v>
      </c>
      <c r="G1037" s="43">
        <f t="shared" si="229"/>
        <v>0</v>
      </c>
      <c r="I1037" s="19">
        <f t="shared" si="233"/>
        <v>0</v>
      </c>
      <c r="J1037" s="138">
        <f t="shared" si="221"/>
        <v>0</v>
      </c>
      <c r="K1037" s="78">
        <f t="shared" si="224"/>
        <v>0</v>
      </c>
      <c r="L1037" s="144">
        <f t="shared" si="232"/>
        <v>0</v>
      </c>
      <c r="M1037" s="87">
        <f t="shared" si="225"/>
        <v>0</v>
      </c>
      <c r="N1037" s="92" t="s">
        <v>43</v>
      </c>
      <c r="O1037" s="47" t="s">
        <v>39</v>
      </c>
      <c r="P1037" s="93" t="s">
        <v>40</v>
      </c>
      <c r="V1037" s="36">
        <f t="shared" si="226"/>
        <v>0</v>
      </c>
      <c r="W1037" s="36">
        <f t="shared" si="227"/>
        <v>0</v>
      </c>
    </row>
    <row r="1038" spans="1:23" x14ac:dyDescent="0.2">
      <c r="A1038" s="29">
        <v>42309</v>
      </c>
      <c r="B1038" s="30"/>
      <c r="C1038" s="30"/>
      <c r="D1038" s="2">
        <f t="shared" si="228"/>
        <v>0</v>
      </c>
      <c r="E1038" s="30">
        <f t="shared" si="228"/>
        <v>0</v>
      </c>
      <c r="F1038" s="73">
        <f t="shared" si="229"/>
        <v>0</v>
      </c>
      <c r="G1038" s="43">
        <f t="shared" si="229"/>
        <v>0</v>
      </c>
      <c r="I1038" s="32">
        <f t="shared" si="233"/>
        <v>0</v>
      </c>
      <c r="J1038" s="139">
        <f t="shared" si="221"/>
        <v>0</v>
      </c>
      <c r="K1038" s="79">
        <f t="shared" ref="K1038:K1039" si="234">ROUND(J1038*18%,4)</f>
        <v>0</v>
      </c>
      <c r="L1038" s="139">
        <f t="shared" si="232"/>
        <v>0</v>
      </c>
      <c r="M1038" s="79">
        <f t="shared" ref="M1038:M1039" si="235">ROUND(L1038*18%,4)</f>
        <v>0</v>
      </c>
      <c r="N1038" s="94">
        <f>SUM(I1006:I1038)</f>
        <v>0</v>
      </c>
      <c r="O1038" s="89">
        <f>IF(SUM(J1008:J1038)&lt;20000,20000,SUM(J1008:J1038))</f>
        <v>20000</v>
      </c>
      <c r="P1038" s="91">
        <f>IF(SUM(L1008:L1038)&lt;6000,6000,SUM(L1008:L1038))</f>
        <v>6000</v>
      </c>
      <c r="Q1038" s="34"/>
      <c r="V1038" s="36">
        <f t="shared" si="226"/>
        <v>0</v>
      </c>
      <c r="W1038" s="36">
        <f t="shared" si="227"/>
        <v>0</v>
      </c>
    </row>
    <row r="1039" spans="1:23" x14ac:dyDescent="0.2">
      <c r="A1039" s="29">
        <v>42310</v>
      </c>
      <c r="B1039" s="30"/>
      <c r="C1039" s="30"/>
      <c r="D1039" s="2">
        <f t="shared" si="228"/>
        <v>0</v>
      </c>
      <c r="E1039" s="30">
        <f t="shared" si="228"/>
        <v>0</v>
      </c>
      <c r="F1039" s="73">
        <f t="shared" si="229"/>
        <v>0</v>
      </c>
      <c r="G1039" s="43">
        <f t="shared" si="229"/>
        <v>0</v>
      </c>
      <c r="I1039" s="19">
        <f t="shared" si="233"/>
        <v>0</v>
      </c>
      <c r="J1039" s="138">
        <f t="shared" si="221"/>
        <v>0</v>
      </c>
      <c r="K1039" s="78">
        <f t="shared" si="234"/>
        <v>0</v>
      </c>
      <c r="L1039" s="144">
        <f t="shared" si="232"/>
        <v>0</v>
      </c>
      <c r="M1039" s="87">
        <f t="shared" si="235"/>
        <v>0</v>
      </c>
      <c r="N1039" s="94">
        <f>ROUND(N1038*18/118,2)</f>
        <v>0</v>
      </c>
      <c r="O1039" s="95">
        <f>IF(O1038=TRUE,SUM(K1008:K1038),O1038*18%)</f>
        <v>3600</v>
      </c>
      <c r="P1039" s="96">
        <f>IF(P1038=TRUE,SUM(M1008:M1038),P1038*18%)</f>
        <v>1080</v>
      </c>
      <c r="Q1039" s="34"/>
      <c r="V1039" s="36">
        <f t="shared" si="226"/>
        <v>0</v>
      </c>
      <c r="W1039" s="36">
        <f t="shared" si="227"/>
        <v>0</v>
      </c>
    </row>
    <row r="1040" spans="1:23" x14ac:dyDescent="0.2">
      <c r="A1040" s="29">
        <v>42311</v>
      </c>
      <c r="B1040" s="30"/>
      <c r="C1040" s="30"/>
      <c r="D1040" s="2">
        <f t="shared" si="228"/>
        <v>0</v>
      </c>
      <c r="E1040" s="30">
        <f t="shared" si="228"/>
        <v>0</v>
      </c>
      <c r="F1040" s="73">
        <f t="shared" si="229"/>
        <v>0</v>
      </c>
      <c r="G1040" s="43">
        <f t="shared" si="229"/>
        <v>0</v>
      </c>
      <c r="I1040" s="19">
        <f t="shared" si="233"/>
        <v>0</v>
      </c>
      <c r="J1040" s="138">
        <f t="shared" si="221"/>
        <v>0</v>
      </c>
      <c r="K1040" s="78">
        <f t="shared" si="224"/>
        <v>0</v>
      </c>
      <c r="L1040" s="144">
        <f t="shared" si="232"/>
        <v>0</v>
      </c>
      <c r="M1040" s="87">
        <f t="shared" si="225"/>
        <v>0</v>
      </c>
      <c r="N1040" s="190" t="s">
        <v>47</v>
      </c>
      <c r="O1040" s="190"/>
      <c r="P1040" s="190"/>
      <c r="Q1040" s="34"/>
      <c r="V1040" s="36">
        <f t="shared" si="226"/>
        <v>0</v>
      </c>
      <c r="W1040" s="36">
        <f t="shared" si="227"/>
        <v>0</v>
      </c>
    </row>
    <row r="1041" spans="1:23" x14ac:dyDescent="0.2">
      <c r="A1041" s="29">
        <v>42312</v>
      </c>
      <c r="B1041" s="30"/>
      <c r="C1041" s="30"/>
      <c r="D1041" s="2">
        <f t="shared" si="228"/>
        <v>0</v>
      </c>
      <c r="E1041" s="30">
        <f t="shared" si="228"/>
        <v>0</v>
      </c>
      <c r="F1041" s="73">
        <f t="shared" si="229"/>
        <v>0</v>
      </c>
      <c r="G1041" s="43">
        <f t="shared" si="229"/>
        <v>0</v>
      </c>
      <c r="I1041" s="31">
        <f t="shared" si="233"/>
        <v>0</v>
      </c>
      <c r="J1041" s="137">
        <f t="shared" ref="J1041:J1100" si="236">ROUND(IF(B1040&lt;=$R$740,B1040*$S$740/$O$739,MAX(IF(B1040&lt;=$R$741,B1040*$S$741/$O$739,MAX(IF(B1040&lt;=$R$742,B1040*$S$742/$O$739,MAX(IF(B1040&lt;=$R$743,B1040*$S$743/$O$739,MAX(IF(B1040&lt;=$R$744,B1040*$S$744/$O$739,MAX(IF(B1040&lt;=$R$745,B1040*$S$745/$O$739,MAX(IF(B1040&gt;$R$746,B1040*$S$746/$O$739,0),$R$745*$S$745/$O$739)),$R$744*$S$744/$O$739)),$R$743*$S$743/$O$739)),$R$742*$S$742/$O$739)),$R$741*$S$741/$O$739)),$R$740*$S$740/$O$739)),4)</f>
        <v>0</v>
      </c>
      <c r="K1041" s="77">
        <f t="shared" si="224"/>
        <v>0</v>
      </c>
      <c r="L1041" s="137">
        <f t="shared" si="232"/>
        <v>0</v>
      </c>
      <c r="M1041" s="77">
        <f t="shared" si="225"/>
        <v>0</v>
      </c>
      <c r="N1041" s="75"/>
      <c r="O1041" s="75"/>
      <c r="P1041" s="75"/>
      <c r="Q1041" s="34"/>
      <c r="V1041" s="36">
        <f t="shared" si="226"/>
        <v>0</v>
      </c>
      <c r="W1041" s="36">
        <f t="shared" si="227"/>
        <v>0</v>
      </c>
    </row>
    <row r="1042" spans="1:23" x14ac:dyDescent="0.2">
      <c r="A1042" s="29">
        <v>42313</v>
      </c>
      <c r="B1042" s="30"/>
      <c r="C1042" s="30"/>
      <c r="D1042" s="2">
        <f t="shared" si="228"/>
        <v>0</v>
      </c>
      <c r="E1042" s="30">
        <f t="shared" si="228"/>
        <v>0</v>
      </c>
      <c r="F1042" s="73">
        <f t="shared" si="229"/>
        <v>0</v>
      </c>
      <c r="G1042" s="43">
        <f t="shared" si="229"/>
        <v>0</v>
      </c>
      <c r="I1042" s="31">
        <f t="shared" si="233"/>
        <v>0</v>
      </c>
      <c r="J1042" s="137">
        <f t="shared" si="236"/>
        <v>0</v>
      </c>
      <c r="K1042" s="77">
        <f t="shared" si="224"/>
        <v>0</v>
      </c>
      <c r="L1042" s="137">
        <f t="shared" si="232"/>
        <v>0</v>
      </c>
      <c r="M1042" s="77">
        <f t="shared" si="225"/>
        <v>0</v>
      </c>
      <c r="N1042" s="14"/>
      <c r="O1042" s="14"/>
      <c r="P1042" s="14"/>
      <c r="Q1042" s="34"/>
      <c r="V1042" s="36">
        <f t="shared" si="226"/>
        <v>0</v>
      </c>
      <c r="W1042" s="36">
        <f t="shared" si="227"/>
        <v>0</v>
      </c>
    </row>
    <row r="1043" spans="1:23" x14ac:dyDescent="0.2">
      <c r="A1043" s="29">
        <v>42314</v>
      </c>
      <c r="B1043" s="30"/>
      <c r="C1043" s="30"/>
      <c r="D1043" s="2">
        <f t="shared" si="228"/>
        <v>0</v>
      </c>
      <c r="E1043" s="30">
        <f t="shared" si="228"/>
        <v>0</v>
      </c>
      <c r="F1043" s="73">
        <f t="shared" si="229"/>
        <v>0</v>
      </c>
      <c r="G1043" s="43">
        <f t="shared" si="229"/>
        <v>0</v>
      </c>
      <c r="I1043" s="31">
        <f t="shared" si="233"/>
        <v>0</v>
      </c>
      <c r="J1043" s="137">
        <f t="shared" si="236"/>
        <v>0</v>
      </c>
      <c r="K1043" s="77">
        <f t="shared" si="224"/>
        <v>0</v>
      </c>
      <c r="L1043" s="137">
        <f t="shared" si="232"/>
        <v>0</v>
      </c>
      <c r="M1043" s="77">
        <f t="shared" si="225"/>
        <v>0</v>
      </c>
      <c r="N1043" s="14"/>
      <c r="O1043" s="14"/>
      <c r="P1043" s="14"/>
      <c r="Q1043" s="34"/>
      <c r="V1043" s="36">
        <f t="shared" si="226"/>
        <v>0</v>
      </c>
      <c r="W1043" s="36">
        <f t="shared" si="227"/>
        <v>0</v>
      </c>
    </row>
    <row r="1044" spans="1:23" x14ac:dyDescent="0.2">
      <c r="A1044" s="29">
        <v>42315</v>
      </c>
      <c r="B1044" s="30"/>
      <c r="C1044" s="30"/>
      <c r="D1044" s="2">
        <f t="shared" si="228"/>
        <v>0</v>
      </c>
      <c r="E1044" s="30">
        <f t="shared" si="228"/>
        <v>0</v>
      </c>
      <c r="F1044" s="73">
        <f t="shared" si="229"/>
        <v>0</v>
      </c>
      <c r="G1044" s="43">
        <f t="shared" si="229"/>
        <v>0</v>
      </c>
      <c r="I1044" s="19">
        <f t="shared" si="233"/>
        <v>0</v>
      </c>
      <c r="J1044" s="138">
        <f t="shared" si="236"/>
        <v>0</v>
      </c>
      <c r="K1044" s="78">
        <f t="shared" si="224"/>
        <v>0</v>
      </c>
      <c r="L1044" s="144">
        <f t="shared" si="232"/>
        <v>0</v>
      </c>
      <c r="M1044" s="87">
        <f t="shared" si="225"/>
        <v>0</v>
      </c>
      <c r="N1044" s="14"/>
      <c r="O1044" s="14"/>
      <c r="P1044" s="14"/>
      <c r="V1044" s="36">
        <f t="shared" si="226"/>
        <v>0</v>
      </c>
      <c r="W1044" s="36">
        <f t="shared" si="227"/>
        <v>0</v>
      </c>
    </row>
    <row r="1045" spans="1:23" x14ac:dyDescent="0.2">
      <c r="A1045" s="29">
        <v>42316</v>
      </c>
      <c r="B1045" s="30"/>
      <c r="C1045" s="30"/>
      <c r="D1045" s="2">
        <f t="shared" si="228"/>
        <v>0</v>
      </c>
      <c r="E1045" s="30">
        <f t="shared" si="228"/>
        <v>0</v>
      </c>
      <c r="F1045" s="73">
        <f t="shared" si="229"/>
        <v>0</v>
      </c>
      <c r="G1045" s="43">
        <f t="shared" si="229"/>
        <v>0</v>
      </c>
      <c r="I1045" s="19">
        <f t="shared" si="233"/>
        <v>0</v>
      </c>
      <c r="J1045" s="138">
        <f t="shared" si="236"/>
        <v>0</v>
      </c>
      <c r="K1045" s="78">
        <f t="shared" si="224"/>
        <v>0</v>
      </c>
      <c r="L1045" s="144">
        <f t="shared" si="232"/>
        <v>0</v>
      </c>
      <c r="M1045" s="87">
        <f t="shared" si="225"/>
        <v>0</v>
      </c>
      <c r="N1045" s="14"/>
      <c r="O1045" s="14"/>
      <c r="P1045" s="14"/>
      <c r="V1045" s="36">
        <f t="shared" si="226"/>
        <v>0</v>
      </c>
      <c r="W1045" s="36">
        <f t="shared" si="227"/>
        <v>0</v>
      </c>
    </row>
    <row r="1046" spans="1:23" x14ac:dyDescent="0.2">
      <c r="A1046" s="29">
        <v>42317</v>
      </c>
      <c r="B1046" s="30"/>
      <c r="C1046" s="30"/>
      <c r="D1046" s="2">
        <f t="shared" si="228"/>
        <v>0</v>
      </c>
      <c r="E1046" s="30">
        <f t="shared" si="228"/>
        <v>0</v>
      </c>
      <c r="F1046" s="73">
        <f t="shared" si="229"/>
        <v>0</v>
      </c>
      <c r="G1046" s="43">
        <f t="shared" si="229"/>
        <v>0</v>
      </c>
      <c r="I1046" s="19">
        <f t="shared" si="233"/>
        <v>0</v>
      </c>
      <c r="J1046" s="138">
        <f t="shared" si="236"/>
        <v>0</v>
      </c>
      <c r="K1046" s="78">
        <f t="shared" si="224"/>
        <v>0</v>
      </c>
      <c r="L1046" s="144">
        <f t="shared" si="232"/>
        <v>0</v>
      </c>
      <c r="M1046" s="87">
        <f t="shared" si="225"/>
        <v>0</v>
      </c>
      <c r="N1046" s="14"/>
      <c r="O1046" s="14"/>
      <c r="P1046" s="14"/>
      <c r="V1046" s="36">
        <f t="shared" si="226"/>
        <v>0</v>
      </c>
      <c r="W1046" s="36">
        <f t="shared" si="227"/>
        <v>0</v>
      </c>
    </row>
    <row r="1047" spans="1:23" x14ac:dyDescent="0.2">
      <c r="A1047" s="29">
        <v>42318</v>
      </c>
      <c r="B1047" s="30"/>
      <c r="C1047" s="30"/>
      <c r="D1047" s="2">
        <f t="shared" si="228"/>
        <v>0</v>
      </c>
      <c r="E1047" s="30">
        <f t="shared" si="228"/>
        <v>0</v>
      </c>
      <c r="F1047" s="73">
        <f t="shared" si="229"/>
        <v>0</v>
      </c>
      <c r="G1047" s="43">
        <f t="shared" si="229"/>
        <v>0</v>
      </c>
      <c r="I1047" s="19">
        <f t="shared" si="233"/>
        <v>0</v>
      </c>
      <c r="J1047" s="138">
        <f t="shared" si="236"/>
        <v>0</v>
      </c>
      <c r="K1047" s="78">
        <f t="shared" si="224"/>
        <v>0</v>
      </c>
      <c r="L1047" s="144">
        <f t="shared" si="232"/>
        <v>0</v>
      </c>
      <c r="M1047" s="87">
        <f t="shared" si="225"/>
        <v>0</v>
      </c>
      <c r="N1047" s="14"/>
      <c r="O1047" s="14"/>
      <c r="P1047" s="14"/>
      <c r="V1047" s="36">
        <f t="shared" si="226"/>
        <v>0</v>
      </c>
      <c r="W1047" s="36">
        <f t="shared" si="227"/>
        <v>0</v>
      </c>
    </row>
    <row r="1048" spans="1:23" x14ac:dyDescent="0.2">
      <c r="A1048" s="29">
        <v>42319</v>
      </c>
      <c r="B1048" s="30"/>
      <c r="C1048" s="30"/>
      <c r="D1048" s="2">
        <f t="shared" si="228"/>
        <v>0</v>
      </c>
      <c r="E1048" s="30">
        <f t="shared" si="228"/>
        <v>0</v>
      </c>
      <c r="F1048" s="73">
        <f t="shared" si="229"/>
        <v>0</v>
      </c>
      <c r="G1048" s="43">
        <f t="shared" si="229"/>
        <v>0</v>
      </c>
      <c r="I1048" s="31">
        <f t="shared" si="233"/>
        <v>0</v>
      </c>
      <c r="J1048" s="137">
        <f t="shared" si="236"/>
        <v>0</v>
      </c>
      <c r="K1048" s="77">
        <f t="shared" si="224"/>
        <v>0</v>
      </c>
      <c r="L1048" s="137">
        <f t="shared" si="232"/>
        <v>0</v>
      </c>
      <c r="M1048" s="77">
        <f t="shared" si="225"/>
        <v>0</v>
      </c>
      <c r="N1048" s="14"/>
      <c r="O1048" s="14"/>
      <c r="P1048" s="14"/>
      <c r="V1048" s="36">
        <f t="shared" si="226"/>
        <v>0</v>
      </c>
      <c r="W1048" s="36">
        <f t="shared" si="227"/>
        <v>0</v>
      </c>
    </row>
    <row r="1049" spans="1:23" x14ac:dyDescent="0.2">
      <c r="A1049" s="29">
        <v>42320</v>
      </c>
      <c r="B1049" s="30"/>
      <c r="C1049" s="30"/>
      <c r="D1049" s="2">
        <f t="shared" si="228"/>
        <v>0</v>
      </c>
      <c r="E1049" s="30">
        <f t="shared" si="228"/>
        <v>0</v>
      </c>
      <c r="F1049" s="73">
        <f t="shared" si="229"/>
        <v>0</v>
      </c>
      <c r="G1049" s="43">
        <f t="shared" si="229"/>
        <v>0</v>
      </c>
      <c r="I1049" s="31">
        <f t="shared" si="233"/>
        <v>0</v>
      </c>
      <c r="J1049" s="137">
        <f t="shared" si="236"/>
        <v>0</v>
      </c>
      <c r="K1049" s="77">
        <f t="shared" si="224"/>
        <v>0</v>
      </c>
      <c r="L1049" s="137">
        <f t="shared" si="232"/>
        <v>0</v>
      </c>
      <c r="M1049" s="77">
        <f t="shared" si="225"/>
        <v>0</v>
      </c>
      <c r="N1049" s="14"/>
      <c r="O1049" s="14"/>
      <c r="P1049" s="14"/>
      <c r="V1049" s="36">
        <f t="shared" si="226"/>
        <v>0</v>
      </c>
      <c r="W1049" s="36">
        <f t="shared" si="227"/>
        <v>0</v>
      </c>
    </row>
    <row r="1050" spans="1:23" x14ac:dyDescent="0.2">
      <c r="A1050" s="29">
        <v>42321</v>
      </c>
      <c r="B1050" s="30"/>
      <c r="C1050" s="30"/>
      <c r="D1050" s="2">
        <f t="shared" si="228"/>
        <v>0</v>
      </c>
      <c r="E1050" s="30">
        <f t="shared" si="228"/>
        <v>0</v>
      </c>
      <c r="F1050" s="73">
        <f t="shared" si="229"/>
        <v>0</v>
      </c>
      <c r="G1050" s="43">
        <f t="shared" si="229"/>
        <v>0</v>
      </c>
      <c r="I1050" s="19">
        <f t="shared" si="233"/>
        <v>0</v>
      </c>
      <c r="J1050" s="138">
        <f t="shared" si="236"/>
        <v>0</v>
      </c>
      <c r="K1050" s="78">
        <f t="shared" si="224"/>
        <v>0</v>
      </c>
      <c r="L1050" s="144">
        <f t="shared" si="232"/>
        <v>0</v>
      </c>
      <c r="M1050" s="87">
        <f t="shared" si="225"/>
        <v>0</v>
      </c>
      <c r="N1050" s="14"/>
      <c r="O1050" s="14"/>
      <c r="P1050" s="14"/>
      <c r="V1050" s="36">
        <f t="shared" si="226"/>
        <v>0</v>
      </c>
      <c r="W1050" s="36">
        <f t="shared" si="227"/>
        <v>0</v>
      </c>
    </row>
    <row r="1051" spans="1:23" x14ac:dyDescent="0.2">
      <c r="A1051" s="29">
        <v>42322</v>
      </c>
      <c r="B1051" s="30"/>
      <c r="C1051" s="30"/>
      <c r="D1051" s="2">
        <f t="shared" si="228"/>
        <v>0</v>
      </c>
      <c r="E1051" s="30">
        <f t="shared" si="228"/>
        <v>0</v>
      </c>
      <c r="F1051" s="73">
        <f t="shared" si="229"/>
        <v>0</v>
      </c>
      <c r="G1051" s="43">
        <f t="shared" si="229"/>
        <v>0</v>
      </c>
      <c r="I1051" s="19">
        <f t="shared" si="233"/>
        <v>0</v>
      </c>
      <c r="J1051" s="138">
        <f t="shared" si="236"/>
        <v>0</v>
      </c>
      <c r="K1051" s="78">
        <f t="shared" si="224"/>
        <v>0</v>
      </c>
      <c r="L1051" s="144">
        <f t="shared" si="232"/>
        <v>0</v>
      </c>
      <c r="M1051" s="87">
        <f t="shared" si="225"/>
        <v>0</v>
      </c>
      <c r="N1051" s="14"/>
      <c r="O1051" s="14"/>
      <c r="P1051" s="14"/>
      <c r="V1051" s="36">
        <f t="shared" si="226"/>
        <v>0</v>
      </c>
      <c r="W1051" s="36">
        <f t="shared" si="227"/>
        <v>0</v>
      </c>
    </row>
    <row r="1052" spans="1:23" x14ac:dyDescent="0.2">
      <c r="A1052" s="29">
        <v>42323</v>
      </c>
      <c r="B1052" s="30"/>
      <c r="C1052" s="30"/>
      <c r="D1052" s="2">
        <f t="shared" si="228"/>
        <v>0</v>
      </c>
      <c r="E1052" s="30">
        <f t="shared" si="228"/>
        <v>0</v>
      </c>
      <c r="F1052" s="73">
        <f t="shared" si="229"/>
        <v>0</v>
      </c>
      <c r="G1052" s="43">
        <f t="shared" si="229"/>
        <v>0</v>
      </c>
      <c r="I1052" s="19">
        <f t="shared" si="233"/>
        <v>0</v>
      </c>
      <c r="J1052" s="138">
        <f t="shared" si="236"/>
        <v>0</v>
      </c>
      <c r="K1052" s="78">
        <f t="shared" si="224"/>
        <v>0</v>
      </c>
      <c r="L1052" s="144">
        <f t="shared" si="232"/>
        <v>0</v>
      </c>
      <c r="M1052" s="87">
        <f t="shared" si="225"/>
        <v>0</v>
      </c>
      <c r="N1052" s="14"/>
      <c r="O1052" s="14"/>
      <c r="P1052" s="14"/>
      <c r="V1052" s="36">
        <f t="shared" si="226"/>
        <v>0</v>
      </c>
      <c r="W1052" s="36">
        <f t="shared" si="227"/>
        <v>0</v>
      </c>
    </row>
    <row r="1053" spans="1:23" x14ac:dyDescent="0.2">
      <c r="A1053" s="29">
        <v>42324</v>
      </c>
      <c r="B1053" s="30"/>
      <c r="C1053" s="30"/>
      <c r="D1053" s="2">
        <f t="shared" si="228"/>
        <v>0</v>
      </c>
      <c r="E1053" s="30">
        <f t="shared" si="228"/>
        <v>0</v>
      </c>
      <c r="F1053" s="73">
        <f t="shared" si="229"/>
        <v>0</v>
      </c>
      <c r="G1053" s="43">
        <f t="shared" si="229"/>
        <v>0</v>
      </c>
      <c r="I1053" s="19">
        <f t="shared" si="233"/>
        <v>0</v>
      </c>
      <c r="J1053" s="138">
        <f t="shared" si="236"/>
        <v>0</v>
      </c>
      <c r="K1053" s="78">
        <f t="shared" si="224"/>
        <v>0</v>
      </c>
      <c r="L1053" s="144">
        <f t="shared" si="232"/>
        <v>0</v>
      </c>
      <c r="M1053" s="87">
        <f t="shared" si="225"/>
        <v>0</v>
      </c>
      <c r="N1053" s="14"/>
      <c r="O1053" s="14"/>
      <c r="P1053" s="14"/>
      <c r="V1053" s="36">
        <f t="shared" si="226"/>
        <v>0</v>
      </c>
      <c r="W1053" s="36">
        <f t="shared" si="227"/>
        <v>0</v>
      </c>
    </row>
    <row r="1054" spans="1:23" x14ac:dyDescent="0.2">
      <c r="A1054" s="29">
        <v>42325</v>
      </c>
      <c r="B1054" s="30"/>
      <c r="C1054" s="30"/>
      <c r="D1054" s="2">
        <f t="shared" si="228"/>
        <v>0</v>
      </c>
      <c r="E1054" s="30">
        <f t="shared" si="228"/>
        <v>0</v>
      </c>
      <c r="F1054" s="73">
        <f t="shared" si="229"/>
        <v>0</v>
      </c>
      <c r="G1054" s="43">
        <f t="shared" si="229"/>
        <v>0</v>
      </c>
      <c r="I1054" s="19">
        <f t="shared" si="233"/>
        <v>0</v>
      </c>
      <c r="J1054" s="138">
        <f t="shared" si="236"/>
        <v>0</v>
      </c>
      <c r="K1054" s="78">
        <f t="shared" si="224"/>
        <v>0</v>
      </c>
      <c r="L1054" s="144">
        <f t="shared" si="232"/>
        <v>0</v>
      </c>
      <c r="M1054" s="87">
        <f t="shared" si="225"/>
        <v>0</v>
      </c>
      <c r="N1054" s="14"/>
      <c r="O1054" s="14"/>
      <c r="P1054" s="14"/>
      <c r="V1054" s="36">
        <f t="shared" si="226"/>
        <v>0</v>
      </c>
      <c r="W1054" s="36">
        <f t="shared" si="227"/>
        <v>0</v>
      </c>
    </row>
    <row r="1055" spans="1:23" x14ac:dyDescent="0.2">
      <c r="A1055" s="29">
        <v>42326</v>
      </c>
      <c r="B1055" s="30"/>
      <c r="C1055" s="30"/>
      <c r="D1055" s="2">
        <f t="shared" si="228"/>
        <v>0</v>
      </c>
      <c r="E1055" s="30">
        <f t="shared" si="228"/>
        <v>0</v>
      </c>
      <c r="F1055" s="73">
        <f t="shared" si="229"/>
        <v>0</v>
      </c>
      <c r="G1055" s="43">
        <f t="shared" si="229"/>
        <v>0</v>
      </c>
      <c r="I1055" s="31">
        <f t="shared" si="233"/>
        <v>0</v>
      </c>
      <c r="J1055" s="137">
        <f t="shared" si="236"/>
        <v>0</v>
      </c>
      <c r="K1055" s="77">
        <f t="shared" si="224"/>
        <v>0</v>
      </c>
      <c r="L1055" s="137">
        <f t="shared" si="232"/>
        <v>0</v>
      </c>
      <c r="M1055" s="77">
        <f t="shared" si="225"/>
        <v>0</v>
      </c>
      <c r="N1055" s="14"/>
      <c r="O1055" s="14"/>
      <c r="P1055" s="14"/>
      <c r="V1055" s="36">
        <f t="shared" si="226"/>
        <v>0</v>
      </c>
      <c r="W1055" s="36">
        <f t="shared" si="227"/>
        <v>0</v>
      </c>
    </row>
    <row r="1056" spans="1:23" x14ac:dyDescent="0.2">
      <c r="A1056" s="29">
        <v>42327</v>
      </c>
      <c r="B1056" s="30"/>
      <c r="C1056" s="30"/>
      <c r="D1056" s="2">
        <f t="shared" si="228"/>
        <v>0</v>
      </c>
      <c r="E1056" s="30">
        <f t="shared" si="228"/>
        <v>0</v>
      </c>
      <c r="F1056" s="73">
        <f t="shared" si="229"/>
        <v>0</v>
      </c>
      <c r="G1056" s="43">
        <f t="shared" si="229"/>
        <v>0</v>
      </c>
      <c r="I1056" s="31">
        <f t="shared" si="233"/>
        <v>0</v>
      </c>
      <c r="J1056" s="137">
        <f t="shared" si="236"/>
        <v>0</v>
      </c>
      <c r="K1056" s="77">
        <f t="shared" si="224"/>
        <v>0</v>
      </c>
      <c r="L1056" s="137">
        <f t="shared" si="232"/>
        <v>0</v>
      </c>
      <c r="M1056" s="77">
        <f t="shared" si="225"/>
        <v>0</v>
      </c>
      <c r="N1056" s="14"/>
      <c r="O1056" s="14"/>
      <c r="P1056" s="14"/>
      <c r="V1056" s="36">
        <f t="shared" si="226"/>
        <v>0</v>
      </c>
      <c r="W1056" s="36">
        <f t="shared" si="227"/>
        <v>0</v>
      </c>
    </row>
    <row r="1057" spans="1:23" x14ac:dyDescent="0.2">
      <c r="A1057" s="29">
        <v>42328</v>
      </c>
      <c r="B1057" s="30"/>
      <c r="C1057" s="30"/>
      <c r="D1057" s="2">
        <f t="shared" si="228"/>
        <v>0</v>
      </c>
      <c r="E1057" s="30">
        <f t="shared" si="228"/>
        <v>0</v>
      </c>
      <c r="F1057" s="73">
        <f t="shared" si="229"/>
        <v>0</v>
      </c>
      <c r="G1057" s="43">
        <f t="shared" si="229"/>
        <v>0</v>
      </c>
      <c r="I1057" s="19">
        <f t="shared" si="233"/>
        <v>0</v>
      </c>
      <c r="J1057" s="138">
        <f t="shared" si="236"/>
        <v>0</v>
      </c>
      <c r="K1057" s="78">
        <f t="shared" si="224"/>
        <v>0</v>
      </c>
      <c r="L1057" s="144">
        <f t="shared" si="232"/>
        <v>0</v>
      </c>
      <c r="M1057" s="87">
        <f t="shared" si="225"/>
        <v>0</v>
      </c>
      <c r="N1057" s="14"/>
      <c r="O1057" s="14"/>
      <c r="P1057" s="14"/>
      <c r="V1057" s="36">
        <f t="shared" si="226"/>
        <v>0</v>
      </c>
      <c r="W1057" s="36">
        <f t="shared" si="227"/>
        <v>0</v>
      </c>
    </row>
    <row r="1058" spans="1:23" x14ac:dyDescent="0.2">
      <c r="A1058" s="29">
        <v>42329</v>
      </c>
      <c r="B1058" s="30"/>
      <c r="C1058" s="30"/>
      <c r="D1058" s="2">
        <f t="shared" si="228"/>
        <v>0</v>
      </c>
      <c r="E1058" s="30">
        <f t="shared" si="228"/>
        <v>0</v>
      </c>
      <c r="F1058" s="73">
        <f t="shared" si="229"/>
        <v>0</v>
      </c>
      <c r="G1058" s="43">
        <f t="shared" si="229"/>
        <v>0</v>
      </c>
      <c r="I1058" s="19">
        <f t="shared" si="233"/>
        <v>0</v>
      </c>
      <c r="J1058" s="138">
        <f t="shared" si="236"/>
        <v>0</v>
      </c>
      <c r="K1058" s="78">
        <f t="shared" si="224"/>
        <v>0</v>
      </c>
      <c r="L1058" s="144">
        <f t="shared" si="232"/>
        <v>0</v>
      </c>
      <c r="M1058" s="87">
        <f t="shared" si="225"/>
        <v>0</v>
      </c>
      <c r="N1058" s="14"/>
      <c r="O1058" s="14"/>
      <c r="P1058" s="14"/>
      <c r="V1058" s="36">
        <f t="shared" si="226"/>
        <v>0</v>
      </c>
      <c r="W1058" s="36">
        <f t="shared" si="227"/>
        <v>0</v>
      </c>
    </row>
    <row r="1059" spans="1:23" x14ac:dyDescent="0.2">
      <c r="A1059" s="29">
        <v>42330</v>
      </c>
      <c r="B1059" s="30"/>
      <c r="C1059" s="30"/>
      <c r="D1059" s="2">
        <f t="shared" si="228"/>
        <v>0</v>
      </c>
      <c r="E1059" s="30">
        <f t="shared" si="228"/>
        <v>0</v>
      </c>
      <c r="F1059" s="73">
        <f t="shared" si="229"/>
        <v>0</v>
      </c>
      <c r="G1059" s="43">
        <f t="shared" si="229"/>
        <v>0</v>
      </c>
      <c r="I1059" s="19">
        <f t="shared" si="233"/>
        <v>0</v>
      </c>
      <c r="J1059" s="138">
        <f t="shared" si="236"/>
        <v>0</v>
      </c>
      <c r="K1059" s="78">
        <f t="shared" si="224"/>
        <v>0</v>
      </c>
      <c r="L1059" s="144">
        <f t="shared" si="232"/>
        <v>0</v>
      </c>
      <c r="M1059" s="87">
        <f t="shared" si="225"/>
        <v>0</v>
      </c>
      <c r="N1059" s="14"/>
      <c r="O1059" s="14"/>
      <c r="P1059" s="14"/>
      <c r="V1059" s="36">
        <f t="shared" si="226"/>
        <v>0</v>
      </c>
      <c r="W1059" s="36">
        <f t="shared" si="227"/>
        <v>0</v>
      </c>
    </row>
    <row r="1060" spans="1:23" x14ac:dyDescent="0.2">
      <c r="A1060" s="29">
        <v>42331</v>
      </c>
      <c r="B1060" s="30"/>
      <c r="C1060" s="30"/>
      <c r="D1060" s="2">
        <f t="shared" si="228"/>
        <v>0</v>
      </c>
      <c r="E1060" s="30">
        <f t="shared" si="228"/>
        <v>0</v>
      </c>
      <c r="F1060" s="73">
        <f t="shared" si="229"/>
        <v>0</v>
      </c>
      <c r="G1060" s="43">
        <f t="shared" si="229"/>
        <v>0</v>
      </c>
      <c r="I1060" s="19">
        <f t="shared" si="233"/>
        <v>0</v>
      </c>
      <c r="J1060" s="138">
        <f t="shared" si="236"/>
        <v>0</v>
      </c>
      <c r="K1060" s="78">
        <f t="shared" si="224"/>
        <v>0</v>
      </c>
      <c r="L1060" s="144">
        <f t="shared" si="232"/>
        <v>0</v>
      </c>
      <c r="M1060" s="87">
        <f t="shared" si="225"/>
        <v>0</v>
      </c>
      <c r="N1060" s="14"/>
      <c r="O1060" s="14"/>
      <c r="P1060" s="14"/>
      <c r="V1060" s="36">
        <f t="shared" si="226"/>
        <v>0</v>
      </c>
      <c r="W1060" s="36">
        <f t="shared" si="227"/>
        <v>0</v>
      </c>
    </row>
    <row r="1061" spans="1:23" x14ac:dyDescent="0.2">
      <c r="A1061" s="29">
        <v>42332</v>
      </c>
      <c r="B1061" s="30"/>
      <c r="C1061" s="30"/>
      <c r="D1061" s="2">
        <f t="shared" si="228"/>
        <v>0</v>
      </c>
      <c r="E1061" s="30">
        <f t="shared" si="228"/>
        <v>0</v>
      </c>
      <c r="F1061" s="73">
        <f t="shared" si="229"/>
        <v>0</v>
      </c>
      <c r="G1061" s="43">
        <f t="shared" si="229"/>
        <v>0</v>
      </c>
      <c r="I1061" s="19">
        <f t="shared" si="233"/>
        <v>0</v>
      </c>
      <c r="J1061" s="138">
        <f t="shared" si="236"/>
        <v>0</v>
      </c>
      <c r="K1061" s="78">
        <f t="shared" si="224"/>
        <v>0</v>
      </c>
      <c r="L1061" s="144">
        <f t="shared" si="232"/>
        <v>0</v>
      </c>
      <c r="M1061" s="87">
        <f t="shared" si="225"/>
        <v>0</v>
      </c>
      <c r="V1061" s="36">
        <f t="shared" si="226"/>
        <v>0</v>
      </c>
      <c r="W1061" s="36">
        <f t="shared" si="227"/>
        <v>0</v>
      </c>
    </row>
    <row r="1062" spans="1:23" x14ac:dyDescent="0.2">
      <c r="A1062" s="29">
        <v>42333</v>
      </c>
      <c r="B1062" s="30"/>
      <c r="C1062" s="30"/>
      <c r="D1062" s="2">
        <f t="shared" si="228"/>
        <v>0</v>
      </c>
      <c r="E1062" s="30">
        <f t="shared" si="228"/>
        <v>0</v>
      </c>
      <c r="F1062" s="73">
        <f t="shared" si="229"/>
        <v>0</v>
      </c>
      <c r="G1062" s="43">
        <f t="shared" si="229"/>
        <v>0</v>
      </c>
      <c r="I1062" s="31">
        <f t="shared" si="233"/>
        <v>0</v>
      </c>
      <c r="J1062" s="137">
        <f t="shared" si="236"/>
        <v>0</v>
      </c>
      <c r="K1062" s="77">
        <f t="shared" si="224"/>
        <v>0</v>
      </c>
      <c r="L1062" s="137">
        <f t="shared" si="232"/>
        <v>0</v>
      </c>
      <c r="M1062" s="77">
        <f t="shared" si="225"/>
        <v>0</v>
      </c>
      <c r="V1062" s="36">
        <f t="shared" si="226"/>
        <v>0</v>
      </c>
      <c r="W1062" s="36">
        <f t="shared" si="227"/>
        <v>0</v>
      </c>
    </row>
    <row r="1063" spans="1:23" x14ac:dyDescent="0.2">
      <c r="A1063" s="29">
        <v>42334</v>
      </c>
      <c r="B1063" s="30"/>
      <c r="C1063" s="30"/>
      <c r="D1063" s="2">
        <f t="shared" si="228"/>
        <v>0</v>
      </c>
      <c r="E1063" s="30">
        <f t="shared" si="228"/>
        <v>0</v>
      </c>
      <c r="F1063" s="73">
        <f t="shared" si="229"/>
        <v>0</v>
      </c>
      <c r="G1063" s="43">
        <f t="shared" si="229"/>
        <v>0</v>
      </c>
      <c r="I1063" s="31">
        <f t="shared" si="233"/>
        <v>0</v>
      </c>
      <c r="J1063" s="137">
        <f t="shared" si="236"/>
        <v>0</v>
      </c>
      <c r="K1063" s="77">
        <f t="shared" si="224"/>
        <v>0</v>
      </c>
      <c r="L1063" s="137">
        <f t="shared" si="232"/>
        <v>0</v>
      </c>
      <c r="M1063" s="77">
        <f t="shared" si="225"/>
        <v>0</v>
      </c>
      <c r="N1063" s="191" t="s">
        <v>54</v>
      </c>
      <c r="O1063" s="191"/>
      <c r="P1063" s="191"/>
      <c r="V1063" s="36">
        <f t="shared" si="226"/>
        <v>0</v>
      </c>
      <c r="W1063" s="36">
        <f t="shared" si="227"/>
        <v>0</v>
      </c>
    </row>
    <row r="1064" spans="1:23" x14ac:dyDescent="0.2">
      <c r="A1064" s="29">
        <v>42335</v>
      </c>
      <c r="B1064" s="30"/>
      <c r="C1064" s="30"/>
      <c r="D1064" s="2">
        <f t="shared" si="228"/>
        <v>0</v>
      </c>
      <c r="E1064" s="30">
        <f t="shared" si="228"/>
        <v>0</v>
      </c>
      <c r="F1064" s="73">
        <f t="shared" si="229"/>
        <v>0</v>
      </c>
      <c r="G1064" s="43">
        <f t="shared" si="229"/>
        <v>0</v>
      </c>
      <c r="I1064" s="19">
        <f t="shared" si="233"/>
        <v>0</v>
      </c>
      <c r="J1064" s="138">
        <f t="shared" si="236"/>
        <v>0</v>
      </c>
      <c r="K1064" s="78">
        <f t="shared" ref="K1064:K1099" si="237">ROUND(J1064*18%,4)</f>
        <v>0</v>
      </c>
      <c r="L1064" s="144">
        <f t="shared" si="232"/>
        <v>0</v>
      </c>
      <c r="M1064" s="87">
        <f t="shared" ref="M1064:M1099" si="238">ROUND(L1064*18%,4)</f>
        <v>0</v>
      </c>
      <c r="N1064" s="119" t="s">
        <v>52</v>
      </c>
      <c r="O1064" s="120">
        <f>SUM(J1039:J1068)</f>
        <v>0</v>
      </c>
      <c r="P1064" s="76">
        <f>SUM(L1039:L1068)</f>
        <v>0</v>
      </c>
      <c r="V1064" s="36">
        <f t="shared" ref="V1064:V1099" si="239">C1064+(ROUND(C1064*$V$2,2))</f>
        <v>0</v>
      </c>
      <c r="W1064" s="36">
        <f t="shared" ref="W1064:W1099" si="240">C1064-(ROUND(C1064*$V$2,2))</f>
        <v>0</v>
      </c>
    </row>
    <row r="1065" spans="1:23" x14ac:dyDescent="0.2">
      <c r="A1065" s="29">
        <v>42336</v>
      </c>
      <c r="B1065" s="30"/>
      <c r="C1065" s="30"/>
      <c r="D1065" s="2">
        <f t="shared" si="228"/>
        <v>0</v>
      </c>
      <c r="E1065" s="30">
        <f t="shared" si="228"/>
        <v>0</v>
      </c>
      <c r="F1065" s="73">
        <f t="shared" si="229"/>
        <v>0</v>
      </c>
      <c r="G1065" s="43">
        <f t="shared" si="229"/>
        <v>0</v>
      </c>
      <c r="I1065" s="19">
        <f t="shared" si="233"/>
        <v>0</v>
      </c>
      <c r="J1065" s="138">
        <f t="shared" si="236"/>
        <v>0</v>
      </c>
      <c r="K1065" s="78">
        <f t="shared" si="237"/>
        <v>0</v>
      </c>
      <c r="L1065" s="144">
        <f t="shared" si="232"/>
        <v>0</v>
      </c>
      <c r="M1065" s="87">
        <f t="shared" si="238"/>
        <v>0</v>
      </c>
      <c r="N1065" s="119" t="s">
        <v>53</v>
      </c>
      <c r="O1065" s="76">
        <f>SUM(K1039:K1068)</f>
        <v>0</v>
      </c>
      <c r="P1065" s="76">
        <f>SUM(M1039:M1068)</f>
        <v>0</v>
      </c>
      <c r="V1065" s="36">
        <f t="shared" si="239"/>
        <v>0</v>
      </c>
      <c r="W1065" s="36">
        <f t="shared" si="240"/>
        <v>0</v>
      </c>
    </row>
    <row r="1066" spans="1:23" x14ac:dyDescent="0.2">
      <c r="A1066" s="29">
        <v>42337</v>
      </c>
      <c r="B1066" s="30"/>
      <c r="C1066" s="30"/>
      <c r="D1066" s="2">
        <f t="shared" si="228"/>
        <v>0</v>
      </c>
      <c r="E1066" s="30">
        <f t="shared" si="228"/>
        <v>0</v>
      </c>
      <c r="F1066" s="73">
        <f t="shared" si="229"/>
        <v>0</v>
      </c>
      <c r="G1066" s="43">
        <f t="shared" si="229"/>
        <v>0</v>
      </c>
      <c r="I1066" s="19">
        <f t="shared" si="233"/>
        <v>0</v>
      </c>
      <c r="J1066" s="138">
        <f t="shared" si="236"/>
        <v>0</v>
      </c>
      <c r="K1066" s="78">
        <f t="shared" si="237"/>
        <v>0</v>
      </c>
      <c r="L1066" s="144">
        <f t="shared" si="232"/>
        <v>0</v>
      </c>
      <c r="M1066" s="87">
        <f t="shared" si="238"/>
        <v>0</v>
      </c>
      <c r="N1066" s="186" t="s">
        <v>15</v>
      </c>
      <c r="O1066" s="186"/>
      <c r="P1066" s="186"/>
      <c r="V1066" s="36">
        <f t="shared" si="239"/>
        <v>0</v>
      </c>
      <c r="W1066" s="36">
        <f t="shared" si="240"/>
        <v>0</v>
      </c>
    </row>
    <row r="1067" spans="1:23" x14ac:dyDescent="0.2">
      <c r="A1067" s="29">
        <v>42338</v>
      </c>
      <c r="B1067" s="30"/>
      <c r="C1067" s="30"/>
      <c r="D1067" s="2">
        <f t="shared" si="228"/>
        <v>0</v>
      </c>
      <c r="E1067" s="30">
        <f t="shared" si="228"/>
        <v>0</v>
      </c>
      <c r="F1067" s="73">
        <f t="shared" si="229"/>
        <v>0</v>
      </c>
      <c r="G1067" s="43">
        <f t="shared" si="229"/>
        <v>0</v>
      </c>
      <c r="I1067" s="19">
        <f t="shared" si="233"/>
        <v>0</v>
      </c>
      <c r="J1067" s="138">
        <f t="shared" si="236"/>
        <v>0</v>
      </c>
      <c r="K1067" s="78">
        <f t="shared" si="237"/>
        <v>0</v>
      </c>
      <c r="L1067" s="144">
        <f t="shared" si="232"/>
        <v>0</v>
      </c>
      <c r="M1067" s="87">
        <f t="shared" si="238"/>
        <v>0</v>
      </c>
      <c r="N1067" s="92" t="s">
        <v>43</v>
      </c>
      <c r="O1067" s="47" t="s">
        <v>39</v>
      </c>
      <c r="P1067" s="93" t="s">
        <v>40</v>
      </c>
      <c r="V1067" s="36">
        <f t="shared" si="239"/>
        <v>0</v>
      </c>
      <c r="W1067" s="36">
        <f t="shared" si="240"/>
        <v>0</v>
      </c>
    </row>
    <row r="1068" spans="1:23" x14ac:dyDescent="0.2">
      <c r="A1068" s="29">
        <v>42339</v>
      </c>
      <c r="B1068" s="30"/>
      <c r="C1068" s="30"/>
      <c r="D1068" s="2">
        <f t="shared" si="228"/>
        <v>0</v>
      </c>
      <c r="E1068" s="30">
        <f t="shared" si="228"/>
        <v>0</v>
      </c>
      <c r="F1068" s="73">
        <f t="shared" si="229"/>
        <v>0</v>
      </c>
      <c r="G1068" s="43">
        <f t="shared" si="229"/>
        <v>0</v>
      </c>
      <c r="I1068" s="32">
        <f t="shared" si="233"/>
        <v>0</v>
      </c>
      <c r="J1068" s="139">
        <f t="shared" si="236"/>
        <v>0</v>
      </c>
      <c r="K1068" s="79">
        <f t="shared" ref="K1068" si="241">ROUND(J1068*18%,4)</f>
        <v>0</v>
      </c>
      <c r="L1068" s="139">
        <f t="shared" si="232"/>
        <v>0</v>
      </c>
      <c r="M1068" s="79">
        <f t="shared" ref="M1068" si="242">ROUND(L1068*18%,4)</f>
        <v>0</v>
      </c>
      <c r="N1068" s="94">
        <f>SUM(I1039:I1068)</f>
        <v>0</v>
      </c>
      <c r="O1068" s="89">
        <f>IF(SUM(J1039:J1068)&lt;20000,20000,SUM(J1039:J1068))</f>
        <v>20000</v>
      </c>
      <c r="P1068" s="91">
        <f>IF(SUM(L1039:L1068)&lt;6000,6000,SUM(L1039:L1068))</f>
        <v>6000</v>
      </c>
      <c r="V1068" s="36">
        <f t="shared" si="239"/>
        <v>0</v>
      </c>
      <c r="W1068" s="36">
        <f t="shared" si="240"/>
        <v>0</v>
      </c>
    </row>
    <row r="1069" spans="1:23" x14ac:dyDescent="0.2">
      <c r="A1069" s="29">
        <v>42340</v>
      </c>
      <c r="B1069" s="30"/>
      <c r="C1069" s="30"/>
      <c r="D1069" s="2">
        <f t="shared" si="228"/>
        <v>0</v>
      </c>
      <c r="E1069" s="30">
        <f t="shared" si="228"/>
        <v>0</v>
      </c>
      <c r="F1069" s="73">
        <f t="shared" si="229"/>
        <v>0</v>
      </c>
      <c r="G1069" s="43">
        <f t="shared" si="229"/>
        <v>0</v>
      </c>
      <c r="I1069" s="31">
        <f t="shared" si="233"/>
        <v>0</v>
      </c>
      <c r="J1069" s="137">
        <f t="shared" si="236"/>
        <v>0</v>
      </c>
      <c r="K1069" s="77">
        <f t="shared" si="237"/>
        <v>0</v>
      </c>
      <c r="L1069" s="137">
        <f t="shared" si="232"/>
        <v>0</v>
      </c>
      <c r="M1069" s="77">
        <f t="shared" si="238"/>
        <v>0</v>
      </c>
      <c r="N1069" s="94">
        <f>ROUND(N1068*18/118,2)</f>
        <v>0</v>
      </c>
      <c r="O1069" s="95">
        <f>IF(O1068=TRUE,SUM(K1039:K1068),O1068*18%)</f>
        <v>3600</v>
      </c>
      <c r="P1069" s="96">
        <f>IF(P1068=TRUE,SUM(M1039:M1068),P1068*18%)</f>
        <v>1080</v>
      </c>
      <c r="Q1069" s="34"/>
      <c r="V1069" s="36">
        <f t="shared" si="239"/>
        <v>0</v>
      </c>
      <c r="W1069" s="36">
        <f t="shared" si="240"/>
        <v>0</v>
      </c>
    </row>
    <row r="1070" spans="1:23" x14ac:dyDescent="0.2">
      <c r="A1070" s="29">
        <v>42341</v>
      </c>
      <c r="B1070" s="30"/>
      <c r="C1070" s="30"/>
      <c r="D1070" s="2">
        <f t="shared" si="228"/>
        <v>0</v>
      </c>
      <c r="E1070" s="30">
        <f t="shared" si="228"/>
        <v>0</v>
      </c>
      <c r="F1070" s="73">
        <f t="shared" si="229"/>
        <v>0</v>
      </c>
      <c r="G1070" s="43">
        <f t="shared" si="229"/>
        <v>0</v>
      </c>
      <c r="I1070" s="31">
        <f t="shared" si="233"/>
        <v>0</v>
      </c>
      <c r="J1070" s="137">
        <f t="shared" si="236"/>
        <v>0</v>
      </c>
      <c r="K1070" s="77">
        <f t="shared" si="237"/>
        <v>0</v>
      </c>
      <c r="L1070" s="137">
        <f t="shared" si="232"/>
        <v>0</v>
      </c>
      <c r="M1070" s="77">
        <f t="shared" si="238"/>
        <v>0</v>
      </c>
      <c r="N1070" s="190" t="s">
        <v>47</v>
      </c>
      <c r="O1070" s="190"/>
      <c r="P1070" s="190"/>
      <c r="Q1070" s="34"/>
      <c r="V1070" s="36">
        <f t="shared" si="239"/>
        <v>0</v>
      </c>
      <c r="W1070" s="36">
        <f t="shared" si="240"/>
        <v>0</v>
      </c>
    </row>
    <row r="1071" spans="1:23" x14ac:dyDescent="0.2">
      <c r="A1071" s="29">
        <v>42342</v>
      </c>
      <c r="B1071" s="30"/>
      <c r="C1071" s="30"/>
      <c r="D1071" s="2">
        <f t="shared" ref="D1071:E1099" si="243">IF(B1071-B1070=-B1071-B1070,0,B1071-B1070)</f>
        <v>0</v>
      </c>
      <c r="E1071" s="30">
        <f t="shared" si="243"/>
        <v>0</v>
      </c>
      <c r="F1071" s="73">
        <f t="shared" ref="F1071:G1099" si="244">IFERROR(D1071/B1070,0)</f>
        <v>0</v>
      </c>
      <c r="G1071" s="43">
        <f t="shared" si="244"/>
        <v>0</v>
      </c>
      <c r="I1071" s="19">
        <f t="shared" si="233"/>
        <v>0</v>
      </c>
      <c r="J1071" s="138">
        <f t="shared" si="236"/>
        <v>0</v>
      </c>
      <c r="K1071" s="78">
        <f t="shared" si="237"/>
        <v>0</v>
      </c>
      <c r="L1071" s="144">
        <f t="shared" si="232"/>
        <v>0</v>
      </c>
      <c r="M1071" s="87">
        <f t="shared" si="238"/>
        <v>0</v>
      </c>
      <c r="N1071" s="75"/>
      <c r="O1071" s="75"/>
      <c r="P1071" s="75"/>
      <c r="Q1071" s="34"/>
      <c r="V1071" s="36">
        <f t="shared" si="239"/>
        <v>0</v>
      </c>
      <c r="W1071" s="36">
        <f t="shared" si="240"/>
        <v>0</v>
      </c>
    </row>
    <row r="1072" spans="1:23" x14ac:dyDescent="0.2">
      <c r="A1072" s="29">
        <v>42343</v>
      </c>
      <c r="B1072" s="30"/>
      <c r="C1072" s="30"/>
      <c r="D1072" s="2">
        <f t="shared" si="243"/>
        <v>0</v>
      </c>
      <c r="E1072" s="30">
        <f t="shared" si="243"/>
        <v>0</v>
      </c>
      <c r="F1072" s="73">
        <f t="shared" si="244"/>
        <v>0</v>
      </c>
      <c r="G1072" s="43">
        <f t="shared" si="244"/>
        <v>0</v>
      </c>
      <c r="I1072" s="19">
        <f t="shared" si="233"/>
        <v>0</v>
      </c>
      <c r="J1072" s="138">
        <f t="shared" si="236"/>
        <v>0</v>
      </c>
      <c r="K1072" s="78">
        <f t="shared" si="237"/>
        <v>0</v>
      </c>
      <c r="L1072" s="144">
        <f t="shared" si="232"/>
        <v>0</v>
      </c>
      <c r="M1072" s="87">
        <f t="shared" si="238"/>
        <v>0</v>
      </c>
      <c r="N1072" s="14"/>
      <c r="O1072" s="14"/>
      <c r="P1072" s="14"/>
      <c r="Q1072" s="34"/>
      <c r="V1072" s="36">
        <f t="shared" si="239"/>
        <v>0</v>
      </c>
      <c r="W1072" s="36">
        <f t="shared" si="240"/>
        <v>0</v>
      </c>
    </row>
    <row r="1073" spans="1:23" x14ac:dyDescent="0.2">
      <c r="A1073" s="29">
        <v>42344</v>
      </c>
      <c r="B1073" s="30"/>
      <c r="C1073" s="30"/>
      <c r="D1073" s="2">
        <f t="shared" si="243"/>
        <v>0</v>
      </c>
      <c r="E1073" s="30">
        <f t="shared" si="243"/>
        <v>0</v>
      </c>
      <c r="F1073" s="73">
        <f t="shared" si="244"/>
        <v>0</v>
      </c>
      <c r="G1073" s="43">
        <f t="shared" si="244"/>
        <v>0</v>
      </c>
      <c r="I1073" s="19">
        <f t="shared" si="233"/>
        <v>0</v>
      </c>
      <c r="J1073" s="138">
        <f t="shared" si="236"/>
        <v>0</v>
      </c>
      <c r="K1073" s="78">
        <f t="shared" si="237"/>
        <v>0</v>
      </c>
      <c r="L1073" s="144">
        <f t="shared" si="232"/>
        <v>0</v>
      </c>
      <c r="M1073" s="87">
        <f t="shared" si="238"/>
        <v>0</v>
      </c>
      <c r="N1073" s="14"/>
      <c r="O1073" s="14"/>
      <c r="P1073" s="14"/>
      <c r="Q1073" s="34"/>
      <c r="V1073" s="36">
        <f t="shared" si="239"/>
        <v>0</v>
      </c>
      <c r="W1073" s="36">
        <f t="shared" si="240"/>
        <v>0</v>
      </c>
    </row>
    <row r="1074" spans="1:23" x14ac:dyDescent="0.2">
      <c r="A1074" s="29">
        <v>42345</v>
      </c>
      <c r="B1074" s="30"/>
      <c r="C1074" s="30"/>
      <c r="D1074" s="2">
        <f t="shared" si="243"/>
        <v>0</v>
      </c>
      <c r="E1074" s="30">
        <f t="shared" si="243"/>
        <v>0</v>
      </c>
      <c r="F1074" s="73">
        <f t="shared" si="244"/>
        <v>0</v>
      </c>
      <c r="G1074" s="43">
        <f t="shared" si="244"/>
        <v>0</v>
      </c>
      <c r="I1074" s="19">
        <f t="shared" si="233"/>
        <v>0</v>
      </c>
      <c r="J1074" s="138">
        <f t="shared" si="236"/>
        <v>0</v>
      </c>
      <c r="K1074" s="78">
        <f t="shared" si="237"/>
        <v>0</v>
      </c>
      <c r="L1074" s="144">
        <f t="shared" si="232"/>
        <v>0</v>
      </c>
      <c r="M1074" s="87">
        <f t="shared" si="238"/>
        <v>0</v>
      </c>
      <c r="N1074" s="14"/>
      <c r="O1074" s="14"/>
      <c r="P1074" s="14"/>
      <c r="Q1074" s="34"/>
      <c r="V1074" s="36">
        <f t="shared" si="239"/>
        <v>0</v>
      </c>
      <c r="W1074" s="36">
        <f t="shared" si="240"/>
        <v>0</v>
      </c>
    </row>
    <row r="1075" spans="1:23" x14ac:dyDescent="0.2">
      <c r="A1075" s="29">
        <v>42346</v>
      </c>
      <c r="B1075" s="30"/>
      <c r="C1075" s="30"/>
      <c r="D1075" s="2">
        <f t="shared" si="243"/>
        <v>0</v>
      </c>
      <c r="E1075" s="30">
        <f t="shared" si="243"/>
        <v>0</v>
      </c>
      <c r="F1075" s="73">
        <f t="shared" si="244"/>
        <v>0</v>
      </c>
      <c r="G1075" s="43">
        <f t="shared" si="244"/>
        <v>0</v>
      </c>
      <c r="I1075" s="19">
        <f t="shared" si="233"/>
        <v>0</v>
      </c>
      <c r="J1075" s="138">
        <f t="shared" si="236"/>
        <v>0</v>
      </c>
      <c r="K1075" s="78">
        <f t="shared" si="237"/>
        <v>0</v>
      </c>
      <c r="L1075" s="144">
        <f t="shared" si="232"/>
        <v>0</v>
      </c>
      <c r="M1075" s="87">
        <f t="shared" si="238"/>
        <v>0</v>
      </c>
      <c r="N1075" s="14"/>
      <c r="O1075" s="14"/>
      <c r="P1075" s="14"/>
      <c r="Q1075" s="34"/>
      <c r="V1075" s="36">
        <f t="shared" si="239"/>
        <v>0</v>
      </c>
      <c r="W1075" s="36">
        <f t="shared" si="240"/>
        <v>0</v>
      </c>
    </row>
    <row r="1076" spans="1:23" x14ac:dyDescent="0.2">
      <c r="A1076" s="29">
        <v>42347</v>
      </c>
      <c r="B1076" s="30"/>
      <c r="C1076" s="30"/>
      <c r="D1076" s="2">
        <f t="shared" si="243"/>
        <v>0</v>
      </c>
      <c r="E1076" s="30">
        <f t="shared" si="243"/>
        <v>0</v>
      </c>
      <c r="F1076" s="73">
        <f t="shared" si="244"/>
        <v>0</v>
      </c>
      <c r="G1076" s="43">
        <f t="shared" si="244"/>
        <v>0</v>
      </c>
      <c r="I1076" s="31">
        <f t="shared" si="233"/>
        <v>0</v>
      </c>
      <c r="J1076" s="137">
        <f t="shared" si="236"/>
        <v>0</v>
      </c>
      <c r="K1076" s="77">
        <f t="shared" si="237"/>
        <v>0</v>
      </c>
      <c r="L1076" s="137">
        <f t="shared" si="232"/>
        <v>0</v>
      </c>
      <c r="M1076" s="77">
        <f t="shared" si="238"/>
        <v>0</v>
      </c>
      <c r="N1076" s="14"/>
      <c r="O1076" s="14"/>
      <c r="P1076" s="14"/>
      <c r="V1076" s="36">
        <f t="shared" si="239"/>
        <v>0</v>
      </c>
      <c r="W1076" s="36">
        <f t="shared" si="240"/>
        <v>0</v>
      </c>
    </row>
    <row r="1077" spans="1:23" x14ac:dyDescent="0.2">
      <c r="A1077" s="29">
        <v>42348</v>
      </c>
      <c r="B1077" s="30"/>
      <c r="C1077" s="30"/>
      <c r="D1077" s="2">
        <f t="shared" si="243"/>
        <v>0</v>
      </c>
      <c r="E1077" s="30">
        <f t="shared" si="243"/>
        <v>0</v>
      </c>
      <c r="F1077" s="73">
        <f t="shared" si="244"/>
        <v>0</v>
      </c>
      <c r="G1077" s="43">
        <f t="shared" si="244"/>
        <v>0</v>
      </c>
      <c r="I1077" s="31">
        <f t="shared" si="233"/>
        <v>0</v>
      </c>
      <c r="J1077" s="137">
        <f t="shared" si="236"/>
        <v>0</v>
      </c>
      <c r="K1077" s="77">
        <f t="shared" si="237"/>
        <v>0</v>
      </c>
      <c r="L1077" s="137">
        <f t="shared" si="232"/>
        <v>0</v>
      </c>
      <c r="M1077" s="77">
        <f t="shared" si="238"/>
        <v>0</v>
      </c>
      <c r="N1077" s="14"/>
      <c r="O1077" s="14"/>
      <c r="P1077" s="14"/>
      <c r="V1077" s="36">
        <f t="shared" si="239"/>
        <v>0</v>
      </c>
      <c r="W1077" s="36">
        <f t="shared" si="240"/>
        <v>0</v>
      </c>
    </row>
    <row r="1078" spans="1:23" x14ac:dyDescent="0.2">
      <c r="A1078" s="29">
        <v>42349</v>
      </c>
      <c r="B1078" s="30"/>
      <c r="C1078" s="30"/>
      <c r="D1078" s="2">
        <f t="shared" si="243"/>
        <v>0</v>
      </c>
      <c r="E1078" s="30">
        <f t="shared" si="243"/>
        <v>0</v>
      </c>
      <c r="F1078" s="73">
        <f t="shared" si="244"/>
        <v>0</v>
      </c>
      <c r="G1078" s="43">
        <f t="shared" si="244"/>
        <v>0</v>
      </c>
      <c r="I1078" s="19">
        <f t="shared" si="233"/>
        <v>0</v>
      </c>
      <c r="J1078" s="138">
        <f t="shared" si="236"/>
        <v>0</v>
      </c>
      <c r="K1078" s="78">
        <f t="shared" si="237"/>
        <v>0</v>
      </c>
      <c r="L1078" s="144">
        <f t="shared" si="232"/>
        <v>0</v>
      </c>
      <c r="M1078" s="87">
        <f t="shared" si="238"/>
        <v>0</v>
      </c>
      <c r="N1078" s="14"/>
      <c r="O1078" s="14"/>
      <c r="P1078" s="14"/>
      <c r="V1078" s="36">
        <f t="shared" si="239"/>
        <v>0</v>
      </c>
      <c r="W1078" s="36">
        <f t="shared" si="240"/>
        <v>0</v>
      </c>
    </row>
    <row r="1079" spans="1:23" x14ac:dyDescent="0.2">
      <c r="A1079" s="29">
        <v>42350</v>
      </c>
      <c r="B1079" s="30"/>
      <c r="C1079" s="30"/>
      <c r="D1079" s="2">
        <f t="shared" si="243"/>
        <v>0</v>
      </c>
      <c r="E1079" s="30">
        <f t="shared" si="243"/>
        <v>0</v>
      </c>
      <c r="F1079" s="73">
        <f t="shared" si="244"/>
        <v>0</v>
      </c>
      <c r="G1079" s="43">
        <f t="shared" si="244"/>
        <v>0</v>
      </c>
      <c r="I1079" s="19">
        <f t="shared" si="233"/>
        <v>0</v>
      </c>
      <c r="J1079" s="138">
        <f t="shared" si="236"/>
        <v>0</v>
      </c>
      <c r="K1079" s="78">
        <f t="shared" si="237"/>
        <v>0</v>
      </c>
      <c r="L1079" s="144">
        <f t="shared" si="232"/>
        <v>0</v>
      </c>
      <c r="M1079" s="87">
        <f t="shared" si="238"/>
        <v>0</v>
      </c>
      <c r="N1079" s="14"/>
      <c r="O1079" s="14"/>
      <c r="P1079" s="14"/>
      <c r="V1079" s="36">
        <f t="shared" si="239"/>
        <v>0</v>
      </c>
      <c r="W1079" s="36">
        <f t="shared" si="240"/>
        <v>0</v>
      </c>
    </row>
    <row r="1080" spans="1:23" x14ac:dyDescent="0.2">
      <c r="A1080" s="29">
        <v>42351</v>
      </c>
      <c r="B1080" s="30"/>
      <c r="C1080" s="33"/>
      <c r="D1080" s="2">
        <f t="shared" si="243"/>
        <v>0</v>
      </c>
      <c r="E1080" s="30">
        <f t="shared" si="243"/>
        <v>0</v>
      </c>
      <c r="F1080" s="73">
        <f t="shared" si="244"/>
        <v>0</v>
      </c>
      <c r="G1080" s="43">
        <f t="shared" si="244"/>
        <v>0</v>
      </c>
      <c r="I1080" s="19">
        <f t="shared" si="233"/>
        <v>0</v>
      </c>
      <c r="J1080" s="138">
        <f t="shared" si="236"/>
        <v>0</v>
      </c>
      <c r="K1080" s="78">
        <f t="shared" si="237"/>
        <v>0</v>
      </c>
      <c r="L1080" s="144">
        <f t="shared" si="232"/>
        <v>0</v>
      </c>
      <c r="M1080" s="87">
        <f t="shared" si="238"/>
        <v>0</v>
      </c>
      <c r="N1080" s="14"/>
      <c r="O1080" s="14"/>
      <c r="P1080" s="14"/>
      <c r="V1080" s="36">
        <f t="shared" si="239"/>
        <v>0</v>
      </c>
      <c r="W1080" s="36">
        <f t="shared" si="240"/>
        <v>0</v>
      </c>
    </row>
    <row r="1081" spans="1:23" x14ac:dyDescent="0.2">
      <c r="A1081" s="29">
        <v>42352</v>
      </c>
      <c r="B1081" s="30"/>
      <c r="C1081" s="30"/>
      <c r="D1081" s="2">
        <f t="shared" si="243"/>
        <v>0</v>
      </c>
      <c r="E1081" s="30">
        <f t="shared" si="243"/>
        <v>0</v>
      </c>
      <c r="F1081" s="73">
        <f t="shared" si="244"/>
        <v>0</v>
      </c>
      <c r="G1081" s="43">
        <f t="shared" si="244"/>
        <v>0</v>
      </c>
      <c r="I1081" s="19">
        <f t="shared" si="233"/>
        <v>0</v>
      </c>
      <c r="J1081" s="138">
        <f t="shared" si="236"/>
        <v>0</v>
      </c>
      <c r="K1081" s="78">
        <f t="shared" si="237"/>
        <v>0</v>
      </c>
      <c r="L1081" s="144">
        <f t="shared" si="232"/>
        <v>0</v>
      </c>
      <c r="M1081" s="87">
        <f t="shared" si="238"/>
        <v>0</v>
      </c>
      <c r="N1081" s="14"/>
      <c r="O1081" s="14"/>
      <c r="P1081" s="14"/>
      <c r="V1081" s="36">
        <f t="shared" si="239"/>
        <v>0</v>
      </c>
      <c r="W1081" s="36">
        <f t="shared" si="240"/>
        <v>0</v>
      </c>
    </row>
    <row r="1082" spans="1:23" x14ac:dyDescent="0.2">
      <c r="A1082" s="29">
        <v>42353</v>
      </c>
      <c r="B1082" s="30"/>
      <c r="C1082" s="30"/>
      <c r="D1082" s="2">
        <f t="shared" si="243"/>
        <v>0</v>
      </c>
      <c r="E1082" s="30">
        <f t="shared" si="243"/>
        <v>0</v>
      </c>
      <c r="F1082" s="73">
        <f t="shared" si="244"/>
        <v>0</v>
      </c>
      <c r="G1082" s="43">
        <f t="shared" si="244"/>
        <v>0</v>
      </c>
      <c r="I1082" s="19">
        <f t="shared" si="233"/>
        <v>0</v>
      </c>
      <c r="J1082" s="138">
        <f t="shared" si="236"/>
        <v>0</v>
      </c>
      <c r="K1082" s="78">
        <f t="shared" si="237"/>
        <v>0</v>
      </c>
      <c r="L1082" s="144">
        <f t="shared" si="232"/>
        <v>0</v>
      </c>
      <c r="M1082" s="87">
        <f t="shared" si="238"/>
        <v>0</v>
      </c>
      <c r="N1082" s="14"/>
      <c r="O1082" s="14"/>
      <c r="P1082" s="14"/>
      <c r="V1082" s="36">
        <f t="shared" si="239"/>
        <v>0</v>
      </c>
      <c r="W1082" s="36">
        <f t="shared" si="240"/>
        <v>0</v>
      </c>
    </row>
    <row r="1083" spans="1:23" x14ac:dyDescent="0.2">
      <c r="A1083" s="29">
        <v>42354</v>
      </c>
      <c r="B1083" s="30"/>
      <c r="C1083" s="30"/>
      <c r="D1083" s="2">
        <f t="shared" si="243"/>
        <v>0</v>
      </c>
      <c r="E1083" s="30">
        <f t="shared" si="243"/>
        <v>0</v>
      </c>
      <c r="F1083" s="73">
        <f t="shared" si="244"/>
        <v>0</v>
      </c>
      <c r="G1083" s="43">
        <f t="shared" si="244"/>
        <v>0</v>
      </c>
      <c r="I1083" s="31">
        <f t="shared" si="233"/>
        <v>0</v>
      </c>
      <c r="J1083" s="137">
        <f t="shared" si="236"/>
        <v>0</v>
      </c>
      <c r="K1083" s="77">
        <f t="shared" si="237"/>
        <v>0</v>
      </c>
      <c r="L1083" s="137">
        <f t="shared" si="232"/>
        <v>0</v>
      </c>
      <c r="M1083" s="77">
        <f t="shared" si="238"/>
        <v>0</v>
      </c>
      <c r="N1083" s="14"/>
      <c r="O1083" s="14"/>
      <c r="P1083" s="14"/>
      <c r="V1083" s="36">
        <f t="shared" si="239"/>
        <v>0</v>
      </c>
      <c r="W1083" s="36">
        <f t="shared" si="240"/>
        <v>0</v>
      </c>
    </row>
    <row r="1084" spans="1:23" x14ac:dyDescent="0.2">
      <c r="A1084" s="29">
        <v>42355</v>
      </c>
      <c r="B1084" s="30"/>
      <c r="C1084" s="30"/>
      <c r="D1084" s="2">
        <f t="shared" si="243"/>
        <v>0</v>
      </c>
      <c r="E1084" s="30">
        <f t="shared" si="243"/>
        <v>0</v>
      </c>
      <c r="F1084" s="73">
        <f t="shared" si="244"/>
        <v>0</v>
      </c>
      <c r="G1084" s="43">
        <f t="shared" si="244"/>
        <v>0</v>
      </c>
      <c r="I1084" s="31">
        <f t="shared" si="233"/>
        <v>0</v>
      </c>
      <c r="J1084" s="137">
        <f t="shared" si="236"/>
        <v>0</v>
      </c>
      <c r="K1084" s="77">
        <f t="shared" si="237"/>
        <v>0</v>
      </c>
      <c r="L1084" s="137">
        <f t="shared" si="232"/>
        <v>0</v>
      </c>
      <c r="M1084" s="77">
        <f t="shared" si="238"/>
        <v>0</v>
      </c>
      <c r="N1084" s="14"/>
      <c r="O1084" s="14"/>
      <c r="P1084" s="14"/>
      <c r="V1084" s="36">
        <f t="shared" si="239"/>
        <v>0</v>
      </c>
      <c r="W1084" s="36">
        <f t="shared" si="240"/>
        <v>0</v>
      </c>
    </row>
    <row r="1085" spans="1:23" x14ac:dyDescent="0.2">
      <c r="A1085" s="29">
        <v>42356</v>
      </c>
      <c r="B1085" s="30"/>
      <c r="C1085" s="30"/>
      <c r="D1085" s="2">
        <f t="shared" si="243"/>
        <v>0</v>
      </c>
      <c r="E1085" s="30">
        <f t="shared" si="243"/>
        <v>0</v>
      </c>
      <c r="F1085" s="73">
        <f t="shared" si="244"/>
        <v>0</v>
      </c>
      <c r="G1085" s="43">
        <f t="shared" si="244"/>
        <v>0</v>
      </c>
      <c r="I1085" s="19">
        <f t="shared" si="233"/>
        <v>0</v>
      </c>
      <c r="J1085" s="138">
        <f t="shared" si="236"/>
        <v>0</v>
      </c>
      <c r="K1085" s="78">
        <f t="shared" si="237"/>
        <v>0</v>
      </c>
      <c r="L1085" s="144">
        <f t="shared" si="232"/>
        <v>0</v>
      </c>
      <c r="M1085" s="87">
        <f t="shared" si="238"/>
        <v>0</v>
      </c>
      <c r="N1085" s="14"/>
      <c r="O1085" s="14"/>
      <c r="P1085" s="14"/>
      <c r="V1085" s="36">
        <f t="shared" si="239"/>
        <v>0</v>
      </c>
      <c r="W1085" s="36">
        <f t="shared" si="240"/>
        <v>0</v>
      </c>
    </row>
    <row r="1086" spans="1:23" x14ac:dyDescent="0.2">
      <c r="A1086" s="29">
        <v>42357</v>
      </c>
      <c r="B1086" s="30"/>
      <c r="C1086" s="30"/>
      <c r="D1086" s="2">
        <f t="shared" si="243"/>
        <v>0</v>
      </c>
      <c r="E1086" s="30">
        <f t="shared" si="243"/>
        <v>0</v>
      </c>
      <c r="F1086" s="73">
        <f t="shared" si="244"/>
        <v>0</v>
      </c>
      <c r="G1086" s="43">
        <f t="shared" si="244"/>
        <v>0</v>
      </c>
      <c r="I1086" s="19">
        <f t="shared" si="233"/>
        <v>0</v>
      </c>
      <c r="J1086" s="138">
        <f t="shared" si="236"/>
        <v>0</v>
      </c>
      <c r="K1086" s="78">
        <f t="shared" si="237"/>
        <v>0</v>
      </c>
      <c r="L1086" s="144">
        <f t="shared" ref="L1086:L1100" si="245">ROUND(IF(B1085&lt;=$R$750,B1085*$S$750/$O$739,IF(B1085&gt;$R$751,B1085*$S$751/$O$739,0)),4)</f>
        <v>0</v>
      </c>
      <c r="M1086" s="87">
        <f t="shared" si="238"/>
        <v>0</v>
      </c>
      <c r="N1086" s="14"/>
      <c r="O1086" s="14"/>
      <c r="P1086" s="14"/>
      <c r="V1086" s="36">
        <f t="shared" si="239"/>
        <v>0</v>
      </c>
      <c r="W1086" s="36">
        <f t="shared" si="240"/>
        <v>0</v>
      </c>
    </row>
    <row r="1087" spans="1:23" x14ac:dyDescent="0.2">
      <c r="A1087" s="29">
        <v>42358</v>
      </c>
      <c r="B1087" s="30"/>
      <c r="C1087" s="30"/>
      <c r="D1087" s="2">
        <f t="shared" si="243"/>
        <v>0</v>
      </c>
      <c r="E1087" s="30">
        <f t="shared" si="243"/>
        <v>0</v>
      </c>
      <c r="F1087" s="73">
        <f t="shared" si="244"/>
        <v>0</v>
      </c>
      <c r="G1087" s="43">
        <f t="shared" si="244"/>
        <v>0</v>
      </c>
      <c r="I1087" s="19">
        <f t="shared" si="233"/>
        <v>0</v>
      </c>
      <c r="J1087" s="138">
        <f t="shared" si="236"/>
        <v>0</v>
      </c>
      <c r="K1087" s="78">
        <f t="shared" si="237"/>
        <v>0</v>
      </c>
      <c r="L1087" s="144">
        <f t="shared" si="245"/>
        <v>0</v>
      </c>
      <c r="M1087" s="87">
        <f t="shared" si="238"/>
        <v>0</v>
      </c>
      <c r="N1087" s="14"/>
      <c r="O1087" s="14"/>
      <c r="P1087" s="14"/>
      <c r="V1087" s="36">
        <f t="shared" si="239"/>
        <v>0</v>
      </c>
      <c r="W1087" s="36">
        <f t="shared" si="240"/>
        <v>0</v>
      </c>
    </row>
    <row r="1088" spans="1:23" x14ac:dyDescent="0.2">
      <c r="A1088" s="29">
        <v>42359</v>
      </c>
      <c r="B1088" s="30"/>
      <c r="C1088" s="30"/>
      <c r="D1088" s="2">
        <f t="shared" si="243"/>
        <v>0</v>
      </c>
      <c r="E1088" s="30">
        <f t="shared" si="243"/>
        <v>0</v>
      </c>
      <c r="F1088" s="73">
        <f t="shared" si="244"/>
        <v>0</v>
      </c>
      <c r="G1088" s="43">
        <f t="shared" si="244"/>
        <v>0</v>
      </c>
      <c r="I1088" s="19">
        <f t="shared" si="233"/>
        <v>0</v>
      </c>
      <c r="J1088" s="138">
        <f t="shared" si="236"/>
        <v>0</v>
      </c>
      <c r="K1088" s="78">
        <f t="shared" si="237"/>
        <v>0</v>
      </c>
      <c r="L1088" s="144">
        <f t="shared" si="245"/>
        <v>0</v>
      </c>
      <c r="M1088" s="87">
        <f t="shared" si="238"/>
        <v>0</v>
      </c>
      <c r="N1088" s="14"/>
      <c r="O1088" s="14"/>
      <c r="P1088" s="14"/>
      <c r="V1088" s="36">
        <f t="shared" si="239"/>
        <v>0</v>
      </c>
      <c r="W1088" s="36">
        <f t="shared" si="240"/>
        <v>0</v>
      </c>
    </row>
    <row r="1089" spans="1:23" x14ac:dyDescent="0.2">
      <c r="A1089" s="29">
        <v>42360</v>
      </c>
      <c r="B1089" s="30"/>
      <c r="C1089" s="30"/>
      <c r="D1089" s="2">
        <f t="shared" si="243"/>
        <v>0</v>
      </c>
      <c r="E1089" s="30">
        <f t="shared" si="243"/>
        <v>0</v>
      </c>
      <c r="F1089" s="73">
        <f t="shared" si="244"/>
        <v>0</v>
      </c>
      <c r="G1089" s="43">
        <f t="shared" si="244"/>
        <v>0</v>
      </c>
      <c r="I1089" s="19">
        <f t="shared" si="233"/>
        <v>0</v>
      </c>
      <c r="J1089" s="138">
        <f t="shared" si="236"/>
        <v>0</v>
      </c>
      <c r="K1089" s="78">
        <f t="shared" si="237"/>
        <v>0</v>
      </c>
      <c r="L1089" s="144">
        <f t="shared" si="245"/>
        <v>0</v>
      </c>
      <c r="M1089" s="87">
        <f t="shared" si="238"/>
        <v>0</v>
      </c>
      <c r="V1089" s="36">
        <f t="shared" si="239"/>
        <v>0</v>
      </c>
      <c r="W1089" s="36">
        <f t="shared" si="240"/>
        <v>0</v>
      </c>
    </row>
    <row r="1090" spans="1:23" x14ac:dyDescent="0.2">
      <c r="A1090" s="29">
        <v>42361</v>
      </c>
      <c r="B1090" s="30"/>
      <c r="C1090" s="30"/>
      <c r="D1090" s="2">
        <f t="shared" si="243"/>
        <v>0</v>
      </c>
      <c r="E1090" s="30">
        <f t="shared" si="243"/>
        <v>0</v>
      </c>
      <c r="F1090" s="73">
        <f t="shared" si="244"/>
        <v>0</v>
      </c>
      <c r="G1090" s="43">
        <f t="shared" si="244"/>
        <v>0</v>
      </c>
      <c r="I1090" s="31">
        <f t="shared" ref="I1090:I1099" si="246">ROUND(B1089*$N$2/$O$739,2)</f>
        <v>0</v>
      </c>
      <c r="J1090" s="137">
        <f t="shared" si="236"/>
        <v>0</v>
      </c>
      <c r="K1090" s="77">
        <f t="shared" si="237"/>
        <v>0</v>
      </c>
      <c r="L1090" s="137">
        <f t="shared" si="245"/>
        <v>0</v>
      </c>
      <c r="M1090" s="77">
        <f t="shared" si="238"/>
        <v>0</v>
      </c>
      <c r="V1090" s="36">
        <f t="shared" si="239"/>
        <v>0</v>
      </c>
      <c r="W1090" s="36">
        <f t="shared" si="240"/>
        <v>0</v>
      </c>
    </row>
    <row r="1091" spans="1:23" x14ac:dyDescent="0.2">
      <c r="A1091" s="29">
        <v>42362</v>
      </c>
      <c r="B1091" s="30"/>
      <c r="C1091" s="30"/>
      <c r="D1091" s="2">
        <f t="shared" si="243"/>
        <v>0</v>
      </c>
      <c r="E1091" s="30">
        <f t="shared" si="243"/>
        <v>0</v>
      </c>
      <c r="F1091" s="73">
        <f t="shared" si="244"/>
        <v>0</v>
      </c>
      <c r="G1091" s="43">
        <f t="shared" si="244"/>
        <v>0</v>
      </c>
      <c r="I1091" s="31">
        <f t="shared" si="246"/>
        <v>0</v>
      </c>
      <c r="J1091" s="137">
        <f t="shared" si="236"/>
        <v>0</v>
      </c>
      <c r="K1091" s="77">
        <f t="shared" si="237"/>
        <v>0</v>
      </c>
      <c r="L1091" s="137">
        <f t="shared" si="245"/>
        <v>0</v>
      </c>
      <c r="M1091" s="77">
        <f t="shared" si="238"/>
        <v>0</v>
      </c>
      <c r="V1091" s="36">
        <f t="shared" si="239"/>
        <v>0</v>
      </c>
      <c r="W1091" s="36">
        <f t="shared" si="240"/>
        <v>0</v>
      </c>
    </row>
    <row r="1092" spans="1:23" x14ac:dyDescent="0.2">
      <c r="A1092" s="29">
        <v>42363</v>
      </c>
      <c r="B1092" s="30"/>
      <c r="C1092" s="30"/>
      <c r="D1092" s="2">
        <f t="shared" si="243"/>
        <v>0</v>
      </c>
      <c r="E1092" s="30">
        <f t="shared" si="243"/>
        <v>0</v>
      </c>
      <c r="F1092" s="73">
        <f t="shared" si="244"/>
        <v>0</v>
      </c>
      <c r="G1092" s="43">
        <f t="shared" si="244"/>
        <v>0</v>
      </c>
      <c r="I1092" s="19">
        <f t="shared" si="246"/>
        <v>0</v>
      </c>
      <c r="J1092" s="138">
        <f t="shared" si="236"/>
        <v>0</v>
      </c>
      <c r="K1092" s="78">
        <f t="shared" si="237"/>
        <v>0</v>
      </c>
      <c r="L1092" s="144">
        <f t="shared" si="245"/>
        <v>0</v>
      </c>
      <c r="M1092" s="87">
        <f t="shared" si="238"/>
        <v>0</v>
      </c>
      <c r="N1092" s="191" t="s">
        <v>54</v>
      </c>
      <c r="O1092" s="191"/>
      <c r="P1092" s="191"/>
      <c r="V1092" s="36">
        <f t="shared" si="239"/>
        <v>0</v>
      </c>
      <c r="W1092" s="36">
        <f t="shared" si="240"/>
        <v>0</v>
      </c>
    </row>
    <row r="1093" spans="1:23" x14ac:dyDescent="0.2">
      <c r="A1093" s="29">
        <v>42364</v>
      </c>
      <c r="B1093" s="30"/>
      <c r="C1093" s="1"/>
      <c r="D1093" s="2">
        <f t="shared" si="243"/>
        <v>0</v>
      </c>
      <c r="E1093" s="30">
        <f t="shared" si="243"/>
        <v>0</v>
      </c>
      <c r="F1093" s="73">
        <f t="shared" si="244"/>
        <v>0</v>
      </c>
      <c r="G1093" s="43">
        <f t="shared" si="244"/>
        <v>0</v>
      </c>
      <c r="I1093" s="19">
        <f t="shared" si="246"/>
        <v>0</v>
      </c>
      <c r="J1093" s="138">
        <f t="shared" si="236"/>
        <v>0</v>
      </c>
      <c r="K1093" s="78">
        <f t="shared" si="237"/>
        <v>0</v>
      </c>
      <c r="L1093" s="144">
        <f t="shared" si="245"/>
        <v>0</v>
      </c>
      <c r="M1093" s="87">
        <f t="shared" si="238"/>
        <v>0</v>
      </c>
      <c r="N1093" s="119" t="s">
        <v>52</v>
      </c>
      <c r="O1093" s="120">
        <f>SUM(J1069:J1099)</f>
        <v>0</v>
      </c>
      <c r="P1093" s="76">
        <f>SUM(L1069:L1099)</f>
        <v>0</v>
      </c>
      <c r="V1093" s="36">
        <f t="shared" si="239"/>
        <v>0</v>
      </c>
      <c r="W1093" s="36">
        <f t="shared" si="240"/>
        <v>0</v>
      </c>
    </row>
    <row r="1094" spans="1:23" x14ac:dyDescent="0.2">
      <c r="A1094" s="29">
        <v>42365</v>
      </c>
      <c r="B1094" s="30"/>
      <c r="C1094" s="1"/>
      <c r="D1094" s="2">
        <f t="shared" si="243"/>
        <v>0</v>
      </c>
      <c r="E1094" s="30">
        <f t="shared" si="243"/>
        <v>0</v>
      </c>
      <c r="F1094" s="73">
        <f t="shared" si="244"/>
        <v>0</v>
      </c>
      <c r="G1094" s="43">
        <f t="shared" si="244"/>
        <v>0</v>
      </c>
      <c r="I1094" s="19">
        <f t="shared" si="246"/>
        <v>0</v>
      </c>
      <c r="J1094" s="138">
        <f t="shared" si="236"/>
        <v>0</v>
      </c>
      <c r="K1094" s="78">
        <f t="shared" si="237"/>
        <v>0</v>
      </c>
      <c r="L1094" s="144">
        <f t="shared" si="245"/>
        <v>0</v>
      </c>
      <c r="M1094" s="87">
        <f t="shared" si="238"/>
        <v>0</v>
      </c>
      <c r="N1094" s="119" t="s">
        <v>53</v>
      </c>
      <c r="O1094" s="76">
        <f>SUM(K1069:K1099)</f>
        <v>0</v>
      </c>
      <c r="P1094" s="76">
        <f>SUM(M1069:M1099)</f>
        <v>0</v>
      </c>
      <c r="V1094" s="36">
        <f t="shared" si="239"/>
        <v>0</v>
      </c>
      <c r="W1094" s="36">
        <f t="shared" si="240"/>
        <v>0</v>
      </c>
    </row>
    <row r="1095" spans="1:23" x14ac:dyDescent="0.2">
      <c r="A1095" s="29">
        <v>42366</v>
      </c>
      <c r="B1095" s="30"/>
      <c r="C1095" s="1"/>
      <c r="D1095" s="2">
        <f t="shared" si="243"/>
        <v>0</v>
      </c>
      <c r="E1095" s="30">
        <f t="shared" si="243"/>
        <v>0</v>
      </c>
      <c r="F1095" s="73">
        <f t="shared" si="244"/>
        <v>0</v>
      </c>
      <c r="G1095" s="43">
        <f t="shared" si="244"/>
        <v>0</v>
      </c>
      <c r="I1095" s="19">
        <f t="shared" si="246"/>
        <v>0</v>
      </c>
      <c r="J1095" s="138">
        <f t="shared" si="236"/>
        <v>0</v>
      </c>
      <c r="K1095" s="78">
        <f t="shared" si="237"/>
        <v>0</v>
      </c>
      <c r="L1095" s="144">
        <f t="shared" si="245"/>
        <v>0</v>
      </c>
      <c r="M1095" s="87">
        <f t="shared" si="238"/>
        <v>0</v>
      </c>
      <c r="N1095" s="186" t="s">
        <v>16</v>
      </c>
      <c r="O1095" s="186"/>
      <c r="P1095" s="186"/>
      <c r="V1095" s="36">
        <f t="shared" si="239"/>
        <v>0</v>
      </c>
      <c r="W1095" s="36">
        <f t="shared" si="240"/>
        <v>0</v>
      </c>
    </row>
    <row r="1096" spans="1:23" x14ac:dyDescent="0.2">
      <c r="A1096" s="29">
        <v>42367</v>
      </c>
      <c r="B1096" s="30"/>
      <c r="C1096" s="1"/>
      <c r="D1096" s="2">
        <f t="shared" si="243"/>
        <v>0</v>
      </c>
      <c r="E1096" s="30">
        <f t="shared" si="243"/>
        <v>0</v>
      </c>
      <c r="F1096" s="73">
        <f t="shared" si="244"/>
        <v>0</v>
      </c>
      <c r="G1096" s="43">
        <f t="shared" si="244"/>
        <v>0</v>
      </c>
      <c r="I1096" s="19">
        <f t="shared" si="246"/>
        <v>0</v>
      </c>
      <c r="J1096" s="138">
        <f t="shared" si="236"/>
        <v>0</v>
      </c>
      <c r="K1096" s="78">
        <f t="shared" si="237"/>
        <v>0</v>
      </c>
      <c r="L1096" s="144">
        <f t="shared" si="245"/>
        <v>0</v>
      </c>
      <c r="M1096" s="87">
        <f t="shared" si="238"/>
        <v>0</v>
      </c>
      <c r="N1096" s="92" t="s">
        <v>43</v>
      </c>
      <c r="O1096" s="47" t="s">
        <v>39</v>
      </c>
      <c r="P1096" s="93" t="s">
        <v>40</v>
      </c>
      <c r="V1096" s="36">
        <f t="shared" si="239"/>
        <v>0</v>
      </c>
      <c r="W1096" s="36">
        <f t="shared" si="240"/>
        <v>0</v>
      </c>
    </row>
    <row r="1097" spans="1:23" x14ac:dyDescent="0.2">
      <c r="A1097" s="29">
        <v>42368</v>
      </c>
      <c r="B1097" s="30"/>
      <c r="C1097" s="1"/>
      <c r="D1097" s="2">
        <f t="shared" si="243"/>
        <v>0</v>
      </c>
      <c r="E1097" s="30">
        <f t="shared" si="243"/>
        <v>0</v>
      </c>
      <c r="F1097" s="73">
        <f t="shared" si="244"/>
        <v>0</v>
      </c>
      <c r="G1097" s="43">
        <f t="shared" si="244"/>
        <v>0</v>
      </c>
      <c r="I1097" s="32">
        <f t="shared" si="246"/>
        <v>0</v>
      </c>
      <c r="J1097" s="138">
        <f t="shared" si="236"/>
        <v>0</v>
      </c>
      <c r="K1097" s="78">
        <f t="shared" si="237"/>
        <v>0</v>
      </c>
      <c r="L1097" s="144">
        <f t="shared" si="245"/>
        <v>0</v>
      </c>
      <c r="M1097" s="87">
        <f t="shared" si="238"/>
        <v>0</v>
      </c>
      <c r="N1097" s="97">
        <f>SUM(I1069:I1097)</f>
        <v>0</v>
      </c>
      <c r="O1097" s="98">
        <f>IF(SUM(J1069:J1099)&lt;20000,20000,SUM(J1069:J1099))</f>
        <v>20000</v>
      </c>
      <c r="P1097" s="99">
        <f>IF(SUM(L1069:L1099)&lt;6000,6000,SUM(L1069:L1099))</f>
        <v>6000</v>
      </c>
      <c r="V1097" s="36">
        <f t="shared" si="239"/>
        <v>0</v>
      </c>
      <c r="W1097" s="36">
        <f t="shared" si="240"/>
        <v>0</v>
      </c>
    </row>
    <row r="1098" spans="1:23" s="39" customFormat="1" x14ac:dyDescent="0.2">
      <c r="A1098" s="29">
        <v>42369</v>
      </c>
      <c r="B1098" s="30"/>
      <c r="C1098" s="2"/>
      <c r="D1098" s="2">
        <f t="shared" si="243"/>
        <v>0</v>
      </c>
      <c r="E1098" s="30">
        <f t="shared" si="243"/>
        <v>0</v>
      </c>
      <c r="F1098" s="73">
        <f t="shared" si="244"/>
        <v>0</v>
      </c>
      <c r="G1098" s="43">
        <f t="shared" si="244"/>
        <v>0</v>
      </c>
      <c r="I1098" s="31">
        <f t="shared" si="246"/>
        <v>0</v>
      </c>
      <c r="J1098" s="137">
        <f t="shared" si="236"/>
        <v>0</v>
      </c>
      <c r="K1098" s="77">
        <f t="shared" si="237"/>
        <v>0</v>
      </c>
      <c r="L1098" s="137">
        <f t="shared" si="245"/>
        <v>0</v>
      </c>
      <c r="M1098" s="77">
        <f t="shared" si="238"/>
        <v>0</v>
      </c>
      <c r="N1098" s="94">
        <f>ROUND(N1097*18/118,2)</f>
        <v>0</v>
      </c>
      <c r="O1098" s="95">
        <f>IF(O1097=TRUE,SUM(K1069:K1099),O1097*18%)</f>
        <v>3600</v>
      </c>
      <c r="P1098" s="96">
        <f>IF(P1097=TRUE,SUM(M1069:M1099),P1097*18%)</f>
        <v>1080</v>
      </c>
      <c r="V1098" s="36">
        <f t="shared" si="239"/>
        <v>0</v>
      </c>
      <c r="W1098" s="36">
        <f t="shared" si="240"/>
        <v>0</v>
      </c>
    </row>
    <row r="1099" spans="1:23" x14ac:dyDescent="0.2">
      <c r="A1099" s="29">
        <v>42370</v>
      </c>
      <c r="B1099" s="30"/>
      <c r="C1099" s="1"/>
      <c r="D1099" s="2">
        <f t="shared" si="243"/>
        <v>0</v>
      </c>
      <c r="E1099" s="30">
        <f t="shared" si="243"/>
        <v>0</v>
      </c>
      <c r="F1099" s="73">
        <f t="shared" si="244"/>
        <v>0</v>
      </c>
      <c r="G1099" s="43">
        <f t="shared" si="244"/>
        <v>0</v>
      </c>
      <c r="I1099" s="31">
        <f t="shared" si="246"/>
        <v>0</v>
      </c>
      <c r="J1099" s="139">
        <f t="shared" si="236"/>
        <v>0</v>
      </c>
      <c r="K1099" s="79">
        <f t="shared" si="237"/>
        <v>0</v>
      </c>
      <c r="L1099" s="139">
        <f t="shared" si="245"/>
        <v>0</v>
      </c>
      <c r="M1099" s="79">
        <f t="shared" si="238"/>
        <v>0</v>
      </c>
      <c r="N1099" s="190" t="s">
        <v>47</v>
      </c>
      <c r="O1099" s="190"/>
      <c r="P1099" s="190"/>
      <c r="V1099" s="36">
        <f t="shared" si="239"/>
        <v>0</v>
      </c>
      <c r="W1099" s="36">
        <f t="shared" si="240"/>
        <v>0</v>
      </c>
    </row>
    <row r="1100" spans="1:23" x14ac:dyDescent="0.2">
      <c r="A1100" s="29">
        <v>42371</v>
      </c>
      <c r="B1100" s="30"/>
      <c r="C1100" s="1"/>
      <c r="D1100" s="2">
        <f t="shared" ref="D1100" si="247">IF(B1100-B1099=-B1100-B1099,0,B1100-B1099)</f>
        <v>0</v>
      </c>
      <c r="E1100" s="30">
        <f t="shared" ref="E1100" si="248">IF(C1100-C1099=-C1100-C1099,0,C1100-C1099)</f>
        <v>0</v>
      </c>
      <c r="F1100" s="73">
        <f t="shared" ref="F1100" si="249">IFERROR(D1100/B1099,0)</f>
        <v>0</v>
      </c>
      <c r="G1100" s="43">
        <f t="shared" ref="G1100" si="250">IFERROR(E1100/C1099,0)</f>
        <v>0</v>
      </c>
      <c r="I1100" s="31">
        <f t="shared" ref="I1100" si="251">ROUND(B1099*$N$2/$O$739,2)</f>
        <v>0</v>
      </c>
      <c r="J1100" s="137">
        <f t="shared" si="236"/>
        <v>0</v>
      </c>
      <c r="K1100" s="77">
        <f t="shared" ref="K1100" si="252">ROUND(J1100*18%,4)</f>
        <v>0</v>
      </c>
      <c r="L1100" s="137">
        <f t="shared" si="245"/>
        <v>0</v>
      </c>
      <c r="M1100" s="77">
        <f t="shared" ref="M1100" si="253">ROUND(L1100*18%,4)</f>
        <v>0</v>
      </c>
      <c r="N1100" s="3"/>
      <c r="O1100" s="3"/>
      <c r="P1100" s="3"/>
    </row>
    <row r="1101" spans="1:23" ht="11.25" x14ac:dyDescent="0.2">
      <c r="A1101" s="3"/>
      <c r="B1101" s="3"/>
      <c r="C1101" s="3"/>
      <c r="D1101" s="3"/>
      <c r="E1101" s="3"/>
      <c r="F1101" s="3"/>
      <c r="G1101" s="3"/>
      <c r="I1101" s="3"/>
      <c r="J1101" s="140"/>
      <c r="K1101" s="83"/>
      <c r="L1101" s="140"/>
      <c r="M1101" s="83"/>
      <c r="N1101" s="3"/>
      <c r="O1101" s="3"/>
      <c r="P1101" s="3"/>
    </row>
    <row r="1102" spans="1:23" ht="11.25" x14ac:dyDescent="0.2">
      <c r="A1102" s="3"/>
      <c r="B1102" s="3"/>
      <c r="C1102" s="3"/>
      <c r="D1102" s="3"/>
      <c r="E1102" s="3"/>
      <c r="F1102" s="3"/>
      <c r="G1102" s="3"/>
      <c r="I1102" s="3"/>
      <c r="J1102" s="140"/>
      <c r="K1102" s="83"/>
      <c r="L1102" s="140"/>
      <c r="M1102" s="83"/>
      <c r="N1102" s="3"/>
      <c r="O1102" s="3"/>
      <c r="P1102" s="3"/>
    </row>
    <row r="1103" spans="1:23" ht="11.25" x14ac:dyDescent="0.2">
      <c r="A1103" s="3"/>
      <c r="B1103" s="3"/>
      <c r="C1103" s="3"/>
      <c r="D1103" s="3"/>
      <c r="E1103" s="3"/>
      <c r="F1103" s="3"/>
      <c r="G1103" s="3"/>
      <c r="I1103" s="3"/>
      <c r="J1103" s="140"/>
      <c r="K1103" s="83"/>
      <c r="L1103" s="140"/>
      <c r="M1103" s="83"/>
      <c r="N1103" s="3"/>
      <c r="O1103" s="3"/>
      <c r="P1103" s="3"/>
    </row>
    <row r="1104" spans="1:23" ht="11.25" x14ac:dyDescent="0.2">
      <c r="A1104" s="3"/>
      <c r="B1104" s="3"/>
      <c r="C1104" s="3"/>
      <c r="D1104" s="3"/>
      <c r="E1104" s="3"/>
      <c r="F1104" s="3"/>
      <c r="G1104" s="3"/>
      <c r="I1104" s="3"/>
      <c r="J1104" s="140"/>
      <c r="K1104" s="83"/>
      <c r="L1104" s="140"/>
      <c r="M1104" s="83"/>
      <c r="N1104" s="3"/>
      <c r="O1104" s="3"/>
      <c r="P1104" s="3"/>
    </row>
    <row r="1105" spans="1:16" ht="11.25" x14ac:dyDescent="0.2">
      <c r="A1105" s="3"/>
      <c r="B1105" s="3"/>
      <c r="C1105" s="3"/>
      <c r="D1105" s="3"/>
      <c r="E1105" s="3"/>
      <c r="F1105" s="3"/>
      <c r="G1105" s="3"/>
      <c r="I1105" s="3"/>
      <c r="J1105" s="140"/>
      <c r="K1105" s="83"/>
      <c r="L1105" s="140"/>
      <c r="M1105" s="83"/>
      <c r="N1105" s="3"/>
      <c r="O1105" s="3"/>
      <c r="P1105" s="3"/>
    </row>
    <row r="1106" spans="1:16" ht="11.25" x14ac:dyDescent="0.2">
      <c r="A1106" s="3"/>
      <c r="B1106" s="3"/>
      <c r="C1106" s="3"/>
      <c r="D1106" s="3"/>
      <c r="E1106" s="3"/>
      <c r="F1106" s="3"/>
      <c r="G1106" s="3"/>
      <c r="I1106" s="3"/>
      <c r="J1106" s="140"/>
      <c r="K1106" s="83"/>
      <c r="L1106" s="140"/>
      <c r="M1106" s="83"/>
      <c r="N1106" s="3"/>
      <c r="O1106" s="3"/>
      <c r="P1106" s="3"/>
    </row>
    <row r="1107" spans="1:16" ht="11.25" x14ac:dyDescent="0.2">
      <c r="A1107" s="3"/>
      <c r="B1107" s="3"/>
      <c r="C1107" s="3"/>
      <c r="D1107" s="3"/>
      <c r="E1107" s="3"/>
      <c r="F1107" s="3"/>
      <c r="G1107" s="3"/>
      <c r="I1107" s="3"/>
      <c r="J1107" s="140"/>
      <c r="K1107" s="83"/>
      <c r="L1107" s="140"/>
      <c r="M1107" s="83"/>
      <c r="N1107" s="3"/>
      <c r="O1107" s="3"/>
      <c r="P1107" s="3"/>
    </row>
    <row r="1108" spans="1:16" ht="11.25" x14ac:dyDescent="0.2">
      <c r="A1108" s="3"/>
      <c r="B1108" s="3"/>
      <c r="C1108" s="3"/>
      <c r="D1108" s="3"/>
      <c r="E1108" s="3"/>
      <c r="F1108" s="3"/>
      <c r="G1108" s="3"/>
      <c r="I1108" s="3"/>
      <c r="J1108" s="140"/>
      <c r="K1108" s="83"/>
      <c r="L1108" s="140"/>
      <c r="M1108" s="83"/>
      <c r="N1108" s="3"/>
      <c r="O1108" s="3"/>
      <c r="P1108" s="3"/>
    </row>
    <row r="1109" spans="1:16" ht="11.25" x14ac:dyDescent="0.2">
      <c r="A1109" s="3"/>
      <c r="B1109" s="3"/>
      <c r="C1109" s="3"/>
      <c r="D1109" s="3"/>
      <c r="E1109" s="3"/>
      <c r="F1109" s="3"/>
      <c r="G1109" s="3"/>
      <c r="I1109" s="3"/>
      <c r="J1109" s="140"/>
      <c r="K1109" s="83"/>
      <c r="L1109" s="140"/>
      <c r="M1109" s="83"/>
      <c r="N1109" s="3"/>
      <c r="O1109" s="3"/>
      <c r="P1109" s="3"/>
    </row>
    <row r="1110" spans="1:16" ht="11.25" x14ac:dyDescent="0.2">
      <c r="A1110" s="3"/>
      <c r="B1110" s="3"/>
      <c r="C1110" s="3"/>
      <c r="D1110" s="3"/>
      <c r="E1110" s="3"/>
      <c r="F1110" s="3"/>
      <c r="G1110" s="3"/>
      <c r="I1110" s="3"/>
      <c r="J1110" s="140"/>
      <c r="K1110" s="83"/>
      <c r="L1110" s="140"/>
      <c r="M1110" s="83"/>
      <c r="N1110" s="3"/>
      <c r="O1110" s="3"/>
      <c r="P1110" s="3"/>
    </row>
    <row r="1111" spans="1:16" ht="11.25" x14ac:dyDescent="0.2">
      <c r="A1111" s="3"/>
      <c r="B1111" s="3"/>
      <c r="C1111" s="3"/>
      <c r="D1111" s="3"/>
      <c r="E1111" s="3"/>
      <c r="F1111" s="3"/>
      <c r="G1111" s="3"/>
      <c r="I1111" s="3"/>
      <c r="J1111" s="140"/>
      <c r="K1111" s="83"/>
      <c r="L1111" s="140"/>
      <c r="M1111" s="83"/>
      <c r="N1111" s="3"/>
      <c r="O1111" s="3"/>
      <c r="P1111" s="3"/>
    </row>
    <row r="1112" spans="1:16" ht="11.25" x14ac:dyDescent="0.2">
      <c r="A1112" s="3"/>
      <c r="B1112" s="3"/>
      <c r="C1112" s="3"/>
      <c r="D1112" s="3"/>
      <c r="E1112" s="3"/>
      <c r="F1112" s="3"/>
      <c r="G1112" s="3"/>
      <c r="I1112" s="3"/>
      <c r="J1112" s="140"/>
      <c r="K1112" s="83"/>
      <c r="L1112" s="140"/>
      <c r="M1112" s="83"/>
      <c r="N1112" s="3"/>
      <c r="O1112" s="3"/>
      <c r="P1112" s="3"/>
    </row>
    <row r="1113" spans="1:16" ht="11.25" x14ac:dyDescent="0.2">
      <c r="A1113" s="3"/>
      <c r="B1113" s="3"/>
      <c r="C1113" s="3"/>
      <c r="D1113" s="3"/>
      <c r="E1113" s="3"/>
      <c r="F1113" s="3"/>
      <c r="G1113" s="3"/>
      <c r="I1113" s="3"/>
      <c r="J1113" s="140"/>
      <c r="K1113" s="83"/>
      <c r="L1113" s="140"/>
      <c r="M1113" s="83"/>
      <c r="N1113" s="3"/>
      <c r="O1113" s="3"/>
      <c r="P1113" s="3"/>
    </row>
    <row r="1114" spans="1:16" ht="11.25" x14ac:dyDescent="0.2">
      <c r="A1114" s="3"/>
      <c r="B1114" s="3"/>
      <c r="C1114" s="3"/>
      <c r="D1114" s="3"/>
      <c r="E1114" s="3"/>
      <c r="F1114" s="3"/>
      <c r="G1114" s="3"/>
      <c r="I1114" s="3"/>
      <c r="J1114" s="140"/>
      <c r="K1114" s="83"/>
      <c r="L1114" s="140"/>
      <c r="M1114" s="83"/>
      <c r="N1114" s="3"/>
      <c r="O1114" s="3"/>
      <c r="P1114" s="3"/>
    </row>
    <row r="1115" spans="1:16" ht="11.25" x14ac:dyDescent="0.2">
      <c r="A1115" s="3"/>
      <c r="B1115" s="3"/>
      <c r="C1115" s="3"/>
      <c r="D1115" s="3"/>
      <c r="E1115" s="3"/>
      <c r="F1115" s="3"/>
      <c r="G1115" s="3"/>
      <c r="I1115" s="3"/>
      <c r="J1115" s="140"/>
      <c r="K1115" s="83"/>
      <c r="L1115" s="140"/>
      <c r="M1115" s="83"/>
      <c r="N1115" s="3"/>
      <c r="O1115" s="3"/>
      <c r="P1115" s="3"/>
    </row>
    <row r="1116" spans="1:16" ht="11.25" x14ac:dyDescent="0.2">
      <c r="A1116" s="3"/>
      <c r="B1116" s="3"/>
      <c r="C1116" s="3"/>
      <c r="D1116" s="3"/>
      <c r="E1116" s="3"/>
      <c r="F1116" s="3"/>
      <c r="G1116" s="3"/>
      <c r="I1116" s="3"/>
      <c r="J1116" s="140"/>
      <c r="K1116" s="83"/>
      <c r="L1116" s="140"/>
      <c r="M1116" s="83"/>
      <c r="N1116" s="3"/>
      <c r="O1116" s="3"/>
      <c r="P1116" s="3"/>
    </row>
    <row r="1117" spans="1:16" ht="11.25" x14ac:dyDescent="0.2">
      <c r="A1117" s="3"/>
      <c r="B1117" s="3"/>
      <c r="C1117" s="3"/>
      <c r="D1117" s="3"/>
      <c r="E1117" s="3"/>
      <c r="F1117" s="3"/>
      <c r="G1117" s="3"/>
      <c r="I1117" s="3"/>
      <c r="J1117" s="140"/>
      <c r="K1117" s="83"/>
      <c r="L1117" s="140"/>
      <c r="M1117" s="83"/>
      <c r="N1117" s="3"/>
      <c r="O1117" s="3"/>
      <c r="P1117" s="3"/>
    </row>
    <row r="1118" spans="1:16" ht="11.25" x14ac:dyDescent="0.2">
      <c r="A1118" s="3"/>
      <c r="B1118" s="3"/>
      <c r="C1118" s="3"/>
      <c r="D1118" s="3"/>
      <c r="E1118" s="3"/>
      <c r="F1118" s="3"/>
      <c r="G1118" s="3"/>
      <c r="I1118" s="3"/>
      <c r="J1118" s="140"/>
      <c r="K1118" s="83"/>
      <c r="L1118" s="140"/>
      <c r="M1118" s="83"/>
      <c r="N1118" s="3"/>
      <c r="O1118" s="3"/>
      <c r="P1118" s="3"/>
    </row>
    <row r="1119" spans="1:16" ht="11.25" x14ac:dyDescent="0.2">
      <c r="A1119" s="3"/>
      <c r="B1119" s="3"/>
      <c r="C1119" s="3"/>
      <c r="D1119" s="3"/>
      <c r="E1119" s="3"/>
      <c r="F1119" s="3"/>
      <c r="G1119" s="3"/>
      <c r="I1119" s="3"/>
      <c r="J1119" s="140"/>
      <c r="K1119" s="83"/>
      <c r="L1119" s="140"/>
      <c r="M1119" s="83"/>
      <c r="N1119" s="3"/>
      <c r="O1119" s="3"/>
      <c r="P1119" s="3"/>
    </row>
    <row r="1120" spans="1:16" ht="11.25" x14ac:dyDescent="0.2">
      <c r="A1120" s="3"/>
      <c r="B1120" s="3"/>
      <c r="C1120" s="3"/>
      <c r="D1120" s="3"/>
      <c r="E1120" s="3"/>
      <c r="F1120" s="3"/>
      <c r="G1120" s="3"/>
      <c r="I1120" s="3"/>
      <c r="J1120" s="140"/>
      <c r="K1120" s="83"/>
      <c r="L1120" s="140"/>
      <c r="M1120" s="83"/>
      <c r="N1120" s="3"/>
      <c r="O1120" s="3"/>
      <c r="P1120" s="3"/>
    </row>
    <row r="1121" spans="1:16" ht="11.25" x14ac:dyDescent="0.2">
      <c r="A1121" s="3"/>
      <c r="B1121" s="3"/>
      <c r="C1121" s="3"/>
      <c r="D1121" s="3"/>
      <c r="E1121" s="3"/>
      <c r="F1121" s="3"/>
      <c r="G1121" s="3"/>
      <c r="I1121" s="3"/>
      <c r="J1121" s="140"/>
      <c r="K1121" s="83"/>
      <c r="L1121" s="140"/>
      <c r="M1121" s="83"/>
      <c r="N1121" s="3"/>
      <c r="O1121" s="3"/>
      <c r="P1121" s="3"/>
    </row>
    <row r="1122" spans="1:16" ht="11.25" x14ac:dyDescent="0.2">
      <c r="A1122" s="3"/>
      <c r="B1122" s="3"/>
      <c r="C1122" s="3"/>
      <c r="D1122" s="3"/>
      <c r="E1122" s="3"/>
      <c r="F1122" s="3"/>
      <c r="G1122" s="3"/>
      <c r="I1122" s="3"/>
      <c r="J1122" s="140"/>
      <c r="K1122" s="83"/>
      <c r="L1122" s="140"/>
      <c r="M1122" s="83"/>
      <c r="N1122" s="3"/>
      <c r="O1122" s="3"/>
      <c r="P1122" s="3"/>
    </row>
    <row r="1123" spans="1:16" ht="11.25" x14ac:dyDescent="0.2">
      <c r="A1123" s="3"/>
      <c r="B1123" s="3"/>
      <c r="C1123" s="3"/>
      <c r="D1123" s="3"/>
      <c r="E1123" s="3"/>
      <c r="F1123" s="3"/>
      <c r="G1123" s="3"/>
      <c r="I1123" s="3"/>
      <c r="J1123" s="140"/>
      <c r="K1123" s="83"/>
      <c r="L1123" s="140"/>
      <c r="M1123" s="83"/>
      <c r="N1123" s="3"/>
      <c r="O1123" s="3"/>
      <c r="P1123" s="3"/>
    </row>
    <row r="1124" spans="1:16" ht="11.25" x14ac:dyDescent="0.2">
      <c r="A1124" s="3"/>
      <c r="B1124" s="3"/>
      <c r="C1124" s="3"/>
      <c r="D1124" s="3"/>
      <c r="E1124" s="3"/>
      <c r="F1124" s="3"/>
      <c r="G1124" s="3"/>
      <c r="I1124" s="3"/>
      <c r="J1124" s="140"/>
      <c r="K1124" s="83"/>
      <c r="L1124" s="140"/>
      <c r="M1124" s="83"/>
      <c r="N1124" s="3"/>
      <c r="O1124" s="3"/>
      <c r="P1124" s="3"/>
    </row>
    <row r="1125" spans="1:16" ht="11.25" x14ac:dyDescent="0.2">
      <c r="A1125" s="3"/>
      <c r="B1125" s="3"/>
      <c r="C1125" s="3"/>
      <c r="D1125" s="3"/>
      <c r="E1125" s="3"/>
      <c r="F1125" s="3"/>
      <c r="G1125" s="3"/>
      <c r="I1125" s="3"/>
      <c r="J1125" s="140"/>
      <c r="K1125" s="83"/>
      <c r="L1125" s="140"/>
      <c r="M1125" s="83"/>
      <c r="N1125" s="3"/>
      <c r="O1125" s="3"/>
      <c r="P1125" s="3"/>
    </row>
    <row r="1126" spans="1:16" ht="11.25" x14ac:dyDescent="0.2">
      <c r="A1126" s="3"/>
      <c r="B1126" s="3"/>
      <c r="C1126" s="3"/>
      <c r="D1126" s="3"/>
      <c r="E1126" s="3"/>
      <c r="F1126" s="3"/>
      <c r="G1126" s="3"/>
      <c r="I1126" s="3"/>
      <c r="J1126" s="140"/>
      <c r="K1126" s="83"/>
      <c r="L1126" s="140"/>
      <c r="M1126" s="83"/>
      <c r="N1126" s="3"/>
      <c r="O1126" s="3"/>
      <c r="P1126" s="3"/>
    </row>
    <row r="1127" spans="1:16" ht="11.25" x14ac:dyDescent="0.2">
      <c r="A1127" s="3"/>
      <c r="B1127" s="3"/>
      <c r="C1127" s="3"/>
      <c r="D1127" s="3"/>
      <c r="E1127" s="3"/>
      <c r="F1127" s="3"/>
      <c r="G1127" s="3"/>
      <c r="I1127" s="3"/>
      <c r="J1127" s="140"/>
      <c r="K1127" s="83"/>
      <c r="L1127" s="140"/>
      <c r="M1127" s="83"/>
      <c r="N1127" s="3"/>
      <c r="O1127" s="3"/>
      <c r="P1127" s="3"/>
    </row>
    <row r="1128" spans="1:16" ht="11.25" x14ac:dyDescent="0.2">
      <c r="A1128" s="3"/>
      <c r="B1128" s="3"/>
      <c r="C1128" s="3"/>
      <c r="D1128" s="3"/>
      <c r="E1128" s="3"/>
      <c r="F1128" s="3"/>
      <c r="G1128" s="3"/>
      <c r="I1128" s="3"/>
      <c r="J1128" s="140"/>
      <c r="K1128" s="83"/>
      <c r="L1128" s="140"/>
      <c r="M1128" s="83"/>
      <c r="N1128" s="3"/>
      <c r="O1128" s="3"/>
      <c r="P1128" s="3"/>
    </row>
    <row r="1129" spans="1:16" ht="11.25" x14ac:dyDescent="0.2">
      <c r="A1129" s="3"/>
      <c r="B1129" s="3"/>
      <c r="C1129" s="3"/>
      <c r="D1129" s="3"/>
      <c r="E1129" s="3"/>
      <c r="F1129" s="3"/>
      <c r="G1129" s="3"/>
      <c r="I1129" s="3"/>
      <c r="J1129" s="140"/>
      <c r="K1129" s="83"/>
      <c r="L1129" s="140"/>
      <c r="M1129" s="83"/>
      <c r="N1129" s="3"/>
      <c r="O1129" s="3"/>
      <c r="P1129" s="3"/>
    </row>
    <row r="1130" spans="1:16" ht="11.25" x14ac:dyDescent="0.2">
      <c r="A1130" s="3"/>
      <c r="B1130" s="3"/>
      <c r="C1130" s="3"/>
      <c r="D1130" s="3"/>
      <c r="E1130" s="3"/>
      <c r="F1130" s="3"/>
      <c r="G1130" s="3"/>
      <c r="I1130" s="3"/>
      <c r="J1130" s="140"/>
      <c r="K1130" s="83"/>
      <c r="L1130" s="140"/>
      <c r="M1130" s="83"/>
      <c r="N1130" s="3"/>
      <c r="O1130" s="3"/>
      <c r="P1130" s="3"/>
    </row>
    <row r="1131" spans="1:16" ht="11.25" x14ac:dyDescent="0.2">
      <c r="A1131" s="3"/>
      <c r="B1131" s="3"/>
      <c r="C1131" s="3"/>
      <c r="D1131" s="3"/>
      <c r="E1131" s="3"/>
      <c r="F1131" s="3"/>
      <c r="G1131" s="3"/>
      <c r="I1131" s="3"/>
      <c r="J1131" s="140"/>
      <c r="K1131" s="83"/>
      <c r="L1131" s="140"/>
      <c r="M1131" s="83"/>
      <c r="N1131" s="3"/>
      <c r="O1131" s="3"/>
      <c r="P1131" s="3"/>
    </row>
    <row r="1132" spans="1:16" ht="11.25" x14ac:dyDescent="0.2">
      <c r="A1132" s="3"/>
      <c r="B1132" s="3"/>
      <c r="C1132" s="3"/>
      <c r="D1132" s="3"/>
      <c r="E1132" s="3"/>
      <c r="F1132" s="3"/>
      <c r="G1132" s="3"/>
      <c r="I1132" s="3"/>
      <c r="J1132" s="140"/>
      <c r="K1132" s="83"/>
      <c r="L1132" s="140"/>
      <c r="M1132" s="83"/>
      <c r="N1132" s="3"/>
      <c r="O1132" s="3"/>
      <c r="P1132" s="3"/>
    </row>
    <row r="1133" spans="1:16" ht="11.25" x14ac:dyDescent="0.2">
      <c r="A1133" s="3"/>
      <c r="B1133" s="3"/>
      <c r="C1133" s="3"/>
      <c r="D1133" s="3"/>
      <c r="E1133" s="3"/>
      <c r="F1133" s="3"/>
      <c r="G1133" s="3"/>
      <c r="I1133" s="3"/>
      <c r="J1133" s="140"/>
      <c r="K1133" s="83"/>
      <c r="L1133" s="140"/>
      <c r="M1133" s="83"/>
      <c r="N1133" s="3"/>
      <c r="O1133" s="3"/>
      <c r="P1133" s="3"/>
    </row>
    <row r="1134" spans="1:16" ht="11.25" x14ac:dyDescent="0.2">
      <c r="A1134" s="3"/>
      <c r="B1134" s="3"/>
      <c r="C1134" s="3"/>
      <c r="D1134" s="3"/>
      <c r="E1134" s="3"/>
      <c r="F1134" s="3"/>
      <c r="G1134" s="3"/>
      <c r="I1134" s="3"/>
      <c r="J1134" s="140"/>
      <c r="K1134" s="83"/>
      <c r="L1134" s="140"/>
      <c r="M1134" s="83"/>
      <c r="N1134" s="3"/>
      <c r="O1134" s="3"/>
      <c r="P1134" s="3"/>
    </row>
    <row r="1135" spans="1:16" ht="11.25" x14ac:dyDescent="0.2">
      <c r="A1135" s="3"/>
      <c r="B1135" s="3"/>
      <c r="C1135" s="3"/>
      <c r="D1135" s="3"/>
      <c r="E1135" s="3"/>
      <c r="F1135" s="3"/>
      <c r="G1135" s="3"/>
      <c r="I1135" s="3"/>
      <c r="J1135" s="140"/>
      <c r="K1135" s="83"/>
      <c r="L1135" s="140"/>
      <c r="M1135" s="83"/>
      <c r="N1135" s="3"/>
      <c r="O1135" s="3"/>
      <c r="P1135" s="3"/>
    </row>
    <row r="1136" spans="1:16" ht="11.25" x14ac:dyDescent="0.2">
      <c r="A1136" s="3"/>
      <c r="B1136" s="3"/>
      <c r="C1136" s="3"/>
      <c r="D1136" s="3"/>
      <c r="E1136" s="3"/>
      <c r="F1136" s="3"/>
      <c r="G1136" s="3"/>
      <c r="I1136" s="3"/>
      <c r="J1136" s="140"/>
      <c r="K1136" s="83"/>
      <c r="L1136" s="140"/>
      <c r="M1136" s="83"/>
      <c r="N1136" s="3"/>
      <c r="O1136" s="3"/>
      <c r="P1136" s="3"/>
    </row>
    <row r="1137" spans="1:16" ht="11.25" x14ac:dyDescent="0.2">
      <c r="A1137" s="3"/>
      <c r="B1137" s="3"/>
      <c r="C1137" s="3"/>
      <c r="D1137" s="3"/>
      <c r="E1137" s="3"/>
      <c r="F1137" s="3"/>
      <c r="G1137" s="3"/>
      <c r="I1137" s="3"/>
      <c r="J1137" s="140"/>
      <c r="K1137" s="83"/>
      <c r="L1137" s="140"/>
      <c r="M1137" s="83"/>
      <c r="N1137" s="3"/>
      <c r="O1137" s="3"/>
      <c r="P1137" s="3"/>
    </row>
    <row r="1138" spans="1:16" ht="11.25" x14ac:dyDescent="0.2">
      <c r="A1138" s="3"/>
      <c r="B1138" s="3"/>
      <c r="C1138" s="3"/>
      <c r="D1138" s="3"/>
      <c r="E1138" s="3"/>
      <c r="F1138" s="3"/>
      <c r="G1138" s="3"/>
      <c r="I1138" s="3"/>
      <c r="J1138" s="140"/>
      <c r="K1138" s="83"/>
      <c r="L1138" s="140"/>
      <c r="M1138" s="83"/>
      <c r="N1138" s="3"/>
      <c r="O1138" s="3"/>
      <c r="P1138" s="3"/>
    </row>
    <row r="1139" spans="1:16" ht="11.25" x14ac:dyDescent="0.2">
      <c r="A1139" s="3"/>
      <c r="B1139" s="3"/>
      <c r="C1139" s="3"/>
      <c r="D1139" s="3"/>
      <c r="E1139" s="3"/>
      <c r="F1139" s="3"/>
      <c r="G1139" s="3"/>
      <c r="I1139" s="3"/>
      <c r="J1139" s="140"/>
      <c r="K1139" s="83"/>
      <c r="L1139" s="140"/>
      <c r="M1139" s="83"/>
      <c r="N1139" s="3"/>
      <c r="O1139" s="3"/>
      <c r="P1139" s="3"/>
    </row>
    <row r="1140" spans="1:16" ht="11.25" x14ac:dyDescent="0.2">
      <c r="A1140" s="3"/>
      <c r="B1140" s="3"/>
      <c r="C1140" s="3"/>
      <c r="D1140" s="3"/>
      <c r="E1140" s="3"/>
      <c r="F1140" s="3"/>
      <c r="G1140" s="3"/>
      <c r="I1140" s="3"/>
      <c r="J1140" s="140"/>
      <c r="K1140" s="83"/>
      <c r="L1140" s="140"/>
      <c r="M1140" s="83"/>
      <c r="N1140" s="3"/>
      <c r="O1140" s="3"/>
      <c r="P1140" s="3"/>
    </row>
    <row r="1141" spans="1:16" ht="11.25" x14ac:dyDescent="0.2">
      <c r="A1141" s="3"/>
      <c r="B1141" s="3"/>
      <c r="C1141" s="3"/>
      <c r="D1141" s="3"/>
      <c r="E1141" s="3"/>
      <c r="F1141" s="3"/>
      <c r="G1141" s="3"/>
      <c r="I1141" s="3"/>
      <c r="J1141" s="140"/>
      <c r="K1141" s="83"/>
      <c r="L1141" s="140"/>
      <c r="M1141" s="83"/>
      <c r="N1141" s="3"/>
      <c r="O1141" s="3"/>
      <c r="P1141" s="3"/>
    </row>
    <row r="1142" spans="1:16" ht="11.25" x14ac:dyDescent="0.2">
      <c r="A1142" s="3"/>
      <c r="B1142" s="3"/>
      <c r="C1142" s="3"/>
      <c r="D1142" s="3"/>
      <c r="E1142" s="3"/>
      <c r="F1142" s="3"/>
      <c r="G1142" s="3"/>
      <c r="I1142" s="3"/>
      <c r="J1142" s="140"/>
      <c r="K1142" s="83"/>
      <c r="L1142" s="140"/>
      <c r="M1142" s="83"/>
      <c r="N1142" s="3"/>
      <c r="O1142" s="3"/>
      <c r="P1142" s="3"/>
    </row>
    <row r="1143" spans="1:16" ht="11.25" x14ac:dyDescent="0.2">
      <c r="A1143" s="3"/>
      <c r="B1143" s="3"/>
      <c r="C1143" s="3"/>
      <c r="D1143" s="3"/>
      <c r="E1143" s="3"/>
      <c r="F1143" s="3"/>
      <c r="G1143" s="3"/>
      <c r="I1143" s="3"/>
      <c r="J1143" s="140"/>
      <c r="K1143" s="83"/>
      <c r="L1143" s="140"/>
      <c r="M1143" s="83"/>
      <c r="N1143" s="3"/>
      <c r="O1143" s="3"/>
      <c r="P1143" s="3"/>
    </row>
    <row r="1144" spans="1:16" ht="11.25" x14ac:dyDescent="0.2">
      <c r="A1144" s="3"/>
      <c r="B1144" s="3"/>
      <c r="C1144" s="3"/>
      <c r="D1144" s="3"/>
      <c r="E1144" s="3"/>
      <c r="F1144" s="3"/>
      <c r="G1144" s="3"/>
      <c r="I1144" s="3"/>
      <c r="J1144" s="140"/>
      <c r="K1144" s="83"/>
      <c r="L1144" s="140"/>
      <c r="M1144" s="83"/>
      <c r="N1144" s="3"/>
      <c r="O1144" s="3"/>
      <c r="P1144" s="3"/>
    </row>
    <row r="1145" spans="1:16" ht="11.25" x14ac:dyDescent="0.2">
      <c r="A1145" s="3"/>
      <c r="B1145" s="3"/>
      <c r="C1145" s="3"/>
      <c r="D1145" s="3"/>
      <c r="E1145" s="3"/>
      <c r="F1145" s="3"/>
      <c r="G1145" s="3"/>
      <c r="I1145" s="3"/>
      <c r="J1145" s="140"/>
      <c r="K1145" s="83"/>
      <c r="L1145" s="140"/>
      <c r="M1145" s="83"/>
      <c r="N1145" s="3"/>
      <c r="O1145" s="3"/>
      <c r="P1145" s="3"/>
    </row>
    <row r="1146" spans="1:16" ht="11.25" x14ac:dyDescent="0.2">
      <c r="A1146" s="3"/>
      <c r="B1146" s="3"/>
      <c r="C1146" s="3"/>
      <c r="D1146" s="3"/>
      <c r="E1146" s="3"/>
      <c r="F1146" s="3"/>
      <c r="G1146" s="3"/>
      <c r="I1146" s="3"/>
      <c r="J1146" s="140"/>
      <c r="K1146" s="83"/>
      <c r="L1146" s="140"/>
      <c r="M1146" s="83"/>
      <c r="N1146" s="3"/>
      <c r="O1146" s="3"/>
      <c r="P1146" s="3"/>
    </row>
    <row r="1147" spans="1:16" ht="11.25" x14ac:dyDescent="0.2">
      <c r="A1147" s="3"/>
      <c r="B1147" s="3"/>
      <c r="C1147" s="3"/>
      <c r="D1147" s="3"/>
      <c r="E1147" s="3"/>
      <c r="F1147" s="3"/>
      <c r="G1147" s="3"/>
      <c r="I1147" s="3"/>
      <c r="J1147" s="140"/>
      <c r="K1147" s="83"/>
      <c r="L1147" s="140"/>
      <c r="M1147" s="83"/>
      <c r="N1147" s="3"/>
      <c r="O1147" s="3"/>
      <c r="P1147" s="3"/>
    </row>
    <row r="1148" spans="1:16" ht="11.25" x14ac:dyDescent="0.2">
      <c r="A1148" s="3"/>
      <c r="B1148" s="3"/>
      <c r="C1148" s="3"/>
      <c r="D1148" s="3"/>
      <c r="E1148" s="3"/>
      <c r="F1148" s="3"/>
      <c r="G1148" s="3"/>
      <c r="I1148" s="3"/>
      <c r="J1148" s="140"/>
      <c r="K1148" s="83"/>
      <c r="L1148" s="140"/>
      <c r="M1148" s="83"/>
      <c r="N1148" s="3"/>
      <c r="O1148" s="3"/>
      <c r="P1148" s="3"/>
    </row>
    <row r="1149" spans="1:16" ht="11.25" x14ac:dyDescent="0.2">
      <c r="A1149" s="3"/>
      <c r="B1149" s="3"/>
      <c r="C1149" s="3"/>
      <c r="D1149" s="3"/>
      <c r="E1149" s="3"/>
      <c r="F1149" s="3"/>
      <c r="G1149" s="3"/>
      <c r="I1149" s="3"/>
      <c r="J1149" s="140"/>
      <c r="K1149" s="83"/>
      <c r="L1149" s="140"/>
      <c r="M1149" s="83"/>
      <c r="N1149" s="3"/>
      <c r="O1149" s="3"/>
      <c r="P1149" s="3"/>
    </row>
    <row r="1150" spans="1:16" ht="11.25" x14ac:dyDescent="0.2">
      <c r="A1150" s="3"/>
      <c r="B1150" s="3"/>
      <c r="C1150" s="3"/>
      <c r="D1150" s="3"/>
      <c r="E1150" s="3"/>
      <c r="F1150" s="3"/>
      <c r="G1150" s="3"/>
      <c r="I1150" s="3"/>
      <c r="J1150" s="140"/>
      <c r="K1150" s="83"/>
      <c r="L1150" s="140"/>
      <c r="M1150" s="83"/>
      <c r="N1150" s="3"/>
      <c r="O1150" s="3"/>
      <c r="P1150" s="3"/>
    </row>
    <row r="1151" spans="1:16" ht="11.25" x14ac:dyDescent="0.2">
      <c r="A1151" s="3"/>
      <c r="B1151" s="3"/>
      <c r="C1151" s="3"/>
      <c r="D1151" s="3"/>
      <c r="E1151" s="3"/>
      <c r="F1151" s="3"/>
      <c r="G1151" s="3"/>
      <c r="I1151" s="3"/>
      <c r="J1151" s="140"/>
      <c r="K1151" s="83"/>
      <c r="L1151" s="140"/>
      <c r="M1151" s="83"/>
      <c r="N1151" s="3"/>
      <c r="O1151" s="3"/>
      <c r="P1151" s="3"/>
    </row>
    <row r="1152" spans="1:16" ht="11.25" x14ac:dyDescent="0.2">
      <c r="A1152" s="3"/>
      <c r="B1152" s="3"/>
      <c r="C1152" s="3"/>
      <c r="D1152" s="3"/>
      <c r="E1152" s="3"/>
      <c r="F1152" s="3"/>
      <c r="G1152" s="3"/>
      <c r="I1152" s="3"/>
      <c r="J1152" s="140"/>
      <c r="K1152" s="83"/>
      <c r="L1152" s="140"/>
      <c r="M1152" s="83"/>
      <c r="N1152" s="3"/>
      <c r="O1152" s="3"/>
      <c r="P1152" s="3"/>
    </row>
    <row r="1153" spans="1:16" ht="11.25" x14ac:dyDescent="0.2">
      <c r="A1153" s="3"/>
      <c r="B1153" s="3"/>
      <c r="C1153" s="3"/>
      <c r="D1153" s="3"/>
      <c r="E1153" s="3"/>
      <c r="F1153" s="3"/>
      <c r="G1153" s="3"/>
      <c r="I1153" s="3"/>
      <c r="J1153" s="140"/>
      <c r="K1153" s="83"/>
      <c r="L1153" s="140"/>
      <c r="M1153" s="83"/>
      <c r="N1153" s="3"/>
      <c r="O1153" s="3"/>
      <c r="P1153" s="3"/>
    </row>
    <row r="1154" spans="1:16" ht="11.25" x14ac:dyDescent="0.2">
      <c r="A1154" s="3"/>
      <c r="B1154" s="3"/>
      <c r="C1154" s="3"/>
      <c r="D1154" s="3"/>
      <c r="E1154" s="3"/>
      <c r="F1154" s="3"/>
      <c r="G1154" s="3"/>
      <c r="I1154" s="3"/>
      <c r="J1154" s="140"/>
      <c r="K1154" s="83"/>
      <c r="L1154" s="140"/>
      <c r="M1154" s="83"/>
      <c r="N1154" s="3"/>
      <c r="O1154" s="3"/>
      <c r="P1154" s="3"/>
    </row>
    <row r="1155" spans="1:16" ht="11.25" x14ac:dyDescent="0.2">
      <c r="A1155" s="3"/>
      <c r="B1155" s="3"/>
      <c r="C1155" s="3"/>
      <c r="D1155" s="3"/>
      <c r="E1155" s="3"/>
      <c r="F1155" s="3"/>
      <c r="G1155" s="3"/>
      <c r="I1155" s="3"/>
      <c r="J1155" s="140"/>
      <c r="K1155" s="83"/>
      <c r="L1155" s="140"/>
      <c r="M1155" s="83"/>
      <c r="N1155" s="3"/>
      <c r="O1155" s="3"/>
      <c r="P1155" s="3"/>
    </row>
    <row r="1156" spans="1:16" ht="11.25" x14ac:dyDescent="0.2">
      <c r="A1156" s="3"/>
      <c r="B1156" s="3"/>
      <c r="C1156" s="3"/>
      <c r="D1156" s="3"/>
      <c r="E1156" s="3"/>
      <c r="F1156" s="3"/>
      <c r="G1156" s="3"/>
      <c r="I1156" s="3"/>
      <c r="J1156" s="140"/>
      <c r="K1156" s="83"/>
      <c r="L1156" s="140"/>
      <c r="M1156" s="83"/>
      <c r="N1156" s="3"/>
      <c r="O1156" s="3"/>
      <c r="P1156" s="3"/>
    </row>
    <row r="1157" spans="1:16" ht="11.25" x14ac:dyDescent="0.2">
      <c r="A1157" s="3"/>
      <c r="B1157" s="3"/>
      <c r="C1157" s="3"/>
      <c r="D1157" s="3"/>
      <c r="E1157" s="3"/>
      <c r="F1157" s="3"/>
      <c r="G1157" s="3"/>
      <c r="I1157" s="3"/>
      <c r="J1157" s="140"/>
      <c r="K1157" s="83"/>
      <c r="L1157" s="140"/>
      <c r="M1157" s="83"/>
      <c r="N1157" s="3"/>
      <c r="O1157" s="3"/>
      <c r="P1157" s="3"/>
    </row>
    <row r="1158" spans="1:16" ht="11.25" x14ac:dyDescent="0.2">
      <c r="A1158" s="3"/>
      <c r="B1158" s="3"/>
      <c r="C1158" s="3"/>
      <c r="D1158" s="3"/>
      <c r="E1158" s="3"/>
      <c r="F1158" s="3"/>
      <c r="G1158" s="3"/>
      <c r="I1158" s="3"/>
      <c r="J1158" s="140"/>
      <c r="K1158" s="83"/>
      <c r="L1158" s="140"/>
      <c r="M1158" s="83"/>
      <c r="N1158" s="3"/>
      <c r="O1158" s="3"/>
      <c r="P1158" s="3"/>
    </row>
    <row r="1159" spans="1:16" ht="11.25" x14ac:dyDescent="0.2">
      <c r="A1159" s="3"/>
      <c r="B1159" s="3"/>
      <c r="C1159" s="3"/>
      <c r="D1159" s="3"/>
      <c r="E1159" s="3"/>
      <c r="F1159" s="3"/>
      <c r="G1159" s="3"/>
      <c r="I1159" s="3"/>
      <c r="J1159" s="140"/>
      <c r="K1159" s="83"/>
      <c r="L1159" s="140"/>
      <c r="M1159" s="83"/>
      <c r="N1159" s="3"/>
      <c r="O1159" s="3"/>
      <c r="P1159" s="3"/>
    </row>
    <row r="1160" spans="1:16" ht="11.25" x14ac:dyDescent="0.2">
      <c r="A1160" s="3"/>
      <c r="B1160" s="3"/>
      <c r="C1160" s="3"/>
      <c r="D1160" s="3"/>
      <c r="E1160" s="3"/>
      <c r="F1160" s="3"/>
      <c r="G1160" s="3"/>
      <c r="I1160" s="3"/>
      <c r="J1160" s="140"/>
      <c r="K1160" s="83"/>
      <c r="L1160" s="140"/>
      <c r="M1160" s="83"/>
      <c r="N1160" s="3"/>
      <c r="O1160" s="3"/>
      <c r="P1160" s="3"/>
    </row>
    <row r="1161" spans="1:16" ht="11.25" x14ac:dyDescent="0.2">
      <c r="A1161" s="3"/>
      <c r="B1161" s="3"/>
      <c r="C1161" s="3"/>
      <c r="D1161" s="3"/>
      <c r="E1161" s="3"/>
      <c r="F1161" s="3"/>
      <c r="G1161" s="3"/>
      <c r="I1161" s="3"/>
      <c r="J1161" s="140"/>
      <c r="K1161" s="83"/>
      <c r="L1161" s="140"/>
      <c r="M1161" s="83"/>
      <c r="N1161" s="3"/>
      <c r="O1161" s="3"/>
      <c r="P1161" s="3"/>
    </row>
    <row r="1162" spans="1:16" ht="11.25" x14ac:dyDescent="0.2">
      <c r="A1162" s="3"/>
      <c r="B1162" s="3"/>
      <c r="C1162" s="3"/>
      <c r="D1162" s="3"/>
      <c r="E1162" s="3"/>
      <c r="F1162" s="3"/>
      <c r="G1162" s="3"/>
      <c r="I1162" s="3"/>
      <c r="J1162" s="140"/>
      <c r="K1162" s="83"/>
      <c r="L1162" s="140"/>
      <c r="M1162" s="83"/>
      <c r="N1162" s="3"/>
      <c r="O1162" s="3"/>
      <c r="P1162" s="3"/>
    </row>
    <row r="1163" spans="1:16" ht="11.25" x14ac:dyDescent="0.2">
      <c r="A1163" s="3"/>
      <c r="B1163" s="3"/>
      <c r="C1163" s="3"/>
      <c r="D1163" s="3"/>
      <c r="E1163" s="3"/>
      <c r="F1163" s="3"/>
      <c r="G1163" s="3"/>
      <c r="I1163" s="3"/>
      <c r="J1163" s="140"/>
      <c r="K1163" s="83"/>
      <c r="L1163" s="140"/>
      <c r="M1163" s="83"/>
      <c r="N1163" s="3"/>
      <c r="O1163" s="3"/>
      <c r="P1163" s="3"/>
    </row>
    <row r="1164" spans="1:16" ht="11.25" x14ac:dyDescent="0.2">
      <c r="A1164" s="3"/>
      <c r="B1164" s="3"/>
      <c r="C1164" s="3"/>
      <c r="D1164" s="3"/>
      <c r="E1164" s="3"/>
      <c r="F1164" s="3"/>
      <c r="G1164" s="3"/>
      <c r="I1164" s="3"/>
      <c r="J1164" s="140"/>
      <c r="K1164" s="83"/>
      <c r="L1164" s="140"/>
      <c r="M1164" s="83"/>
      <c r="N1164" s="3"/>
      <c r="O1164" s="3"/>
      <c r="P1164" s="3"/>
    </row>
    <row r="1165" spans="1:16" ht="11.25" x14ac:dyDescent="0.2">
      <c r="A1165" s="3"/>
      <c r="B1165" s="3"/>
      <c r="C1165" s="3"/>
      <c r="D1165" s="3"/>
      <c r="E1165" s="3"/>
      <c r="F1165" s="3"/>
      <c r="G1165" s="3"/>
      <c r="I1165" s="3"/>
      <c r="J1165" s="140"/>
      <c r="K1165" s="83"/>
      <c r="L1165" s="140"/>
      <c r="M1165" s="83"/>
      <c r="N1165" s="3"/>
      <c r="O1165" s="3"/>
      <c r="P1165" s="3"/>
    </row>
    <row r="1166" spans="1:16" ht="11.25" x14ac:dyDescent="0.2">
      <c r="A1166" s="3"/>
      <c r="B1166" s="3"/>
      <c r="C1166" s="3"/>
      <c r="D1166" s="3"/>
      <c r="E1166" s="3"/>
      <c r="F1166" s="3"/>
      <c r="G1166" s="3"/>
      <c r="I1166" s="3"/>
      <c r="J1166" s="140"/>
      <c r="K1166" s="83"/>
      <c r="L1166" s="140"/>
      <c r="M1166" s="83"/>
      <c r="N1166" s="3"/>
      <c r="O1166" s="3"/>
      <c r="P1166" s="3"/>
    </row>
    <row r="1167" spans="1:16" ht="11.25" x14ac:dyDescent="0.2">
      <c r="A1167" s="3"/>
      <c r="B1167" s="3"/>
      <c r="C1167" s="3"/>
      <c r="D1167" s="3"/>
      <c r="E1167" s="3"/>
      <c r="F1167" s="3"/>
      <c r="G1167" s="3"/>
      <c r="I1167" s="3"/>
      <c r="J1167" s="140"/>
      <c r="K1167" s="83"/>
      <c r="L1167" s="140"/>
      <c r="M1167" s="83"/>
      <c r="N1167" s="3"/>
      <c r="O1167" s="3"/>
      <c r="P1167" s="3"/>
    </row>
    <row r="1168" spans="1:16" ht="11.25" x14ac:dyDescent="0.2">
      <c r="A1168" s="3"/>
      <c r="B1168" s="3"/>
      <c r="C1168" s="3"/>
      <c r="D1168" s="3"/>
      <c r="E1168" s="3"/>
      <c r="F1168" s="3"/>
      <c r="G1168" s="3"/>
      <c r="I1168" s="3"/>
      <c r="J1168" s="140"/>
      <c r="K1168" s="83"/>
      <c r="L1168" s="140"/>
      <c r="M1168" s="83"/>
      <c r="N1168" s="3"/>
      <c r="O1168" s="3"/>
      <c r="P1168" s="3"/>
    </row>
    <row r="1169" spans="1:16" ht="11.25" x14ac:dyDescent="0.2">
      <c r="A1169" s="3"/>
      <c r="B1169" s="3"/>
      <c r="C1169" s="3"/>
      <c r="D1169" s="3"/>
      <c r="E1169" s="3"/>
      <c r="F1169" s="3"/>
      <c r="G1169" s="3"/>
      <c r="I1169" s="3"/>
      <c r="J1169" s="140"/>
      <c r="K1169" s="83"/>
      <c r="L1169" s="140"/>
      <c r="M1169" s="83"/>
      <c r="N1169" s="3"/>
      <c r="O1169" s="3"/>
      <c r="P1169" s="3"/>
    </row>
    <row r="1170" spans="1:16" ht="11.25" x14ac:dyDescent="0.2">
      <c r="A1170" s="3"/>
      <c r="B1170" s="3"/>
      <c r="C1170" s="3"/>
      <c r="D1170" s="3"/>
      <c r="E1170" s="3"/>
      <c r="F1170" s="3"/>
      <c r="G1170" s="3"/>
      <c r="I1170" s="3"/>
      <c r="J1170" s="140"/>
      <c r="K1170" s="83"/>
      <c r="L1170" s="140"/>
      <c r="M1170" s="83"/>
      <c r="N1170" s="3"/>
      <c r="O1170" s="3"/>
      <c r="P1170" s="3"/>
    </row>
    <row r="1171" spans="1:16" ht="11.25" x14ac:dyDescent="0.2">
      <c r="A1171" s="3"/>
      <c r="B1171" s="3"/>
      <c r="C1171" s="3"/>
      <c r="D1171" s="3"/>
      <c r="E1171" s="3"/>
      <c r="F1171" s="3"/>
      <c r="G1171" s="3"/>
      <c r="I1171" s="3"/>
      <c r="J1171" s="140"/>
      <c r="K1171" s="83"/>
      <c r="L1171" s="140"/>
      <c r="M1171" s="83"/>
      <c r="N1171" s="3"/>
      <c r="O1171" s="3"/>
      <c r="P1171" s="3"/>
    </row>
    <row r="1172" spans="1:16" ht="11.25" x14ac:dyDescent="0.2">
      <c r="A1172" s="3"/>
      <c r="B1172" s="3"/>
      <c r="C1172" s="3"/>
      <c r="D1172" s="3"/>
      <c r="E1172" s="3"/>
      <c r="F1172" s="3"/>
      <c r="G1172" s="3"/>
      <c r="I1172" s="3"/>
      <c r="J1172" s="140"/>
      <c r="K1172" s="83"/>
      <c r="L1172" s="140"/>
      <c r="M1172" s="83"/>
      <c r="N1172" s="3"/>
      <c r="O1172" s="3"/>
      <c r="P1172" s="3"/>
    </row>
    <row r="1173" spans="1:16" ht="11.25" x14ac:dyDescent="0.2">
      <c r="A1173" s="3"/>
      <c r="B1173" s="3"/>
      <c r="C1173" s="3"/>
      <c r="D1173" s="3"/>
      <c r="E1173" s="3"/>
      <c r="F1173" s="3"/>
      <c r="G1173" s="3"/>
      <c r="I1173" s="3"/>
      <c r="J1173" s="140"/>
      <c r="K1173" s="83"/>
      <c r="L1173" s="140"/>
      <c r="M1173" s="83"/>
      <c r="N1173" s="3"/>
      <c r="O1173" s="3"/>
      <c r="P1173" s="3"/>
    </row>
    <row r="1174" spans="1:16" ht="11.25" x14ac:dyDescent="0.2">
      <c r="A1174" s="3"/>
      <c r="B1174" s="3"/>
      <c r="C1174" s="3"/>
      <c r="D1174" s="3"/>
      <c r="E1174" s="3"/>
      <c r="F1174" s="3"/>
      <c r="G1174" s="3"/>
      <c r="I1174" s="3"/>
      <c r="J1174" s="140"/>
      <c r="K1174" s="83"/>
      <c r="L1174" s="140"/>
      <c r="M1174" s="83"/>
      <c r="N1174" s="3"/>
      <c r="O1174" s="3"/>
      <c r="P1174" s="3"/>
    </row>
    <row r="1175" spans="1:16" ht="11.25" x14ac:dyDescent="0.2">
      <c r="A1175" s="3"/>
      <c r="B1175" s="3"/>
      <c r="C1175" s="3"/>
      <c r="D1175" s="3"/>
      <c r="E1175" s="3"/>
      <c r="F1175" s="3"/>
      <c r="G1175" s="3"/>
      <c r="I1175" s="3"/>
      <c r="J1175" s="140"/>
      <c r="K1175" s="83"/>
      <c r="L1175" s="140"/>
      <c r="M1175" s="83"/>
      <c r="N1175" s="3"/>
      <c r="O1175" s="3"/>
      <c r="P1175" s="3"/>
    </row>
    <row r="1176" spans="1:16" ht="11.25" x14ac:dyDescent="0.2">
      <c r="A1176" s="3"/>
      <c r="B1176" s="3"/>
      <c r="C1176" s="3"/>
      <c r="D1176" s="3"/>
      <c r="E1176" s="3"/>
      <c r="F1176" s="3"/>
      <c r="G1176" s="3"/>
      <c r="I1176" s="3"/>
      <c r="J1176" s="140"/>
      <c r="K1176" s="83"/>
      <c r="L1176" s="140"/>
      <c r="M1176" s="83"/>
      <c r="N1176" s="3"/>
      <c r="O1176" s="3"/>
      <c r="P1176" s="3"/>
    </row>
    <row r="1177" spans="1:16" ht="11.25" x14ac:dyDescent="0.2">
      <c r="A1177" s="3"/>
      <c r="B1177" s="3"/>
      <c r="C1177" s="3"/>
      <c r="D1177" s="3"/>
      <c r="E1177" s="3"/>
      <c r="F1177" s="3"/>
      <c r="G1177" s="3"/>
      <c r="I1177" s="3"/>
      <c r="J1177" s="140"/>
      <c r="K1177" s="83"/>
      <c r="L1177" s="140"/>
      <c r="M1177" s="83"/>
      <c r="N1177" s="3"/>
      <c r="O1177" s="3"/>
      <c r="P1177" s="3"/>
    </row>
    <row r="1178" spans="1:16" ht="11.25" x14ac:dyDescent="0.2">
      <c r="A1178" s="3"/>
      <c r="B1178" s="3"/>
      <c r="C1178" s="3"/>
      <c r="D1178" s="3"/>
      <c r="E1178" s="3"/>
      <c r="F1178" s="3"/>
      <c r="G1178" s="3"/>
      <c r="I1178" s="3"/>
      <c r="J1178" s="140"/>
      <c r="K1178" s="83"/>
      <c r="L1178" s="140"/>
      <c r="M1178" s="83"/>
      <c r="N1178" s="3"/>
      <c r="O1178" s="3"/>
      <c r="P1178" s="3"/>
    </row>
    <row r="1179" spans="1:16" ht="11.25" x14ac:dyDescent="0.2">
      <c r="A1179" s="3"/>
      <c r="B1179" s="3"/>
      <c r="C1179" s="3"/>
      <c r="D1179" s="3"/>
      <c r="E1179" s="3"/>
      <c r="F1179" s="3"/>
      <c r="G1179" s="3"/>
      <c r="I1179" s="3"/>
      <c r="J1179" s="140"/>
      <c r="K1179" s="83"/>
      <c r="L1179" s="140"/>
      <c r="M1179" s="83"/>
      <c r="N1179" s="3"/>
      <c r="O1179" s="3"/>
      <c r="P1179" s="3"/>
    </row>
    <row r="1180" spans="1:16" ht="11.25" x14ac:dyDescent="0.2">
      <c r="A1180" s="3"/>
      <c r="B1180" s="3"/>
      <c r="C1180" s="3"/>
      <c r="D1180" s="3"/>
      <c r="E1180" s="3"/>
      <c r="F1180" s="3"/>
      <c r="G1180" s="3"/>
      <c r="I1180" s="3"/>
      <c r="J1180" s="140"/>
      <c r="K1180" s="83"/>
      <c r="L1180" s="140"/>
      <c r="M1180" s="83"/>
      <c r="N1180" s="3"/>
      <c r="O1180" s="3"/>
      <c r="P1180" s="3"/>
    </row>
    <row r="1181" spans="1:16" ht="11.25" x14ac:dyDescent="0.2">
      <c r="A1181" s="3"/>
      <c r="B1181" s="3"/>
      <c r="C1181" s="3"/>
      <c r="D1181" s="3"/>
      <c r="E1181" s="3"/>
      <c r="F1181" s="3"/>
      <c r="G1181" s="3"/>
      <c r="I1181" s="3"/>
      <c r="J1181" s="140"/>
      <c r="K1181" s="83"/>
      <c r="L1181" s="140"/>
      <c r="M1181" s="83"/>
      <c r="N1181" s="3"/>
      <c r="O1181" s="3"/>
      <c r="P1181" s="3"/>
    </row>
    <row r="1182" spans="1:16" ht="11.25" x14ac:dyDescent="0.2">
      <c r="A1182" s="3"/>
      <c r="B1182" s="3"/>
      <c r="C1182" s="3"/>
      <c r="D1182" s="3"/>
      <c r="E1182" s="3"/>
      <c r="F1182" s="3"/>
      <c r="G1182" s="3"/>
      <c r="I1182" s="3"/>
      <c r="J1182" s="140"/>
      <c r="K1182" s="83"/>
      <c r="L1182" s="140"/>
      <c r="M1182" s="83"/>
      <c r="N1182" s="3"/>
      <c r="O1182" s="3"/>
      <c r="P1182" s="3"/>
    </row>
    <row r="1183" spans="1:16" ht="11.25" x14ac:dyDescent="0.2">
      <c r="A1183" s="3"/>
      <c r="B1183" s="3"/>
      <c r="C1183" s="3"/>
      <c r="D1183" s="3"/>
      <c r="E1183" s="3"/>
      <c r="F1183" s="3"/>
      <c r="G1183" s="3"/>
      <c r="I1183" s="3"/>
      <c r="J1183" s="140"/>
      <c r="K1183" s="83"/>
      <c r="L1183" s="140"/>
      <c r="M1183" s="83"/>
      <c r="N1183" s="3"/>
      <c r="O1183" s="3"/>
      <c r="P1183" s="3"/>
    </row>
    <row r="1184" spans="1:16" ht="11.25" x14ac:dyDescent="0.2">
      <c r="A1184" s="3"/>
      <c r="B1184" s="3"/>
      <c r="C1184" s="3"/>
      <c r="D1184" s="3"/>
      <c r="E1184" s="3"/>
      <c r="F1184" s="3"/>
      <c r="G1184" s="3"/>
      <c r="I1184" s="3"/>
      <c r="J1184" s="140"/>
      <c r="K1184" s="83"/>
      <c r="L1184" s="140"/>
      <c r="M1184" s="83"/>
      <c r="N1184" s="3"/>
      <c r="O1184" s="3"/>
      <c r="P1184" s="3"/>
    </row>
    <row r="1185" spans="1:16" ht="11.25" x14ac:dyDescent="0.2">
      <c r="A1185" s="3"/>
      <c r="B1185" s="3"/>
      <c r="C1185" s="3"/>
      <c r="D1185" s="3"/>
      <c r="E1185" s="3"/>
      <c r="F1185" s="3"/>
      <c r="G1185" s="3"/>
      <c r="I1185" s="3"/>
      <c r="J1185" s="140"/>
      <c r="K1185" s="83"/>
      <c r="L1185" s="140"/>
      <c r="M1185" s="83"/>
      <c r="N1185" s="3"/>
      <c r="O1185" s="3"/>
      <c r="P1185" s="3"/>
    </row>
    <row r="1186" spans="1:16" ht="11.25" x14ac:dyDescent="0.2">
      <c r="A1186" s="3"/>
      <c r="B1186" s="3"/>
      <c r="C1186" s="3"/>
      <c r="D1186" s="3"/>
      <c r="E1186" s="3"/>
      <c r="F1186" s="3"/>
      <c r="G1186" s="3"/>
      <c r="I1186" s="3"/>
      <c r="J1186" s="140"/>
      <c r="K1186" s="83"/>
      <c r="L1186" s="140"/>
      <c r="M1186" s="83"/>
      <c r="N1186" s="3"/>
      <c r="O1186" s="3"/>
      <c r="P1186" s="3"/>
    </row>
    <row r="1187" spans="1:16" ht="11.25" x14ac:dyDescent="0.2">
      <c r="A1187" s="3"/>
      <c r="B1187" s="3"/>
      <c r="C1187" s="3"/>
      <c r="D1187" s="3"/>
      <c r="E1187" s="3"/>
      <c r="F1187" s="3"/>
      <c r="G1187" s="3"/>
      <c r="I1187" s="3"/>
      <c r="J1187" s="140"/>
      <c r="K1187" s="83"/>
      <c r="L1187" s="140"/>
      <c r="M1187" s="83"/>
      <c r="N1187" s="3"/>
      <c r="O1187" s="3"/>
      <c r="P1187" s="3"/>
    </row>
    <row r="1188" spans="1:16" ht="11.25" x14ac:dyDescent="0.2">
      <c r="A1188" s="3"/>
      <c r="B1188" s="3"/>
      <c r="C1188" s="3"/>
      <c r="D1188" s="3"/>
      <c r="E1188" s="3"/>
      <c r="F1188" s="3"/>
      <c r="G1188" s="3"/>
      <c r="I1188" s="3"/>
      <c r="J1188" s="140"/>
      <c r="K1188" s="83"/>
      <c r="L1188" s="140"/>
      <c r="M1188" s="83"/>
      <c r="N1188" s="3"/>
      <c r="O1188" s="3"/>
      <c r="P1188" s="3"/>
    </row>
    <row r="1189" spans="1:16" ht="11.25" x14ac:dyDescent="0.2">
      <c r="A1189" s="3"/>
      <c r="B1189" s="3"/>
      <c r="C1189" s="3"/>
      <c r="D1189" s="3"/>
      <c r="E1189" s="3"/>
      <c r="F1189" s="3"/>
      <c r="G1189" s="3"/>
      <c r="I1189" s="3"/>
      <c r="J1189" s="140"/>
      <c r="K1189" s="83"/>
      <c r="L1189" s="140"/>
      <c r="M1189" s="83"/>
      <c r="N1189" s="3"/>
      <c r="O1189" s="3"/>
      <c r="P1189" s="3"/>
    </row>
    <row r="1190" spans="1:16" ht="11.25" x14ac:dyDescent="0.2">
      <c r="A1190" s="3"/>
      <c r="B1190" s="3"/>
      <c r="C1190" s="3"/>
      <c r="D1190" s="3"/>
      <c r="E1190" s="3"/>
      <c r="F1190" s="3"/>
      <c r="G1190" s="3"/>
      <c r="I1190" s="3"/>
      <c r="J1190" s="140"/>
      <c r="K1190" s="83"/>
      <c r="L1190" s="140"/>
      <c r="M1190" s="83"/>
      <c r="N1190" s="3"/>
      <c r="O1190" s="3"/>
      <c r="P1190" s="3"/>
    </row>
    <row r="1191" spans="1:16" ht="11.25" x14ac:dyDescent="0.2">
      <c r="A1191" s="3"/>
      <c r="B1191" s="3"/>
      <c r="C1191" s="3"/>
      <c r="D1191" s="3"/>
      <c r="E1191" s="3"/>
      <c r="F1191" s="3"/>
      <c r="G1191" s="3"/>
      <c r="I1191" s="3"/>
      <c r="J1191" s="140"/>
      <c r="K1191" s="83"/>
      <c r="L1191" s="140"/>
      <c r="M1191" s="83"/>
      <c r="N1191" s="3"/>
      <c r="O1191" s="3"/>
      <c r="P1191" s="3"/>
    </row>
    <row r="1192" spans="1:16" ht="11.25" x14ac:dyDescent="0.2">
      <c r="A1192" s="3"/>
      <c r="B1192" s="3"/>
      <c r="C1192" s="3"/>
      <c r="D1192" s="3"/>
      <c r="E1192" s="3"/>
      <c r="F1192" s="3"/>
      <c r="G1192" s="3"/>
      <c r="I1192" s="3"/>
      <c r="J1192" s="140"/>
      <c r="K1192" s="83"/>
      <c r="L1192" s="140"/>
      <c r="M1192" s="83"/>
      <c r="N1192" s="3"/>
      <c r="O1192" s="3"/>
      <c r="P1192" s="3"/>
    </row>
    <row r="1193" spans="1:16" ht="11.25" x14ac:dyDescent="0.2">
      <c r="A1193" s="3"/>
      <c r="B1193" s="3"/>
      <c r="C1193" s="3"/>
      <c r="D1193" s="3"/>
      <c r="E1193" s="3"/>
      <c r="F1193" s="3"/>
      <c r="G1193" s="3"/>
      <c r="I1193" s="3"/>
      <c r="J1193" s="140"/>
      <c r="K1193" s="83"/>
      <c r="L1193" s="140"/>
      <c r="M1193" s="83"/>
      <c r="N1193" s="3"/>
      <c r="O1193" s="3"/>
      <c r="P1193" s="3"/>
    </row>
    <row r="1194" spans="1:16" ht="11.25" x14ac:dyDescent="0.2">
      <c r="A1194" s="3"/>
      <c r="B1194" s="3"/>
      <c r="C1194" s="3"/>
      <c r="D1194" s="3"/>
      <c r="E1194" s="3"/>
      <c r="F1194" s="3"/>
      <c r="G1194" s="3"/>
      <c r="I1194" s="3"/>
      <c r="J1194" s="140"/>
      <c r="K1194" s="83"/>
      <c r="L1194" s="140"/>
      <c r="M1194" s="83"/>
      <c r="N1194" s="3"/>
      <c r="O1194" s="3"/>
      <c r="P1194" s="3"/>
    </row>
    <row r="1195" spans="1:16" ht="11.25" x14ac:dyDescent="0.2">
      <c r="A1195" s="3"/>
      <c r="B1195" s="3"/>
      <c r="C1195" s="3"/>
      <c r="D1195" s="3"/>
      <c r="E1195" s="3"/>
      <c r="F1195" s="3"/>
      <c r="G1195" s="3"/>
      <c r="I1195" s="3"/>
      <c r="J1195" s="140"/>
      <c r="K1195" s="83"/>
      <c r="L1195" s="140"/>
      <c r="M1195" s="83"/>
      <c r="N1195" s="3"/>
      <c r="O1195" s="3"/>
      <c r="P1195" s="3"/>
    </row>
    <row r="1196" spans="1:16" ht="11.25" x14ac:dyDescent="0.2">
      <c r="A1196" s="3"/>
      <c r="B1196" s="3"/>
      <c r="C1196" s="3"/>
      <c r="D1196" s="3"/>
      <c r="E1196" s="3"/>
      <c r="F1196" s="3"/>
      <c r="G1196" s="3"/>
      <c r="I1196" s="3"/>
      <c r="J1196" s="140"/>
      <c r="K1196" s="83"/>
      <c r="L1196" s="140"/>
      <c r="M1196" s="83"/>
      <c r="N1196" s="3"/>
      <c r="O1196" s="3"/>
      <c r="P1196" s="3"/>
    </row>
    <row r="1197" spans="1:16" ht="11.25" x14ac:dyDescent="0.2">
      <c r="A1197" s="3"/>
      <c r="B1197" s="3"/>
      <c r="C1197" s="3"/>
      <c r="D1197" s="3"/>
      <c r="E1197" s="3"/>
      <c r="F1197" s="3"/>
      <c r="G1197" s="3"/>
      <c r="I1197" s="3"/>
      <c r="J1197" s="140"/>
      <c r="K1197" s="83"/>
      <c r="L1197" s="140"/>
      <c r="M1197" s="83"/>
      <c r="N1197" s="3"/>
      <c r="O1197" s="3"/>
      <c r="P1197" s="3"/>
    </row>
    <row r="1198" spans="1:16" ht="11.25" x14ac:dyDescent="0.2">
      <c r="A1198" s="3"/>
      <c r="B1198" s="3"/>
      <c r="C1198" s="3"/>
      <c r="D1198" s="3"/>
      <c r="E1198" s="3"/>
      <c r="F1198" s="3"/>
      <c r="G1198" s="3"/>
      <c r="I1198" s="3"/>
      <c r="J1198" s="140"/>
      <c r="K1198" s="83"/>
      <c r="L1198" s="140"/>
      <c r="M1198" s="83"/>
      <c r="N1198" s="3"/>
      <c r="O1198" s="3"/>
      <c r="P1198" s="3"/>
    </row>
    <row r="1199" spans="1:16" ht="11.25" x14ac:dyDescent="0.2">
      <c r="A1199" s="3"/>
      <c r="B1199" s="3"/>
      <c r="C1199" s="3"/>
      <c r="D1199" s="3"/>
      <c r="E1199" s="3"/>
      <c r="F1199" s="3"/>
      <c r="G1199" s="3"/>
      <c r="I1199" s="3"/>
      <c r="J1199" s="140"/>
      <c r="K1199" s="83"/>
      <c r="L1199" s="140"/>
      <c r="M1199" s="83"/>
      <c r="N1199" s="3"/>
      <c r="O1199" s="3"/>
      <c r="P1199" s="3"/>
    </row>
    <row r="1200" spans="1:16" ht="11.25" x14ac:dyDescent="0.2">
      <c r="A1200" s="3"/>
      <c r="B1200" s="3"/>
      <c r="C1200" s="3"/>
      <c r="D1200" s="3"/>
      <c r="E1200" s="3"/>
      <c r="F1200" s="3"/>
      <c r="G1200" s="3"/>
      <c r="I1200" s="3"/>
      <c r="J1200" s="140"/>
      <c r="K1200" s="83"/>
      <c r="L1200" s="140"/>
      <c r="M1200" s="83"/>
      <c r="N1200" s="3"/>
      <c r="O1200" s="3"/>
      <c r="P1200" s="3"/>
    </row>
    <row r="1201" spans="1:16" ht="11.25" x14ac:dyDescent="0.2">
      <c r="A1201" s="3"/>
      <c r="B1201" s="3"/>
      <c r="C1201" s="3"/>
      <c r="D1201" s="3"/>
      <c r="E1201" s="3"/>
      <c r="F1201" s="3"/>
      <c r="G1201" s="3"/>
      <c r="I1201" s="3"/>
      <c r="J1201" s="140"/>
      <c r="K1201" s="83"/>
      <c r="L1201" s="140"/>
      <c r="M1201" s="83"/>
      <c r="N1201" s="3"/>
      <c r="O1201" s="3"/>
      <c r="P1201" s="3"/>
    </row>
    <row r="1202" spans="1:16" ht="11.25" x14ac:dyDescent="0.2">
      <c r="A1202" s="3"/>
      <c r="B1202" s="3"/>
      <c r="C1202" s="3"/>
      <c r="D1202" s="3"/>
      <c r="E1202" s="3"/>
      <c r="F1202" s="3"/>
      <c r="G1202" s="3"/>
      <c r="I1202" s="3"/>
      <c r="J1202" s="140"/>
      <c r="K1202" s="83"/>
      <c r="L1202" s="140"/>
      <c r="M1202" s="83"/>
      <c r="N1202" s="3"/>
      <c r="O1202" s="3"/>
      <c r="P1202" s="3"/>
    </row>
    <row r="1203" spans="1:16" ht="11.25" x14ac:dyDescent="0.2">
      <c r="A1203" s="3"/>
      <c r="B1203" s="3"/>
      <c r="C1203" s="3"/>
      <c r="D1203" s="3"/>
      <c r="E1203" s="3"/>
      <c r="F1203" s="3"/>
      <c r="G1203" s="3"/>
      <c r="I1203" s="3"/>
      <c r="J1203" s="140"/>
      <c r="K1203" s="83"/>
      <c r="L1203" s="140"/>
      <c r="M1203" s="83"/>
      <c r="N1203" s="3"/>
      <c r="O1203" s="3"/>
      <c r="P1203" s="3"/>
    </row>
    <row r="1204" spans="1:16" ht="11.25" x14ac:dyDescent="0.2">
      <c r="A1204" s="3"/>
      <c r="B1204" s="3"/>
      <c r="C1204" s="3"/>
      <c r="D1204" s="3"/>
      <c r="E1204" s="3"/>
      <c r="F1204" s="3"/>
      <c r="G1204" s="3"/>
      <c r="I1204" s="3"/>
      <c r="J1204" s="140"/>
      <c r="K1204" s="83"/>
      <c r="L1204" s="140"/>
      <c r="M1204" s="83"/>
      <c r="N1204" s="3"/>
      <c r="O1204" s="3"/>
      <c r="P1204" s="3"/>
    </row>
    <row r="1205" spans="1:16" ht="11.25" x14ac:dyDescent="0.2">
      <c r="A1205" s="3"/>
      <c r="B1205" s="3"/>
      <c r="C1205" s="3"/>
      <c r="D1205" s="3"/>
      <c r="E1205" s="3"/>
      <c r="F1205" s="3"/>
      <c r="G1205" s="3"/>
      <c r="I1205" s="3"/>
      <c r="J1205" s="140"/>
      <c r="K1205" s="83"/>
      <c r="L1205" s="140"/>
      <c r="M1205" s="83"/>
      <c r="N1205" s="3"/>
      <c r="O1205" s="3"/>
      <c r="P1205" s="3"/>
    </row>
    <row r="1206" spans="1:16" ht="11.25" x14ac:dyDescent="0.2">
      <c r="A1206" s="3"/>
      <c r="B1206" s="3"/>
      <c r="C1206" s="3"/>
      <c r="D1206" s="3"/>
      <c r="E1206" s="3"/>
      <c r="F1206" s="3"/>
      <c r="G1206" s="3"/>
      <c r="I1206" s="3"/>
      <c r="J1206" s="140"/>
      <c r="K1206" s="83"/>
      <c r="L1206" s="140"/>
      <c r="M1206" s="83"/>
      <c r="N1206" s="3"/>
      <c r="O1206" s="3"/>
      <c r="P1206" s="3"/>
    </row>
    <row r="1207" spans="1:16" ht="11.25" x14ac:dyDescent="0.2">
      <c r="A1207" s="3"/>
      <c r="B1207" s="3"/>
      <c r="C1207" s="3"/>
      <c r="D1207" s="3"/>
      <c r="E1207" s="3"/>
      <c r="F1207" s="3"/>
      <c r="G1207" s="3"/>
      <c r="I1207" s="3"/>
      <c r="J1207" s="140"/>
      <c r="K1207" s="83"/>
      <c r="L1207" s="140"/>
      <c r="M1207" s="83"/>
      <c r="N1207" s="3"/>
      <c r="O1207" s="3"/>
      <c r="P1207" s="3"/>
    </row>
    <row r="1208" spans="1:16" ht="11.25" x14ac:dyDescent="0.2">
      <c r="A1208" s="3"/>
      <c r="B1208" s="3"/>
      <c r="C1208" s="3"/>
      <c r="D1208" s="3"/>
      <c r="E1208" s="3"/>
      <c r="F1208" s="3"/>
      <c r="G1208" s="3"/>
      <c r="I1208" s="3"/>
      <c r="J1208" s="140"/>
      <c r="K1208" s="83"/>
      <c r="L1208" s="140"/>
      <c r="M1208" s="83"/>
      <c r="N1208" s="3"/>
      <c r="O1208" s="3"/>
      <c r="P1208" s="3"/>
    </row>
    <row r="1209" spans="1:16" ht="11.25" x14ac:dyDescent="0.2">
      <c r="A1209" s="3"/>
      <c r="B1209" s="3"/>
      <c r="C1209" s="3"/>
      <c r="D1209" s="3"/>
      <c r="E1209" s="3"/>
      <c r="F1209" s="3"/>
      <c r="G1209" s="3"/>
      <c r="I1209" s="3"/>
      <c r="J1209" s="140"/>
      <c r="K1209" s="83"/>
      <c r="L1209" s="140"/>
      <c r="M1209" s="83"/>
      <c r="N1209" s="3"/>
      <c r="O1209" s="3"/>
      <c r="P1209" s="3"/>
    </row>
    <row r="1210" spans="1:16" ht="11.25" x14ac:dyDescent="0.2">
      <c r="A1210" s="3"/>
      <c r="B1210" s="3"/>
      <c r="C1210" s="3"/>
      <c r="D1210" s="3"/>
      <c r="E1210" s="3"/>
      <c r="F1210" s="3"/>
      <c r="G1210" s="3"/>
      <c r="I1210" s="3"/>
      <c r="J1210" s="140"/>
      <c r="K1210" s="83"/>
      <c r="L1210" s="140"/>
      <c r="M1210" s="83"/>
      <c r="N1210" s="3"/>
      <c r="O1210" s="3"/>
      <c r="P1210" s="3"/>
    </row>
    <row r="1211" spans="1:16" ht="11.25" x14ac:dyDescent="0.2">
      <c r="A1211" s="3"/>
      <c r="B1211" s="3"/>
      <c r="C1211" s="3"/>
      <c r="D1211" s="3"/>
      <c r="E1211" s="3"/>
      <c r="F1211" s="3"/>
      <c r="G1211" s="3"/>
      <c r="I1211" s="3"/>
      <c r="J1211" s="140"/>
      <c r="K1211" s="83"/>
      <c r="L1211" s="140"/>
      <c r="M1211" s="83"/>
      <c r="N1211" s="3"/>
      <c r="O1211" s="3"/>
      <c r="P1211" s="3"/>
    </row>
    <row r="1212" spans="1:16" ht="11.25" x14ac:dyDescent="0.2">
      <c r="A1212" s="3"/>
      <c r="B1212" s="3"/>
      <c r="C1212" s="3"/>
      <c r="D1212" s="3"/>
      <c r="E1212" s="3"/>
      <c r="F1212" s="3"/>
      <c r="G1212" s="3"/>
      <c r="I1212" s="3"/>
      <c r="J1212" s="140"/>
      <c r="K1212" s="83"/>
      <c r="L1212" s="140"/>
      <c r="M1212" s="83"/>
      <c r="N1212" s="3"/>
      <c r="O1212" s="3"/>
      <c r="P1212" s="3"/>
    </row>
    <row r="1213" spans="1:16" ht="11.25" x14ac:dyDescent="0.2">
      <c r="A1213" s="3"/>
      <c r="B1213" s="3"/>
      <c r="C1213" s="3"/>
      <c r="D1213" s="3"/>
      <c r="E1213" s="3"/>
      <c r="F1213" s="3"/>
      <c r="G1213" s="3"/>
      <c r="I1213" s="3"/>
      <c r="J1213" s="140"/>
      <c r="K1213" s="83"/>
      <c r="L1213" s="140"/>
      <c r="M1213" s="83"/>
      <c r="N1213" s="3"/>
      <c r="O1213" s="3"/>
      <c r="P1213" s="3"/>
    </row>
    <row r="1214" spans="1:16" ht="11.25" x14ac:dyDescent="0.2">
      <c r="A1214" s="3"/>
      <c r="B1214" s="3"/>
      <c r="C1214" s="3"/>
      <c r="D1214" s="3"/>
      <c r="E1214" s="3"/>
      <c r="F1214" s="3"/>
      <c r="G1214" s="3"/>
      <c r="I1214" s="3"/>
      <c r="J1214" s="140"/>
      <c r="K1214" s="83"/>
      <c r="L1214" s="140"/>
      <c r="M1214" s="83"/>
      <c r="N1214" s="3"/>
      <c r="O1214" s="3"/>
      <c r="P1214" s="3"/>
    </row>
    <row r="1215" spans="1:16" ht="11.25" x14ac:dyDescent="0.2">
      <c r="A1215" s="3"/>
      <c r="B1215" s="3"/>
      <c r="C1215" s="3"/>
      <c r="D1215" s="3"/>
      <c r="E1215" s="3"/>
      <c r="F1215" s="3"/>
      <c r="G1215" s="3"/>
      <c r="I1215" s="3"/>
      <c r="J1215" s="140"/>
      <c r="K1215" s="83"/>
      <c r="L1215" s="140"/>
      <c r="M1215" s="83"/>
      <c r="N1215" s="3"/>
      <c r="O1215" s="3"/>
      <c r="P1215" s="3"/>
    </row>
    <row r="1216" spans="1:16" ht="11.25" x14ac:dyDescent="0.2">
      <c r="A1216" s="3"/>
      <c r="B1216" s="3"/>
      <c r="C1216" s="3"/>
      <c r="D1216" s="3"/>
      <c r="E1216" s="3"/>
      <c r="F1216" s="3"/>
      <c r="G1216" s="3"/>
      <c r="I1216" s="3"/>
      <c r="J1216" s="140"/>
      <c r="K1216" s="83"/>
      <c r="L1216" s="140"/>
      <c r="M1216" s="83"/>
      <c r="N1216" s="3"/>
      <c r="O1216" s="3"/>
      <c r="P1216" s="3"/>
    </row>
    <row r="1217" spans="1:16" ht="11.25" x14ac:dyDescent="0.2">
      <c r="A1217" s="3"/>
      <c r="B1217" s="3"/>
      <c r="C1217" s="3"/>
      <c r="D1217" s="3"/>
      <c r="E1217" s="3"/>
      <c r="F1217" s="3"/>
      <c r="G1217" s="3"/>
      <c r="I1217" s="3"/>
      <c r="J1217" s="140"/>
      <c r="K1217" s="83"/>
      <c r="L1217" s="140"/>
      <c r="M1217" s="83"/>
      <c r="N1217" s="3"/>
      <c r="O1217" s="3"/>
      <c r="P1217" s="3"/>
    </row>
    <row r="1218" spans="1:16" ht="11.25" x14ac:dyDescent="0.2">
      <c r="A1218" s="3"/>
      <c r="B1218" s="3"/>
      <c r="C1218" s="3"/>
      <c r="D1218" s="3"/>
      <c r="E1218" s="3"/>
      <c r="F1218" s="3"/>
      <c r="G1218" s="3"/>
      <c r="I1218" s="3"/>
      <c r="J1218" s="140"/>
      <c r="K1218" s="83"/>
      <c r="L1218" s="140"/>
      <c r="M1218" s="83"/>
      <c r="N1218" s="3"/>
      <c r="O1218" s="3"/>
      <c r="P1218" s="3"/>
    </row>
    <row r="1219" spans="1:16" ht="11.25" x14ac:dyDescent="0.2">
      <c r="A1219" s="3"/>
      <c r="B1219" s="3"/>
      <c r="C1219" s="3"/>
      <c r="D1219" s="3"/>
      <c r="E1219" s="3"/>
      <c r="F1219" s="3"/>
      <c r="G1219" s="3"/>
      <c r="I1219" s="3"/>
      <c r="J1219" s="140"/>
      <c r="K1219" s="83"/>
      <c r="L1219" s="140"/>
      <c r="M1219" s="83"/>
      <c r="N1219" s="3"/>
      <c r="O1219" s="3"/>
      <c r="P1219" s="3"/>
    </row>
    <row r="1220" spans="1:16" ht="11.25" x14ac:dyDescent="0.2">
      <c r="A1220" s="3"/>
      <c r="B1220" s="3"/>
      <c r="C1220" s="3"/>
      <c r="D1220" s="3"/>
      <c r="E1220" s="3"/>
      <c r="F1220" s="3"/>
      <c r="G1220" s="3"/>
      <c r="I1220" s="3"/>
      <c r="J1220" s="140"/>
      <c r="K1220" s="83"/>
      <c r="L1220" s="140"/>
      <c r="M1220" s="83"/>
      <c r="N1220" s="3"/>
      <c r="O1220" s="3"/>
      <c r="P1220" s="3"/>
    </row>
    <row r="1221" spans="1:16" ht="11.25" x14ac:dyDescent="0.2">
      <c r="A1221" s="3"/>
      <c r="B1221" s="3"/>
      <c r="C1221" s="3"/>
      <c r="D1221" s="3"/>
      <c r="E1221" s="3"/>
      <c r="F1221" s="3"/>
      <c r="G1221" s="3"/>
      <c r="I1221" s="3"/>
      <c r="J1221" s="140"/>
      <c r="K1221" s="83"/>
      <c r="L1221" s="140"/>
      <c r="M1221" s="83"/>
      <c r="N1221" s="3"/>
      <c r="O1221" s="3"/>
      <c r="P1221" s="3"/>
    </row>
    <row r="1222" spans="1:16" ht="11.25" x14ac:dyDescent="0.2">
      <c r="A1222" s="3"/>
      <c r="B1222" s="3"/>
      <c r="C1222" s="3"/>
      <c r="D1222" s="3"/>
      <c r="E1222" s="3"/>
      <c r="F1222" s="3"/>
      <c r="G1222" s="3"/>
      <c r="I1222" s="3"/>
      <c r="J1222" s="140"/>
      <c r="K1222" s="83"/>
      <c r="L1222" s="140"/>
      <c r="M1222" s="83"/>
      <c r="N1222" s="3"/>
      <c r="O1222" s="3"/>
      <c r="P1222" s="3"/>
    </row>
    <row r="1223" spans="1:16" ht="11.25" x14ac:dyDescent="0.2">
      <c r="A1223" s="3"/>
      <c r="B1223" s="3"/>
      <c r="C1223" s="3"/>
      <c r="D1223" s="3"/>
      <c r="E1223" s="3"/>
      <c r="F1223" s="3"/>
      <c r="G1223" s="3"/>
      <c r="I1223" s="3"/>
      <c r="J1223" s="140"/>
      <c r="K1223" s="83"/>
      <c r="L1223" s="140"/>
      <c r="M1223" s="83"/>
      <c r="N1223" s="3"/>
      <c r="O1223" s="3"/>
      <c r="P1223" s="3"/>
    </row>
    <row r="1224" spans="1:16" ht="11.25" x14ac:dyDescent="0.2">
      <c r="A1224" s="3"/>
      <c r="B1224" s="3"/>
      <c r="C1224" s="3"/>
      <c r="D1224" s="3"/>
      <c r="E1224" s="3"/>
      <c r="F1224" s="3"/>
      <c r="G1224" s="3"/>
      <c r="I1224" s="3"/>
      <c r="J1224" s="140"/>
      <c r="K1224" s="83"/>
      <c r="L1224" s="140"/>
      <c r="M1224" s="83"/>
      <c r="N1224" s="3"/>
      <c r="O1224" s="3"/>
      <c r="P1224" s="3"/>
    </row>
    <row r="1225" spans="1:16" ht="11.25" x14ac:dyDescent="0.2">
      <c r="A1225" s="3"/>
      <c r="B1225" s="3"/>
      <c r="C1225" s="3"/>
      <c r="D1225" s="3"/>
      <c r="E1225" s="3"/>
      <c r="F1225" s="3"/>
      <c r="G1225" s="3"/>
      <c r="I1225" s="3"/>
      <c r="J1225" s="140"/>
      <c r="K1225" s="83"/>
      <c r="L1225" s="140"/>
      <c r="M1225" s="83"/>
      <c r="N1225" s="3"/>
      <c r="O1225" s="3"/>
      <c r="P1225" s="3"/>
    </row>
    <row r="1226" spans="1:16" ht="11.25" x14ac:dyDescent="0.2">
      <c r="A1226" s="3"/>
      <c r="B1226" s="3"/>
      <c r="C1226" s="3"/>
      <c r="D1226" s="3"/>
      <c r="E1226" s="3"/>
      <c r="F1226" s="3"/>
      <c r="G1226" s="3"/>
      <c r="I1226" s="3"/>
      <c r="J1226" s="140"/>
      <c r="K1226" s="83"/>
      <c r="L1226" s="140"/>
      <c r="M1226" s="83"/>
      <c r="N1226" s="3"/>
      <c r="O1226" s="3"/>
      <c r="P1226" s="3"/>
    </row>
    <row r="1227" spans="1:16" ht="11.25" x14ac:dyDescent="0.2">
      <c r="A1227" s="3"/>
      <c r="B1227" s="3"/>
      <c r="C1227" s="3"/>
      <c r="D1227" s="3"/>
      <c r="E1227" s="3"/>
      <c r="F1227" s="3"/>
      <c r="G1227" s="3"/>
      <c r="I1227" s="3"/>
      <c r="J1227" s="140"/>
      <c r="K1227" s="83"/>
      <c r="L1227" s="140"/>
      <c r="M1227" s="83"/>
      <c r="N1227" s="3"/>
      <c r="O1227" s="3"/>
      <c r="P1227" s="3"/>
    </row>
    <row r="1228" spans="1:16" ht="11.25" x14ac:dyDescent="0.2">
      <c r="A1228" s="3"/>
      <c r="B1228" s="3"/>
      <c r="C1228" s="3"/>
      <c r="D1228" s="3"/>
      <c r="E1228" s="3"/>
      <c r="F1228" s="3"/>
      <c r="G1228" s="3"/>
      <c r="I1228" s="3"/>
      <c r="J1228" s="140"/>
      <c r="K1228" s="83"/>
      <c r="L1228" s="140"/>
      <c r="M1228" s="83"/>
      <c r="N1228" s="3"/>
      <c r="O1228" s="3"/>
      <c r="P1228" s="3"/>
    </row>
    <row r="1229" spans="1:16" ht="11.25" x14ac:dyDescent="0.2">
      <c r="A1229" s="3"/>
      <c r="B1229" s="3"/>
      <c r="C1229" s="3"/>
      <c r="D1229" s="3"/>
      <c r="E1229" s="3"/>
      <c r="F1229" s="3"/>
      <c r="G1229" s="3"/>
      <c r="I1229" s="3"/>
      <c r="J1229" s="140"/>
      <c r="K1229" s="83"/>
      <c r="L1229" s="140"/>
      <c r="M1229" s="83"/>
      <c r="N1229" s="3"/>
      <c r="O1229" s="3"/>
      <c r="P1229" s="3"/>
    </row>
    <row r="1230" spans="1:16" ht="11.25" x14ac:dyDescent="0.2">
      <c r="A1230" s="3"/>
      <c r="B1230" s="3"/>
      <c r="C1230" s="3"/>
      <c r="D1230" s="3"/>
      <c r="E1230" s="3"/>
      <c r="F1230" s="3"/>
      <c r="G1230" s="3"/>
      <c r="I1230" s="3"/>
      <c r="J1230" s="140"/>
      <c r="K1230" s="83"/>
      <c r="L1230" s="140"/>
      <c r="M1230" s="83"/>
      <c r="N1230" s="3"/>
      <c r="O1230" s="3"/>
      <c r="P1230" s="3"/>
    </row>
    <row r="1231" spans="1:16" ht="11.25" x14ac:dyDescent="0.2">
      <c r="A1231" s="3"/>
      <c r="B1231" s="3"/>
      <c r="C1231" s="3"/>
      <c r="D1231" s="3"/>
      <c r="E1231" s="3"/>
      <c r="F1231" s="3"/>
      <c r="G1231" s="3"/>
      <c r="I1231" s="3"/>
      <c r="J1231" s="140"/>
      <c r="K1231" s="83"/>
      <c r="L1231" s="140"/>
      <c r="M1231" s="83"/>
      <c r="N1231" s="3"/>
      <c r="O1231" s="3"/>
      <c r="P1231" s="3"/>
    </row>
    <row r="1232" spans="1:16" ht="11.25" x14ac:dyDescent="0.2">
      <c r="A1232" s="3"/>
      <c r="B1232" s="3"/>
      <c r="C1232" s="3"/>
      <c r="D1232" s="3"/>
      <c r="E1232" s="3"/>
      <c r="F1232" s="3"/>
      <c r="G1232" s="3"/>
      <c r="I1232" s="3"/>
      <c r="J1232" s="140"/>
      <c r="K1232" s="83"/>
      <c r="L1232" s="140"/>
      <c r="M1232" s="83"/>
      <c r="N1232" s="3"/>
      <c r="O1232" s="3"/>
      <c r="P1232" s="3"/>
    </row>
    <row r="1233" spans="1:16" ht="11.25" x14ac:dyDescent="0.2">
      <c r="A1233" s="3"/>
      <c r="B1233" s="3"/>
      <c r="C1233" s="3"/>
      <c r="D1233" s="3"/>
      <c r="E1233" s="3"/>
      <c r="F1233" s="3"/>
      <c r="G1233" s="3"/>
      <c r="I1233" s="3"/>
      <c r="J1233" s="140"/>
      <c r="K1233" s="83"/>
      <c r="L1233" s="140"/>
      <c r="M1233" s="83"/>
      <c r="N1233" s="3"/>
      <c r="O1233" s="3"/>
      <c r="P1233" s="3"/>
    </row>
    <row r="1234" spans="1:16" ht="11.25" x14ac:dyDescent="0.2">
      <c r="A1234" s="3"/>
      <c r="B1234" s="3"/>
      <c r="C1234" s="3"/>
      <c r="D1234" s="3"/>
      <c r="E1234" s="3"/>
      <c r="F1234" s="3"/>
      <c r="G1234" s="3"/>
      <c r="I1234" s="3"/>
      <c r="J1234" s="140"/>
      <c r="K1234" s="83"/>
      <c r="L1234" s="140"/>
      <c r="M1234" s="83"/>
      <c r="N1234" s="3"/>
      <c r="O1234" s="3"/>
      <c r="P1234" s="3"/>
    </row>
    <row r="1235" spans="1:16" ht="11.25" x14ac:dyDescent="0.2">
      <c r="A1235" s="3"/>
      <c r="B1235" s="3"/>
      <c r="C1235" s="3"/>
      <c r="D1235" s="3"/>
      <c r="E1235" s="3"/>
      <c r="F1235" s="3"/>
      <c r="G1235" s="3"/>
      <c r="I1235" s="3"/>
      <c r="J1235" s="140"/>
      <c r="K1235" s="83"/>
      <c r="L1235" s="140"/>
      <c r="M1235" s="83"/>
      <c r="N1235" s="3"/>
      <c r="O1235" s="3"/>
      <c r="P1235" s="3"/>
    </row>
    <row r="1236" spans="1:16" ht="11.25" x14ac:dyDescent="0.2">
      <c r="A1236" s="3"/>
      <c r="B1236" s="3"/>
      <c r="C1236" s="3"/>
      <c r="D1236" s="3"/>
      <c r="E1236" s="3"/>
      <c r="F1236" s="3"/>
      <c r="G1236" s="3"/>
      <c r="I1236" s="3"/>
      <c r="J1236" s="140"/>
      <c r="K1236" s="83"/>
      <c r="L1236" s="140"/>
      <c r="M1236" s="83"/>
      <c r="N1236" s="3"/>
      <c r="O1236" s="3"/>
      <c r="P1236" s="3"/>
    </row>
    <row r="1237" spans="1:16" ht="11.25" x14ac:dyDescent="0.2">
      <c r="A1237" s="3"/>
      <c r="B1237" s="3"/>
      <c r="C1237" s="3"/>
      <c r="D1237" s="3"/>
      <c r="E1237" s="3"/>
      <c r="F1237" s="3"/>
      <c r="G1237" s="3"/>
      <c r="I1237" s="3"/>
      <c r="J1237" s="140"/>
      <c r="K1237" s="83"/>
      <c r="L1237" s="140"/>
      <c r="M1237" s="83"/>
      <c r="N1237" s="3"/>
      <c r="O1237" s="3"/>
      <c r="P1237" s="3"/>
    </row>
    <row r="1238" spans="1:16" ht="11.25" x14ac:dyDescent="0.2">
      <c r="A1238" s="3"/>
      <c r="B1238" s="3"/>
      <c r="C1238" s="3"/>
      <c r="D1238" s="3"/>
      <c r="E1238" s="3"/>
      <c r="F1238" s="3"/>
      <c r="G1238" s="3"/>
      <c r="I1238" s="3"/>
      <c r="J1238" s="140"/>
      <c r="K1238" s="83"/>
      <c r="L1238" s="140"/>
      <c r="M1238" s="83"/>
      <c r="N1238" s="3"/>
      <c r="O1238" s="3"/>
      <c r="P1238" s="3"/>
    </row>
    <row r="1239" spans="1:16" ht="11.25" x14ac:dyDescent="0.2">
      <c r="A1239" s="3"/>
      <c r="B1239" s="3"/>
      <c r="C1239" s="3"/>
      <c r="D1239" s="3"/>
      <c r="E1239" s="3"/>
      <c r="F1239" s="3"/>
      <c r="G1239" s="3"/>
      <c r="I1239" s="3"/>
      <c r="J1239" s="140"/>
      <c r="K1239" s="83"/>
      <c r="L1239" s="140"/>
      <c r="M1239" s="83"/>
      <c r="N1239" s="3"/>
      <c r="O1239" s="3"/>
      <c r="P1239" s="3"/>
    </row>
    <row r="1240" spans="1:16" ht="11.25" x14ac:dyDescent="0.2">
      <c r="A1240" s="3"/>
      <c r="B1240" s="3"/>
      <c r="C1240" s="3"/>
      <c r="D1240" s="3"/>
      <c r="E1240" s="3"/>
      <c r="F1240" s="3"/>
      <c r="G1240" s="3"/>
      <c r="I1240" s="3"/>
      <c r="J1240" s="140"/>
      <c r="K1240" s="83"/>
      <c r="L1240" s="140"/>
      <c r="M1240" s="83"/>
      <c r="N1240" s="3"/>
      <c r="O1240" s="3"/>
      <c r="P1240" s="3"/>
    </row>
    <row r="1241" spans="1:16" ht="11.25" x14ac:dyDescent="0.2">
      <c r="A1241" s="3"/>
      <c r="B1241" s="3"/>
      <c r="C1241" s="3"/>
      <c r="D1241" s="3"/>
      <c r="E1241" s="3"/>
      <c r="F1241" s="3"/>
      <c r="G1241" s="3"/>
      <c r="I1241" s="3"/>
      <c r="J1241" s="140"/>
      <c r="K1241" s="83"/>
      <c r="L1241" s="140"/>
      <c r="M1241" s="83"/>
      <c r="N1241" s="3"/>
      <c r="O1241" s="3"/>
      <c r="P1241" s="3"/>
    </row>
    <row r="1242" spans="1:16" ht="11.25" x14ac:dyDescent="0.2">
      <c r="A1242" s="3"/>
      <c r="B1242" s="3"/>
      <c r="C1242" s="3"/>
      <c r="D1242" s="3"/>
      <c r="E1242" s="3"/>
      <c r="F1242" s="3"/>
      <c r="G1242" s="3"/>
      <c r="I1242" s="3"/>
      <c r="J1242" s="140"/>
      <c r="K1242" s="83"/>
      <c r="L1242" s="140"/>
      <c r="M1242" s="83"/>
      <c r="N1242" s="3"/>
      <c r="O1242" s="3"/>
      <c r="P1242" s="3"/>
    </row>
    <row r="1243" spans="1:16" ht="11.25" x14ac:dyDescent="0.2">
      <c r="A1243" s="3"/>
      <c r="B1243" s="3"/>
      <c r="C1243" s="3"/>
      <c r="D1243" s="3"/>
      <c r="E1243" s="3"/>
      <c r="F1243" s="3"/>
      <c r="G1243" s="3"/>
      <c r="I1243" s="3"/>
      <c r="J1243" s="140"/>
      <c r="K1243" s="83"/>
      <c r="L1243" s="140"/>
      <c r="M1243" s="83"/>
      <c r="N1243" s="3"/>
      <c r="O1243" s="3"/>
      <c r="P1243" s="3"/>
    </row>
    <row r="1244" spans="1:16" ht="11.25" x14ac:dyDescent="0.2">
      <c r="A1244" s="3"/>
      <c r="B1244" s="3"/>
      <c r="C1244" s="3"/>
      <c r="D1244" s="3"/>
      <c r="E1244" s="3"/>
      <c r="F1244" s="3"/>
      <c r="G1244" s="3"/>
      <c r="I1244" s="3"/>
      <c r="J1244" s="140"/>
      <c r="K1244" s="83"/>
      <c r="L1244" s="140"/>
      <c r="M1244" s="83"/>
      <c r="N1244" s="3"/>
      <c r="O1244" s="3"/>
      <c r="P1244" s="3"/>
    </row>
    <row r="1245" spans="1:16" ht="11.25" x14ac:dyDescent="0.2">
      <c r="A1245" s="3"/>
      <c r="B1245" s="3"/>
      <c r="C1245" s="3"/>
      <c r="D1245" s="3"/>
      <c r="E1245" s="3"/>
      <c r="F1245" s="3"/>
      <c r="G1245" s="3"/>
      <c r="I1245" s="3"/>
      <c r="J1245" s="140"/>
      <c r="K1245" s="83"/>
      <c r="L1245" s="140"/>
      <c r="M1245" s="83"/>
      <c r="N1245" s="3"/>
      <c r="O1245" s="3"/>
      <c r="P1245" s="3"/>
    </row>
    <row r="1246" spans="1:16" ht="11.25" x14ac:dyDescent="0.2">
      <c r="A1246" s="3"/>
      <c r="B1246" s="3"/>
      <c r="C1246" s="3"/>
      <c r="D1246" s="3"/>
      <c r="E1246" s="3"/>
      <c r="F1246" s="3"/>
      <c r="G1246" s="3"/>
      <c r="I1246" s="3"/>
      <c r="J1246" s="140"/>
      <c r="K1246" s="83"/>
      <c r="L1246" s="140"/>
      <c r="M1246" s="83"/>
      <c r="N1246" s="3"/>
      <c r="O1246" s="3"/>
      <c r="P1246" s="3"/>
    </row>
    <row r="1247" spans="1:16" ht="11.25" x14ac:dyDescent="0.2">
      <c r="A1247" s="3"/>
      <c r="B1247" s="3"/>
      <c r="C1247" s="3"/>
      <c r="D1247" s="3"/>
      <c r="E1247" s="3"/>
      <c r="F1247" s="3"/>
      <c r="G1247" s="3"/>
      <c r="I1247" s="3"/>
      <c r="J1247" s="140"/>
      <c r="K1247" s="83"/>
      <c r="L1247" s="140"/>
      <c r="M1247" s="83"/>
      <c r="N1247" s="3"/>
      <c r="O1247" s="3"/>
      <c r="P1247" s="3"/>
    </row>
    <row r="1248" spans="1:16" ht="11.25" x14ac:dyDescent="0.2">
      <c r="A1248" s="3"/>
      <c r="B1248" s="3"/>
      <c r="C1248" s="3"/>
      <c r="D1248" s="3"/>
      <c r="E1248" s="3"/>
      <c r="F1248" s="3"/>
      <c r="G1248" s="3"/>
      <c r="I1248" s="3"/>
      <c r="J1248" s="140"/>
      <c r="K1248" s="83"/>
      <c r="L1248" s="140"/>
      <c r="M1248" s="83"/>
      <c r="N1248" s="3"/>
      <c r="O1248" s="3"/>
      <c r="P1248" s="3"/>
    </row>
    <row r="1249" spans="1:16" ht="11.25" x14ac:dyDescent="0.2">
      <c r="A1249" s="3"/>
      <c r="B1249" s="3"/>
      <c r="C1249" s="3"/>
      <c r="D1249" s="3"/>
      <c r="E1249" s="3"/>
      <c r="F1249" s="3"/>
      <c r="G1249" s="3"/>
      <c r="I1249" s="3"/>
      <c r="J1249" s="140"/>
      <c r="K1249" s="83"/>
      <c r="L1249" s="140"/>
      <c r="M1249" s="83"/>
      <c r="N1249" s="3"/>
      <c r="O1249" s="3"/>
      <c r="P1249" s="3"/>
    </row>
    <row r="1250" spans="1:16" ht="11.25" x14ac:dyDescent="0.2">
      <c r="A1250" s="3"/>
      <c r="B1250" s="3"/>
      <c r="C1250" s="3"/>
      <c r="D1250" s="3"/>
      <c r="E1250" s="3"/>
      <c r="F1250" s="3"/>
      <c r="G1250" s="3"/>
      <c r="I1250" s="3"/>
      <c r="J1250" s="140"/>
      <c r="K1250" s="83"/>
      <c r="L1250" s="140"/>
      <c r="M1250" s="83"/>
      <c r="N1250" s="3"/>
      <c r="O1250" s="3"/>
      <c r="P1250" s="3"/>
    </row>
    <row r="1251" spans="1:16" ht="11.25" x14ac:dyDescent="0.2">
      <c r="A1251" s="3"/>
      <c r="B1251" s="3"/>
      <c r="C1251" s="3"/>
      <c r="D1251" s="3"/>
      <c r="E1251" s="3"/>
      <c r="F1251" s="3"/>
      <c r="G1251" s="3"/>
      <c r="I1251" s="3"/>
      <c r="J1251" s="140"/>
      <c r="K1251" s="83"/>
      <c r="L1251" s="140"/>
      <c r="M1251" s="83"/>
      <c r="N1251" s="3"/>
      <c r="O1251" s="3"/>
      <c r="P1251" s="3"/>
    </row>
    <row r="1252" spans="1:16" ht="11.25" x14ac:dyDescent="0.2">
      <c r="A1252" s="3"/>
      <c r="B1252" s="3"/>
      <c r="C1252" s="3"/>
      <c r="D1252" s="3"/>
      <c r="E1252" s="3"/>
      <c r="F1252" s="3"/>
      <c r="G1252" s="3"/>
      <c r="I1252" s="3"/>
      <c r="J1252" s="140"/>
      <c r="K1252" s="83"/>
      <c r="L1252" s="140"/>
      <c r="M1252" s="83"/>
      <c r="N1252" s="3"/>
      <c r="O1252" s="3"/>
      <c r="P1252" s="3"/>
    </row>
    <row r="1253" spans="1:16" ht="11.25" x14ac:dyDescent="0.2">
      <c r="A1253" s="3"/>
      <c r="B1253" s="3"/>
      <c r="C1253" s="3"/>
      <c r="D1253" s="3"/>
      <c r="E1253" s="3"/>
      <c r="F1253" s="3"/>
      <c r="G1253" s="3"/>
      <c r="I1253" s="3"/>
      <c r="J1253" s="140"/>
      <c r="K1253" s="83"/>
      <c r="L1253" s="140"/>
      <c r="M1253" s="83"/>
      <c r="N1253" s="3"/>
      <c r="O1253" s="3"/>
      <c r="P1253" s="3"/>
    </row>
    <row r="1254" spans="1:16" ht="11.25" x14ac:dyDescent="0.2">
      <c r="A1254" s="3"/>
      <c r="B1254" s="3"/>
      <c r="C1254" s="3"/>
      <c r="D1254" s="3"/>
      <c r="E1254" s="3"/>
      <c r="F1254" s="3"/>
      <c r="G1254" s="3"/>
      <c r="I1254" s="3"/>
      <c r="J1254" s="140"/>
      <c r="K1254" s="83"/>
      <c r="L1254" s="140"/>
      <c r="M1254" s="83"/>
      <c r="N1254" s="3"/>
      <c r="O1254" s="3"/>
      <c r="P1254" s="3"/>
    </row>
    <row r="1255" spans="1:16" ht="11.25" x14ac:dyDescent="0.2">
      <c r="A1255" s="3"/>
      <c r="B1255" s="3"/>
      <c r="C1255" s="3"/>
      <c r="D1255" s="3"/>
      <c r="E1255" s="3"/>
      <c r="F1255" s="3"/>
      <c r="G1255" s="3"/>
      <c r="I1255" s="3"/>
      <c r="J1255" s="140"/>
      <c r="K1255" s="83"/>
      <c r="L1255" s="140"/>
      <c r="M1255" s="83"/>
      <c r="N1255" s="3"/>
      <c r="O1255" s="3"/>
      <c r="P1255" s="3"/>
    </row>
    <row r="1256" spans="1:16" ht="11.25" x14ac:dyDescent="0.2">
      <c r="A1256" s="3"/>
      <c r="B1256" s="3"/>
      <c r="C1256" s="3"/>
      <c r="D1256" s="3"/>
      <c r="E1256" s="3"/>
      <c r="F1256" s="3"/>
      <c r="G1256" s="3"/>
      <c r="I1256" s="3"/>
      <c r="J1256" s="140"/>
      <c r="K1256" s="83"/>
      <c r="L1256" s="140"/>
      <c r="M1256" s="83"/>
      <c r="N1256" s="3"/>
      <c r="O1256" s="3"/>
      <c r="P1256" s="3"/>
    </row>
    <row r="1257" spans="1:16" ht="11.25" x14ac:dyDescent="0.2">
      <c r="A1257" s="3"/>
      <c r="B1257" s="3"/>
      <c r="C1257" s="3"/>
      <c r="D1257" s="3"/>
      <c r="E1257" s="3"/>
      <c r="F1257" s="3"/>
      <c r="G1257" s="3"/>
      <c r="I1257" s="3"/>
      <c r="J1257" s="140"/>
      <c r="K1257" s="83"/>
      <c r="L1257" s="140"/>
      <c r="M1257" s="83"/>
      <c r="N1257" s="3"/>
      <c r="O1257" s="3"/>
      <c r="P1257" s="3"/>
    </row>
    <row r="1258" spans="1:16" ht="11.25" x14ac:dyDescent="0.2">
      <c r="A1258" s="3"/>
      <c r="B1258" s="3"/>
      <c r="C1258" s="3"/>
      <c r="D1258" s="3"/>
      <c r="E1258" s="3"/>
      <c r="F1258" s="3"/>
      <c r="G1258" s="3"/>
      <c r="I1258" s="3"/>
      <c r="J1258" s="140"/>
      <c r="K1258" s="83"/>
      <c r="L1258" s="140"/>
      <c r="M1258" s="83"/>
      <c r="N1258" s="3"/>
      <c r="O1258" s="3"/>
      <c r="P1258" s="3"/>
    </row>
    <row r="1259" spans="1:16" ht="11.25" x14ac:dyDescent="0.2">
      <c r="A1259" s="3"/>
      <c r="B1259" s="3"/>
      <c r="C1259" s="3"/>
      <c r="D1259" s="3"/>
      <c r="E1259" s="3"/>
      <c r="F1259" s="3"/>
      <c r="G1259" s="3"/>
      <c r="I1259" s="3"/>
      <c r="J1259" s="140"/>
      <c r="K1259" s="83"/>
      <c r="L1259" s="140"/>
      <c r="M1259" s="83"/>
      <c r="N1259" s="3"/>
      <c r="O1259" s="3"/>
      <c r="P1259" s="3"/>
    </row>
    <row r="1260" spans="1:16" ht="11.25" x14ac:dyDescent="0.2">
      <c r="A1260" s="3"/>
      <c r="B1260" s="3"/>
      <c r="C1260" s="3"/>
      <c r="D1260" s="3"/>
      <c r="E1260" s="3"/>
      <c r="F1260" s="3"/>
      <c r="G1260" s="3"/>
      <c r="I1260" s="3"/>
      <c r="J1260" s="140"/>
      <c r="K1260" s="83"/>
      <c r="L1260" s="140"/>
      <c r="M1260" s="83"/>
      <c r="N1260" s="3"/>
      <c r="O1260" s="3"/>
      <c r="P1260" s="3"/>
    </row>
    <row r="1261" spans="1:16" ht="11.25" x14ac:dyDescent="0.2">
      <c r="A1261" s="3"/>
      <c r="B1261" s="3"/>
      <c r="C1261" s="3"/>
      <c r="D1261" s="3"/>
      <c r="E1261" s="3"/>
      <c r="F1261" s="3"/>
      <c r="G1261" s="3"/>
      <c r="I1261" s="3"/>
      <c r="J1261" s="140"/>
      <c r="K1261" s="83"/>
      <c r="L1261" s="140"/>
      <c r="M1261" s="83"/>
      <c r="N1261" s="3"/>
      <c r="O1261" s="3"/>
      <c r="P1261" s="3"/>
    </row>
    <row r="1262" spans="1:16" ht="11.25" x14ac:dyDescent="0.2">
      <c r="A1262" s="3"/>
      <c r="B1262" s="3"/>
      <c r="C1262" s="3"/>
      <c r="D1262" s="3"/>
      <c r="E1262" s="3"/>
      <c r="F1262" s="3"/>
      <c r="G1262" s="3"/>
      <c r="I1262" s="3"/>
      <c r="J1262" s="140"/>
      <c r="K1262" s="83"/>
      <c r="L1262" s="140"/>
      <c r="M1262" s="83"/>
      <c r="N1262" s="3"/>
      <c r="O1262" s="3"/>
      <c r="P1262" s="3"/>
    </row>
    <row r="1263" spans="1:16" ht="11.25" x14ac:dyDescent="0.2">
      <c r="A1263" s="3"/>
      <c r="B1263" s="3"/>
      <c r="C1263" s="3"/>
      <c r="D1263" s="3"/>
      <c r="E1263" s="3"/>
      <c r="F1263" s="3"/>
      <c r="G1263" s="3"/>
      <c r="I1263" s="3"/>
      <c r="J1263" s="140"/>
      <c r="K1263" s="83"/>
      <c r="L1263" s="140"/>
      <c r="M1263" s="83"/>
      <c r="N1263" s="3"/>
      <c r="O1263" s="3"/>
      <c r="P1263" s="3"/>
    </row>
    <row r="1264" spans="1:16" ht="11.25" x14ac:dyDescent="0.2">
      <c r="A1264" s="3"/>
      <c r="B1264" s="3"/>
      <c r="C1264" s="3"/>
      <c r="D1264" s="3"/>
      <c r="E1264" s="3"/>
      <c r="F1264" s="3"/>
      <c r="G1264" s="3"/>
      <c r="I1264" s="3"/>
      <c r="J1264" s="140"/>
      <c r="K1264" s="83"/>
      <c r="L1264" s="140"/>
      <c r="M1264" s="83"/>
      <c r="N1264" s="3"/>
      <c r="O1264" s="3"/>
      <c r="P1264" s="3"/>
    </row>
    <row r="1265" spans="1:16" ht="11.25" x14ac:dyDescent="0.2">
      <c r="A1265" s="3"/>
      <c r="B1265" s="3"/>
      <c r="C1265" s="3"/>
      <c r="D1265" s="3"/>
      <c r="E1265" s="3"/>
      <c r="F1265" s="3"/>
      <c r="G1265" s="3"/>
      <c r="I1265" s="3"/>
      <c r="J1265" s="140"/>
      <c r="K1265" s="83"/>
      <c r="L1265" s="140"/>
      <c r="M1265" s="83"/>
      <c r="N1265" s="3"/>
      <c r="O1265" s="3"/>
      <c r="P1265" s="3"/>
    </row>
    <row r="1266" spans="1:16" ht="11.25" x14ac:dyDescent="0.2">
      <c r="A1266" s="3"/>
      <c r="B1266" s="3"/>
      <c r="C1266" s="3"/>
      <c r="D1266" s="3"/>
      <c r="E1266" s="3"/>
      <c r="F1266" s="3"/>
      <c r="G1266" s="3"/>
      <c r="I1266" s="3"/>
      <c r="J1266" s="140"/>
      <c r="K1266" s="83"/>
      <c r="L1266" s="140"/>
      <c r="M1266" s="83"/>
      <c r="N1266" s="3"/>
      <c r="O1266" s="3"/>
      <c r="P1266" s="3"/>
    </row>
    <row r="1267" spans="1:16" ht="11.25" x14ac:dyDescent="0.2">
      <c r="A1267" s="3"/>
      <c r="B1267" s="3"/>
      <c r="C1267" s="3"/>
      <c r="D1267" s="3"/>
      <c r="E1267" s="3"/>
      <c r="F1267" s="3"/>
      <c r="G1267" s="3"/>
      <c r="I1267" s="3"/>
      <c r="J1267" s="140"/>
      <c r="K1267" s="83"/>
      <c r="L1267" s="140"/>
      <c r="M1267" s="83"/>
      <c r="N1267" s="3"/>
      <c r="O1267" s="3"/>
      <c r="P1267" s="3"/>
    </row>
    <row r="1268" spans="1:16" ht="11.25" x14ac:dyDescent="0.2">
      <c r="A1268" s="3"/>
      <c r="B1268" s="3"/>
      <c r="C1268" s="3"/>
      <c r="D1268" s="3"/>
      <c r="E1268" s="3"/>
      <c r="F1268" s="3"/>
      <c r="G1268" s="3"/>
      <c r="I1268" s="3"/>
      <c r="J1268" s="140"/>
      <c r="K1268" s="83"/>
      <c r="L1268" s="140"/>
      <c r="M1268" s="83"/>
      <c r="N1268" s="3"/>
      <c r="O1268" s="3"/>
      <c r="P1268" s="3"/>
    </row>
    <row r="1269" spans="1:16" ht="11.25" x14ac:dyDescent="0.2">
      <c r="A1269" s="3"/>
      <c r="B1269" s="3"/>
      <c r="C1269" s="3"/>
      <c r="D1269" s="3"/>
      <c r="E1269" s="3"/>
      <c r="F1269" s="3"/>
      <c r="G1269" s="3"/>
      <c r="I1269" s="3"/>
      <c r="J1269" s="140"/>
      <c r="K1269" s="83"/>
      <c r="L1269" s="140"/>
      <c r="M1269" s="83"/>
      <c r="N1269" s="3"/>
      <c r="O1269" s="3"/>
      <c r="P1269" s="3"/>
    </row>
    <row r="1270" spans="1:16" ht="11.25" x14ac:dyDescent="0.2">
      <c r="A1270" s="3"/>
      <c r="B1270" s="3"/>
      <c r="C1270" s="3"/>
      <c r="D1270" s="3"/>
      <c r="E1270" s="3"/>
      <c r="F1270" s="3"/>
      <c r="G1270" s="3"/>
      <c r="I1270" s="3"/>
      <c r="J1270" s="140"/>
      <c r="K1270" s="83"/>
      <c r="L1270" s="140"/>
      <c r="M1270" s="83"/>
      <c r="N1270" s="3"/>
      <c r="O1270" s="3"/>
      <c r="P1270" s="3"/>
    </row>
    <row r="1271" spans="1:16" ht="11.25" x14ac:dyDescent="0.2">
      <c r="A1271" s="3"/>
      <c r="B1271" s="3"/>
      <c r="C1271" s="3"/>
      <c r="D1271" s="3"/>
      <c r="E1271" s="3"/>
      <c r="F1271" s="3"/>
      <c r="G1271" s="3"/>
      <c r="I1271" s="3"/>
      <c r="J1271" s="140"/>
      <c r="K1271" s="83"/>
      <c r="L1271" s="140"/>
      <c r="M1271" s="83"/>
      <c r="N1271" s="3"/>
      <c r="O1271" s="3"/>
      <c r="P1271" s="3"/>
    </row>
    <row r="1272" spans="1:16" ht="11.25" x14ac:dyDescent="0.2">
      <c r="A1272" s="3"/>
      <c r="B1272" s="3"/>
      <c r="C1272" s="3"/>
      <c r="D1272" s="3"/>
      <c r="E1272" s="3"/>
      <c r="F1272" s="3"/>
      <c r="G1272" s="3"/>
      <c r="I1272" s="3"/>
      <c r="J1272" s="140"/>
      <c r="K1272" s="83"/>
      <c r="L1272" s="140"/>
      <c r="M1272" s="83"/>
      <c r="N1272" s="3"/>
      <c r="O1272" s="3"/>
      <c r="P1272" s="3"/>
    </row>
    <row r="1273" spans="1:16" ht="11.25" x14ac:dyDescent="0.2">
      <c r="A1273" s="3"/>
      <c r="B1273" s="3"/>
      <c r="C1273" s="3"/>
      <c r="D1273" s="3"/>
      <c r="E1273" s="3"/>
      <c r="F1273" s="3"/>
      <c r="G1273" s="3"/>
      <c r="I1273" s="3"/>
      <c r="J1273" s="140"/>
      <c r="K1273" s="83"/>
      <c r="L1273" s="140"/>
      <c r="M1273" s="83"/>
      <c r="N1273" s="3"/>
      <c r="O1273" s="3"/>
      <c r="P1273" s="3"/>
    </row>
    <row r="1274" spans="1:16" ht="11.25" x14ac:dyDescent="0.2">
      <c r="A1274" s="3"/>
      <c r="B1274" s="3"/>
      <c r="C1274" s="3"/>
      <c r="D1274" s="3"/>
      <c r="E1274" s="3"/>
      <c r="F1274" s="3"/>
      <c r="G1274" s="3"/>
      <c r="I1274" s="3"/>
      <c r="J1274" s="140"/>
      <c r="K1274" s="83"/>
      <c r="L1274" s="140"/>
      <c r="M1274" s="83"/>
      <c r="N1274" s="3"/>
      <c r="O1274" s="3"/>
      <c r="P1274" s="3"/>
    </row>
    <row r="1275" spans="1:16" ht="11.25" x14ac:dyDescent="0.2">
      <c r="A1275" s="3"/>
      <c r="B1275" s="3"/>
      <c r="C1275" s="3"/>
      <c r="D1275" s="3"/>
      <c r="E1275" s="3"/>
      <c r="F1275" s="3"/>
      <c r="G1275" s="3"/>
      <c r="I1275" s="3"/>
      <c r="J1275" s="140"/>
      <c r="K1275" s="83"/>
      <c r="L1275" s="140"/>
      <c r="M1275" s="83"/>
      <c r="N1275" s="3"/>
      <c r="O1275" s="3"/>
      <c r="P1275" s="3"/>
    </row>
    <row r="1276" spans="1:16" ht="11.25" x14ac:dyDescent="0.2">
      <c r="A1276" s="3"/>
      <c r="B1276" s="3"/>
      <c r="C1276" s="3"/>
      <c r="D1276" s="3"/>
      <c r="E1276" s="3"/>
      <c r="F1276" s="3"/>
      <c r="G1276" s="3"/>
      <c r="I1276" s="3"/>
      <c r="J1276" s="140"/>
      <c r="K1276" s="83"/>
      <c r="L1276" s="140"/>
      <c r="M1276" s="83"/>
      <c r="N1276" s="3"/>
      <c r="O1276" s="3"/>
      <c r="P1276" s="3"/>
    </row>
    <row r="1277" spans="1:16" ht="11.25" x14ac:dyDescent="0.2">
      <c r="A1277" s="3"/>
      <c r="B1277" s="3"/>
      <c r="C1277" s="3"/>
      <c r="D1277" s="3"/>
      <c r="E1277" s="3"/>
      <c r="F1277" s="3"/>
      <c r="G1277" s="3"/>
      <c r="I1277" s="3"/>
      <c r="J1277" s="140"/>
      <c r="K1277" s="83"/>
      <c r="L1277" s="140"/>
      <c r="M1277" s="83"/>
      <c r="N1277" s="3"/>
      <c r="O1277" s="3"/>
      <c r="P1277" s="3"/>
    </row>
    <row r="1278" spans="1:16" ht="11.25" x14ac:dyDescent="0.2">
      <c r="A1278" s="3"/>
      <c r="B1278" s="3"/>
      <c r="C1278" s="3"/>
      <c r="D1278" s="3"/>
      <c r="E1278" s="3"/>
      <c r="F1278" s="3"/>
      <c r="G1278" s="3"/>
      <c r="I1278" s="3"/>
      <c r="J1278" s="140"/>
      <c r="K1278" s="83"/>
      <c r="L1278" s="140"/>
      <c r="M1278" s="83"/>
      <c r="N1278" s="3"/>
      <c r="O1278" s="3"/>
      <c r="P1278" s="3"/>
    </row>
    <row r="1279" spans="1:16" ht="11.25" x14ac:dyDescent="0.2">
      <c r="A1279" s="3"/>
      <c r="B1279" s="3"/>
      <c r="C1279" s="3"/>
      <c r="D1279" s="3"/>
      <c r="E1279" s="3"/>
      <c r="F1279" s="3"/>
      <c r="G1279" s="3"/>
      <c r="I1279" s="3"/>
      <c r="J1279" s="140"/>
      <c r="K1279" s="83"/>
      <c r="L1279" s="140"/>
      <c r="M1279" s="83"/>
      <c r="N1279" s="3"/>
      <c r="O1279" s="3"/>
      <c r="P1279" s="3"/>
    </row>
    <row r="1280" spans="1:16" ht="11.25" x14ac:dyDescent="0.2">
      <c r="A1280" s="3"/>
      <c r="B1280" s="3"/>
      <c r="C1280" s="3"/>
      <c r="D1280" s="3"/>
      <c r="E1280" s="3"/>
      <c r="F1280" s="3"/>
      <c r="G1280" s="3"/>
      <c r="I1280" s="3"/>
      <c r="J1280" s="140"/>
      <c r="K1280" s="83"/>
      <c r="L1280" s="140"/>
      <c r="M1280" s="83"/>
      <c r="N1280" s="3"/>
      <c r="O1280" s="3"/>
      <c r="P1280" s="3"/>
    </row>
    <row r="1281" spans="1:16" ht="11.25" x14ac:dyDescent="0.2">
      <c r="A1281" s="3"/>
      <c r="B1281" s="3"/>
      <c r="C1281" s="3"/>
      <c r="D1281" s="3"/>
      <c r="E1281" s="3"/>
      <c r="F1281" s="3"/>
      <c r="G1281" s="3"/>
      <c r="I1281" s="3"/>
      <c r="J1281" s="140"/>
      <c r="K1281" s="83"/>
      <c r="L1281" s="140"/>
      <c r="M1281" s="83"/>
      <c r="N1281" s="3"/>
      <c r="O1281" s="3"/>
      <c r="P1281" s="3"/>
    </row>
    <row r="1282" spans="1:16" ht="11.25" x14ac:dyDescent="0.2">
      <c r="A1282" s="3"/>
      <c r="B1282" s="3"/>
      <c r="C1282" s="3"/>
      <c r="D1282" s="3"/>
      <c r="E1282" s="3"/>
      <c r="F1282" s="3"/>
      <c r="G1282" s="3"/>
      <c r="I1282" s="3"/>
      <c r="J1282" s="140"/>
      <c r="K1282" s="83"/>
      <c r="L1282" s="140"/>
      <c r="M1282" s="83"/>
      <c r="N1282" s="3"/>
      <c r="O1282" s="3"/>
      <c r="P1282" s="3"/>
    </row>
    <row r="1283" spans="1:16" ht="11.25" x14ac:dyDescent="0.2">
      <c r="A1283" s="3"/>
      <c r="B1283" s="3"/>
      <c r="C1283" s="3"/>
      <c r="D1283" s="3"/>
      <c r="E1283" s="3"/>
      <c r="F1283" s="3"/>
      <c r="G1283" s="3"/>
      <c r="I1283" s="3"/>
      <c r="J1283" s="140"/>
      <c r="K1283" s="83"/>
      <c r="L1283" s="140"/>
      <c r="M1283" s="83"/>
      <c r="N1283" s="3"/>
      <c r="O1283" s="3"/>
      <c r="P1283" s="3"/>
    </row>
    <row r="1284" spans="1:16" ht="11.25" x14ac:dyDescent="0.2">
      <c r="A1284" s="3"/>
      <c r="B1284" s="3"/>
      <c r="C1284" s="3"/>
      <c r="D1284" s="3"/>
      <c r="E1284" s="3"/>
      <c r="F1284" s="3"/>
      <c r="G1284" s="3"/>
      <c r="I1284" s="3"/>
      <c r="J1284" s="140"/>
      <c r="K1284" s="83"/>
      <c r="L1284" s="140"/>
      <c r="M1284" s="83"/>
      <c r="N1284" s="3"/>
      <c r="O1284" s="3"/>
      <c r="P1284" s="3"/>
    </row>
    <row r="1285" spans="1:16" ht="11.25" x14ac:dyDescent="0.2">
      <c r="A1285" s="3"/>
      <c r="B1285" s="3"/>
      <c r="C1285" s="3"/>
      <c r="D1285" s="3"/>
      <c r="E1285" s="3"/>
      <c r="F1285" s="3"/>
      <c r="G1285" s="3"/>
      <c r="I1285" s="3"/>
      <c r="J1285" s="140"/>
      <c r="K1285" s="83"/>
      <c r="L1285" s="140"/>
      <c r="M1285" s="83"/>
      <c r="N1285" s="3"/>
      <c r="O1285" s="3"/>
      <c r="P1285" s="3"/>
    </row>
    <row r="1286" spans="1:16" ht="11.25" x14ac:dyDescent="0.2">
      <c r="A1286" s="3"/>
      <c r="B1286" s="3"/>
      <c r="C1286" s="3"/>
      <c r="D1286" s="3"/>
      <c r="E1286" s="3"/>
      <c r="F1286" s="3"/>
      <c r="G1286" s="3"/>
      <c r="I1286" s="3"/>
      <c r="J1286" s="140"/>
      <c r="K1286" s="83"/>
      <c r="L1286" s="140"/>
      <c r="M1286" s="83"/>
      <c r="N1286" s="3"/>
      <c r="O1286" s="3"/>
      <c r="P1286" s="3"/>
    </row>
    <row r="1287" spans="1:16" ht="11.25" x14ac:dyDescent="0.2">
      <c r="A1287" s="3"/>
      <c r="B1287" s="3"/>
      <c r="C1287" s="3"/>
      <c r="D1287" s="3"/>
      <c r="E1287" s="3"/>
      <c r="F1287" s="3"/>
      <c r="G1287" s="3"/>
      <c r="I1287" s="3"/>
      <c r="J1287" s="140"/>
      <c r="K1287" s="83"/>
      <c r="L1287" s="140"/>
      <c r="M1287" s="83"/>
      <c r="N1287" s="3"/>
      <c r="O1287" s="3"/>
      <c r="P1287" s="3"/>
    </row>
    <row r="1288" spans="1:16" ht="11.25" x14ac:dyDescent="0.2">
      <c r="A1288" s="3"/>
      <c r="B1288" s="3"/>
      <c r="C1288" s="3"/>
      <c r="D1288" s="3"/>
      <c r="E1288" s="3"/>
      <c r="F1288" s="3"/>
      <c r="G1288" s="3"/>
      <c r="I1288" s="3"/>
      <c r="J1288" s="140"/>
      <c r="K1288" s="83"/>
      <c r="L1288" s="140"/>
      <c r="M1288" s="83"/>
      <c r="N1288" s="3"/>
      <c r="O1288" s="3"/>
      <c r="P1288" s="3"/>
    </row>
    <row r="1289" spans="1:16" ht="11.25" x14ac:dyDescent="0.2">
      <c r="A1289" s="3"/>
      <c r="B1289" s="3"/>
      <c r="C1289" s="3"/>
      <c r="D1289" s="3"/>
      <c r="E1289" s="3"/>
      <c r="F1289" s="3"/>
      <c r="G1289" s="3"/>
      <c r="I1289" s="3"/>
      <c r="J1289" s="140"/>
      <c r="K1289" s="83"/>
      <c r="L1289" s="140"/>
      <c r="M1289" s="83"/>
      <c r="N1289" s="3"/>
      <c r="O1289" s="3"/>
      <c r="P1289" s="3"/>
    </row>
    <row r="1290" spans="1:16" ht="11.25" x14ac:dyDescent="0.2">
      <c r="A1290" s="3"/>
      <c r="B1290" s="3"/>
      <c r="C1290" s="3"/>
      <c r="D1290" s="3"/>
      <c r="E1290" s="3"/>
      <c r="F1290" s="3"/>
      <c r="G1290" s="3"/>
      <c r="I1290" s="3"/>
      <c r="J1290" s="140"/>
      <c r="K1290" s="83"/>
      <c r="L1290" s="140"/>
      <c r="M1290" s="83"/>
      <c r="N1290" s="3"/>
      <c r="O1290" s="3"/>
      <c r="P1290" s="3"/>
    </row>
    <row r="1291" spans="1:16" ht="11.25" x14ac:dyDescent="0.2">
      <c r="A1291" s="3"/>
      <c r="B1291" s="3"/>
      <c r="C1291" s="3"/>
      <c r="D1291" s="3"/>
      <c r="E1291" s="3"/>
      <c r="F1291" s="3"/>
      <c r="G1291" s="3"/>
      <c r="I1291" s="3"/>
      <c r="J1291" s="140"/>
      <c r="K1291" s="83"/>
      <c r="L1291" s="140"/>
      <c r="M1291" s="83"/>
      <c r="N1291" s="3"/>
      <c r="O1291" s="3"/>
      <c r="P1291" s="3"/>
    </row>
    <row r="1292" spans="1:16" ht="11.25" x14ac:dyDescent="0.2">
      <c r="A1292" s="3"/>
      <c r="B1292" s="3"/>
      <c r="C1292" s="3"/>
      <c r="D1292" s="3"/>
      <c r="E1292" s="3"/>
      <c r="F1292" s="3"/>
      <c r="G1292" s="3"/>
      <c r="I1292" s="3"/>
      <c r="J1292" s="140"/>
      <c r="K1292" s="83"/>
      <c r="L1292" s="140"/>
      <c r="M1292" s="83"/>
      <c r="N1292" s="3"/>
      <c r="O1292" s="3"/>
      <c r="P1292" s="3"/>
    </row>
    <row r="1293" spans="1:16" ht="11.25" x14ac:dyDescent="0.2">
      <c r="A1293" s="3"/>
      <c r="B1293" s="3"/>
      <c r="C1293" s="3"/>
      <c r="D1293" s="3"/>
      <c r="E1293" s="3"/>
      <c r="F1293" s="3"/>
      <c r="G1293" s="3"/>
      <c r="I1293" s="3"/>
      <c r="J1293" s="140"/>
      <c r="K1293" s="83"/>
      <c r="L1293" s="140"/>
      <c r="M1293" s="83"/>
      <c r="N1293" s="3"/>
      <c r="O1293" s="3"/>
      <c r="P1293" s="3"/>
    </row>
    <row r="1294" spans="1:16" ht="11.25" x14ac:dyDescent="0.2">
      <c r="A1294" s="3"/>
      <c r="B1294" s="3"/>
      <c r="C1294" s="3"/>
      <c r="D1294" s="3"/>
      <c r="E1294" s="3"/>
      <c r="F1294" s="3"/>
      <c r="G1294" s="3"/>
      <c r="I1294" s="3"/>
      <c r="J1294" s="140"/>
      <c r="K1294" s="83"/>
      <c r="L1294" s="140"/>
      <c r="M1294" s="83"/>
      <c r="N1294" s="3"/>
      <c r="O1294" s="3"/>
      <c r="P1294" s="3"/>
    </row>
    <row r="1295" spans="1:16" ht="11.25" x14ac:dyDescent="0.2">
      <c r="A1295" s="3"/>
      <c r="B1295" s="3"/>
      <c r="C1295" s="3"/>
      <c r="D1295" s="3"/>
      <c r="E1295" s="3"/>
      <c r="F1295" s="3"/>
      <c r="G1295" s="3"/>
      <c r="I1295" s="3"/>
      <c r="J1295" s="140"/>
      <c r="K1295" s="83"/>
      <c r="L1295" s="140"/>
      <c r="M1295" s="83"/>
      <c r="N1295" s="3"/>
      <c r="O1295" s="3"/>
      <c r="P1295" s="3"/>
    </row>
    <row r="1296" spans="1:16" ht="11.25" x14ac:dyDescent="0.2">
      <c r="A1296" s="3"/>
      <c r="B1296" s="3"/>
      <c r="C1296" s="3"/>
      <c r="D1296" s="3"/>
      <c r="E1296" s="3"/>
      <c r="F1296" s="3"/>
      <c r="G1296" s="3"/>
      <c r="I1296" s="3"/>
      <c r="J1296" s="140"/>
      <c r="K1296" s="83"/>
      <c r="L1296" s="140"/>
      <c r="M1296" s="83"/>
      <c r="N1296" s="3"/>
      <c r="O1296" s="3"/>
      <c r="P1296" s="3"/>
    </row>
    <row r="1297" spans="1:16" ht="11.25" x14ac:dyDescent="0.2">
      <c r="A1297" s="3"/>
      <c r="B1297" s="3"/>
      <c r="C1297" s="3"/>
      <c r="D1297" s="3"/>
      <c r="E1297" s="3"/>
      <c r="F1297" s="3"/>
      <c r="G1297" s="3"/>
      <c r="I1297" s="3"/>
      <c r="J1297" s="140"/>
      <c r="K1297" s="83"/>
      <c r="L1297" s="140"/>
      <c r="M1297" s="83"/>
      <c r="N1297" s="3"/>
      <c r="O1297" s="3"/>
      <c r="P1297" s="3"/>
    </row>
    <row r="1298" spans="1:16" ht="11.25" x14ac:dyDescent="0.2">
      <c r="A1298" s="3"/>
      <c r="B1298" s="3"/>
      <c r="C1298" s="3"/>
      <c r="D1298" s="3"/>
      <c r="E1298" s="3"/>
      <c r="F1298" s="3"/>
      <c r="G1298" s="3"/>
      <c r="I1298" s="3"/>
      <c r="J1298" s="140"/>
      <c r="K1298" s="83"/>
      <c r="L1298" s="140"/>
      <c r="M1298" s="83"/>
      <c r="N1298" s="3"/>
      <c r="O1298" s="3"/>
      <c r="P1298" s="3"/>
    </row>
    <row r="1299" spans="1:16" ht="11.25" x14ac:dyDescent="0.2">
      <c r="A1299" s="3"/>
      <c r="B1299" s="3"/>
      <c r="C1299" s="3"/>
      <c r="D1299" s="3"/>
      <c r="E1299" s="3"/>
      <c r="F1299" s="3"/>
      <c r="G1299" s="3"/>
      <c r="I1299" s="3"/>
      <c r="J1299" s="140"/>
      <c r="K1299" s="83"/>
      <c r="L1299" s="140"/>
      <c r="M1299" s="83"/>
      <c r="N1299" s="3"/>
      <c r="O1299" s="3"/>
      <c r="P1299" s="3"/>
    </row>
    <row r="1300" spans="1:16" ht="11.25" x14ac:dyDescent="0.2">
      <c r="A1300" s="3"/>
      <c r="B1300" s="3"/>
      <c r="C1300" s="3"/>
      <c r="D1300" s="3"/>
      <c r="E1300" s="3"/>
      <c r="F1300" s="3"/>
      <c r="G1300" s="3"/>
      <c r="I1300" s="3"/>
      <c r="J1300" s="140"/>
      <c r="K1300" s="83"/>
      <c r="L1300" s="140"/>
      <c r="M1300" s="83"/>
      <c r="N1300" s="3"/>
      <c r="O1300" s="3"/>
      <c r="P1300" s="3"/>
    </row>
    <row r="1301" spans="1:16" ht="11.25" x14ac:dyDescent="0.2">
      <c r="A1301" s="3"/>
      <c r="B1301" s="3"/>
      <c r="C1301" s="3"/>
      <c r="D1301" s="3"/>
      <c r="E1301" s="3"/>
      <c r="F1301" s="3"/>
      <c r="G1301" s="3"/>
      <c r="I1301" s="3"/>
      <c r="J1301" s="140"/>
      <c r="K1301" s="83"/>
      <c r="L1301" s="140"/>
      <c r="M1301" s="83"/>
      <c r="N1301" s="3"/>
      <c r="O1301" s="3"/>
      <c r="P1301" s="3"/>
    </row>
    <row r="1302" spans="1:16" ht="11.25" x14ac:dyDescent="0.2">
      <c r="A1302" s="3"/>
      <c r="B1302" s="3"/>
      <c r="C1302" s="3"/>
      <c r="D1302" s="3"/>
      <c r="E1302" s="3"/>
      <c r="F1302" s="3"/>
      <c r="G1302" s="3"/>
      <c r="I1302" s="3"/>
      <c r="J1302" s="140"/>
      <c r="K1302" s="83"/>
      <c r="L1302" s="140"/>
      <c r="M1302" s="83"/>
      <c r="N1302" s="3"/>
      <c r="O1302" s="3"/>
      <c r="P1302" s="3"/>
    </row>
    <row r="1303" spans="1:16" ht="11.25" x14ac:dyDescent="0.2">
      <c r="A1303" s="3"/>
      <c r="B1303" s="3"/>
      <c r="C1303" s="3"/>
      <c r="D1303" s="3"/>
      <c r="E1303" s="3"/>
      <c r="F1303" s="3"/>
      <c r="G1303" s="3"/>
      <c r="I1303" s="3"/>
      <c r="J1303" s="140"/>
      <c r="K1303" s="83"/>
      <c r="L1303" s="140"/>
      <c r="M1303" s="83"/>
      <c r="N1303" s="3"/>
      <c r="O1303" s="3"/>
      <c r="P1303" s="3"/>
    </row>
    <row r="1304" spans="1:16" ht="11.25" x14ac:dyDescent="0.2">
      <c r="A1304" s="3"/>
      <c r="B1304" s="3"/>
      <c r="C1304" s="3"/>
      <c r="D1304" s="3"/>
      <c r="E1304" s="3"/>
      <c r="F1304" s="3"/>
      <c r="G1304" s="3"/>
      <c r="I1304" s="3"/>
      <c r="J1304" s="140"/>
      <c r="K1304" s="83"/>
      <c r="L1304" s="140"/>
      <c r="M1304" s="83"/>
      <c r="N1304" s="3"/>
      <c r="O1304" s="3"/>
      <c r="P1304" s="3"/>
    </row>
    <row r="1305" spans="1:16" ht="11.25" x14ac:dyDescent="0.2">
      <c r="A1305" s="3"/>
      <c r="B1305" s="3"/>
      <c r="C1305" s="3"/>
      <c r="D1305" s="3"/>
      <c r="E1305" s="3"/>
      <c r="F1305" s="3"/>
      <c r="G1305" s="3"/>
      <c r="I1305" s="3"/>
      <c r="J1305" s="140"/>
      <c r="K1305" s="83"/>
      <c r="L1305" s="140"/>
      <c r="M1305" s="83"/>
      <c r="N1305" s="3"/>
      <c r="O1305" s="3"/>
      <c r="P1305" s="3"/>
    </row>
    <row r="1306" spans="1:16" ht="11.25" x14ac:dyDescent="0.2">
      <c r="A1306" s="3"/>
      <c r="B1306" s="3"/>
      <c r="C1306" s="3"/>
      <c r="D1306" s="3"/>
      <c r="E1306" s="3"/>
      <c r="F1306" s="3"/>
      <c r="G1306" s="3"/>
      <c r="I1306" s="3"/>
      <c r="J1306" s="140"/>
      <c r="K1306" s="83"/>
      <c r="L1306" s="140"/>
      <c r="M1306" s="83"/>
      <c r="N1306" s="3"/>
      <c r="O1306" s="3"/>
      <c r="P1306" s="3"/>
    </row>
    <row r="1307" spans="1:16" ht="11.25" x14ac:dyDescent="0.2">
      <c r="A1307" s="3"/>
      <c r="B1307" s="3"/>
      <c r="C1307" s="3"/>
      <c r="D1307" s="3"/>
      <c r="E1307" s="3"/>
      <c r="F1307" s="3"/>
      <c r="G1307" s="3"/>
      <c r="I1307" s="3"/>
      <c r="J1307" s="140"/>
      <c r="K1307" s="83"/>
      <c r="L1307" s="140"/>
      <c r="M1307" s="83"/>
      <c r="N1307" s="3"/>
      <c r="O1307" s="3"/>
      <c r="P1307" s="3"/>
    </row>
    <row r="1308" spans="1:16" ht="11.25" x14ac:dyDescent="0.2">
      <c r="A1308" s="3"/>
      <c r="B1308" s="3"/>
      <c r="C1308" s="3"/>
      <c r="D1308" s="3"/>
      <c r="E1308" s="3"/>
      <c r="F1308" s="3"/>
      <c r="G1308" s="3"/>
      <c r="I1308" s="3"/>
      <c r="J1308" s="140"/>
      <c r="K1308" s="83"/>
      <c r="L1308" s="140"/>
      <c r="M1308" s="83"/>
      <c r="N1308" s="3"/>
      <c r="O1308" s="3"/>
      <c r="P1308" s="3"/>
    </row>
    <row r="1309" spans="1:16" ht="11.25" x14ac:dyDescent="0.2">
      <c r="A1309" s="3"/>
      <c r="B1309" s="3"/>
      <c r="C1309" s="3"/>
      <c r="D1309" s="3"/>
      <c r="E1309" s="3"/>
      <c r="F1309" s="3"/>
      <c r="G1309" s="3"/>
      <c r="I1309" s="3"/>
      <c r="J1309" s="140"/>
      <c r="K1309" s="83"/>
      <c r="L1309" s="140"/>
      <c r="M1309" s="83"/>
      <c r="N1309" s="3"/>
      <c r="O1309" s="3"/>
      <c r="P1309" s="3"/>
    </row>
    <row r="1310" spans="1:16" ht="11.25" x14ac:dyDescent="0.2">
      <c r="A1310" s="3"/>
      <c r="B1310" s="3"/>
      <c r="C1310" s="3"/>
      <c r="D1310" s="3"/>
      <c r="E1310" s="3"/>
      <c r="F1310" s="3"/>
      <c r="G1310" s="3"/>
      <c r="I1310" s="3"/>
      <c r="J1310" s="140"/>
      <c r="K1310" s="83"/>
      <c r="L1310" s="140"/>
      <c r="M1310" s="83"/>
      <c r="N1310" s="3"/>
      <c r="O1310" s="3"/>
      <c r="P1310" s="3"/>
    </row>
    <row r="1311" spans="1:16" ht="11.25" x14ac:dyDescent="0.2">
      <c r="A1311" s="3"/>
      <c r="B1311" s="3"/>
      <c r="C1311" s="3"/>
      <c r="D1311" s="3"/>
      <c r="E1311" s="3"/>
      <c r="F1311" s="3"/>
      <c r="G1311" s="3"/>
      <c r="I1311" s="3"/>
      <c r="J1311" s="140"/>
      <c r="K1311" s="83"/>
      <c r="L1311" s="140"/>
      <c r="M1311" s="83"/>
      <c r="N1311" s="3"/>
      <c r="O1311" s="3"/>
      <c r="P1311" s="3"/>
    </row>
    <row r="1312" spans="1:16" ht="11.25" x14ac:dyDescent="0.2">
      <c r="A1312" s="3"/>
      <c r="B1312" s="3"/>
      <c r="C1312" s="3"/>
      <c r="D1312" s="3"/>
      <c r="E1312" s="3"/>
      <c r="F1312" s="3"/>
      <c r="G1312" s="3"/>
      <c r="I1312" s="3"/>
      <c r="J1312" s="140"/>
      <c r="K1312" s="83"/>
      <c r="L1312" s="140"/>
      <c r="M1312" s="83"/>
      <c r="N1312" s="3"/>
      <c r="O1312" s="3"/>
      <c r="P1312" s="3"/>
    </row>
    <row r="1313" spans="1:16" ht="11.25" x14ac:dyDescent="0.2">
      <c r="A1313" s="3"/>
      <c r="B1313" s="3"/>
      <c r="C1313" s="3"/>
      <c r="D1313" s="3"/>
      <c r="E1313" s="3"/>
      <c r="F1313" s="3"/>
      <c r="G1313" s="3"/>
      <c r="I1313" s="3"/>
      <c r="J1313" s="140"/>
      <c r="K1313" s="83"/>
      <c r="L1313" s="140"/>
      <c r="M1313" s="83"/>
      <c r="N1313" s="3"/>
      <c r="O1313" s="3"/>
      <c r="P1313" s="3"/>
    </row>
    <row r="1314" spans="1:16" ht="11.25" x14ac:dyDescent="0.2">
      <c r="A1314" s="3"/>
      <c r="B1314" s="3"/>
      <c r="C1314" s="3"/>
      <c r="D1314" s="3"/>
      <c r="E1314" s="3"/>
      <c r="F1314" s="3"/>
      <c r="G1314" s="3"/>
      <c r="I1314" s="3"/>
      <c r="J1314" s="140"/>
      <c r="K1314" s="83"/>
      <c r="L1314" s="140"/>
      <c r="M1314" s="83"/>
      <c r="N1314" s="3"/>
      <c r="O1314" s="3"/>
      <c r="P1314" s="3"/>
    </row>
    <row r="1315" spans="1:16" ht="11.25" x14ac:dyDescent="0.2">
      <c r="A1315" s="3"/>
      <c r="B1315" s="3"/>
      <c r="C1315" s="3"/>
      <c r="D1315" s="3"/>
      <c r="E1315" s="3"/>
      <c r="F1315" s="3"/>
      <c r="G1315" s="3"/>
      <c r="I1315" s="3"/>
      <c r="J1315" s="140"/>
      <c r="K1315" s="83"/>
      <c r="L1315" s="140"/>
      <c r="M1315" s="83"/>
      <c r="N1315" s="3"/>
      <c r="O1315" s="3"/>
      <c r="P1315" s="3"/>
    </row>
    <row r="1316" spans="1:16" ht="11.25" x14ac:dyDescent="0.2">
      <c r="A1316" s="3"/>
      <c r="B1316" s="3"/>
      <c r="C1316" s="3"/>
      <c r="D1316" s="3"/>
      <c r="E1316" s="3"/>
      <c r="F1316" s="3"/>
      <c r="G1316" s="3"/>
      <c r="I1316" s="3"/>
      <c r="J1316" s="140"/>
      <c r="K1316" s="83"/>
      <c r="L1316" s="140"/>
      <c r="M1316" s="83"/>
      <c r="N1316" s="3"/>
      <c r="O1316" s="3"/>
      <c r="P1316" s="3"/>
    </row>
    <row r="1317" spans="1:16" ht="11.25" x14ac:dyDescent="0.2">
      <c r="A1317" s="3"/>
      <c r="B1317" s="3"/>
      <c r="C1317" s="3"/>
      <c r="D1317" s="3"/>
      <c r="E1317" s="3"/>
      <c r="F1317" s="3"/>
      <c r="G1317" s="3"/>
      <c r="I1317" s="3"/>
      <c r="J1317" s="140"/>
      <c r="K1317" s="83"/>
      <c r="L1317" s="140"/>
      <c r="M1317" s="83"/>
      <c r="N1317" s="3"/>
      <c r="O1317" s="3"/>
      <c r="P1317" s="3"/>
    </row>
    <row r="1318" spans="1:16" ht="11.25" x14ac:dyDescent="0.2">
      <c r="A1318" s="3"/>
      <c r="B1318" s="3"/>
      <c r="C1318" s="3"/>
      <c r="D1318" s="3"/>
      <c r="E1318" s="3"/>
      <c r="F1318" s="3"/>
      <c r="G1318" s="3"/>
      <c r="I1318" s="3"/>
      <c r="J1318" s="140"/>
      <c r="K1318" s="83"/>
      <c r="L1318" s="140"/>
      <c r="M1318" s="83"/>
      <c r="N1318" s="3"/>
      <c r="O1318" s="3"/>
      <c r="P1318" s="3"/>
    </row>
    <row r="1319" spans="1:16" ht="11.25" x14ac:dyDescent="0.2">
      <c r="A1319" s="3"/>
      <c r="B1319" s="3"/>
      <c r="C1319" s="3"/>
      <c r="D1319" s="3"/>
      <c r="E1319" s="3"/>
      <c r="F1319" s="3"/>
      <c r="G1319" s="3"/>
      <c r="I1319" s="3"/>
      <c r="J1319" s="140"/>
      <c r="K1319" s="83"/>
      <c r="L1319" s="140"/>
      <c r="M1319" s="83"/>
      <c r="N1319" s="3"/>
      <c r="O1319" s="3"/>
      <c r="P1319" s="3"/>
    </row>
    <row r="1320" spans="1:16" ht="11.25" x14ac:dyDescent="0.2">
      <c r="A1320" s="3"/>
      <c r="B1320" s="3"/>
      <c r="C1320" s="3"/>
      <c r="D1320" s="3"/>
      <c r="E1320" s="3"/>
      <c r="F1320" s="3"/>
      <c r="G1320" s="3"/>
      <c r="I1320" s="3"/>
      <c r="J1320" s="140"/>
      <c r="K1320" s="83"/>
      <c r="L1320" s="140"/>
      <c r="M1320" s="83"/>
      <c r="N1320" s="3"/>
      <c r="O1320" s="3"/>
      <c r="P1320" s="3"/>
    </row>
    <row r="1321" spans="1:16" ht="11.25" x14ac:dyDescent="0.2">
      <c r="A1321" s="3"/>
      <c r="B1321" s="3"/>
      <c r="C1321" s="3"/>
      <c r="D1321" s="3"/>
      <c r="E1321" s="3"/>
      <c r="F1321" s="3"/>
      <c r="G1321" s="3"/>
      <c r="I1321" s="3"/>
      <c r="J1321" s="140"/>
      <c r="K1321" s="83"/>
      <c r="L1321" s="140"/>
      <c r="M1321" s="83"/>
      <c r="N1321" s="3"/>
      <c r="O1321" s="3"/>
      <c r="P1321" s="3"/>
    </row>
    <row r="1322" spans="1:16" ht="11.25" x14ac:dyDescent="0.2">
      <c r="A1322" s="3"/>
      <c r="B1322" s="3"/>
      <c r="C1322" s="3"/>
      <c r="D1322" s="3"/>
      <c r="E1322" s="3"/>
      <c r="F1322" s="3"/>
      <c r="G1322" s="3"/>
      <c r="I1322" s="3"/>
      <c r="J1322" s="140"/>
      <c r="K1322" s="83"/>
      <c r="L1322" s="140"/>
      <c r="M1322" s="83"/>
      <c r="N1322" s="3"/>
      <c r="O1322" s="3"/>
      <c r="P1322" s="3"/>
    </row>
    <row r="1323" spans="1:16" ht="11.25" x14ac:dyDescent="0.2">
      <c r="A1323" s="3"/>
      <c r="B1323" s="3"/>
      <c r="C1323" s="3"/>
      <c r="D1323" s="3"/>
      <c r="E1323" s="3"/>
      <c r="F1323" s="3"/>
      <c r="G1323" s="3"/>
      <c r="I1323" s="3"/>
      <c r="J1323" s="140"/>
      <c r="K1323" s="83"/>
      <c r="L1323" s="140"/>
      <c r="M1323" s="83"/>
      <c r="N1323" s="3"/>
      <c r="O1323" s="3"/>
      <c r="P1323" s="3"/>
    </row>
    <row r="1324" spans="1:16" ht="11.25" x14ac:dyDescent="0.2">
      <c r="A1324" s="3"/>
      <c r="B1324" s="3"/>
      <c r="C1324" s="3"/>
      <c r="D1324" s="3"/>
      <c r="E1324" s="3"/>
      <c r="F1324" s="3"/>
      <c r="G1324" s="3"/>
      <c r="I1324" s="3"/>
      <c r="J1324" s="140"/>
      <c r="K1324" s="83"/>
      <c r="L1324" s="140"/>
      <c r="M1324" s="83"/>
      <c r="N1324" s="3"/>
      <c r="O1324" s="3"/>
      <c r="P1324" s="3"/>
    </row>
    <row r="1325" spans="1:16" ht="11.25" x14ac:dyDescent="0.2">
      <c r="A1325" s="3"/>
      <c r="B1325" s="3"/>
      <c r="C1325" s="3"/>
      <c r="D1325" s="3"/>
      <c r="E1325" s="3"/>
      <c r="F1325" s="3"/>
      <c r="G1325" s="3"/>
      <c r="I1325" s="3"/>
      <c r="J1325" s="140"/>
      <c r="K1325" s="83"/>
      <c r="L1325" s="140"/>
      <c r="M1325" s="83"/>
      <c r="N1325" s="3"/>
      <c r="O1325" s="3"/>
      <c r="P1325" s="3"/>
    </row>
    <row r="1326" spans="1:16" ht="11.25" x14ac:dyDescent="0.2">
      <c r="A1326" s="3"/>
      <c r="B1326" s="3"/>
      <c r="C1326" s="3"/>
      <c r="D1326" s="3"/>
      <c r="E1326" s="3"/>
      <c r="F1326" s="3"/>
      <c r="G1326" s="3"/>
      <c r="I1326" s="3"/>
      <c r="J1326" s="140"/>
      <c r="K1326" s="83"/>
      <c r="L1326" s="140"/>
      <c r="M1326" s="83"/>
      <c r="N1326" s="3"/>
      <c r="O1326" s="3"/>
      <c r="P1326" s="3"/>
    </row>
    <row r="1327" spans="1:16" ht="11.25" x14ac:dyDescent="0.2">
      <c r="A1327" s="3"/>
      <c r="B1327" s="3"/>
      <c r="C1327" s="3"/>
      <c r="D1327" s="3"/>
      <c r="E1327" s="3"/>
      <c r="F1327" s="3"/>
      <c r="G1327" s="3"/>
      <c r="I1327" s="3"/>
      <c r="J1327" s="140"/>
      <c r="K1327" s="83"/>
      <c r="L1327" s="140"/>
      <c r="M1327" s="83"/>
      <c r="N1327" s="3"/>
      <c r="O1327" s="3"/>
      <c r="P1327" s="3"/>
    </row>
    <row r="1328" spans="1:16" ht="11.25" x14ac:dyDescent="0.2">
      <c r="A1328" s="3"/>
      <c r="B1328" s="3"/>
      <c r="C1328" s="3"/>
      <c r="D1328" s="3"/>
      <c r="E1328" s="3"/>
      <c r="F1328" s="3"/>
      <c r="G1328" s="3"/>
      <c r="I1328" s="3"/>
      <c r="J1328" s="140"/>
      <c r="K1328" s="83"/>
      <c r="L1328" s="140"/>
      <c r="M1328" s="83"/>
      <c r="N1328" s="3"/>
      <c r="O1328" s="3"/>
      <c r="P1328" s="3"/>
    </row>
    <row r="1329" spans="1:16" ht="11.25" x14ac:dyDescent="0.2">
      <c r="A1329" s="3"/>
      <c r="B1329" s="3"/>
      <c r="C1329" s="3"/>
      <c r="D1329" s="3"/>
      <c r="E1329" s="3"/>
      <c r="F1329" s="3"/>
      <c r="G1329" s="3"/>
      <c r="I1329" s="3"/>
      <c r="J1329" s="140"/>
      <c r="K1329" s="83"/>
      <c r="L1329" s="140"/>
      <c r="M1329" s="83"/>
      <c r="N1329" s="3"/>
      <c r="O1329" s="3"/>
      <c r="P1329" s="3"/>
    </row>
    <row r="1330" spans="1:16" ht="11.25" x14ac:dyDescent="0.2">
      <c r="A1330" s="3"/>
      <c r="B1330" s="3"/>
      <c r="C1330" s="3"/>
      <c r="D1330" s="3"/>
      <c r="E1330" s="3"/>
      <c r="F1330" s="3"/>
      <c r="G1330" s="3"/>
      <c r="I1330" s="3"/>
      <c r="J1330" s="140"/>
      <c r="K1330" s="83"/>
      <c r="L1330" s="140"/>
      <c r="M1330" s="83"/>
      <c r="N1330" s="3"/>
      <c r="O1330" s="3"/>
      <c r="P1330" s="3"/>
    </row>
    <row r="1331" spans="1:16" ht="11.25" x14ac:dyDescent="0.2">
      <c r="A1331" s="3"/>
      <c r="B1331" s="3"/>
      <c r="C1331" s="3"/>
      <c r="D1331" s="3"/>
      <c r="E1331" s="3"/>
      <c r="F1331" s="3"/>
      <c r="G1331" s="3"/>
      <c r="I1331" s="3"/>
      <c r="J1331" s="140"/>
      <c r="K1331" s="83"/>
      <c r="L1331" s="140"/>
      <c r="M1331" s="83"/>
      <c r="N1331" s="3"/>
      <c r="O1331" s="3"/>
      <c r="P1331" s="3"/>
    </row>
    <row r="1332" spans="1:16" ht="11.25" x14ac:dyDescent="0.2">
      <c r="A1332" s="3"/>
      <c r="B1332" s="3"/>
      <c r="C1332" s="3"/>
      <c r="D1332" s="3"/>
      <c r="E1332" s="3"/>
      <c r="F1332" s="3"/>
      <c r="G1332" s="3"/>
      <c r="I1332" s="3"/>
      <c r="J1332" s="140"/>
      <c r="K1332" s="83"/>
      <c r="L1332" s="140"/>
      <c r="M1332" s="83"/>
      <c r="N1332" s="3"/>
      <c r="O1332" s="3"/>
      <c r="P1332" s="3"/>
    </row>
    <row r="1333" spans="1:16" ht="11.25" x14ac:dyDescent="0.2">
      <c r="A1333" s="3"/>
      <c r="B1333" s="3"/>
      <c r="C1333" s="3"/>
      <c r="D1333" s="3"/>
      <c r="E1333" s="3"/>
      <c r="F1333" s="3"/>
      <c r="G1333" s="3"/>
      <c r="I1333" s="3"/>
      <c r="J1333" s="140"/>
      <c r="K1333" s="83"/>
      <c r="L1333" s="140"/>
      <c r="M1333" s="83"/>
      <c r="N1333" s="3"/>
      <c r="O1333" s="3"/>
      <c r="P1333" s="3"/>
    </row>
    <row r="1334" spans="1:16" ht="11.25" x14ac:dyDescent="0.2">
      <c r="A1334" s="3"/>
      <c r="B1334" s="3"/>
      <c r="C1334" s="3"/>
      <c r="D1334" s="3"/>
      <c r="E1334" s="3"/>
      <c r="F1334" s="3"/>
      <c r="G1334" s="3"/>
      <c r="I1334" s="3"/>
      <c r="J1334" s="140"/>
      <c r="K1334" s="83"/>
      <c r="L1334" s="140"/>
      <c r="M1334" s="83"/>
      <c r="N1334" s="3"/>
      <c r="O1334" s="3"/>
      <c r="P1334" s="3"/>
    </row>
    <row r="1335" spans="1:16" ht="11.25" x14ac:dyDescent="0.2">
      <c r="A1335" s="3"/>
      <c r="B1335" s="3"/>
      <c r="C1335" s="3"/>
      <c r="D1335" s="3"/>
      <c r="E1335" s="3"/>
      <c r="F1335" s="3"/>
      <c r="G1335" s="3"/>
      <c r="I1335" s="3"/>
      <c r="J1335" s="140"/>
      <c r="K1335" s="83"/>
      <c r="L1335" s="140"/>
      <c r="M1335" s="83"/>
      <c r="N1335" s="3"/>
      <c r="O1335" s="3"/>
      <c r="P1335" s="3"/>
    </row>
    <row r="1336" spans="1:16" ht="11.25" x14ac:dyDescent="0.2">
      <c r="A1336" s="3"/>
      <c r="B1336" s="3"/>
      <c r="C1336" s="3"/>
      <c r="D1336" s="3"/>
      <c r="E1336" s="3"/>
      <c r="F1336" s="3"/>
      <c r="G1336" s="3"/>
      <c r="I1336" s="3"/>
      <c r="J1336" s="140"/>
      <c r="K1336" s="83"/>
      <c r="L1336" s="140"/>
      <c r="M1336" s="83"/>
      <c r="N1336" s="3"/>
      <c r="O1336" s="3"/>
      <c r="P1336" s="3"/>
    </row>
    <row r="1337" spans="1:16" ht="11.25" x14ac:dyDescent="0.2">
      <c r="A1337" s="3"/>
      <c r="B1337" s="3"/>
      <c r="C1337" s="3"/>
      <c r="D1337" s="3"/>
      <c r="E1337" s="3"/>
      <c r="F1337" s="3"/>
      <c r="G1337" s="3"/>
      <c r="I1337" s="3"/>
      <c r="J1337" s="140"/>
      <c r="K1337" s="83"/>
      <c r="L1337" s="140"/>
      <c r="M1337" s="83"/>
      <c r="N1337" s="3"/>
      <c r="O1337" s="3"/>
      <c r="P1337" s="3"/>
    </row>
    <row r="1338" spans="1:16" ht="11.25" x14ac:dyDescent="0.2">
      <c r="A1338" s="3"/>
      <c r="B1338" s="3"/>
      <c r="C1338" s="3"/>
      <c r="D1338" s="3"/>
      <c r="E1338" s="3"/>
      <c r="F1338" s="3"/>
      <c r="G1338" s="3"/>
      <c r="I1338" s="3"/>
      <c r="J1338" s="140"/>
      <c r="K1338" s="83"/>
      <c r="L1338" s="140"/>
      <c r="M1338" s="83"/>
      <c r="N1338" s="3"/>
      <c r="O1338" s="3"/>
      <c r="P1338" s="3"/>
    </row>
    <row r="1339" spans="1:16" ht="11.25" x14ac:dyDescent="0.2">
      <c r="A1339" s="3"/>
      <c r="B1339" s="3"/>
      <c r="C1339" s="3"/>
      <c r="D1339" s="3"/>
      <c r="E1339" s="3"/>
      <c r="F1339" s="3"/>
      <c r="G1339" s="3"/>
      <c r="I1339" s="3"/>
      <c r="J1339" s="140"/>
      <c r="K1339" s="83"/>
      <c r="L1339" s="140"/>
      <c r="M1339" s="83"/>
      <c r="N1339" s="3"/>
      <c r="O1339" s="3"/>
      <c r="P1339" s="3"/>
    </row>
    <row r="1340" spans="1:16" ht="11.25" x14ac:dyDescent="0.2">
      <c r="A1340" s="3"/>
      <c r="B1340" s="3"/>
      <c r="C1340" s="3"/>
      <c r="D1340" s="3"/>
      <c r="E1340" s="3"/>
      <c r="F1340" s="3"/>
      <c r="G1340" s="3"/>
      <c r="I1340" s="3"/>
      <c r="J1340" s="140"/>
      <c r="K1340" s="83"/>
      <c r="L1340" s="140"/>
      <c r="M1340" s="83"/>
      <c r="N1340" s="3"/>
      <c r="O1340" s="3"/>
      <c r="P1340" s="3"/>
    </row>
    <row r="1341" spans="1:16" ht="11.25" x14ac:dyDescent="0.2">
      <c r="A1341" s="3"/>
      <c r="B1341" s="3"/>
      <c r="C1341" s="3"/>
      <c r="D1341" s="3"/>
      <c r="E1341" s="3"/>
      <c r="F1341" s="3"/>
      <c r="G1341" s="3"/>
      <c r="I1341" s="3"/>
      <c r="J1341" s="140"/>
      <c r="K1341" s="83"/>
      <c r="L1341" s="140"/>
      <c r="M1341" s="83"/>
      <c r="N1341" s="3"/>
      <c r="O1341" s="3"/>
      <c r="P1341" s="3"/>
    </row>
    <row r="1342" spans="1:16" ht="11.25" x14ac:dyDescent="0.2">
      <c r="A1342" s="3"/>
      <c r="B1342" s="3"/>
      <c r="C1342" s="3"/>
      <c r="D1342" s="3"/>
      <c r="E1342" s="3"/>
      <c r="F1342" s="3"/>
      <c r="G1342" s="3"/>
      <c r="I1342" s="3"/>
      <c r="J1342" s="140"/>
      <c r="K1342" s="83"/>
      <c r="L1342" s="140"/>
      <c r="M1342" s="83"/>
      <c r="N1342" s="3"/>
      <c r="O1342" s="3"/>
      <c r="P1342" s="3"/>
    </row>
    <row r="1343" spans="1:16" ht="11.25" x14ac:dyDescent="0.2">
      <c r="A1343" s="3"/>
      <c r="B1343" s="3"/>
      <c r="C1343" s="3"/>
      <c r="D1343" s="3"/>
      <c r="E1343" s="3"/>
      <c r="F1343" s="3"/>
      <c r="G1343" s="3"/>
      <c r="I1343" s="3"/>
      <c r="J1343" s="140"/>
      <c r="K1343" s="83"/>
      <c r="L1343" s="140"/>
      <c r="M1343" s="83"/>
      <c r="N1343" s="3"/>
      <c r="O1343" s="3"/>
      <c r="P1343" s="3"/>
    </row>
    <row r="1344" spans="1:16" ht="11.25" x14ac:dyDescent="0.2">
      <c r="A1344" s="3"/>
      <c r="B1344" s="3"/>
      <c r="C1344" s="3"/>
      <c r="D1344" s="3"/>
      <c r="E1344" s="3"/>
      <c r="F1344" s="3"/>
      <c r="G1344" s="3"/>
      <c r="I1344" s="3"/>
      <c r="J1344" s="140"/>
      <c r="K1344" s="83"/>
      <c r="L1344" s="140"/>
      <c r="M1344" s="83"/>
      <c r="N1344" s="3"/>
      <c r="O1344" s="3"/>
      <c r="P1344" s="3"/>
    </row>
    <row r="1345" spans="1:16" ht="11.25" x14ac:dyDescent="0.2">
      <c r="A1345" s="3"/>
      <c r="B1345" s="3"/>
      <c r="C1345" s="3"/>
      <c r="D1345" s="3"/>
      <c r="E1345" s="3"/>
      <c r="F1345" s="3"/>
      <c r="G1345" s="3"/>
      <c r="I1345" s="3"/>
      <c r="J1345" s="140"/>
      <c r="K1345" s="83"/>
      <c r="L1345" s="140"/>
      <c r="M1345" s="83"/>
      <c r="N1345" s="3"/>
      <c r="O1345" s="3"/>
      <c r="P1345" s="3"/>
    </row>
    <row r="1346" spans="1:16" ht="11.25" x14ac:dyDescent="0.2">
      <c r="A1346" s="3"/>
      <c r="B1346" s="3"/>
      <c r="C1346" s="3"/>
      <c r="D1346" s="3"/>
      <c r="E1346" s="3"/>
      <c r="F1346" s="3"/>
      <c r="G1346" s="3"/>
      <c r="I1346" s="3"/>
      <c r="J1346" s="140"/>
      <c r="K1346" s="83"/>
      <c r="L1346" s="140"/>
      <c r="M1346" s="83"/>
      <c r="N1346" s="3"/>
      <c r="O1346" s="3"/>
      <c r="P1346" s="3"/>
    </row>
    <row r="1347" spans="1:16" ht="11.25" x14ac:dyDescent="0.2">
      <c r="A1347" s="3"/>
      <c r="B1347" s="3"/>
      <c r="C1347" s="3"/>
      <c r="D1347" s="3"/>
      <c r="E1347" s="3"/>
      <c r="F1347" s="3"/>
      <c r="G1347" s="3"/>
      <c r="I1347" s="3"/>
      <c r="J1347" s="140"/>
      <c r="K1347" s="83"/>
      <c r="L1347" s="140"/>
      <c r="M1347" s="83"/>
      <c r="N1347" s="3"/>
      <c r="O1347" s="3"/>
      <c r="P1347" s="3"/>
    </row>
    <row r="1348" spans="1:16" ht="11.25" x14ac:dyDescent="0.2">
      <c r="A1348" s="3"/>
      <c r="B1348" s="3"/>
      <c r="C1348" s="3"/>
      <c r="D1348" s="3"/>
      <c r="E1348" s="3"/>
      <c r="F1348" s="3"/>
      <c r="G1348" s="3"/>
      <c r="I1348" s="3"/>
      <c r="J1348" s="140"/>
      <c r="K1348" s="83"/>
      <c r="L1348" s="140"/>
      <c r="M1348" s="83"/>
      <c r="N1348" s="3"/>
      <c r="O1348" s="3"/>
      <c r="P1348" s="3"/>
    </row>
    <row r="1349" spans="1:16" ht="11.25" x14ac:dyDescent="0.2">
      <c r="A1349" s="3"/>
      <c r="B1349" s="3"/>
      <c r="C1349" s="3"/>
      <c r="D1349" s="3"/>
      <c r="E1349" s="3"/>
      <c r="F1349" s="3"/>
      <c r="G1349" s="3"/>
      <c r="I1349" s="3"/>
      <c r="J1349" s="140"/>
      <c r="K1349" s="83"/>
      <c r="L1349" s="140"/>
      <c r="M1349" s="83"/>
      <c r="N1349" s="3"/>
      <c r="O1349" s="3"/>
      <c r="P1349" s="3"/>
    </row>
    <row r="1350" spans="1:16" ht="11.25" x14ac:dyDescent="0.2">
      <c r="A1350" s="3"/>
      <c r="B1350" s="3"/>
      <c r="C1350" s="3"/>
      <c r="D1350" s="3"/>
      <c r="E1350" s="3"/>
      <c r="F1350" s="3"/>
      <c r="G1350" s="3"/>
      <c r="I1350" s="3"/>
      <c r="J1350" s="140"/>
      <c r="K1350" s="83"/>
      <c r="L1350" s="140"/>
      <c r="M1350" s="83"/>
      <c r="N1350" s="3"/>
      <c r="O1350" s="3"/>
      <c r="P1350" s="3"/>
    </row>
    <row r="1351" spans="1:16" ht="11.25" x14ac:dyDescent="0.2">
      <c r="A1351" s="3"/>
      <c r="B1351" s="3"/>
      <c r="C1351" s="3"/>
      <c r="D1351" s="3"/>
      <c r="E1351" s="3"/>
      <c r="F1351" s="3"/>
      <c r="G1351" s="3"/>
      <c r="I1351" s="3"/>
      <c r="J1351" s="140"/>
      <c r="K1351" s="83"/>
      <c r="L1351" s="140"/>
      <c r="M1351" s="83"/>
      <c r="N1351" s="3"/>
      <c r="O1351" s="3"/>
      <c r="P1351" s="3"/>
    </row>
    <row r="1352" spans="1:16" ht="11.25" x14ac:dyDescent="0.2">
      <c r="A1352" s="3"/>
      <c r="B1352" s="3"/>
      <c r="C1352" s="3"/>
      <c r="D1352" s="3"/>
      <c r="E1352" s="3"/>
      <c r="F1352" s="3"/>
      <c r="G1352" s="3"/>
      <c r="I1352" s="3"/>
      <c r="J1352" s="140"/>
      <c r="K1352" s="83"/>
      <c r="L1352" s="140"/>
      <c r="M1352" s="83"/>
      <c r="N1352" s="3"/>
      <c r="O1352" s="3"/>
      <c r="P1352" s="3"/>
    </row>
    <row r="1353" spans="1:16" ht="11.25" x14ac:dyDescent="0.2">
      <c r="A1353" s="3"/>
      <c r="B1353" s="3"/>
      <c r="C1353" s="3"/>
      <c r="D1353" s="3"/>
      <c r="E1353" s="3"/>
      <c r="F1353" s="3"/>
      <c r="G1353" s="3"/>
      <c r="I1353" s="3"/>
      <c r="J1353" s="140"/>
      <c r="K1353" s="83"/>
      <c r="L1353" s="140"/>
      <c r="M1353" s="83"/>
      <c r="N1353" s="3"/>
      <c r="O1353" s="3"/>
      <c r="P1353" s="3"/>
    </row>
    <row r="1354" spans="1:16" ht="11.25" x14ac:dyDescent="0.2">
      <c r="A1354" s="3"/>
      <c r="B1354" s="3"/>
      <c r="C1354" s="3"/>
      <c r="D1354" s="3"/>
      <c r="E1354" s="3"/>
      <c r="F1354" s="3"/>
      <c r="G1354" s="3"/>
      <c r="I1354" s="3"/>
      <c r="J1354" s="140"/>
      <c r="K1354" s="83"/>
      <c r="L1354" s="140"/>
      <c r="M1354" s="83"/>
      <c r="N1354" s="3"/>
      <c r="O1354" s="3"/>
      <c r="P1354" s="3"/>
    </row>
    <row r="1355" spans="1:16" ht="11.25" x14ac:dyDescent="0.2">
      <c r="A1355" s="3"/>
      <c r="B1355" s="3"/>
      <c r="C1355" s="3"/>
      <c r="D1355" s="3"/>
      <c r="E1355" s="3"/>
      <c r="F1355" s="3"/>
      <c r="G1355" s="3"/>
      <c r="I1355" s="3"/>
      <c r="J1355" s="140"/>
      <c r="K1355" s="83"/>
      <c r="L1355" s="140"/>
      <c r="M1355" s="83"/>
      <c r="N1355" s="3"/>
      <c r="O1355" s="3"/>
      <c r="P1355" s="3"/>
    </row>
    <row r="1356" spans="1:16" ht="11.25" x14ac:dyDescent="0.2">
      <c r="A1356" s="3"/>
      <c r="B1356" s="3"/>
      <c r="C1356" s="3"/>
      <c r="D1356" s="3"/>
      <c r="E1356" s="3"/>
      <c r="F1356" s="3"/>
      <c r="G1356" s="3"/>
      <c r="I1356" s="3"/>
      <c r="J1356" s="140"/>
      <c r="K1356" s="83"/>
      <c r="L1356" s="140"/>
      <c r="M1356" s="83"/>
      <c r="N1356" s="3"/>
      <c r="O1356" s="3"/>
      <c r="P1356" s="3"/>
    </row>
    <row r="1357" spans="1:16" ht="11.25" x14ac:dyDescent="0.2">
      <c r="A1357" s="3"/>
      <c r="B1357" s="3"/>
      <c r="C1357" s="3"/>
      <c r="D1357" s="3"/>
      <c r="E1357" s="3"/>
      <c r="F1357" s="3"/>
      <c r="G1357" s="3"/>
      <c r="I1357" s="3"/>
      <c r="J1357" s="140"/>
      <c r="K1357" s="83"/>
      <c r="L1357" s="140"/>
      <c r="M1357" s="83"/>
      <c r="N1357" s="3"/>
      <c r="O1357" s="3"/>
      <c r="P1357" s="3"/>
    </row>
    <row r="1358" spans="1:16" ht="11.25" x14ac:dyDescent="0.2">
      <c r="A1358" s="3"/>
      <c r="B1358" s="3"/>
      <c r="C1358" s="3"/>
      <c r="D1358" s="3"/>
      <c r="E1358" s="3"/>
      <c r="F1358" s="3"/>
      <c r="G1358" s="3"/>
      <c r="I1358" s="3"/>
      <c r="J1358" s="140"/>
      <c r="K1358" s="83"/>
      <c r="L1358" s="140"/>
      <c r="M1358" s="83"/>
      <c r="N1358" s="3"/>
      <c r="O1358" s="3"/>
      <c r="P1358" s="3"/>
    </row>
    <row r="1359" spans="1:16" ht="11.25" x14ac:dyDescent="0.2">
      <c r="A1359" s="3"/>
      <c r="B1359" s="3"/>
      <c r="C1359" s="3"/>
      <c r="D1359" s="3"/>
      <c r="E1359" s="3"/>
      <c r="F1359" s="3"/>
      <c r="G1359" s="3"/>
      <c r="I1359" s="3"/>
      <c r="J1359" s="140"/>
      <c r="K1359" s="83"/>
      <c r="L1359" s="140"/>
      <c r="M1359" s="83"/>
      <c r="N1359" s="3"/>
      <c r="O1359" s="3"/>
      <c r="P1359" s="3"/>
    </row>
    <row r="1360" spans="1:16" ht="11.25" x14ac:dyDescent="0.2">
      <c r="A1360" s="3"/>
      <c r="B1360" s="3"/>
      <c r="C1360" s="3"/>
      <c r="D1360" s="3"/>
      <c r="E1360" s="3"/>
      <c r="F1360" s="3"/>
      <c r="G1360" s="3"/>
      <c r="I1360" s="3"/>
      <c r="J1360" s="140"/>
      <c r="K1360" s="83"/>
      <c r="L1360" s="140"/>
      <c r="M1360" s="83"/>
      <c r="N1360" s="3"/>
      <c r="O1360" s="3"/>
      <c r="P1360" s="3"/>
    </row>
    <row r="1361" spans="1:16" ht="11.25" x14ac:dyDescent="0.2">
      <c r="A1361" s="3"/>
      <c r="B1361" s="3"/>
      <c r="C1361" s="3"/>
      <c r="D1361" s="3"/>
      <c r="E1361" s="3"/>
      <c r="F1361" s="3"/>
      <c r="G1361" s="3"/>
      <c r="I1361" s="3"/>
      <c r="J1361" s="140"/>
      <c r="K1361" s="83"/>
      <c r="L1361" s="140"/>
      <c r="M1361" s="83"/>
      <c r="N1361" s="3"/>
      <c r="O1361" s="3"/>
      <c r="P1361" s="3"/>
    </row>
    <row r="1362" spans="1:16" ht="11.25" x14ac:dyDescent="0.2">
      <c r="A1362" s="3"/>
      <c r="B1362" s="3"/>
      <c r="C1362" s="3"/>
      <c r="D1362" s="3"/>
      <c r="E1362" s="3"/>
      <c r="F1362" s="3"/>
      <c r="G1362" s="3"/>
      <c r="I1362" s="3"/>
      <c r="J1362" s="140"/>
      <c r="K1362" s="83"/>
      <c r="L1362" s="140"/>
      <c r="M1362" s="83"/>
      <c r="N1362" s="3"/>
      <c r="O1362" s="3"/>
      <c r="P1362" s="3"/>
    </row>
    <row r="1363" spans="1:16" ht="11.25" x14ac:dyDescent="0.2">
      <c r="A1363" s="3"/>
      <c r="B1363" s="3"/>
      <c r="C1363" s="3"/>
      <c r="D1363" s="3"/>
      <c r="E1363" s="3"/>
      <c r="F1363" s="3"/>
      <c r="G1363" s="3"/>
      <c r="I1363" s="3"/>
      <c r="J1363" s="140"/>
      <c r="K1363" s="83"/>
      <c r="L1363" s="140"/>
      <c r="M1363" s="83"/>
      <c r="N1363" s="3"/>
      <c r="O1363" s="3"/>
      <c r="P1363" s="3"/>
    </row>
    <row r="1364" spans="1:16" ht="11.25" x14ac:dyDescent="0.2">
      <c r="A1364" s="3"/>
      <c r="B1364" s="3"/>
      <c r="C1364" s="3"/>
      <c r="D1364" s="3"/>
      <c r="E1364" s="3"/>
      <c r="F1364" s="3"/>
      <c r="G1364" s="3"/>
      <c r="I1364" s="3"/>
      <c r="J1364" s="140"/>
      <c r="K1364" s="83"/>
      <c r="L1364" s="140"/>
      <c r="M1364" s="83"/>
      <c r="N1364" s="3"/>
      <c r="O1364" s="3"/>
      <c r="P1364" s="3"/>
    </row>
    <row r="1365" spans="1:16" ht="11.25" x14ac:dyDescent="0.2">
      <c r="A1365" s="3"/>
      <c r="B1365" s="3"/>
      <c r="C1365" s="3"/>
      <c r="D1365" s="3"/>
      <c r="E1365" s="3"/>
      <c r="F1365" s="3"/>
      <c r="G1365" s="3"/>
      <c r="I1365" s="3"/>
      <c r="J1365" s="140"/>
      <c r="K1365" s="83"/>
      <c r="L1365" s="140"/>
      <c r="M1365" s="83"/>
      <c r="N1365" s="3"/>
      <c r="O1365" s="3"/>
      <c r="P1365" s="3"/>
    </row>
    <row r="1366" spans="1:16" ht="11.25" x14ac:dyDescent="0.2">
      <c r="A1366" s="3"/>
      <c r="B1366" s="3"/>
      <c r="C1366" s="3"/>
      <c r="D1366" s="3"/>
      <c r="E1366" s="3"/>
      <c r="F1366" s="3"/>
      <c r="G1366" s="3"/>
      <c r="I1366" s="3"/>
      <c r="J1366" s="140"/>
      <c r="K1366" s="83"/>
      <c r="L1366" s="140"/>
      <c r="M1366" s="83"/>
      <c r="N1366" s="3"/>
      <c r="O1366" s="3"/>
      <c r="P1366" s="3"/>
    </row>
    <row r="1367" spans="1:16" ht="11.25" x14ac:dyDescent="0.2">
      <c r="A1367" s="3"/>
      <c r="B1367" s="3"/>
      <c r="C1367" s="3"/>
      <c r="D1367" s="3"/>
      <c r="E1367" s="3"/>
      <c r="F1367" s="3"/>
      <c r="G1367" s="3"/>
      <c r="I1367" s="3"/>
      <c r="J1367" s="140"/>
      <c r="K1367" s="83"/>
      <c r="L1367" s="140"/>
      <c r="M1367" s="83"/>
      <c r="N1367" s="3"/>
      <c r="O1367" s="3"/>
      <c r="P1367" s="3"/>
    </row>
    <row r="1368" spans="1:16" ht="11.25" x14ac:dyDescent="0.2">
      <c r="A1368" s="3"/>
      <c r="B1368" s="3"/>
      <c r="C1368" s="3"/>
      <c r="D1368" s="3"/>
      <c r="E1368" s="3"/>
      <c r="F1368" s="3"/>
      <c r="G1368" s="3"/>
      <c r="I1368" s="3"/>
      <c r="J1368" s="140"/>
      <c r="K1368" s="83"/>
      <c r="L1368" s="140"/>
      <c r="M1368" s="83"/>
      <c r="N1368" s="3"/>
      <c r="O1368" s="3"/>
      <c r="P1368" s="3"/>
    </row>
    <row r="1369" spans="1:16" ht="11.25" x14ac:dyDescent="0.2">
      <c r="A1369" s="3"/>
      <c r="B1369" s="3"/>
      <c r="C1369" s="3"/>
      <c r="D1369" s="3"/>
      <c r="E1369" s="3"/>
      <c r="F1369" s="3"/>
      <c r="G1369" s="3"/>
      <c r="I1369" s="3"/>
      <c r="J1369" s="140"/>
      <c r="K1369" s="83"/>
      <c r="L1369" s="140"/>
      <c r="M1369" s="83"/>
      <c r="N1369" s="3"/>
      <c r="O1369" s="3"/>
      <c r="P1369" s="3"/>
    </row>
    <row r="1370" spans="1:16" ht="11.25" x14ac:dyDescent="0.2">
      <c r="A1370" s="3"/>
      <c r="B1370" s="3"/>
      <c r="C1370" s="3"/>
      <c r="D1370" s="3"/>
      <c r="E1370" s="3"/>
      <c r="F1370" s="3"/>
      <c r="G1370" s="3"/>
      <c r="I1370" s="3"/>
      <c r="J1370" s="140"/>
      <c r="K1370" s="83"/>
      <c r="L1370" s="140"/>
      <c r="M1370" s="83"/>
      <c r="N1370" s="3"/>
      <c r="O1370" s="3"/>
      <c r="P1370" s="3"/>
    </row>
    <row r="1371" spans="1:16" ht="11.25" x14ac:dyDescent="0.2">
      <c r="A1371" s="3"/>
      <c r="B1371" s="3"/>
      <c r="C1371" s="3"/>
      <c r="D1371" s="3"/>
      <c r="E1371" s="3"/>
      <c r="F1371" s="3"/>
      <c r="G1371" s="3"/>
      <c r="I1371" s="3"/>
      <c r="J1371" s="140"/>
      <c r="K1371" s="83"/>
      <c r="L1371" s="140"/>
      <c r="M1371" s="83"/>
      <c r="N1371" s="3"/>
      <c r="O1371" s="3"/>
      <c r="P1371" s="3"/>
    </row>
    <row r="1372" spans="1:16" ht="11.25" x14ac:dyDescent="0.2">
      <c r="A1372" s="3"/>
      <c r="B1372" s="3"/>
      <c r="C1372" s="3"/>
      <c r="D1372" s="3"/>
      <c r="E1372" s="3"/>
      <c r="F1372" s="3"/>
      <c r="G1372" s="3"/>
      <c r="I1372" s="3"/>
      <c r="J1372" s="140"/>
      <c r="K1372" s="83"/>
      <c r="L1372" s="140"/>
      <c r="M1372" s="83"/>
      <c r="N1372" s="3"/>
      <c r="O1372" s="3"/>
      <c r="P1372" s="3"/>
    </row>
    <row r="1373" spans="1:16" ht="11.25" x14ac:dyDescent="0.2">
      <c r="A1373" s="3"/>
      <c r="B1373" s="3"/>
      <c r="C1373" s="3"/>
      <c r="D1373" s="3"/>
      <c r="E1373" s="3"/>
      <c r="F1373" s="3"/>
      <c r="G1373" s="3"/>
      <c r="I1373" s="3"/>
      <c r="J1373" s="140"/>
      <c r="K1373" s="83"/>
      <c r="L1373" s="140"/>
      <c r="M1373" s="83"/>
      <c r="N1373" s="3"/>
      <c r="O1373" s="3"/>
      <c r="P1373" s="3"/>
    </row>
    <row r="1374" spans="1:16" ht="11.25" x14ac:dyDescent="0.2">
      <c r="A1374" s="3"/>
      <c r="B1374" s="3"/>
      <c r="C1374" s="3"/>
      <c r="D1374" s="3"/>
      <c r="E1374" s="3"/>
      <c r="F1374" s="3"/>
      <c r="G1374" s="3"/>
      <c r="I1374" s="3"/>
      <c r="J1374" s="140"/>
      <c r="K1374" s="83"/>
      <c r="L1374" s="140"/>
      <c r="M1374" s="83"/>
      <c r="N1374" s="3"/>
      <c r="O1374" s="3"/>
      <c r="P1374" s="3"/>
    </row>
    <row r="1375" spans="1:16" ht="11.25" x14ac:dyDescent="0.2">
      <c r="A1375" s="3"/>
      <c r="B1375" s="3"/>
      <c r="C1375" s="3"/>
      <c r="D1375" s="3"/>
      <c r="E1375" s="3"/>
      <c r="F1375" s="3"/>
      <c r="G1375" s="3"/>
      <c r="I1375" s="3"/>
      <c r="J1375" s="140"/>
      <c r="K1375" s="83"/>
      <c r="L1375" s="140"/>
      <c r="M1375" s="83"/>
      <c r="N1375" s="3"/>
      <c r="O1375" s="3"/>
      <c r="P1375" s="3"/>
    </row>
    <row r="1376" spans="1:16" ht="11.25" x14ac:dyDescent="0.2">
      <c r="A1376" s="3"/>
      <c r="B1376" s="3"/>
      <c r="C1376" s="3"/>
      <c r="D1376" s="3"/>
      <c r="E1376" s="3"/>
      <c r="F1376" s="3"/>
      <c r="G1376" s="3"/>
      <c r="I1376" s="3"/>
      <c r="J1376" s="140"/>
      <c r="K1376" s="83"/>
      <c r="L1376" s="140"/>
      <c r="M1376" s="83"/>
      <c r="N1376" s="3"/>
      <c r="O1376" s="3"/>
      <c r="P1376" s="3"/>
    </row>
    <row r="1377" spans="1:16" ht="11.25" x14ac:dyDescent="0.2">
      <c r="A1377" s="3"/>
      <c r="B1377" s="3"/>
      <c r="C1377" s="3"/>
      <c r="D1377" s="3"/>
      <c r="E1377" s="3"/>
      <c r="F1377" s="3"/>
      <c r="G1377" s="3"/>
      <c r="I1377" s="3"/>
      <c r="J1377" s="140"/>
      <c r="K1377" s="83"/>
      <c r="L1377" s="140"/>
      <c r="M1377" s="83"/>
      <c r="N1377" s="3"/>
      <c r="O1377" s="3"/>
      <c r="P1377" s="3"/>
    </row>
    <row r="1378" spans="1:16" ht="11.25" x14ac:dyDescent="0.2">
      <c r="A1378" s="3"/>
      <c r="B1378" s="3"/>
      <c r="C1378" s="3"/>
      <c r="D1378" s="3"/>
      <c r="E1378" s="3"/>
      <c r="F1378" s="3"/>
      <c r="G1378" s="3"/>
      <c r="I1378" s="3"/>
      <c r="J1378" s="140"/>
      <c r="K1378" s="83"/>
      <c r="L1378" s="140"/>
      <c r="M1378" s="83"/>
      <c r="N1378" s="3"/>
      <c r="O1378" s="3"/>
      <c r="P1378" s="3"/>
    </row>
    <row r="1379" spans="1:16" ht="11.25" x14ac:dyDescent="0.2">
      <c r="A1379" s="3"/>
      <c r="B1379" s="3"/>
      <c r="C1379" s="3"/>
      <c r="D1379" s="3"/>
      <c r="E1379" s="3"/>
      <c r="F1379" s="3"/>
      <c r="G1379" s="3"/>
      <c r="I1379" s="3"/>
      <c r="J1379" s="140"/>
      <c r="K1379" s="83"/>
      <c r="L1379" s="140"/>
      <c r="M1379" s="83"/>
      <c r="N1379" s="3"/>
      <c r="O1379" s="3"/>
      <c r="P1379" s="3"/>
    </row>
    <row r="1380" spans="1:16" ht="11.25" x14ac:dyDescent="0.2">
      <c r="A1380" s="3"/>
      <c r="B1380" s="3"/>
      <c r="C1380" s="3"/>
      <c r="D1380" s="3"/>
      <c r="E1380" s="3"/>
      <c r="F1380" s="3"/>
      <c r="G1380" s="3"/>
      <c r="I1380" s="3"/>
      <c r="J1380" s="140"/>
      <c r="K1380" s="83"/>
      <c r="L1380" s="140"/>
      <c r="M1380" s="83"/>
      <c r="N1380" s="3"/>
      <c r="O1380" s="3"/>
      <c r="P1380" s="3"/>
    </row>
    <row r="1381" spans="1:16" ht="11.25" x14ac:dyDescent="0.2">
      <c r="A1381" s="3"/>
      <c r="B1381" s="3"/>
      <c r="C1381" s="3"/>
      <c r="D1381" s="3"/>
      <c r="E1381" s="3"/>
      <c r="F1381" s="3"/>
      <c r="G1381" s="3"/>
      <c r="I1381" s="3"/>
      <c r="J1381" s="140"/>
      <c r="K1381" s="83"/>
      <c r="L1381" s="140"/>
      <c r="M1381" s="83"/>
      <c r="N1381" s="3"/>
      <c r="O1381" s="3"/>
      <c r="P1381" s="3"/>
    </row>
    <row r="1382" spans="1:16" ht="11.25" x14ac:dyDescent="0.2">
      <c r="A1382" s="3"/>
      <c r="B1382" s="3"/>
      <c r="C1382" s="3"/>
      <c r="D1382" s="3"/>
      <c r="E1382" s="3"/>
      <c r="F1382" s="3"/>
      <c r="G1382" s="3"/>
      <c r="I1382" s="3"/>
      <c r="J1382" s="140"/>
      <c r="K1382" s="83"/>
      <c r="L1382" s="140"/>
      <c r="M1382" s="83"/>
      <c r="N1382" s="3"/>
      <c r="O1382" s="3"/>
      <c r="P1382" s="3"/>
    </row>
    <row r="1383" spans="1:16" ht="11.25" x14ac:dyDescent="0.2">
      <c r="A1383" s="3"/>
      <c r="B1383" s="3"/>
      <c r="C1383" s="3"/>
      <c r="D1383" s="3"/>
      <c r="E1383" s="3"/>
      <c r="F1383" s="3"/>
      <c r="G1383" s="3"/>
      <c r="I1383" s="3"/>
      <c r="J1383" s="140"/>
      <c r="K1383" s="83"/>
      <c r="L1383" s="140"/>
      <c r="M1383" s="83"/>
      <c r="N1383" s="3"/>
      <c r="O1383" s="3"/>
      <c r="P1383" s="3"/>
    </row>
    <row r="1384" spans="1:16" ht="11.25" x14ac:dyDescent="0.2">
      <c r="A1384" s="3"/>
      <c r="B1384" s="3"/>
      <c r="C1384" s="3"/>
      <c r="D1384" s="3"/>
      <c r="E1384" s="3"/>
      <c r="F1384" s="3"/>
      <c r="G1384" s="3"/>
      <c r="I1384" s="3"/>
      <c r="J1384" s="140"/>
      <c r="K1384" s="83"/>
      <c r="L1384" s="140"/>
      <c r="M1384" s="83"/>
      <c r="N1384" s="3"/>
      <c r="O1384" s="3"/>
      <c r="P1384" s="3"/>
    </row>
    <row r="1385" spans="1:16" ht="11.25" x14ac:dyDescent="0.2">
      <c r="A1385" s="3"/>
      <c r="B1385" s="3"/>
      <c r="C1385" s="3"/>
      <c r="D1385" s="3"/>
      <c r="E1385" s="3"/>
      <c r="F1385" s="3"/>
      <c r="G1385" s="3"/>
      <c r="I1385" s="3"/>
      <c r="J1385" s="140"/>
      <c r="K1385" s="83"/>
      <c r="L1385" s="140"/>
      <c r="M1385" s="83"/>
      <c r="N1385" s="3"/>
      <c r="O1385" s="3"/>
      <c r="P1385" s="3"/>
    </row>
    <row r="1386" spans="1:16" ht="11.25" x14ac:dyDescent="0.2">
      <c r="A1386" s="3"/>
      <c r="B1386" s="3"/>
      <c r="C1386" s="3"/>
      <c r="D1386" s="3"/>
      <c r="E1386" s="3"/>
      <c r="F1386" s="3"/>
      <c r="G1386" s="3"/>
      <c r="I1386" s="3"/>
      <c r="J1386" s="140"/>
      <c r="K1386" s="83"/>
      <c r="L1386" s="140"/>
      <c r="M1386" s="83"/>
      <c r="N1386" s="3"/>
      <c r="O1386" s="3"/>
      <c r="P1386" s="3"/>
    </row>
    <row r="1387" spans="1:16" ht="11.25" x14ac:dyDescent="0.2">
      <c r="A1387" s="3"/>
      <c r="B1387" s="3"/>
      <c r="C1387" s="3"/>
      <c r="D1387" s="3"/>
      <c r="E1387" s="3"/>
      <c r="F1387" s="3"/>
      <c r="G1387" s="3"/>
      <c r="I1387" s="3"/>
      <c r="J1387" s="140"/>
      <c r="K1387" s="83"/>
      <c r="L1387" s="140"/>
      <c r="M1387" s="83"/>
      <c r="N1387" s="3"/>
      <c r="O1387" s="3"/>
      <c r="P1387" s="3"/>
    </row>
    <row r="1388" spans="1:16" ht="11.25" x14ac:dyDescent="0.2">
      <c r="A1388" s="3"/>
      <c r="B1388" s="3"/>
      <c r="C1388" s="3"/>
      <c r="D1388" s="3"/>
      <c r="E1388" s="3"/>
      <c r="F1388" s="3"/>
      <c r="G1388" s="3"/>
      <c r="I1388" s="3"/>
      <c r="J1388" s="140"/>
      <c r="K1388" s="83"/>
      <c r="L1388" s="140"/>
      <c r="M1388" s="83"/>
      <c r="N1388" s="3"/>
      <c r="O1388" s="3"/>
      <c r="P1388" s="3"/>
    </row>
    <row r="1389" spans="1:16" ht="11.25" x14ac:dyDescent="0.2">
      <c r="A1389" s="3"/>
      <c r="B1389" s="3"/>
      <c r="C1389" s="3"/>
      <c r="D1389" s="3"/>
      <c r="E1389" s="3"/>
      <c r="F1389" s="3"/>
      <c r="G1389" s="3"/>
      <c r="I1389" s="3"/>
      <c r="J1389" s="140"/>
      <c r="K1389" s="83"/>
      <c r="L1389" s="140"/>
      <c r="M1389" s="83"/>
      <c r="N1389" s="3"/>
      <c r="O1389" s="3"/>
      <c r="P1389" s="3"/>
    </row>
    <row r="1390" spans="1:16" ht="11.25" x14ac:dyDescent="0.2">
      <c r="A1390" s="3"/>
      <c r="B1390" s="3"/>
      <c r="C1390" s="3"/>
      <c r="D1390" s="3"/>
      <c r="E1390" s="3"/>
      <c r="F1390" s="3"/>
      <c r="G1390" s="3"/>
      <c r="I1390" s="3"/>
      <c r="J1390" s="140"/>
      <c r="K1390" s="83"/>
      <c r="L1390" s="140"/>
      <c r="M1390" s="83"/>
      <c r="N1390" s="3"/>
      <c r="O1390" s="3"/>
      <c r="P1390" s="3"/>
    </row>
    <row r="1391" spans="1:16" ht="11.25" x14ac:dyDescent="0.2">
      <c r="A1391" s="3"/>
      <c r="B1391" s="3"/>
      <c r="C1391" s="3"/>
      <c r="D1391" s="3"/>
      <c r="E1391" s="3"/>
      <c r="F1391" s="3"/>
      <c r="G1391" s="3"/>
      <c r="I1391" s="3"/>
      <c r="J1391" s="140"/>
      <c r="K1391" s="83"/>
      <c r="L1391" s="140"/>
      <c r="M1391" s="83"/>
      <c r="N1391" s="3"/>
      <c r="O1391" s="3"/>
      <c r="P1391" s="3"/>
    </row>
    <row r="1392" spans="1:16" ht="11.25" x14ac:dyDescent="0.2">
      <c r="A1392" s="3"/>
      <c r="B1392" s="3"/>
      <c r="C1392" s="3"/>
      <c r="D1392" s="3"/>
      <c r="E1392" s="3"/>
      <c r="F1392" s="3"/>
      <c r="G1392" s="3"/>
      <c r="I1392" s="3"/>
      <c r="J1392" s="140"/>
      <c r="K1392" s="83"/>
      <c r="L1392" s="140"/>
      <c r="M1392" s="83"/>
      <c r="N1392" s="3"/>
      <c r="O1392" s="3"/>
      <c r="P1392" s="3"/>
    </row>
    <row r="1393" spans="1:16" ht="11.25" x14ac:dyDescent="0.2">
      <c r="A1393" s="3"/>
      <c r="B1393" s="3"/>
      <c r="C1393" s="3"/>
      <c r="D1393" s="3"/>
      <c r="E1393" s="3"/>
      <c r="F1393" s="3"/>
      <c r="G1393" s="3"/>
      <c r="I1393" s="3"/>
      <c r="J1393" s="140"/>
      <c r="K1393" s="83"/>
      <c r="L1393" s="140"/>
      <c r="M1393" s="83"/>
      <c r="N1393" s="3"/>
      <c r="O1393" s="3"/>
      <c r="P1393" s="3"/>
    </row>
    <row r="1394" spans="1:16" ht="11.25" x14ac:dyDescent="0.2">
      <c r="A1394" s="3"/>
      <c r="B1394" s="3"/>
      <c r="C1394" s="3"/>
      <c r="D1394" s="3"/>
      <c r="E1394" s="3"/>
      <c r="F1394" s="3"/>
      <c r="G1394" s="3"/>
      <c r="I1394" s="3"/>
      <c r="J1394" s="140"/>
      <c r="K1394" s="83"/>
      <c r="L1394" s="140"/>
      <c r="M1394" s="83"/>
      <c r="N1394" s="3"/>
      <c r="O1394" s="3"/>
      <c r="P1394" s="3"/>
    </row>
    <row r="1395" spans="1:16" ht="11.25" x14ac:dyDescent="0.2">
      <c r="A1395" s="3"/>
      <c r="B1395" s="3"/>
      <c r="C1395" s="3"/>
      <c r="D1395" s="3"/>
      <c r="E1395" s="3"/>
      <c r="F1395" s="3"/>
      <c r="G1395" s="3"/>
      <c r="I1395" s="3"/>
      <c r="J1395" s="140"/>
      <c r="K1395" s="83"/>
      <c r="L1395" s="140"/>
      <c r="M1395" s="83"/>
      <c r="N1395" s="3"/>
      <c r="O1395" s="3"/>
      <c r="P1395" s="3"/>
    </row>
    <row r="1396" spans="1:16" ht="11.25" x14ac:dyDescent="0.2">
      <c r="A1396" s="3"/>
      <c r="B1396" s="3"/>
      <c r="C1396" s="3"/>
      <c r="D1396" s="3"/>
      <c r="E1396" s="3"/>
      <c r="F1396" s="3"/>
      <c r="G1396" s="3"/>
      <c r="I1396" s="3"/>
      <c r="J1396" s="140"/>
      <c r="K1396" s="83"/>
      <c r="L1396" s="140"/>
      <c r="M1396" s="83"/>
      <c r="N1396" s="3"/>
      <c r="O1396" s="3"/>
      <c r="P1396" s="3"/>
    </row>
    <row r="1397" spans="1:16" ht="11.25" x14ac:dyDescent="0.2">
      <c r="A1397" s="3"/>
      <c r="B1397" s="3"/>
      <c r="C1397" s="3"/>
      <c r="D1397" s="3"/>
      <c r="E1397" s="3"/>
      <c r="F1397" s="3"/>
      <c r="G1397" s="3"/>
      <c r="I1397" s="3"/>
      <c r="J1397" s="140"/>
      <c r="K1397" s="83"/>
      <c r="L1397" s="140"/>
      <c r="M1397" s="83"/>
      <c r="N1397" s="3"/>
      <c r="O1397" s="3"/>
      <c r="P1397" s="3"/>
    </row>
    <row r="1398" spans="1:16" ht="11.25" x14ac:dyDescent="0.2">
      <c r="A1398" s="3"/>
      <c r="B1398" s="3"/>
      <c r="C1398" s="3"/>
      <c r="D1398" s="3"/>
      <c r="E1398" s="3"/>
      <c r="F1398" s="3"/>
      <c r="G1398" s="3"/>
      <c r="I1398" s="3"/>
      <c r="J1398" s="140"/>
      <c r="K1398" s="83"/>
      <c r="L1398" s="140"/>
      <c r="M1398" s="83"/>
      <c r="N1398" s="3"/>
      <c r="O1398" s="3"/>
      <c r="P1398" s="3"/>
    </row>
    <row r="1399" spans="1:16" ht="11.25" x14ac:dyDescent="0.2">
      <c r="A1399" s="3"/>
      <c r="B1399" s="3"/>
      <c r="C1399" s="3"/>
      <c r="D1399" s="3"/>
      <c r="E1399" s="3"/>
      <c r="F1399" s="3"/>
      <c r="G1399" s="3"/>
      <c r="I1399" s="3"/>
      <c r="J1399" s="140"/>
      <c r="K1399" s="83"/>
      <c r="L1399" s="140"/>
      <c r="M1399" s="83"/>
      <c r="N1399" s="3"/>
      <c r="O1399" s="3"/>
      <c r="P1399" s="3"/>
    </row>
    <row r="1400" spans="1:16" ht="11.25" x14ac:dyDescent="0.2">
      <c r="A1400" s="3"/>
      <c r="B1400" s="3"/>
      <c r="C1400" s="3"/>
      <c r="D1400" s="3"/>
      <c r="E1400" s="3"/>
      <c r="F1400" s="3"/>
      <c r="G1400" s="3"/>
      <c r="I1400" s="3"/>
      <c r="J1400" s="140"/>
      <c r="K1400" s="83"/>
      <c r="L1400" s="140"/>
      <c r="M1400" s="83"/>
      <c r="N1400" s="3"/>
      <c r="O1400" s="3"/>
      <c r="P1400" s="3"/>
    </row>
    <row r="1401" spans="1:16" ht="11.25" x14ac:dyDescent="0.2">
      <c r="A1401" s="3"/>
      <c r="B1401" s="3"/>
      <c r="C1401" s="3"/>
      <c r="D1401" s="3"/>
      <c r="E1401" s="3"/>
      <c r="F1401" s="3"/>
      <c r="G1401" s="3"/>
      <c r="I1401" s="3"/>
      <c r="J1401" s="140"/>
      <c r="K1401" s="83"/>
      <c r="L1401" s="140"/>
      <c r="M1401" s="83"/>
      <c r="N1401" s="3"/>
      <c r="O1401" s="3"/>
      <c r="P1401" s="3"/>
    </row>
    <row r="1402" spans="1:16" ht="11.25" x14ac:dyDescent="0.2">
      <c r="A1402" s="3"/>
      <c r="B1402" s="3"/>
      <c r="C1402" s="3"/>
      <c r="D1402" s="3"/>
      <c r="E1402" s="3"/>
      <c r="F1402" s="3"/>
      <c r="G1402" s="3"/>
      <c r="I1402" s="3"/>
      <c r="J1402" s="140"/>
      <c r="K1402" s="83"/>
      <c r="L1402" s="140"/>
      <c r="M1402" s="83"/>
      <c r="N1402" s="3"/>
      <c r="O1402" s="3"/>
      <c r="P1402" s="3"/>
    </row>
    <row r="1403" spans="1:16" ht="11.25" x14ac:dyDescent="0.2">
      <c r="A1403" s="3"/>
      <c r="B1403" s="3"/>
      <c r="C1403" s="3"/>
      <c r="D1403" s="3"/>
      <c r="E1403" s="3"/>
      <c r="F1403" s="3"/>
      <c r="G1403" s="3"/>
      <c r="I1403" s="3"/>
      <c r="J1403" s="140"/>
      <c r="K1403" s="83"/>
      <c r="L1403" s="140"/>
      <c r="M1403" s="83"/>
      <c r="N1403" s="3"/>
      <c r="O1403" s="3"/>
      <c r="P1403" s="3"/>
    </row>
    <row r="1404" spans="1:16" ht="11.25" x14ac:dyDescent="0.2">
      <c r="A1404" s="3"/>
      <c r="B1404" s="3"/>
      <c r="C1404" s="3"/>
      <c r="D1404" s="3"/>
      <c r="E1404" s="3"/>
      <c r="F1404" s="3"/>
      <c r="G1404" s="3"/>
      <c r="I1404" s="3"/>
      <c r="J1404" s="140"/>
      <c r="K1404" s="83"/>
      <c r="L1404" s="140"/>
      <c r="M1404" s="83"/>
      <c r="N1404" s="3"/>
      <c r="O1404" s="3"/>
      <c r="P1404" s="3"/>
    </row>
    <row r="1405" spans="1:16" ht="11.25" x14ac:dyDescent="0.2">
      <c r="A1405" s="3"/>
      <c r="B1405" s="3"/>
      <c r="C1405" s="3"/>
      <c r="D1405" s="3"/>
      <c r="E1405" s="3"/>
      <c r="F1405" s="3"/>
      <c r="G1405" s="3"/>
      <c r="I1405" s="3"/>
      <c r="J1405" s="140"/>
      <c r="K1405" s="83"/>
      <c r="L1405" s="140"/>
      <c r="M1405" s="83"/>
      <c r="N1405" s="3"/>
      <c r="O1405" s="3"/>
      <c r="P1405" s="3"/>
    </row>
    <row r="1406" spans="1:16" ht="11.25" x14ac:dyDescent="0.2">
      <c r="A1406" s="3"/>
      <c r="B1406" s="3"/>
      <c r="C1406" s="3"/>
      <c r="D1406" s="3"/>
      <c r="E1406" s="3"/>
      <c r="F1406" s="3"/>
      <c r="G1406" s="3"/>
      <c r="I1406" s="3"/>
      <c r="J1406" s="140"/>
      <c r="K1406" s="83"/>
      <c r="L1406" s="140"/>
      <c r="M1406" s="83"/>
      <c r="N1406" s="3"/>
      <c r="O1406" s="3"/>
      <c r="P1406" s="3"/>
    </row>
    <row r="1407" spans="1:16" ht="11.25" x14ac:dyDescent="0.2">
      <c r="A1407" s="3"/>
      <c r="B1407" s="3"/>
      <c r="C1407" s="3"/>
      <c r="D1407" s="3"/>
      <c r="E1407" s="3"/>
      <c r="F1407" s="3"/>
      <c r="G1407" s="3"/>
      <c r="I1407" s="3"/>
      <c r="J1407" s="140"/>
      <c r="K1407" s="83"/>
      <c r="L1407" s="140"/>
      <c r="M1407" s="83"/>
      <c r="N1407" s="3"/>
      <c r="O1407" s="3"/>
      <c r="P1407" s="3"/>
    </row>
    <row r="1408" spans="1:16" ht="11.25" x14ac:dyDescent="0.2">
      <c r="A1408" s="3"/>
      <c r="B1408" s="3"/>
      <c r="C1408" s="3"/>
      <c r="D1408" s="3"/>
      <c r="E1408" s="3"/>
      <c r="F1408" s="3"/>
      <c r="G1408" s="3"/>
      <c r="I1408" s="3"/>
      <c r="J1408" s="140"/>
      <c r="K1408" s="83"/>
      <c r="L1408" s="140"/>
      <c r="M1408" s="83"/>
      <c r="N1408" s="3"/>
      <c r="O1408" s="3"/>
      <c r="P1408" s="3"/>
    </row>
    <row r="1409" spans="1:16" ht="11.25" x14ac:dyDescent="0.2">
      <c r="A1409" s="3"/>
      <c r="B1409" s="3"/>
      <c r="C1409" s="3"/>
      <c r="D1409" s="3"/>
      <c r="E1409" s="3"/>
      <c r="F1409" s="3"/>
      <c r="G1409" s="3"/>
      <c r="I1409" s="3"/>
      <c r="J1409" s="140"/>
      <c r="K1409" s="83"/>
      <c r="L1409" s="140"/>
      <c r="M1409" s="83"/>
      <c r="N1409" s="3"/>
      <c r="O1409" s="3"/>
      <c r="P1409" s="3"/>
    </row>
    <row r="1410" spans="1:16" ht="11.25" x14ac:dyDescent="0.2">
      <c r="A1410" s="3"/>
      <c r="B1410" s="3"/>
      <c r="C1410" s="3"/>
      <c r="D1410" s="3"/>
      <c r="E1410" s="3"/>
      <c r="F1410" s="3"/>
      <c r="G1410" s="3"/>
      <c r="I1410" s="3"/>
      <c r="J1410" s="140"/>
      <c r="K1410" s="83"/>
      <c r="L1410" s="140"/>
      <c r="M1410" s="83"/>
      <c r="N1410" s="3"/>
      <c r="O1410" s="3"/>
      <c r="P1410" s="3"/>
    </row>
    <row r="1411" spans="1:16" ht="11.25" x14ac:dyDescent="0.2">
      <c r="A1411" s="3"/>
      <c r="B1411" s="3"/>
      <c r="C1411" s="3"/>
      <c r="D1411" s="3"/>
      <c r="E1411" s="3"/>
      <c r="F1411" s="3"/>
      <c r="G1411" s="3"/>
      <c r="I1411" s="3"/>
      <c r="J1411" s="140"/>
      <c r="K1411" s="83"/>
      <c r="L1411" s="140"/>
      <c r="M1411" s="83"/>
      <c r="N1411" s="3"/>
      <c r="O1411" s="3"/>
      <c r="P1411" s="3"/>
    </row>
    <row r="1412" spans="1:16" ht="11.25" x14ac:dyDescent="0.2">
      <c r="A1412" s="3"/>
      <c r="B1412" s="3"/>
      <c r="C1412" s="3"/>
      <c r="D1412" s="3"/>
      <c r="E1412" s="3"/>
      <c r="F1412" s="3"/>
      <c r="G1412" s="3"/>
      <c r="I1412" s="3"/>
      <c r="J1412" s="140"/>
      <c r="K1412" s="83"/>
      <c r="L1412" s="140"/>
      <c r="M1412" s="83"/>
      <c r="N1412" s="3"/>
      <c r="O1412" s="3"/>
      <c r="P1412" s="3"/>
    </row>
    <row r="1413" spans="1:16" ht="11.25" x14ac:dyDescent="0.2">
      <c r="A1413" s="3"/>
      <c r="B1413" s="3"/>
      <c r="C1413" s="3"/>
      <c r="D1413" s="3"/>
      <c r="E1413" s="3"/>
      <c r="F1413" s="3"/>
      <c r="G1413" s="3"/>
      <c r="I1413" s="3"/>
      <c r="J1413" s="140"/>
      <c r="K1413" s="83"/>
      <c r="L1413" s="140"/>
      <c r="M1413" s="83"/>
      <c r="N1413" s="3"/>
      <c r="O1413" s="3"/>
      <c r="P1413" s="3"/>
    </row>
    <row r="1414" spans="1:16" ht="11.25" x14ac:dyDescent="0.2">
      <c r="A1414" s="3"/>
      <c r="B1414" s="3"/>
      <c r="C1414" s="3"/>
      <c r="D1414" s="3"/>
      <c r="E1414" s="3"/>
      <c r="F1414" s="3"/>
      <c r="G1414" s="3"/>
      <c r="I1414" s="3"/>
      <c r="J1414" s="140"/>
      <c r="K1414" s="83"/>
      <c r="L1414" s="140"/>
      <c r="M1414" s="83"/>
      <c r="N1414" s="3"/>
      <c r="O1414" s="3"/>
      <c r="P1414" s="3"/>
    </row>
    <row r="1415" spans="1:16" ht="11.25" x14ac:dyDescent="0.2">
      <c r="A1415" s="3"/>
      <c r="B1415" s="3"/>
      <c r="C1415" s="3"/>
      <c r="D1415" s="3"/>
      <c r="E1415" s="3"/>
      <c r="F1415" s="3"/>
      <c r="G1415" s="3"/>
      <c r="I1415" s="3"/>
      <c r="J1415" s="140"/>
      <c r="K1415" s="83"/>
      <c r="L1415" s="140"/>
      <c r="M1415" s="83"/>
      <c r="N1415" s="3"/>
      <c r="O1415" s="3"/>
      <c r="P1415" s="3"/>
    </row>
    <row r="1416" spans="1:16" ht="11.25" x14ac:dyDescent="0.2">
      <c r="A1416" s="3"/>
      <c r="B1416" s="3"/>
      <c r="C1416" s="3"/>
      <c r="D1416" s="3"/>
      <c r="E1416" s="3"/>
      <c r="F1416" s="3"/>
      <c r="G1416" s="3"/>
      <c r="I1416" s="3"/>
      <c r="J1416" s="140"/>
      <c r="K1416" s="83"/>
      <c r="L1416" s="140"/>
      <c r="M1416" s="83"/>
      <c r="N1416" s="3"/>
      <c r="O1416" s="3"/>
      <c r="P1416" s="3"/>
    </row>
    <row r="1417" spans="1:16" ht="11.25" x14ac:dyDescent="0.2">
      <c r="A1417" s="3"/>
      <c r="B1417" s="3"/>
      <c r="C1417" s="3"/>
      <c r="D1417" s="3"/>
      <c r="E1417" s="3"/>
      <c r="F1417" s="3"/>
      <c r="G1417" s="3"/>
      <c r="I1417" s="3"/>
      <c r="J1417" s="140"/>
      <c r="K1417" s="83"/>
      <c r="L1417" s="140"/>
      <c r="M1417" s="83"/>
      <c r="N1417" s="3"/>
      <c r="O1417" s="3"/>
      <c r="P1417" s="3"/>
    </row>
    <row r="1418" spans="1:16" ht="11.25" x14ac:dyDescent="0.2">
      <c r="A1418" s="3"/>
      <c r="B1418" s="3"/>
      <c r="C1418" s="3"/>
      <c r="D1418" s="3"/>
      <c r="E1418" s="3"/>
      <c r="F1418" s="3"/>
      <c r="G1418" s="3"/>
      <c r="I1418" s="3"/>
      <c r="J1418" s="140"/>
      <c r="K1418" s="83"/>
      <c r="L1418" s="140"/>
      <c r="M1418" s="83"/>
      <c r="N1418" s="3"/>
      <c r="O1418" s="3"/>
      <c r="P1418" s="3"/>
    </row>
    <row r="1419" spans="1:16" ht="11.25" x14ac:dyDescent="0.2">
      <c r="A1419" s="3"/>
      <c r="B1419" s="3"/>
      <c r="C1419" s="3"/>
      <c r="D1419" s="3"/>
      <c r="E1419" s="3"/>
      <c r="F1419" s="3"/>
      <c r="G1419" s="3"/>
      <c r="I1419" s="3"/>
      <c r="J1419" s="140"/>
      <c r="K1419" s="83"/>
      <c r="L1419" s="140"/>
      <c r="M1419" s="83"/>
      <c r="N1419" s="3"/>
      <c r="O1419" s="3"/>
      <c r="P1419" s="3"/>
    </row>
    <row r="1420" spans="1:16" ht="11.25" x14ac:dyDescent="0.2">
      <c r="A1420" s="3"/>
      <c r="B1420" s="3"/>
      <c r="C1420" s="3"/>
      <c r="D1420" s="3"/>
      <c r="E1420" s="3"/>
      <c r="F1420" s="3"/>
      <c r="G1420" s="3"/>
      <c r="I1420" s="3"/>
      <c r="J1420" s="140"/>
      <c r="K1420" s="83"/>
      <c r="L1420" s="140"/>
      <c r="M1420" s="83"/>
      <c r="N1420" s="3"/>
      <c r="O1420" s="3"/>
      <c r="P1420" s="3"/>
    </row>
    <row r="1421" spans="1:16" ht="11.25" x14ac:dyDescent="0.2">
      <c r="A1421" s="3"/>
      <c r="B1421" s="3"/>
      <c r="C1421" s="3"/>
      <c r="D1421" s="3"/>
      <c r="E1421" s="3"/>
      <c r="F1421" s="3"/>
      <c r="G1421" s="3"/>
      <c r="I1421" s="3"/>
      <c r="J1421" s="140"/>
      <c r="K1421" s="83"/>
      <c r="L1421" s="140"/>
      <c r="M1421" s="83"/>
      <c r="N1421" s="3"/>
      <c r="O1421" s="3"/>
      <c r="P1421" s="3"/>
    </row>
    <row r="1422" spans="1:16" ht="11.25" x14ac:dyDescent="0.2">
      <c r="A1422" s="3"/>
      <c r="B1422" s="3"/>
      <c r="C1422" s="3"/>
      <c r="D1422" s="3"/>
      <c r="E1422" s="3"/>
      <c r="F1422" s="3"/>
      <c r="G1422" s="3"/>
      <c r="I1422" s="3"/>
      <c r="J1422" s="140"/>
      <c r="K1422" s="83"/>
      <c r="L1422" s="140"/>
      <c r="M1422" s="83"/>
      <c r="N1422" s="3"/>
      <c r="O1422" s="3"/>
      <c r="P1422" s="3"/>
    </row>
    <row r="1423" spans="1:16" ht="11.25" x14ac:dyDescent="0.2">
      <c r="A1423" s="3"/>
      <c r="B1423" s="3"/>
      <c r="C1423" s="3"/>
      <c r="D1423" s="3"/>
      <c r="E1423" s="3"/>
      <c r="F1423" s="3"/>
      <c r="G1423" s="3"/>
      <c r="I1423" s="3"/>
      <c r="J1423" s="140"/>
      <c r="K1423" s="83"/>
      <c r="L1423" s="140"/>
      <c r="M1423" s="83"/>
      <c r="N1423" s="3"/>
      <c r="O1423" s="3"/>
      <c r="P1423" s="3"/>
    </row>
    <row r="1424" spans="1:16" ht="11.25" x14ac:dyDescent="0.2">
      <c r="A1424" s="3"/>
      <c r="B1424" s="3"/>
      <c r="C1424" s="3"/>
      <c r="D1424" s="3"/>
      <c r="E1424" s="3"/>
      <c r="F1424" s="3"/>
      <c r="G1424" s="3"/>
      <c r="I1424" s="3"/>
      <c r="J1424" s="140"/>
      <c r="K1424" s="83"/>
      <c r="L1424" s="140"/>
      <c r="M1424" s="83"/>
      <c r="N1424" s="3"/>
      <c r="O1424" s="3"/>
      <c r="P1424" s="3"/>
    </row>
    <row r="1425" spans="1:16" ht="11.25" x14ac:dyDescent="0.2">
      <c r="A1425" s="3"/>
      <c r="B1425" s="3"/>
      <c r="C1425" s="3"/>
      <c r="D1425" s="3"/>
      <c r="E1425" s="3"/>
      <c r="F1425" s="3"/>
      <c r="G1425" s="3"/>
      <c r="I1425" s="3"/>
      <c r="J1425" s="140"/>
      <c r="K1425" s="83"/>
      <c r="L1425" s="140"/>
      <c r="M1425" s="83"/>
      <c r="N1425" s="3"/>
      <c r="O1425" s="3"/>
      <c r="P1425" s="3"/>
    </row>
    <row r="1426" spans="1:16" ht="11.25" x14ac:dyDescent="0.2">
      <c r="A1426" s="3"/>
      <c r="B1426" s="3"/>
      <c r="C1426" s="3"/>
      <c r="D1426" s="3"/>
      <c r="E1426" s="3"/>
      <c r="F1426" s="3"/>
      <c r="G1426" s="3"/>
      <c r="I1426" s="3"/>
      <c r="J1426" s="140"/>
      <c r="K1426" s="83"/>
      <c r="L1426" s="140"/>
      <c r="M1426" s="83"/>
      <c r="N1426" s="3"/>
      <c r="O1426" s="3"/>
      <c r="P1426" s="3"/>
    </row>
    <row r="1427" spans="1:16" ht="11.25" x14ac:dyDescent="0.2">
      <c r="A1427" s="3"/>
      <c r="B1427" s="3"/>
      <c r="C1427" s="3"/>
      <c r="D1427" s="3"/>
      <c r="E1427" s="3"/>
      <c r="F1427" s="3"/>
      <c r="G1427" s="3"/>
      <c r="I1427" s="3"/>
      <c r="J1427" s="140"/>
      <c r="K1427" s="83"/>
      <c r="L1427" s="140"/>
      <c r="M1427" s="83"/>
      <c r="N1427" s="3"/>
      <c r="O1427" s="3"/>
      <c r="P1427" s="3"/>
    </row>
    <row r="1428" spans="1:16" ht="11.25" x14ac:dyDescent="0.2">
      <c r="A1428" s="3"/>
      <c r="B1428" s="3"/>
      <c r="C1428" s="3"/>
      <c r="D1428" s="3"/>
      <c r="E1428" s="3"/>
      <c r="F1428" s="3"/>
      <c r="G1428" s="3"/>
      <c r="I1428" s="3"/>
      <c r="J1428" s="140"/>
      <c r="K1428" s="83"/>
      <c r="L1428" s="140"/>
      <c r="M1428" s="83"/>
      <c r="N1428" s="3"/>
      <c r="O1428" s="3"/>
      <c r="P1428" s="3"/>
    </row>
    <row r="1429" spans="1:16" ht="11.25" x14ac:dyDescent="0.2">
      <c r="A1429" s="3"/>
      <c r="B1429" s="3"/>
      <c r="C1429" s="3"/>
      <c r="D1429" s="3"/>
      <c r="E1429" s="3"/>
      <c r="F1429" s="3"/>
      <c r="G1429" s="3"/>
      <c r="I1429" s="3"/>
      <c r="J1429" s="140"/>
      <c r="K1429" s="83"/>
      <c r="L1429" s="140"/>
      <c r="M1429" s="83"/>
      <c r="N1429" s="3"/>
      <c r="O1429" s="3"/>
      <c r="P1429" s="3"/>
    </row>
    <row r="1430" spans="1:16" ht="11.25" x14ac:dyDescent="0.2">
      <c r="A1430" s="3"/>
      <c r="B1430" s="3"/>
      <c r="C1430" s="3"/>
      <c r="D1430" s="3"/>
      <c r="E1430" s="3"/>
      <c r="F1430" s="3"/>
      <c r="G1430" s="3"/>
      <c r="I1430" s="3"/>
      <c r="J1430" s="140"/>
      <c r="K1430" s="83"/>
      <c r="L1430" s="140"/>
      <c r="M1430" s="83"/>
      <c r="N1430" s="3"/>
      <c r="O1430" s="3"/>
      <c r="P1430" s="3"/>
    </row>
    <row r="1431" spans="1:16" ht="11.25" x14ac:dyDescent="0.2">
      <c r="A1431" s="3"/>
      <c r="B1431" s="3"/>
      <c r="C1431" s="3"/>
      <c r="D1431" s="3"/>
      <c r="E1431" s="3"/>
      <c r="F1431" s="3"/>
      <c r="G1431" s="3"/>
      <c r="I1431" s="3"/>
      <c r="J1431" s="140"/>
      <c r="K1431" s="83"/>
      <c r="L1431" s="140"/>
      <c r="M1431" s="83"/>
      <c r="N1431" s="3"/>
      <c r="O1431" s="3"/>
      <c r="P1431" s="3"/>
    </row>
    <row r="1432" spans="1:16" ht="11.25" x14ac:dyDescent="0.2">
      <c r="A1432" s="3"/>
      <c r="B1432" s="3"/>
      <c r="C1432" s="3"/>
      <c r="D1432" s="3"/>
      <c r="E1432" s="3"/>
      <c r="F1432" s="3"/>
      <c r="G1432" s="3"/>
      <c r="I1432" s="3"/>
      <c r="J1432" s="140"/>
      <c r="K1432" s="83"/>
      <c r="L1432" s="140"/>
      <c r="M1432" s="83"/>
      <c r="N1432" s="3"/>
      <c r="O1432" s="3"/>
      <c r="P1432" s="3"/>
    </row>
    <row r="1433" spans="1:16" ht="11.25" x14ac:dyDescent="0.2">
      <c r="A1433" s="3"/>
      <c r="B1433" s="3"/>
      <c r="C1433" s="3"/>
      <c r="D1433" s="3"/>
      <c r="E1433" s="3"/>
      <c r="F1433" s="3"/>
      <c r="G1433" s="3"/>
      <c r="I1433" s="3"/>
      <c r="J1433" s="140"/>
      <c r="K1433" s="83"/>
      <c r="L1433" s="140"/>
      <c r="M1433" s="83"/>
      <c r="N1433" s="3"/>
      <c r="O1433" s="3"/>
      <c r="P1433" s="3"/>
    </row>
    <row r="1434" spans="1:16" ht="11.25" x14ac:dyDescent="0.2">
      <c r="A1434" s="3"/>
      <c r="B1434" s="3"/>
      <c r="C1434" s="3"/>
      <c r="D1434" s="3"/>
      <c r="E1434" s="3"/>
      <c r="F1434" s="3"/>
      <c r="G1434" s="3"/>
      <c r="I1434" s="3"/>
      <c r="J1434" s="140"/>
      <c r="K1434" s="83"/>
      <c r="L1434" s="140"/>
      <c r="M1434" s="83"/>
      <c r="N1434" s="3"/>
      <c r="O1434" s="3"/>
      <c r="P1434" s="3"/>
    </row>
    <row r="1435" spans="1:16" ht="11.25" x14ac:dyDescent="0.2">
      <c r="A1435" s="3"/>
      <c r="B1435" s="3"/>
      <c r="C1435" s="3"/>
      <c r="D1435" s="3"/>
      <c r="E1435" s="3"/>
      <c r="F1435" s="3"/>
      <c r="G1435" s="3"/>
      <c r="I1435" s="3"/>
      <c r="J1435" s="140"/>
      <c r="K1435" s="83"/>
      <c r="L1435" s="140"/>
      <c r="M1435" s="83"/>
      <c r="N1435" s="3"/>
      <c r="O1435" s="3"/>
      <c r="P1435" s="3"/>
    </row>
    <row r="1436" spans="1:16" ht="11.25" x14ac:dyDescent="0.2">
      <c r="A1436" s="3"/>
      <c r="B1436" s="3"/>
      <c r="C1436" s="3"/>
      <c r="D1436" s="3"/>
      <c r="E1436" s="3"/>
      <c r="F1436" s="3"/>
      <c r="G1436" s="3"/>
      <c r="I1436" s="3"/>
      <c r="J1436" s="140"/>
      <c r="K1436" s="83"/>
      <c r="L1436" s="140"/>
      <c r="M1436" s="83"/>
      <c r="N1436" s="3"/>
      <c r="O1436" s="3"/>
      <c r="P1436" s="3"/>
    </row>
    <row r="1437" spans="1:16" ht="11.25" x14ac:dyDescent="0.2">
      <c r="A1437" s="3"/>
      <c r="B1437" s="3"/>
      <c r="C1437" s="3"/>
      <c r="D1437" s="3"/>
      <c r="E1437" s="3"/>
      <c r="F1437" s="3"/>
      <c r="G1437" s="3"/>
      <c r="I1437" s="3"/>
      <c r="J1437" s="140"/>
      <c r="K1437" s="83"/>
      <c r="L1437" s="140"/>
      <c r="M1437" s="83"/>
      <c r="N1437" s="3"/>
      <c r="O1437" s="3"/>
      <c r="P1437" s="3"/>
    </row>
    <row r="1438" spans="1:16" ht="11.25" x14ac:dyDescent="0.2">
      <c r="A1438" s="3"/>
      <c r="B1438" s="3"/>
      <c r="C1438" s="3"/>
      <c r="D1438" s="3"/>
      <c r="E1438" s="3"/>
      <c r="F1438" s="3"/>
      <c r="G1438" s="3"/>
      <c r="I1438" s="3"/>
      <c r="J1438" s="140"/>
      <c r="K1438" s="83"/>
      <c r="L1438" s="140"/>
      <c r="M1438" s="83"/>
      <c r="N1438" s="3"/>
      <c r="O1438" s="3"/>
      <c r="P1438" s="3"/>
    </row>
    <row r="1439" spans="1:16" ht="11.25" x14ac:dyDescent="0.2">
      <c r="A1439" s="3"/>
      <c r="B1439" s="3"/>
      <c r="C1439" s="3"/>
      <c r="D1439" s="3"/>
      <c r="E1439" s="3"/>
      <c r="F1439" s="3"/>
      <c r="G1439" s="3"/>
      <c r="I1439" s="3"/>
      <c r="J1439" s="140"/>
      <c r="K1439" s="83"/>
      <c r="L1439" s="140"/>
      <c r="M1439" s="83"/>
      <c r="N1439" s="3"/>
      <c r="O1439" s="3"/>
      <c r="P1439" s="3"/>
    </row>
    <row r="1440" spans="1:16" ht="11.25" x14ac:dyDescent="0.2">
      <c r="A1440" s="3"/>
      <c r="B1440" s="3"/>
      <c r="C1440" s="3"/>
      <c r="D1440" s="3"/>
      <c r="E1440" s="3"/>
      <c r="F1440" s="3"/>
      <c r="G1440" s="3"/>
      <c r="I1440" s="3"/>
      <c r="J1440" s="140"/>
      <c r="K1440" s="83"/>
      <c r="L1440" s="140"/>
      <c r="M1440" s="83"/>
      <c r="N1440" s="3"/>
      <c r="O1440" s="3"/>
      <c r="P1440" s="3"/>
    </row>
    <row r="1441" spans="1:16" ht="11.25" x14ac:dyDescent="0.2">
      <c r="A1441" s="3"/>
      <c r="B1441" s="3"/>
      <c r="C1441" s="3"/>
      <c r="D1441" s="3"/>
      <c r="E1441" s="3"/>
      <c r="F1441" s="3"/>
      <c r="G1441" s="3"/>
      <c r="I1441" s="3"/>
      <c r="J1441" s="140"/>
      <c r="K1441" s="83"/>
      <c r="L1441" s="140"/>
      <c r="M1441" s="83"/>
      <c r="N1441" s="3"/>
      <c r="O1441" s="3"/>
      <c r="P1441" s="3"/>
    </row>
    <row r="1442" spans="1:16" ht="11.25" x14ac:dyDescent="0.2">
      <c r="A1442" s="3"/>
      <c r="B1442" s="3"/>
      <c r="C1442" s="3"/>
      <c r="D1442" s="3"/>
      <c r="E1442" s="3"/>
      <c r="F1442" s="3"/>
      <c r="G1442" s="3"/>
      <c r="I1442" s="3"/>
      <c r="J1442" s="140"/>
      <c r="K1442" s="83"/>
      <c r="L1442" s="140"/>
      <c r="M1442" s="83"/>
      <c r="N1442" s="3"/>
      <c r="O1442" s="3"/>
      <c r="P1442" s="3"/>
    </row>
    <row r="1443" spans="1:16" ht="11.25" x14ac:dyDescent="0.2">
      <c r="A1443" s="3"/>
      <c r="B1443" s="3"/>
      <c r="C1443" s="3"/>
      <c r="D1443" s="3"/>
      <c r="E1443" s="3"/>
      <c r="F1443" s="3"/>
      <c r="G1443" s="3"/>
      <c r="I1443" s="3"/>
      <c r="J1443" s="140"/>
      <c r="K1443" s="83"/>
      <c r="L1443" s="140"/>
      <c r="M1443" s="83"/>
      <c r="N1443" s="3"/>
      <c r="O1443" s="3"/>
      <c r="P1443" s="3"/>
    </row>
    <row r="1451" spans="1:16" ht="11.25" x14ac:dyDescent="0.2">
      <c r="A1451" s="3"/>
      <c r="B1451" s="3"/>
      <c r="C1451" s="3"/>
      <c r="D1451" s="3"/>
      <c r="E1451" s="3"/>
      <c r="F1451" s="3"/>
      <c r="G1451" s="3"/>
      <c r="I1451" s="3"/>
      <c r="J1451" s="140"/>
      <c r="K1451" s="83"/>
      <c r="L1451" s="140"/>
      <c r="M1451" s="83"/>
      <c r="N1451" s="3"/>
      <c r="O1451" s="3"/>
      <c r="P1451" s="3"/>
    </row>
    <row r="1452" spans="1:16" ht="11.25" x14ac:dyDescent="0.2">
      <c r="A1452" s="3"/>
      <c r="B1452" s="3"/>
      <c r="C1452" s="3"/>
      <c r="D1452" s="3"/>
      <c r="E1452" s="3"/>
      <c r="F1452" s="3"/>
      <c r="G1452" s="3"/>
      <c r="I1452" s="3"/>
      <c r="J1452" s="140"/>
      <c r="K1452" s="83"/>
      <c r="L1452" s="140"/>
      <c r="M1452" s="83"/>
      <c r="N1452" s="3"/>
      <c r="O1452" s="3"/>
      <c r="P1452" s="3"/>
    </row>
    <row r="1453" spans="1:16" ht="11.25" x14ac:dyDescent="0.2">
      <c r="A1453" s="3"/>
      <c r="B1453" s="3"/>
      <c r="C1453" s="3"/>
      <c r="D1453" s="3"/>
      <c r="E1453" s="3"/>
      <c r="F1453" s="3"/>
      <c r="G1453" s="3"/>
      <c r="I1453" s="3"/>
      <c r="J1453" s="140"/>
      <c r="K1453" s="83"/>
      <c r="L1453" s="140"/>
      <c r="M1453" s="83"/>
      <c r="N1453" s="3"/>
      <c r="O1453" s="3"/>
      <c r="P1453" s="3"/>
    </row>
    <row r="1454" spans="1:16" ht="11.25" x14ac:dyDescent="0.2">
      <c r="A1454" s="3"/>
      <c r="B1454" s="3"/>
      <c r="C1454" s="3"/>
      <c r="D1454" s="3"/>
      <c r="E1454" s="3"/>
      <c r="F1454" s="3"/>
      <c r="G1454" s="3"/>
      <c r="I1454" s="3"/>
      <c r="J1454" s="140"/>
      <c r="K1454" s="83"/>
      <c r="L1454" s="140"/>
      <c r="M1454" s="83"/>
      <c r="N1454" s="3"/>
      <c r="O1454" s="3"/>
      <c r="P1454" s="3"/>
    </row>
    <row r="1455" spans="1:16" ht="11.25" x14ac:dyDescent="0.2">
      <c r="A1455" s="3"/>
      <c r="B1455" s="3"/>
      <c r="C1455" s="3"/>
      <c r="D1455" s="3"/>
      <c r="E1455" s="3"/>
      <c r="F1455" s="3"/>
      <c r="G1455" s="3"/>
      <c r="I1455" s="3"/>
      <c r="J1455" s="140"/>
      <c r="K1455" s="83"/>
      <c r="L1455" s="140"/>
      <c r="M1455" s="83"/>
      <c r="N1455" s="3"/>
      <c r="O1455" s="3"/>
      <c r="P1455" s="3"/>
    </row>
    <row r="1456" spans="1:16" ht="11.25" x14ac:dyDescent="0.2">
      <c r="A1456" s="3"/>
      <c r="B1456" s="3"/>
      <c r="C1456" s="3"/>
      <c r="D1456" s="3"/>
      <c r="E1456" s="3"/>
      <c r="F1456" s="3"/>
      <c r="G1456" s="3"/>
      <c r="I1456" s="3"/>
      <c r="J1456" s="140"/>
      <c r="K1456" s="83"/>
      <c r="L1456" s="140"/>
      <c r="M1456" s="83"/>
      <c r="N1456" s="3"/>
      <c r="O1456" s="3"/>
      <c r="P1456" s="3"/>
    </row>
    <row r="1457" spans="1:16" ht="11.25" x14ac:dyDescent="0.2">
      <c r="A1457" s="3"/>
      <c r="B1457" s="3"/>
      <c r="C1457" s="3"/>
      <c r="D1457" s="3"/>
      <c r="E1457" s="3"/>
      <c r="F1457" s="3"/>
      <c r="G1457" s="3"/>
      <c r="I1457" s="3"/>
      <c r="J1457" s="140"/>
      <c r="K1457" s="83"/>
      <c r="L1457" s="140"/>
      <c r="M1457" s="83"/>
      <c r="N1457" s="3"/>
      <c r="O1457" s="3"/>
      <c r="P1457" s="3"/>
    </row>
    <row r="1458" spans="1:16" ht="11.25" x14ac:dyDescent="0.2">
      <c r="A1458" s="3"/>
      <c r="B1458" s="3"/>
      <c r="C1458" s="3"/>
      <c r="D1458" s="3"/>
      <c r="E1458" s="3"/>
      <c r="F1458" s="3"/>
      <c r="G1458" s="3"/>
      <c r="I1458" s="3"/>
      <c r="J1458" s="140"/>
      <c r="K1458" s="83"/>
      <c r="L1458" s="140"/>
      <c r="M1458" s="83"/>
      <c r="N1458" s="3"/>
      <c r="O1458" s="3"/>
      <c r="P1458" s="3"/>
    </row>
    <row r="1459" spans="1:16" ht="11.25" x14ac:dyDescent="0.2">
      <c r="A1459" s="3"/>
      <c r="B1459" s="3"/>
      <c r="C1459" s="3"/>
      <c r="D1459" s="3"/>
      <c r="E1459" s="3"/>
      <c r="F1459" s="3"/>
      <c r="G1459" s="3"/>
      <c r="I1459" s="3"/>
      <c r="J1459" s="140"/>
      <c r="K1459" s="83"/>
      <c r="L1459" s="140"/>
      <c r="M1459" s="83"/>
      <c r="N1459" s="3"/>
      <c r="O1459" s="3"/>
      <c r="P1459" s="3"/>
    </row>
    <row r="1460" spans="1:16" ht="11.25" x14ac:dyDescent="0.2">
      <c r="A1460" s="3"/>
      <c r="B1460" s="3"/>
      <c r="C1460" s="3"/>
      <c r="D1460" s="3"/>
      <c r="E1460" s="3"/>
      <c r="F1460" s="3"/>
      <c r="G1460" s="3"/>
      <c r="I1460" s="3"/>
      <c r="J1460" s="140"/>
      <c r="K1460" s="83"/>
      <c r="L1460" s="140"/>
      <c r="M1460" s="83"/>
      <c r="N1460" s="3"/>
      <c r="O1460" s="3"/>
      <c r="P1460" s="3"/>
    </row>
    <row r="1461" spans="1:16" ht="11.25" x14ac:dyDescent="0.2">
      <c r="A1461" s="3"/>
      <c r="B1461" s="3"/>
      <c r="C1461" s="3"/>
      <c r="D1461" s="3"/>
      <c r="E1461" s="3"/>
      <c r="F1461" s="3"/>
      <c r="G1461" s="3"/>
      <c r="I1461" s="3"/>
      <c r="J1461" s="140"/>
      <c r="K1461" s="83"/>
      <c r="L1461" s="140"/>
      <c r="M1461" s="83"/>
      <c r="N1461" s="3"/>
      <c r="O1461" s="3"/>
      <c r="P1461" s="3"/>
    </row>
    <row r="1462" spans="1:16" ht="11.25" x14ac:dyDescent="0.2">
      <c r="A1462" s="3"/>
      <c r="B1462" s="3"/>
      <c r="C1462" s="3"/>
      <c r="D1462" s="3"/>
      <c r="E1462" s="3"/>
      <c r="F1462" s="3"/>
      <c r="G1462" s="3"/>
      <c r="I1462" s="3"/>
      <c r="J1462" s="140"/>
      <c r="K1462" s="83"/>
      <c r="L1462" s="140"/>
      <c r="M1462" s="83"/>
      <c r="N1462" s="3"/>
      <c r="O1462" s="3"/>
      <c r="P1462" s="3"/>
    </row>
    <row r="1463" spans="1:16" ht="11.25" x14ac:dyDescent="0.2">
      <c r="A1463" s="3"/>
      <c r="B1463" s="3"/>
      <c r="C1463" s="3"/>
      <c r="D1463" s="3"/>
      <c r="E1463" s="3"/>
      <c r="F1463" s="3"/>
      <c r="G1463" s="3"/>
      <c r="I1463" s="3"/>
      <c r="J1463" s="140"/>
      <c r="K1463" s="83"/>
      <c r="L1463" s="140"/>
      <c r="M1463" s="83"/>
      <c r="N1463" s="3"/>
      <c r="O1463" s="3"/>
      <c r="P1463" s="3"/>
    </row>
    <row r="1464" spans="1:16" ht="11.25" x14ac:dyDescent="0.2">
      <c r="A1464" s="3"/>
      <c r="B1464" s="3"/>
      <c r="C1464" s="3"/>
      <c r="D1464" s="3"/>
      <c r="E1464" s="3"/>
      <c r="F1464" s="3"/>
      <c r="G1464" s="3"/>
      <c r="I1464" s="3"/>
      <c r="J1464" s="140"/>
      <c r="K1464" s="83"/>
      <c r="L1464" s="140"/>
      <c r="M1464" s="83"/>
      <c r="N1464" s="3"/>
      <c r="O1464" s="3"/>
      <c r="P1464" s="3"/>
    </row>
    <row r="1465" spans="1:16" ht="11.25" x14ac:dyDescent="0.2">
      <c r="A1465" s="3"/>
      <c r="B1465" s="3"/>
      <c r="C1465" s="3"/>
      <c r="D1465" s="3"/>
      <c r="E1465" s="3"/>
      <c r="F1465" s="3"/>
      <c r="G1465" s="3"/>
      <c r="I1465" s="3"/>
      <c r="J1465" s="140"/>
      <c r="K1465" s="83"/>
      <c r="L1465" s="140"/>
      <c r="M1465" s="83"/>
      <c r="N1465" s="3"/>
      <c r="O1465" s="3"/>
      <c r="P1465" s="3"/>
    </row>
    <row r="1466" spans="1:16" ht="11.25" x14ac:dyDescent="0.2">
      <c r="A1466" s="3"/>
      <c r="B1466" s="3"/>
      <c r="C1466" s="3"/>
      <c r="D1466" s="3"/>
      <c r="E1466" s="3"/>
      <c r="F1466" s="3"/>
      <c r="G1466" s="3"/>
      <c r="I1466" s="3"/>
      <c r="J1466" s="140"/>
      <c r="K1466" s="83"/>
      <c r="L1466" s="140"/>
      <c r="M1466" s="83"/>
      <c r="N1466" s="3"/>
      <c r="O1466" s="3"/>
      <c r="P1466" s="3"/>
    </row>
    <row r="1467" spans="1:16" ht="11.25" x14ac:dyDescent="0.2">
      <c r="A1467" s="3"/>
      <c r="B1467" s="3"/>
      <c r="C1467" s="3"/>
      <c r="D1467" s="3"/>
      <c r="E1467" s="3"/>
      <c r="F1467" s="3"/>
      <c r="G1467" s="3"/>
      <c r="I1467" s="3"/>
      <c r="J1467" s="140"/>
      <c r="K1467" s="83"/>
      <c r="L1467" s="140"/>
      <c r="M1467" s="83"/>
      <c r="N1467" s="3"/>
      <c r="O1467" s="3"/>
      <c r="P1467" s="3"/>
    </row>
    <row r="1468" spans="1:16" ht="11.25" x14ac:dyDescent="0.2">
      <c r="A1468" s="3"/>
      <c r="B1468" s="3"/>
      <c r="C1468" s="3"/>
      <c r="D1468" s="3"/>
      <c r="E1468" s="3"/>
      <c r="F1468" s="3"/>
      <c r="G1468" s="3"/>
      <c r="I1468" s="3"/>
      <c r="J1468" s="140"/>
      <c r="K1468" s="83"/>
      <c r="L1468" s="140"/>
      <c r="M1468" s="83"/>
      <c r="N1468" s="3"/>
      <c r="O1468" s="3"/>
      <c r="P1468" s="3"/>
    </row>
    <row r="1469" spans="1:16" ht="11.25" x14ac:dyDescent="0.2">
      <c r="A1469" s="3"/>
      <c r="B1469" s="3"/>
      <c r="C1469" s="3"/>
      <c r="D1469" s="3"/>
      <c r="E1469" s="3"/>
      <c r="F1469" s="3"/>
      <c r="G1469" s="3"/>
      <c r="I1469" s="3"/>
      <c r="J1469" s="140"/>
      <c r="K1469" s="83"/>
      <c r="L1469" s="140"/>
      <c r="M1469" s="83"/>
      <c r="N1469" s="3"/>
      <c r="O1469" s="3"/>
      <c r="P1469" s="3"/>
    </row>
    <row r="1470" spans="1:16" ht="11.25" x14ac:dyDescent="0.2">
      <c r="A1470" s="3"/>
      <c r="B1470" s="3"/>
      <c r="C1470" s="3"/>
      <c r="D1470" s="3"/>
      <c r="E1470" s="3"/>
      <c r="F1470" s="3"/>
      <c r="G1470" s="3"/>
      <c r="I1470" s="3"/>
      <c r="J1470" s="140"/>
      <c r="K1470" s="83"/>
      <c r="L1470" s="140"/>
      <c r="M1470" s="83"/>
      <c r="N1470" s="3"/>
      <c r="O1470" s="3"/>
      <c r="P1470" s="3"/>
    </row>
    <row r="1471" spans="1:16" ht="11.25" x14ac:dyDescent="0.2">
      <c r="A1471" s="3"/>
      <c r="B1471" s="3"/>
      <c r="C1471" s="3"/>
      <c r="D1471" s="3"/>
      <c r="E1471" s="3"/>
      <c r="F1471" s="3"/>
      <c r="G1471" s="3"/>
      <c r="I1471" s="3"/>
      <c r="J1471" s="140"/>
      <c r="K1471" s="83"/>
      <c r="L1471" s="140"/>
      <c r="M1471" s="83"/>
      <c r="N1471" s="3"/>
      <c r="O1471" s="3"/>
      <c r="P1471" s="3"/>
    </row>
    <row r="1472" spans="1:16" ht="11.25" x14ac:dyDescent="0.2">
      <c r="A1472" s="3"/>
      <c r="B1472" s="3"/>
      <c r="C1472" s="3"/>
      <c r="D1472" s="3"/>
      <c r="E1472" s="3"/>
      <c r="F1472" s="3"/>
      <c r="G1472" s="3"/>
      <c r="I1472" s="3"/>
      <c r="J1472" s="140"/>
      <c r="K1472" s="83"/>
      <c r="L1472" s="140"/>
      <c r="M1472" s="83"/>
      <c r="N1472" s="3"/>
      <c r="O1472" s="3"/>
      <c r="P1472" s="3"/>
    </row>
    <row r="1473" spans="1:16" ht="11.25" x14ac:dyDescent="0.2">
      <c r="A1473" s="3"/>
      <c r="B1473" s="3"/>
      <c r="C1473" s="3"/>
      <c r="D1473" s="3"/>
      <c r="E1473" s="3"/>
      <c r="F1473" s="3"/>
      <c r="G1473" s="3"/>
      <c r="I1473" s="3"/>
      <c r="J1473" s="140"/>
      <c r="K1473" s="83"/>
      <c r="L1473" s="140"/>
      <c r="M1473" s="83"/>
      <c r="N1473" s="3"/>
      <c r="O1473" s="3"/>
      <c r="P1473" s="3"/>
    </row>
    <row r="1474" spans="1:16" ht="11.25" x14ac:dyDescent="0.2">
      <c r="A1474" s="3"/>
      <c r="B1474" s="3"/>
      <c r="C1474" s="3"/>
      <c r="D1474" s="3"/>
      <c r="E1474" s="3"/>
      <c r="F1474" s="3"/>
      <c r="G1474" s="3"/>
      <c r="I1474" s="3"/>
      <c r="J1474" s="140"/>
      <c r="K1474" s="83"/>
      <c r="L1474" s="140"/>
      <c r="M1474" s="83"/>
      <c r="N1474" s="3"/>
      <c r="O1474" s="3"/>
      <c r="P1474" s="3"/>
    </row>
    <row r="1475" spans="1:16" ht="11.25" x14ac:dyDescent="0.2">
      <c r="A1475" s="3"/>
      <c r="B1475" s="3"/>
      <c r="C1475" s="3"/>
      <c r="D1475" s="3"/>
      <c r="E1475" s="3"/>
      <c r="F1475" s="3"/>
      <c r="G1475" s="3"/>
      <c r="I1475" s="3"/>
      <c r="J1475" s="140"/>
      <c r="K1475" s="83"/>
      <c r="L1475" s="140"/>
      <c r="M1475" s="83"/>
      <c r="N1475" s="3"/>
      <c r="O1475" s="3"/>
      <c r="P1475" s="3"/>
    </row>
    <row r="1476" spans="1:16" ht="11.25" x14ac:dyDescent="0.2">
      <c r="A1476" s="3"/>
      <c r="B1476" s="3"/>
      <c r="C1476" s="3"/>
      <c r="D1476" s="3"/>
      <c r="E1476" s="3"/>
      <c r="F1476" s="3"/>
      <c r="G1476" s="3"/>
      <c r="I1476" s="3"/>
      <c r="J1476" s="140"/>
      <c r="K1476" s="83"/>
      <c r="L1476" s="140"/>
      <c r="M1476" s="83"/>
      <c r="N1476" s="3"/>
      <c r="O1476" s="3"/>
      <c r="P1476" s="3"/>
    </row>
    <row r="1477" spans="1:16" ht="11.25" x14ac:dyDescent="0.2">
      <c r="A1477" s="3"/>
      <c r="B1477" s="3"/>
      <c r="C1477" s="3"/>
      <c r="D1477" s="3"/>
      <c r="E1477" s="3"/>
      <c r="F1477" s="3"/>
      <c r="G1477" s="3"/>
      <c r="I1477" s="3"/>
      <c r="J1477" s="140"/>
      <c r="K1477" s="83"/>
      <c r="L1477" s="140"/>
      <c r="M1477" s="83"/>
      <c r="N1477" s="3"/>
      <c r="O1477" s="3"/>
      <c r="P1477" s="3"/>
    </row>
    <row r="1478" spans="1:16" ht="11.25" x14ac:dyDescent="0.2">
      <c r="A1478" s="3"/>
      <c r="B1478" s="3"/>
      <c r="C1478" s="3"/>
      <c r="D1478" s="3"/>
      <c r="E1478" s="3"/>
      <c r="F1478" s="3"/>
      <c r="G1478" s="3"/>
      <c r="I1478" s="3"/>
      <c r="J1478" s="140"/>
      <c r="K1478" s="83"/>
      <c r="L1478" s="140"/>
      <c r="M1478" s="83"/>
      <c r="N1478" s="3"/>
      <c r="O1478" s="3"/>
      <c r="P1478" s="3"/>
    </row>
    <row r="1479" spans="1:16" ht="11.25" x14ac:dyDescent="0.2">
      <c r="A1479" s="3"/>
      <c r="B1479" s="3"/>
      <c r="C1479" s="3"/>
      <c r="D1479" s="3"/>
      <c r="E1479" s="3"/>
      <c r="F1479" s="3"/>
      <c r="G1479" s="3"/>
      <c r="I1479" s="3"/>
      <c r="J1479" s="140"/>
      <c r="K1479" s="83"/>
      <c r="L1479" s="140"/>
      <c r="M1479" s="83"/>
      <c r="N1479" s="3"/>
      <c r="O1479" s="3"/>
      <c r="P1479" s="3"/>
    </row>
    <row r="1480" spans="1:16" ht="11.25" x14ac:dyDescent="0.2">
      <c r="A1480" s="3"/>
      <c r="B1480" s="3"/>
      <c r="C1480" s="3"/>
      <c r="D1480" s="3"/>
      <c r="E1480" s="3"/>
      <c r="F1480" s="3"/>
      <c r="G1480" s="3"/>
      <c r="I1480" s="3"/>
      <c r="J1480" s="140"/>
      <c r="K1480" s="83"/>
      <c r="L1480" s="140"/>
      <c r="M1480" s="83"/>
      <c r="N1480" s="3"/>
      <c r="O1480" s="3"/>
      <c r="P1480" s="3"/>
    </row>
    <row r="1481" spans="1:16" ht="11.25" x14ac:dyDescent="0.2">
      <c r="A1481" s="3"/>
      <c r="B1481" s="3"/>
      <c r="C1481" s="3"/>
      <c r="D1481" s="3"/>
      <c r="E1481" s="3"/>
      <c r="F1481" s="3"/>
      <c r="G1481" s="3"/>
      <c r="I1481" s="3"/>
      <c r="J1481" s="140"/>
      <c r="K1481" s="83"/>
      <c r="L1481" s="140"/>
      <c r="M1481" s="83"/>
      <c r="N1481" s="3"/>
      <c r="O1481" s="3"/>
      <c r="P1481" s="3"/>
    </row>
    <row r="1482" spans="1:16" ht="11.25" x14ac:dyDescent="0.2">
      <c r="A1482" s="3"/>
      <c r="B1482" s="3"/>
      <c r="C1482" s="3"/>
      <c r="D1482" s="3"/>
      <c r="E1482" s="3"/>
      <c r="F1482" s="3"/>
      <c r="G1482" s="3"/>
      <c r="I1482" s="3"/>
      <c r="J1482" s="140"/>
      <c r="K1482" s="83"/>
      <c r="L1482" s="140"/>
      <c r="M1482" s="83"/>
      <c r="N1482" s="3"/>
      <c r="O1482" s="3"/>
      <c r="P1482" s="3"/>
    </row>
    <row r="1483" spans="1:16" ht="11.25" x14ac:dyDescent="0.2">
      <c r="A1483" s="3"/>
      <c r="B1483" s="3"/>
      <c r="C1483" s="3"/>
      <c r="D1483" s="3"/>
      <c r="E1483" s="3"/>
      <c r="F1483" s="3"/>
      <c r="G1483" s="3"/>
      <c r="I1483" s="3"/>
      <c r="J1483" s="140"/>
      <c r="K1483" s="83"/>
      <c r="L1483" s="140"/>
      <c r="M1483" s="83"/>
      <c r="N1483" s="3"/>
      <c r="O1483" s="3"/>
      <c r="P1483" s="3"/>
    </row>
    <row r="1484" spans="1:16" ht="11.25" x14ac:dyDescent="0.2">
      <c r="A1484" s="3"/>
      <c r="B1484" s="3"/>
      <c r="C1484" s="3"/>
      <c r="D1484" s="3"/>
      <c r="E1484" s="3"/>
      <c r="F1484" s="3"/>
      <c r="G1484" s="3"/>
      <c r="I1484" s="3"/>
      <c r="J1484" s="140"/>
      <c r="K1484" s="83"/>
      <c r="L1484" s="140"/>
      <c r="M1484" s="83"/>
      <c r="N1484" s="3"/>
      <c r="O1484" s="3"/>
      <c r="P1484" s="3"/>
    </row>
    <row r="1485" spans="1:16" ht="11.25" x14ac:dyDescent="0.2">
      <c r="A1485" s="3"/>
      <c r="B1485" s="3"/>
      <c r="C1485" s="3"/>
      <c r="D1485" s="3"/>
      <c r="E1485" s="3"/>
      <c r="F1485" s="3"/>
      <c r="G1485" s="3"/>
      <c r="I1485" s="3"/>
      <c r="J1485" s="140"/>
      <c r="K1485" s="83"/>
      <c r="L1485" s="140"/>
      <c r="M1485" s="83"/>
      <c r="N1485" s="3"/>
      <c r="O1485" s="3"/>
      <c r="P1485" s="3"/>
    </row>
    <row r="1486" spans="1:16" ht="11.25" x14ac:dyDescent="0.2">
      <c r="A1486" s="3"/>
      <c r="B1486" s="3"/>
      <c r="C1486" s="3"/>
      <c r="D1486" s="3"/>
      <c r="E1486" s="3"/>
      <c r="F1486" s="3"/>
      <c r="G1486" s="3"/>
      <c r="I1486" s="3"/>
      <c r="J1486" s="140"/>
      <c r="K1486" s="83"/>
      <c r="L1486" s="140"/>
      <c r="M1486" s="83"/>
      <c r="N1486" s="3"/>
      <c r="O1486" s="3"/>
      <c r="P1486" s="3"/>
    </row>
    <row r="1487" spans="1:16" ht="11.25" x14ac:dyDescent="0.2">
      <c r="A1487" s="3"/>
      <c r="B1487" s="3"/>
      <c r="C1487" s="3"/>
      <c r="D1487" s="3"/>
      <c r="E1487" s="3"/>
      <c r="F1487" s="3"/>
      <c r="G1487" s="3"/>
      <c r="I1487" s="3"/>
      <c r="J1487" s="140"/>
      <c r="K1487" s="83"/>
      <c r="L1487" s="140"/>
      <c r="M1487" s="83"/>
      <c r="N1487" s="3"/>
      <c r="O1487" s="3"/>
      <c r="P1487" s="3"/>
    </row>
    <row r="1488" spans="1:16" ht="11.25" x14ac:dyDescent="0.2">
      <c r="A1488" s="3"/>
      <c r="B1488" s="3"/>
      <c r="C1488" s="3"/>
      <c r="D1488" s="3"/>
      <c r="E1488" s="3"/>
      <c r="F1488" s="3"/>
      <c r="G1488" s="3"/>
      <c r="I1488" s="3"/>
      <c r="J1488" s="140"/>
      <c r="K1488" s="83"/>
      <c r="L1488" s="140"/>
      <c r="M1488" s="83"/>
      <c r="N1488" s="3"/>
      <c r="O1488" s="3"/>
      <c r="P1488" s="3"/>
    </row>
    <row r="1489" spans="1:16" ht="11.25" x14ac:dyDescent="0.2">
      <c r="A1489" s="3"/>
      <c r="B1489" s="3"/>
      <c r="C1489" s="3"/>
      <c r="D1489" s="3"/>
      <c r="E1489" s="3"/>
      <c r="F1489" s="3"/>
      <c r="G1489" s="3"/>
      <c r="I1489" s="3"/>
      <c r="J1489" s="140"/>
      <c r="K1489" s="83"/>
      <c r="L1489" s="140"/>
      <c r="M1489" s="83"/>
      <c r="N1489" s="3"/>
      <c r="O1489" s="3"/>
      <c r="P1489" s="3"/>
    </row>
    <row r="1490" spans="1:16" ht="11.25" x14ac:dyDescent="0.2">
      <c r="A1490" s="3"/>
      <c r="B1490" s="3"/>
      <c r="C1490" s="3"/>
      <c r="D1490" s="3"/>
      <c r="E1490" s="3"/>
      <c r="F1490" s="3"/>
      <c r="G1490" s="3"/>
      <c r="I1490" s="3"/>
      <c r="J1490" s="140"/>
      <c r="K1490" s="83"/>
      <c r="L1490" s="140"/>
      <c r="M1490" s="83"/>
      <c r="N1490" s="3"/>
      <c r="O1490" s="3"/>
      <c r="P1490" s="3"/>
    </row>
    <row r="1491" spans="1:16" ht="11.25" x14ac:dyDescent="0.2">
      <c r="A1491" s="3"/>
      <c r="B1491" s="3"/>
      <c r="C1491" s="3"/>
      <c r="D1491" s="3"/>
      <c r="E1491" s="3"/>
      <c r="F1491" s="3"/>
      <c r="G1491" s="3"/>
      <c r="I1491" s="3"/>
      <c r="J1491" s="140"/>
      <c r="K1491" s="83"/>
      <c r="L1491" s="140"/>
      <c r="M1491" s="83"/>
      <c r="N1491" s="3"/>
      <c r="O1491" s="3"/>
      <c r="P1491" s="3"/>
    </row>
    <row r="1492" spans="1:16" ht="11.25" x14ac:dyDescent="0.2">
      <c r="A1492" s="3"/>
      <c r="B1492" s="3"/>
      <c r="C1492" s="3"/>
      <c r="D1492" s="3"/>
      <c r="E1492" s="3"/>
      <c r="F1492" s="3"/>
      <c r="G1492" s="3"/>
      <c r="I1492" s="3"/>
      <c r="J1492" s="140"/>
      <c r="K1492" s="83"/>
      <c r="L1492" s="140"/>
      <c r="M1492" s="83"/>
      <c r="N1492" s="3"/>
      <c r="O1492" s="3"/>
      <c r="P1492" s="3"/>
    </row>
    <row r="1493" spans="1:16" ht="11.25" x14ac:dyDescent="0.2">
      <c r="A1493" s="3"/>
      <c r="B1493" s="3"/>
      <c r="C1493" s="3"/>
      <c r="D1493" s="3"/>
      <c r="E1493" s="3"/>
      <c r="F1493" s="3"/>
      <c r="G1493" s="3"/>
      <c r="I1493" s="3"/>
      <c r="J1493" s="140"/>
      <c r="K1493" s="83"/>
      <c r="L1493" s="140"/>
      <c r="M1493" s="83"/>
      <c r="N1493" s="3"/>
      <c r="O1493" s="3"/>
      <c r="P1493" s="3"/>
    </row>
    <row r="1494" spans="1:16" ht="11.25" x14ac:dyDescent="0.2">
      <c r="A1494" s="3"/>
      <c r="B1494" s="3"/>
      <c r="C1494" s="3"/>
      <c r="D1494" s="3"/>
      <c r="E1494" s="3"/>
      <c r="F1494" s="3"/>
      <c r="G1494" s="3"/>
      <c r="I1494" s="3"/>
      <c r="J1494" s="140"/>
      <c r="K1494" s="83"/>
      <c r="L1494" s="140"/>
      <c r="M1494" s="83"/>
      <c r="N1494" s="3"/>
      <c r="O1494" s="3"/>
      <c r="P1494" s="3"/>
    </row>
    <row r="1495" spans="1:16" ht="11.25" x14ac:dyDescent="0.2">
      <c r="A1495" s="3"/>
      <c r="B1495" s="3"/>
      <c r="C1495" s="3"/>
      <c r="D1495" s="3"/>
      <c r="E1495" s="3"/>
      <c r="F1495" s="3"/>
      <c r="G1495" s="3"/>
      <c r="I1495" s="3"/>
      <c r="J1495" s="140"/>
      <c r="K1495" s="83"/>
      <c r="L1495" s="140"/>
      <c r="M1495" s="83"/>
      <c r="N1495" s="3"/>
      <c r="O1495" s="3"/>
      <c r="P1495" s="3"/>
    </row>
    <row r="1496" spans="1:16" ht="11.25" x14ac:dyDescent="0.2">
      <c r="A1496" s="3"/>
      <c r="B1496" s="3"/>
      <c r="C1496" s="3"/>
      <c r="D1496" s="3"/>
      <c r="E1496" s="3"/>
      <c r="F1496" s="3"/>
      <c r="G1496" s="3"/>
      <c r="I1496" s="3"/>
      <c r="J1496" s="140"/>
      <c r="K1496" s="83"/>
      <c r="L1496" s="140"/>
      <c r="M1496" s="83"/>
      <c r="N1496" s="3"/>
      <c r="O1496" s="3"/>
      <c r="P1496" s="3"/>
    </row>
    <row r="1497" spans="1:16" ht="11.25" x14ac:dyDescent="0.2">
      <c r="A1497" s="3"/>
      <c r="B1497" s="3"/>
      <c r="C1497" s="3"/>
      <c r="D1497" s="3"/>
      <c r="E1497" s="3"/>
      <c r="F1497" s="3"/>
      <c r="G1497" s="3"/>
      <c r="I1497" s="3"/>
      <c r="J1497" s="140"/>
      <c r="K1497" s="83"/>
      <c r="L1497" s="140"/>
      <c r="M1497" s="83"/>
      <c r="N1497" s="3"/>
      <c r="O1497" s="3"/>
      <c r="P1497" s="3"/>
    </row>
    <row r="1498" spans="1:16" ht="11.25" x14ac:dyDescent="0.2">
      <c r="A1498" s="3"/>
      <c r="B1498" s="3"/>
      <c r="C1498" s="3"/>
      <c r="D1498" s="3"/>
      <c r="E1498" s="3"/>
      <c r="F1498" s="3"/>
      <c r="G1498" s="3"/>
      <c r="I1498" s="3"/>
      <c r="J1498" s="140"/>
      <c r="K1498" s="83"/>
      <c r="L1498" s="140"/>
      <c r="M1498" s="83"/>
      <c r="N1498" s="3"/>
      <c r="O1498" s="3"/>
      <c r="P1498" s="3"/>
    </row>
    <row r="1499" spans="1:16" ht="11.25" x14ac:dyDescent="0.2">
      <c r="A1499" s="3"/>
      <c r="B1499" s="3"/>
      <c r="C1499" s="3"/>
      <c r="D1499" s="3"/>
      <c r="E1499" s="3"/>
      <c r="F1499" s="3"/>
      <c r="G1499" s="3"/>
      <c r="I1499" s="3"/>
      <c r="J1499" s="140"/>
      <c r="K1499" s="83"/>
      <c r="L1499" s="140"/>
      <c r="M1499" s="83"/>
      <c r="N1499" s="3"/>
      <c r="O1499" s="3"/>
      <c r="P1499" s="3"/>
    </row>
    <row r="1500" spans="1:16" ht="11.25" x14ac:dyDescent="0.2">
      <c r="A1500" s="3"/>
      <c r="B1500" s="3"/>
      <c r="C1500" s="3"/>
      <c r="D1500" s="3"/>
      <c r="E1500" s="3"/>
      <c r="F1500" s="3"/>
      <c r="G1500" s="3"/>
      <c r="I1500" s="3"/>
      <c r="J1500" s="140"/>
      <c r="K1500" s="83"/>
      <c r="L1500" s="140"/>
      <c r="M1500" s="83"/>
      <c r="N1500" s="3"/>
      <c r="O1500" s="3"/>
      <c r="P1500" s="3"/>
    </row>
    <row r="1501" spans="1:16" ht="11.25" x14ac:dyDescent="0.2">
      <c r="A1501" s="3"/>
      <c r="B1501" s="3"/>
      <c r="C1501" s="3"/>
      <c r="D1501" s="3"/>
      <c r="E1501" s="3"/>
      <c r="F1501" s="3"/>
      <c r="G1501" s="3"/>
      <c r="I1501" s="3"/>
      <c r="J1501" s="140"/>
      <c r="K1501" s="83"/>
      <c r="L1501" s="140"/>
      <c r="M1501" s="83"/>
      <c r="N1501" s="3"/>
      <c r="O1501" s="3"/>
      <c r="P1501" s="3"/>
    </row>
    <row r="1502" spans="1:16" ht="11.25" x14ac:dyDescent="0.2">
      <c r="A1502" s="3"/>
      <c r="B1502" s="3"/>
      <c r="C1502" s="3"/>
      <c r="D1502" s="3"/>
      <c r="E1502" s="3"/>
      <c r="F1502" s="3"/>
      <c r="G1502" s="3"/>
      <c r="I1502" s="3"/>
      <c r="J1502" s="140"/>
      <c r="K1502" s="83"/>
      <c r="L1502" s="140"/>
      <c r="M1502" s="83"/>
      <c r="N1502" s="3"/>
      <c r="O1502" s="3"/>
      <c r="P1502" s="3"/>
    </row>
    <row r="1503" spans="1:16" ht="11.25" x14ac:dyDescent="0.2">
      <c r="A1503" s="3"/>
      <c r="B1503" s="3"/>
      <c r="C1503" s="3"/>
      <c r="D1503" s="3"/>
      <c r="E1503" s="3"/>
      <c r="F1503" s="3"/>
      <c r="G1503" s="3"/>
      <c r="I1503" s="3"/>
      <c r="J1503" s="140"/>
      <c r="K1503" s="83"/>
      <c r="L1503" s="140"/>
      <c r="M1503" s="83"/>
      <c r="N1503" s="3"/>
      <c r="O1503" s="3"/>
      <c r="P1503" s="3"/>
    </row>
    <row r="1504" spans="1:16" ht="11.25" x14ac:dyDescent="0.2">
      <c r="A1504" s="3"/>
      <c r="B1504" s="3"/>
      <c r="C1504" s="3"/>
      <c r="D1504" s="3"/>
      <c r="E1504" s="3"/>
      <c r="F1504" s="3"/>
      <c r="G1504" s="3"/>
      <c r="I1504" s="3"/>
      <c r="J1504" s="140"/>
      <c r="K1504" s="83"/>
      <c r="L1504" s="140"/>
      <c r="M1504" s="83"/>
      <c r="N1504" s="3"/>
      <c r="O1504" s="3"/>
      <c r="P1504" s="3"/>
    </row>
    <row r="1505" spans="1:16" ht="11.25" x14ac:dyDescent="0.2">
      <c r="A1505" s="3"/>
      <c r="B1505" s="3"/>
      <c r="C1505" s="3"/>
      <c r="D1505" s="3"/>
      <c r="E1505" s="3"/>
      <c r="F1505" s="3"/>
      <c r="G1505" s="3"/>
      <c r="I1505" s="3"/>
      <c r="J1505" s="140"/>
      <c r="K1505" s="83"/>
      <c r="L1505" s="140"/>
      <c r="M1505" s="83"/>
      <c r="N1505" s="3"/>
      <c r="O1505" s="3"/>
      <c r="P1505" s="3"/>
    </row>
    <row r="1506" spans="1:16" ht="11.25" x14ac:dyDescent="0.2">
      <c r="A1506" s="3"/>
      <c r="B1506" s="3"/>
      <c r="C1506" s="3"/>
      <c r="D1506" s="3"/>
      <c r="E1506" s="3"/>
      <c r="F1506" s="3"/>
      <c r="G1506" s="3"/>
      <c r="I1506" s="3"/>
      <c r="J1506" s="140"/>
      <c r="K1506" s="83"/>
      <c r="L1506" s="140"/>
      <c r="M1506" s="83"/>
      <c r="N1506" s="3"/>
      <c r="O1506" s="3"/>
      <c r="P1506" s="3"/>
    </row>
    <row r="1507" spans="1:16" ht="11.25" x14ac:dyDescent="0.2">
      <c r="A1507" s="3"/>
      <c r="B1507" s="3"/>
      <c r="C1507" s="3"/>
      <c r="D1507" s="3"/>
      <c r="E1507" s="3"/>
      <c r="F1507" s="3"/>
      <c r="G1507" s="3"/>
      <c r="I1507" s="3"/>
      <c r="J1507" s="140"/>
      <c r="K1507" s="83"/>
      <c r="L1507" s="140"/>
      <c r="M1507" s="83"/>
      <c r="N1507" s="3"/>
      <c r="O1507" s="3"/>
      <c r="P1507" s="3"/>
    </row>
    <row r="1508" spans="1:16" ht="11.25" x14ac:dyDescent="0.2">
      <c r="A1508" s="3"/>
      <c r="B1508" s="3"/>
      <c r="C1508" s="3"/>
      <c r="D1508" s="3"/>
      <c r="E1508" s="3"/>
      <c r="F1508" s="3"/>
      <c r="G1508" s="3"/>
      <c r="I1508" s="3"/>
      <c r="J1508" s="140"/>
      <c r="K1508" s="83"/>
      <c r="L1508" s="140"/>
      <c r="M1508" s="83"/>
      <c r="N1508" s="3"/>
      <c r="O1508" s="3"/>
      <c r="P1508" s="3"/>
    </row>
    <row r="1509" spans="1:16" ht="11.25" x14ac:dyDescent="0.2">
      <c r="A1509" s="3"/>
      <c r="B1509" s="3"/>
      <c r="C1509" s="3"/>
      <c r="D1509" s="3"/>
      <c r="E1509" s="3"/>
      <c r="F1509" s="3"/>
      <c r="G1509" s="3"/>
      <c r="I1509" s="3"/>
      <c r="J1509" s="140"/>
      <c r="K1509" s="83"/>
      <c r="L1509" s="140"/>
      <c r="M1509" s="83"/>
      <c r="N1509" s="3"/>
      <c r="O1509" s="3"/>
      <c r="P1509" s="3"/>
    </row>
    <row r="1510" spans="1:16" ht="11.25" x14ac:dyDescent="0.2">
      <c r="A1510" s="3"/>
      <c r="B1510" s="3"/>
      <c r="C1510" s="3"/>
      <c r="D1510" s="3"/>
      <c r="E1510" s="3"/>
      <c r="F1510" s="3"/>
      <c r="G1510" s="3"/>
      <c r="I1510" s="3"/>
      <c r="J1510" s="140"/>
      <c r="K1510" s="83"/>
      <c r="L1510" s="140"/>
      <c r="M1510" s="83"/>
      <c r="N1510" s="3"/>
      <c r="O1510" s="3"/>
      <c r="P1510" s="3"/>
    </row>
    <row r="1511" spans="1:16" ht="11.25" x14ac:dyDescent="0.2">
      <c r="A1511" s="3"/>
      <c r="B1511" s="3"/>
      <c r="C1511" s="3"/>
      <c r="D1511" s="3"/>
      <c r="E1511" s="3"/>
      <c r="F1511" s="3"/>
      <c r="G1511" s="3"/>
      <c r="I1511" s="3"/>
      <c r="J1511" s="140"/>
      <c r="K1511" s="83"/>
      <c r="L1511" s="140"/>
      <c r="M1511" s="83"/>
      <c r="N1511" s="3"/>
      <c r="O1511" s="3"/>
      <c r="P1511" s="3"/>
    </row>
    <row r="1512" spans="1:16" ht="11.25" x14ac:dyDescent="0.2">
      <c r="A1512" s="3"/>
      <c r="B1512" s="3"/>
      <c r="C1512" s="3"/>
      <c r="D1512" s="3"/>
      <c r="E1512" s="3"/>
      <c r="F1512" s="3"/>
      <c r="G1512" s="3"/>
      <c r="I1512" s="3"/>
      <c r="J1512" s="140"/>
      <c r="K1512" s="83"/>
      <c r="L1512" s="140"/>
      <c r="M1512" s="83"/>
      <c r="N1512" s="3"/>
      <c r="O1512" s="3"/>
      <c r="P1512" s="3"/>
    </row>
    <row r="1513" spans="1:16" ht="11.25" x14ac:dyDescent="0.2">
      <c r="A1513" s="3"/>
      <c r="B1513" s="3"/>
      <c r="C1513" s="3"/>
      <c r="D1513" s="3"/>
      <c r="E1513" s="3"/>
      <c r="F1513" s="3"/>
      <c r="G1513" s="3"/>
      <c r="I1513" s="3"/>
      <c r="J1513" s="140"/>
      <c r="K1513" s="83"/>
      <c r="L1513" s="140"/>
      <c r="M1513" s="83"/>
      <c r="N1513" s="3"/>
      <c r="O1513" s="3"/>
      <c r="P1513" s="3"/>
    </row>
    <row r="1514" spans="1:16" ht="11.25" x14ac:dyDescent="0.2">
      <c r="A1514" s="3"/>
      <c r="B1514" s="3"/>
      <c r="C1514" s="3"/>
      <c r="D1514" s="3"/>
      <c r="E1514" s="3"/>
      <c r="F1514" s="3"/>
      <c r="G1514" s="3"/>
      <c r="I1514" s="3"/>
      <c r="J1514" s="140"/>
      <c r="K1514" s="83"/>
      <c r="L1514" s="140"/>
      <c r="M1514" s="83"/>
      <c r="N1514" s="3"/>
      <c r="O1514" s="3"/>
      <c r="P1514" s="3"/>
    </row>
    <row r="1515" spans="1:16" ht="11.25" x14ac:dyDescent="0.2">
      <c r="A1515" s="3"/>
      <c r="B1515" s="3"/>
      <c r="C1515" s="3"/>
      <c r="D1515" s="3"/>
      <c r="E1515" s="3"/>
      <c r="F1515" s="3"/>
      <c r="G1515" s="3"/>
      <c r="I1515" s="3"/>
      <c r="J1515" s="140"/>
      <c r="K1515" s="83"/>
      <c r="L1515" s="140"/>
      <c r="M1515" s="83"/>
      <c r="N1515" s="3"/>
      <c r="O1515" s="3"/>
      <c r="P1515" s="3"/>
    </row>
    <row r="1516" spans="1:16" ht="11.25" x14ac:dyDescent="0.2">
      <c r="A1516" s="3"/>
      <c r="B1516" s="3"/>
      <c r="C1516" s="3"/>
      <c r="D1516" s="3"/>
      <c r="E1516" s="3"/>
      <c r="F1516" s="3"/>
      <c r="G1516" s="3"/>
      <c r="I1516" s="3"/>
      <c r="J1516" s="140"/>
      <c r="K1516" s="83"/>
      <c r="L1516" s="140"/>
      <c r="M1516" s="83"/>
      <c r="N1516" s="3"/>
      <c r="O1516" s="3"/>
      <c r="P1516" s="3"/>
    </row>
    <row r="1517" spans="1:16" ht="11.25" x14ac:dyDescent="0.2">
      <c r="A1517" s="3"/>
      <c r="B1517" s="3"/>
      <c r="C1517" s="3"/>
      <c r="D1517" s="3"/>
      <c r="E1517" s="3"/>
      <c r="F1517" s="3"/>
      <c r="G1517" s="3"/>
      <c r="I1517" s="3"/>
      <c r="J1517" s="140"/>
      <c r="K1517" s="83"/>
      <c r="L1517" s="140"/>
      <c r="M1517" s="83"/>
      <c r="N1517" s="3"/>
      <c r="O1517" s="3"/>
      <c r="P1517" s="3"/>
    </row>
    <row r="1518" spans="1:16" ht="11.25" x14ac:dyDescent="0.2">
      <c r="A1518" s="3"/>
      <c r="B1518" s="3"/>
      <c r="C1518" s="3"/>
      <c r="D1518" s="3"/>
      <c r="E1518" s="3"/>
      <c r="F1518" s="3"/>
      <c r="G1518" s="3"/>
      <c r="I1518" s="3"/>
      <c r="J1518" s="140"/>
      <c r="K1518" s="83"/>
      <c r="L1518" s="140"/>
      <c r="M1518" s="83"/>
      <c r="N1518" s="3"/>
      <c r="O1518" s="3"/>
      <c r="P1518" s="3"/>
    </row>
    <row r="1519" spans="1:16" ht="11.25" x14ac:dyDescent="0.2">
      <c r="A1519" s="3"/>
      <c r="B1519" s="3"/>
      <c r="C1519" s="3"/>
      <c r="D1519" s="3"/>
      <c r="E1519" s="3"/>
      <c r="F1519" s="3"/>
      <c r="G1519" s="3"/>
      <c r="I1519" s="3"/>
      <c r="J1519" s="140"/>
      <c r="K1519" s="83"/>
      <c r="L1519" s="140"/>
      <c r="M1519" s="83"/>
      <c r="N1519" s="3"/>
      <c r="O1519" s="3"/>
      <c r="P1519" s="3"/>
    </row>
    <row r="1520" spans="1:16" ht="11.25" x14ac:dyDescent="0.2">
      <c r="A1520" s="3"/>
      <c r="B1520" s="3"/>
      <c r="C1520" s="3"/>
      <c r="D1520" s="3"/>
      <c r="E1520" s="3"/>
      <c r="F1520" s="3"/>
      <c r="G1520" s="3"/>
      <c r="I1520" s="3"/>
      <c r="J1520" s="140"/>
      <c r="K1520" s="83"/>
      <c r="L1520" s="140"/>
      <c r="M1520" s="83"/>
      <c r="N1520" s="3"/>
      <c r="O1520" s="3"/>
      <c r="P1520" s="3"/>
    </row>
    <row r="1521" spans="1:16" ht="11.25" x14ac:dyDescent="0.2">
      <c r="A1521" s="3"/>
      <c r="B1521" s="3"/>
      <c r="C1521" s="3"/>
      <c r="D1521" s="3"/>
      <c r="E1521" s="3"/>
      <c r="F1521" s="3"/>
      <c r="G1521" s="3"/>
      <c r="I1521" s="3"/>
      <c r="J1521" s="140"/>
      <c r="K1521" s="83"/>
      <c r="L1521" s="140"/>
      <c r="M1521" s="83"/>
      <c r="N1521" s="3"/>
      <c r="O1521" s="3"/>
      <c r="P1521" s="3"/>
    </row>
    <row r="1522" spans="1:16" ht="11.25" x14ac:dyDescent="0.2">
      <c r="A1522" s="3"/>
      <c r="B1522" s="3"/>
      <c r="C1522" s="3"/>
      <c r="D1522" s="3"/>
      <c r="E1522" s="3"/>
      <c r="F1522" s="3"/>
      <c r="G1522" s="3"/>
      <c r="I1522" s="3"/>
      <c r="J1522" s="140"/>
      <c r="K1522" s="83"/>
      <c r="L1522" s="140"/>
      <c r="M1522" s="83"/>
      <c r="N1522" s="3"/>
      <c r="O1522" s="3"/>
      <c r="P1522" s="3"/>
    </row>
    <row r="1523" spans="1:16" ht="11.25" x14ac:dyDescent="0.2">
      <c r="A1523" s="3"/>
      <c r="B1523" s="3"/>
      <c r="C1523" s="3"/>
      <c r="D1523" s="3"/>
      <c r="E1523" s="3"/>
      <c r="F1523" s="3"/>
      <c r="G1523" s="3"/>
      <c r="I1523" s="3"/>
      <c r="J1523" s="140"/>
      <c r="K1523" s="83"/>
      <c r="L1523" s="140"/>
      <c r="M1523" s="83"/>
      <c r="N1523" s="3"/>
      <c r="O1523" s="3"/>
      <c r="P1523" s="3"/>
    </row>
    <row r="1524" spans="1:16" ht="11.25" x14ac:dyDescent="0.2">
      <c r="A1524" s="3"/>
      <c r="B1524" s="3"/>
      <c r="C1524" s="3"/>
      <c r="D1524" s="3"/>
      <c r="E1524" s="3"/>
      <c r="F1524" s="3"/>
      <c r="G1524" s="3"/>
      <c r="I1524" s="3"/>
      <c r="J1524" s="140"/>
      <c r="K1524" s="83"/>
      <c r="L1524" s="140"/>
      <c r="M1524" s="83"/>
      <c r="N1524" s="3"/>
      <c r="O1524" s="3"/>
      <c r="P1524" s="3"/>
    </row>
    <row r="1525" spans="1:16" ht="11.25" x14ac:dyDescent="0.2">
      <c r="A1525" s="3"/>
      <c r="B1525" s="3"/>
      <c r="C1525" s="3"/>
      <c r="D1525" s="3"/>
      <c r="E1525" s="3"/>
      <c r="F1525" s="3"/>
      <c r="G1525" s="3"/>
      <c r="I1525" s="3"/>
      <c r="J1525" s="140"/>
      <c r="K1525" s="83"/>
      <c r="L1525" s="140"/>
      <c r="M1525" s="83"/>
      <c r="N1525" s="3"/>
      <c r="O1525" s="3"/>
      <c r="P1525" s="3"/>
    </row>
    <row r="1526" spans="1:16" ht="11.25" x14ac:dyDescent="0.2">
      <c r="A1526" s="3"/>
      <c r="B1526" s="3"/>
      <c r="C1526" s="3"/>
      <c r="D1526" s="3"/>
      <c r="E1526" s="3"/>
      <c r="F1526" s="3"/>
      <c r="G1526" s="3"/>
      <c r="I1526" s="3"/>
      <c r="J1526" s="140"/>
      <c r="K1526" s="83"/>
      <c r="L1526" s="140"/>
      <c r="M1526" s="83"/>
      <c r="N1526" s="3"/>
      <c r="O1526" s="3"/>
      <c r="P1526" s="3"/>
    </row>
    <row r="1527" spans="1:16" ht="11.25" x14ac:dyDescent="0.2">
      <c r="A1527" s="3"/>
      <c r="B1527" s="3"/>
      <c r="C1527" s="3"/>
      <c r="D1527" s="3"/>
      <c r="E1527" s="3"/>
      <c r="F1527" s="3"/>
      <c r="G1527" s="3"/>
      <c r="I1527" s="3"/>
      <c r="J1527" s="140"/>
      <c r="K1527" s="83"/>
      <c r="L1527" s="140"/>
      <c r="M1527" s="83"/>
      <c r="N1527" s="3"/>
      <c r="O1527" s="3"/>
      <c r="P1527" s="3"/>
    </row>
    <row r="1528" spans="1:16" ht="11.25" x14ac:dyDescent="0.2">
      <c r="A1528" s="3"/>
      <c r="B1528" s="3"/>
      <c r="C1528" s="3"/>
      <c r="D1528" s="3"/>
      <c r="E1528" s="3"/>
      <c r="F1528" s="3"/>
      <c r="G1528" s="3"/>
      <c r="I1528" s="3"/>
      <c r="J1528" s="140"/>
      <c r="K1528" s="83"/>
      <c r="L1528" s="140"/>
      <c r="M1528" s="83"/>
      <c r="N1528" s="3"/>
      <c r="O1528" s="3"/>
      <c r="P1528" s="3"/>
    </row>
    <row r="1529" spans="1:16" ht="11.25" x14ac:dyDescent="0.2">
      <c r="A1529" s="3"/>
      <c r="B1529" s="3"/>
      <c r="C1529" s="3"/>
      <c r="D1529" s="3"/>
      <c r="E1529" s="3"/>
      <c r="F1529" s="3"/>
      <c r="G1529" s="3"/>
      <c r="I1529" s="3"/>
      <c r="J1529" s="140"/>
      <c r="K1529" s="83"/>
      <c r="L1529" s="140"/>
      <c r="M1529" s="83"/>
      <c r="N1529" s="3"/>
      <c r="O1529" s="3"/>
      <c r="P1529" s="3"/>
    </row>
    <row r="1530" spans="1:16" ht="11.25" x14ac:dyDescent="0.2">
      <c r="A1530" s="3"/>
      <c r="B1530" s="3"/>
      <c r="C1530" s="3"/>
      <c r="D1530" s="3"/>
      <c r="E1530" s="3"/>
      <c r="F1530" s="3"/>
      <c r="G1530" s="3"/>
      <c r="I1530" s="3"/>
      <c r="J1530" s="140"/>
      <c r="K1530" s="83"/>
      <c r="L1530" s="140"/>
      <c r="M1530" s="83"/>
      <c r="N1530" s="3"/>
      <c r="O1530" s="3"/>
      <c r="P1530" s="3"/>
    </row>
    <row r="1531" spans="1:16" ht="11.25" x14ac:dyDescent="0.2">
      <c r="A1531" s="3"/>
      <c r="B1531" s="3"/>
      <c r="C1531" s="3"/>
      <c r="D1531" s="3"/>
      <c r="E1531" s="3"/>
      <c r="F1531" s="3"/>
      <c r="G1531" s="3"/>
      <c r="I1531" s="3"/>
      <c r="J1531" s="140"/>
      <c r="K1531" s="83"/>
      <c r="L1531" s="140"/>
      <c r="M1531" s="83"/>
      <c r="N1531" s="3"/>
      <c r="O1531" s="3"/>
      <c r="P1531" s="3"/>
    </row>
    <row r="1532" spans="1:16" ht="11.25" x14ac:dyDescent="0.2">
      <c r="A1532" s="3"/>
      <c r="B1532" s="3"/>
      <c r="C1532" s="3"/>
      <c r="D1532" s="3"/>
      <c r="E1532" s="3"/>
      <c r="F1532" s="3"/>
      <c r="G1532" s="3"/>
      <c r="I1532" s="3"/>
      <c r="J1532" s="140"/>
      <c r="K1532" s="83"/>
      <c r="L1532" s="140"/>
      <c r="M1532" s="83"/>
      <c r="N1532" s="3"/>
      <c r="O1532" s="3"/>
      <c r="P1532" s="3"/>
    </row>
    <row r="1533" spans="1:16" ht="11.25" x14ac:dyDescent="0.2">
      <c r="A1533" s="3"/>
      <c r="B1533" s="3"/>
      <c r="C1533" s="3"/>
      <c r="D1533" s="3"/>
      <c r="E1533" s="3"/>
      <c r="F1533" s="3"/>
      <c r="G1533" s="3"/>
      <c r="I1533" s="3"/>
      <c r="J1533" s="140"/>
      <c r="K1533" s="83"/>
      <c r="L1533" s="140"/>
      <c r="M1533" s="83"/>
      <c r="N1533" s="3"/>
      <c r="O1533" s="3"/>
      <c r="P1533" s="3"/>
    </row>
    <row r="1534" spans="1:16" ht="11.25" x14ac:dyDescent="0.2">
      <c r="A1534" s="3"/>
      <c r="B1534" s="3"/>
      <c r="C1534" s="3"/>
      <c r="D1534" s="3"/>
      <c r="E1534" s="3"/>
      <c r="F1534" s="3"/>
      <c r="G1534" s="3"/>
      <c r="I1534" s="3"/>
      <c r="J1534" s="140"/>
      <c r="K1534" s="83"/>
      <c r="L1534" s="140"/>
      <c r="M1534" s="83"/>
      <c r="N1534" s="3"/>
      <c r="O1534" s="3"/>
      <c r="P1534" s="3"/>
    </row>
    <row r="1535" spans="1:16" ht="11.25" x14ac:dyDescent="0.2">
      <c r="A1535" s="3"/>
      <c r="B1535" s="3"/>
      <c r="C1535" s="3"/>
      <c r="D1535" s="3"/>
      <c r="E1535" s="3"/>
      <c r="F1535" s="3"/>
      <c r="G1535" s="3"/>
      <c r="I1535" s="3"/>
      <c r="J1535" s="140"/>
      <c r="K1535" s="83"/>
      <c r="L1535" s="140"/>
      <c r="M1535" s="83"/>
      <c r="N1535" s="3"/>
      <c r="O1535" s="3"/>
      <c r="P1535" s="3"/>
    </row>
    <row r="1536" spans="1:16" ht="11.25" x14ac:dyDescent="0.2">
      <c r="A1536" s="3"/>
      <c r="B1536" s="3"/>
      <c r="C1536" s="3"/>
      <c r="D1536" s="3"/>
      <c r="E1536" s="3"/>
      <c r="F1536" s="3"/>
      <c r="G1536" s="3"/>
      <c r="I1536" s="3"/>
      <c r="J1536" s="140"/>
      <c r="K1536" s="83"/>
      <c r="L1536" s="140"/>
      <c r="M1536" s="83"/>
      <c r="N1536" s="3"/>
      <c r="O1536" s="3"/>
      <c r="P1536" s="3"/>
    </row>
    <row r="1537" spans="1:16" ht="11.25" x14ac:dyDescent="0.2">
      <c r="A1537" s="3"/>
      <c r="B1537" s="3"/>
      <c r="C1537" s="3"/>
      <c r="D1537" s="3"/>
      <c r="E1537" s="3"/>
      <c r="F1537" s="3"/>
      <c r="G1537" s="3"/>
      <c r="I1537" s="3"/>
      <c r="J1537" s="140"/>
      <c r="K1537" s="83"/>
      <c r="L1537" s="140"/>
      <c r="M1537" s="83"/>
      <c r="N1537" s="3"/>
      <c r="O1537" s="3"/>
      <c r="P1537" s="3"/>
    </row>
    <row r="1538" spans="1:16" ht="11.25" x14ac:dyDescent="0.2">
      <c r="A1538" s="3"/>
      <c r="B1538" s="3"/>
      <c r="C1538" s="3"/>
      <c r="D1538" s="3"/>
      <c r="E1538" s="3"/>
      <c r="F1538" s="3"/>
      <c r="G1538" s="3"/>
      <c r="I1538" s="3"/>
      <c r="J1538" s="140"/>
      <c r="K1538" s="83"/>
      <c r="L1538" s="140"/>
      <c r="M1538" s="83"/>
      <c r="N1538" s="3"/>
      <c r="O1538" s="3"/>
      <c r="P1538" s="3"/>
    </row>
    <row r="1539" spans="1:16" ht="11.25" x14ac:dyDescent="0.2">
      <c r="A1539" s="3"/>
      <c r="B1539" s="3"/>
      <c r="C1539" s="3"/>
      <c r="D1539" s="3"/>
      <c r="E1539" s="3"/>
      <c r="F1539" s="3"/>
      <c r="G1539" s="3"/>
      <c r="I1539" s="3"/>
      <c r="J1539" s="140"/>
      <c r="K1539" s="83"/>
      <c r="L1539" s="140"/>
      <c r="M1539" s="83"/>
      <c r="N1539" s="3"/>
      <c r="O1539" s="3"/>
      <c r="P1539" s="3"/>
    </row>
    <row r="1540" spans="1:16" ht="11.25" x14ac:dyDescent="0.2">
      <c r="A1540" s="3"/>
      <c r="B1540" s="3"/>
      <c r="C1540" s="3"/>
      <c r="D1540" s="3"/>
      <c r="E1540" s="3"/>
      <c r="F1540" s="3"/>
      <c r="G1540" s="3"/>
      <c r="I1540" s="3"/>
      <c r="J1540" s="140"/>
      <c r="K1540" s="83"/>
      <c r="L1540" s="140"/>
      <c r="M1540" s="83"/>
      <c r="N1540" s="3"/>
      <c r="O1540" s="3"/>
      <c r="P1540" s="3"/>
    </row>
    <row r="1541" spans="1:16" ht="11.25" x14ac:dyDescent="0.2">
      <c r="A1541" s="3"/>
      <c r="B1541" s="3"/>
      <c r="C1541" s="3"/>
      <c r="D1541" s="3"/>
      <c r="E1541" s="3"/>
      <c r="F1541" s="3"/>
      <c r="G1541" s="3"/>
      <c r="I1541" s="3"/>
      <c r="J1541" s="140"/>
      <c r="K1541" s="83"/>
      <c r="L1541" s="140"/>
      <c r="M1541" s="83"/>
      <c r="N1541" s="3"/>
      <c r="O1541" s="3"/>
      <c r="P1541" s="3"/>
    </row>
    <row r="1542" spans="1:16" ht="11.25" x14ac:dyDescent="0.2">
      <c r="A1542" s="3"/>
      <c r="B1542" s="3"/>
      <c r="C1542" s="3"/>
      <c r="D1542" s="3"/>
      <c r="E1542" s="3"/>
      <c r="F1542" s="3"/>
      <c r="G1542" s="3"/>
      <c r="I1542" s="3"/>
      <c r="J1542" s="140"/>
      <c r="K1542" s="83"/>
      <c r="L1542" s="140"/>
      <c r="M1542" s="83"/>
      <c r="N1542" s="3"/>
      <c r="O1542" s="3"/>
      <c r="P1542" s="3"/>
    </row>
    <row r="1543" spans="1:16" ht="11.25" x14ac:dyDescent="0.2">
      <c r="A1543" s="3"/>
      <c r="B1543" s="3"/>
      <c r="C1543" s="3"/>
      <c r="D1543" s="3"/>
      <c r="E1543" s="3"/>
      <c r="F1543" s="3"/>
      <c r="G1543" s="3"/>
      <c r="I1543" s="3"/>
      <c r="J1543" s="140"/>
      <c r="K1543" s="83"/>
      <c r="L1543" s="140"/>
      <c r="M1543" s="83"/>
      <c r="N1543" s="3"/>
      <c r="O1543" s="3"/>
      <c r="P1543" s="3"/>
    </row>
    <row r="1544" spans="1:16" ht="11.25" x14ac:dyDescent="0.2">
      <c r="A1544" s="3"/>
      <c r="B1544" s="3"/>
      <c r="C1544" s="3"/>
      <c r="D1544" s="3"/>
      <c r="E1544" s="3"/>
      <c r="F1544" s="3"/>
      <c r="G1544" s="3"/>
      <c r="I1544" s="3"/>
      <c r="J1544" s="140"/>
      <c r="K1544" s="83"/>
      <c r="L1544" s="140"/>
      <c r="M1544" s="83"/>
      <c r="N1544" s="3"/>
      <c r="O1544" s="3"/>
      <c r="P1544" s="3"/>
    </row>
    <row r="1545" spans="1:16" ht="11.25" x14ac:dyDescent="0.2">
      <c r="A1545" s="3"/>
      <c r="B1545" s="3"/>
      <c r="C1545" s="3"/>
      <c r="D1545" s="3"/>
      <c r="E1545" s="3"/>
      <c r="F1545" s="3"/>
      <c r="G1545" s="3"/>
      <c r="I1545" s="3"/>
      <c r="J1545" s="140"/>
      <c r="K1545" s="83"/>
      <c r="L1545" s="140"/>
      <c r="M1545" s="83"/>
      <c r="N1545" s="3"/>
      <c r="O1545" s="3"/>
      <c r="P1545" s="3"/>
    </row>
    <row r="1546" spans="1:16" ht="11.25" x14ac:dyDescent="0.2">
      <c r="A1546" s="3"/>
      <c r="B1546" s="3"/>
      <c r="C1546" s="3"/>
      <c r="D1546" s="3"/>
      <c r="E1546" s="3"/>
      <c r="F1546" s="3"/>
      <c r="G1546" s="3"/>
      <c r="I1546" s="3"/>
      <c r="J1546" s="140"/>
      <c r="K1546" s="83"/>
      <c r="L1546" s="140"/>
      <c r="M1546" s="83"/>
      <c r="N1546" s="3"/>
      <c r="O1546" s="3"/>
      <c r="P1546" s="3"/>
    </row>
    <row r="1547" spans="1:16" ht="11.25" x14ac:dyDescent="0.2">
      <c r="A1547" s="3"/>
      <c r="B1547" s="3"/>
      <c r="C1547" s="3"/>
      <c r="D1547" s="3"/>
      <c r="E1547" s="3"/>
      <c r="F1547" s="3"/>
      <c r="G1547" s="3"/>
      <c r="I1547" s="3"/>
      <c r="J1547" s="140"/>
      <c r="K1547" s="83"/>
      <c r="L1547" s="140"/>
      <c r="M1547" s="83"/>
      <c r="N1547" s="3"/>
      <c r="O1547" s="3"/>
      <c r="P1547" s="3"/>
    </row>
    <row r="1548" spans="1:16" ht="11.25" x14ac:dyDescent="0.2">
      <c r="A1548" s="3"/>
      <c r="B1548" s="3"/>
      <c r="C1548" s="3"/>
      <c r="D1548" s="3"/>
      <c r="E1548" s="3"/>
      <c r="F1548" s="3"/>
      <c r="G1548" s="3"/>
      <c r="I1548" s="3"/>
      <c r="J1548" s="140"/>
      <c r="K1548" s="83"/>
      <c r="L1548" s="140"/>
      <c r="M1548" s="83"/>
      <c r="N1548" s="3"/>
      <c r="O1548" s="3"/>
      <c r="P1548" s="3"/>
    </row>
    <row r="1549" spans="1:16" ht="11.25" x14ac:dyDescent="0.2">
      <c r="A1549" s="3"/>
      <c r="B1549" s="3"/>
      <c r="C1549" s="3"/>
      <c r="D1549" s="3"/>
      <c r="E1549" s="3"/>
      <c r="F1549" s="3"/>
      <c r="G1549" s="3"/>
      <c r="I1549" s="3"/>
      <c r="J1549" s="140"/>
      <c r="K1549" s="83"/>
      <c r="L1549" s="140"/>
      <c r="M1549" s="83"/>
      <c r="N1549" s="3"/>
      <c r="O1549" s="3"/>
      <c r="P1549" s="3"/>
    </row>
    <row r="1550" spans="1:16" ht="11.25" x14ac:dyDescent="0.2">
      <c r="A1550" s="3"/>
      <c r="B1550" s="3"/>
      <c r="C1550" s="3"/>
      <c r="D1550" s="3"/>
      <c r="E1550" s="3"/>
      <c r="F1550" s="3"/>
      <c r="G1550" s="3"/>
      <c r="I1550" s="3"/>
      <c r="J1550" s="140"/>
      <c r="K1550" s="83"/>
      <c r="L1550" s="140"/>
      <c r="M1550" s="83"/>
      <c r="N1550" s="3"/>
      <c r="O1550" s="3"/>
      <c r="P1550" s="3"/>
    </row>
    <row r="1551" spans="1:16" ht="11.25" x14ac:dyDescent="0.2">
      <c r="A1551" s="3"/>
      <c r="B1551" s="3"/>
      <c r="C1551" s="3"/>
      <c r="D1551" s="3"/>
      <c r="E1551" s="3"/>
      <c r="F1551" s="3"/>
      <c r="G1551" s="3"/>
      <c r="I1551" s="3"/>
      <c r="J1551" s="140"/>
      <c r="K1551" s="83"/>
      <c r="L1551" s="140"/>
      <c r="M1551" s="83"/>
      <c r="N1551" s="3"/>
      <c r="O1551" s="3"/>
      <c r="P1551" s="3"/>
    </row>
    <row r="1552" spans="1:16" ht="11.25" x14ac:dyDescent="0.2">
      <c r="A1552" s="3"/>
      <c r="B1552" s="3"/>
      <c r="C1552" s="3"/>
      <c r="D1552" s="3"/>
      <c r="E1552" s="3"/>
      <c r="F1552" s="3"/>
      <c r="G1552" s="3"/>
      <c r="I1552" s="3"/>
      <c r="J1552" s="140"/>
      <c r="K1552" s="83"/>
      <c r="L1552" s="140"/>
      <c r="M1552" s="83"/>
      <c r="N1552" s="3"/>
      <c r="O1552" s="3"/>
      <c r="P1552" s="3"/>
    </row>
    <row r="1553" spans="1:16" ht="11.25" x14ac:dyDescent="0.2">
      <c r="A1553" s="3"/>
      <c r="B1553" s="3"/>
      <c r="C1553" s="3"/>
      <c r="D1553" s="3"/>
      <c r="E1553" s="3"/>
      <c r="F1553" s="3"/>
      <c r="G1553" s="3"/>
      <c r="I1553" s="3"/>
      <c r="J1553" s="140"/>
      <c r="K1553" s="83"/>
      <c r="L1553" s="140"/>
      <c r="M1553" s="83"/>
      <c r="N1553" s="3"/>
      <c r="O1553" s="3"/>
      <c r="P1553" s="3"/>
    </row>
    <row r="1554" spans="1:16" ht="11.25" x14ac:dyDescent="0.2">
      <c r="A1554" s="3"/>
      <c r="B1554" s="3"/>
      <c r="C1554" s="3"/>
      <c r="D1554" s="3"/>
      <c r="E1554" s="3"/>
      <c r="F1554" s="3"/>
      <c r="G1554" s="3"/>
      <c r="I1554" s="3"/>
      <c r="J1554" s="140"/>
      <c r="K1554" s="83"/>
      <c r="L1554" s="140"/>
      <c r="M1554" s="83"/>
      <c r="N1554" s="3"/>
      <c r="O1554" s="3"/>
      <c r="P1554" s="3"/>
    </row>
    <row r="1555" spans="1:16" ht="11.25" x14ac:dyDescent="0.2">
      <c r="A1555" s="3"/>
      <c r="B1555" s="3"/>
      <c r="C1555" s="3"/>
      <c r="D1555" s="3"/>
      <c r="E1555" s="3"/>
      <c r="F1555" s="3"/>
      <c r="G1555" s="3"/>
      <c r="I1555" s="3"/>
      <c r="J1555" s="140"/>
      <c r="K1555" s="83"/>
      <c r="L1555" s="140"/>
      <c r="M1555" s="83"/>
      <c r="N1555" s="3"/>
      <c r="O1555" s="3"/>
      <c r="P1555" s="3"/>
    </row>
    <row r="1556" spans="1:16" ht="11.25" x14ac:dyDescent="0.2">
      <c r="A1556" s="3"/>
      <c r="B1556" s="3"/>
      <c r="C1556" s="3"/>
      <c r="D1556" s="3"/>
      <c r="E1556" s="3"/>
      <c r="F1556" s="3"/>
      <c r="G1556" s="3"/>
      <c r="I1556" s="3"/>
      <c r="J1556" s="140"/>
      <c r="K1556" s="83"/>
      <c r="L1556" s="140"/>
      <c r="M1556" s="83"/>
      <c r="N1556" s="3"/>
      <c r="O1556" s="3"/>
      <c r="P1556" s="3"/>
    </row>
    <row r="1557" spans="1:16" ht="11.25" x14ac:dyDescent="0.2">
      <c r="A1557" s="3"/>
      <c r="B1557" s="3"/>
      <c r="C1557" s="3"/>
      <c r="D1557" s="3"/>
      <c r="E1557" s="3"/>
      <c r="F1557" s="3"/>
      <c r="G1557" s="3"/>
      <c r="I1557" s="3"/>
      <c r="J1557" s="140"/>
      <c r="K1557" s="83"/>
      <c r="L1557" s="140"/>
      <c r="M1557" s="83"/>
      <c r="N1557" s="3"/>
      <c r="O1557" s="3"/>
      <c r="P1557" s="3"/>
    </row>
    <row r="1558" spans="1:16" ht="11.25" x14ac:dyDescent="0.2">
      <c r="A1558" s="3"/>
      <c r="B1558" s="3"/>
      <c r="C1558" s="3"/>
      <c r="D1558" s="3"/>
      <c r="E1558" s="3"/>
      <c r="F1558" s="3"/>
      <c r="G1558" s="3"/>
      <c r="I1558" s="3"/>
      <c r="J1558" s="140"/>
      <c r="K1558" s="83"/>
      <c r="L1558" s="140"/>
      <c r="M1558" s="83"/>
      <c r="N1558" s="3"/>
      <c r="O1558" s="3"/>
      <c r="P1558" s="3"/>
    </row>
    <row r="1559" spans="1:16" ht="11.25" x14ac:dyDescent="0.2">
      <c r="A1559" s="3"/>
      <c r="B1559" s="3"/>
      <c r="C1559" s="3"/>
      <c r="D1559" s="3"/>
      <c r="E1559" s="3"/>
      <c r="F1559" s="3"/>
      <c r="G1559" s="3"/>
      <c r="I1559" s="3"/>
      <c r="J1559" s="140"/>
      <c r="K1559" s="83"/>
      <c r="L1559" s="140"/>
      <c r="M1559" s="83"/>
      <c r="N1559" s="3"/>
      <c r="O1559" s="3"/>
      <c r="P1559" s="3"/>
    </row>
    <row r="1560" spans="1:16" ht="11.25" x14ac:dyDescent="0.2">
      <c r="A1560" s="3"/>
      <c r="B1560" s="3"/>
      <c r="C1560" s="3"/>
      <c r="D1560" s="3"/>
      <c r="E1560" s="3"/>
      <c r="F1560" s="3"/>
      <c r="G1560" s="3"/>
      <c r="I1560" s="3"/>
      <c r="J1560" s="140"/>
      <c r="K1560" s="83"/>
      <c r="L1560" s="140"/>
      <c r="M1560" s="83"/>
      <c r="N1560" s="3"/>
      <c r="O1560" s="3"/>
      <c r="P1560" s="3"/>
    </row>
    <row r="1561" spans="1:16" ht="11.25" x14ac:dyDescent="0.2">
      <c r="A1561" s="3"/>
      <c r="B1561" s="3"/>
      <c r="C1561" s="3"/>
      <c r="D1561" s="3"/>
      <c r="E1561" s="3"/>
      <c r="F1561" s="3"/>
      <c r="G1561" s="3"/>
      <c r="I1561" s="3"/>
      <c r="J1561" s="140"/>
      <c r="K1561" s="83"/>
      <c r="L1561" s="140"/>
      <c r="M1561" s="83"/>
      <c r="N1561" s="3"/>
      <c r="O1561" s="3"/>
      <c r="P1561" s="3"/>
    </row>
    <row r="1562" spans="1:16" ht="11.25" x14ac:dyDescent="0.2">
      <c r="A1562" s="3"/>
      <c r="B1562" s="3"/>
      <c r="C1562" s="3"/>
      <c r="D1562" s="3"/>
      <c r="E1562" s="3"/>
      <c r="F1562" s="3"/>
      <c r="G1562" s="3"/>
      <c r="I1562" s="3"/>
      <c r="J1562" s="140"/>
      <c r="K1562" s="83"/>
      <c r="L1562" s="140"/>
      <c r="M1562" s="83"/>
      <c r="N1562" s="3"/>
      <c r="O1562" s="3"/>
      <c r="P1562" s="3"/>
    </row>
    <row r="1563" spans="1:16" ht="11.25" x14ac:dyDescent="0.2">
      <c r="A1563" s="3"/>
      <c r="B1563" s="3"/>
      <c r="C1563" s="3"/>
      <c r="D1563" s="3"/>
      <c r="E1563" s="3"/>
      <c r="F1563" s="3"/>
      <c r="G1563" s="3"/>
      <c r="I1563" s="3"/>
      <c r="J1563" s="140"/>
      <c r="K1563" s="83"/>
      <c r="L1563" s="140"/>
      <c r="M1563" s="83"/>
      <c r="N1563" s="3"/>
      <c r="O1563" s="3"/>
      <c r="P1563" s="3"/>
    </row>
    <row r="1564" spans="1:16" ht="11.25" x14ac:dyDescent="0.2">
      <c r="A1564" s="3"/>
      <c r="B1564" s="3"/>
      <c r="C1564" s="3"/>
      <c r="D1564" s="3"/>
      <c r="E1564" s="3"/>
      <c r="F1564" s="3"/>
      <c r="G1564" s="3"/>
      <c r="I1564" s="3"/>
      <c r="J1564" s="140"/>
      <c r="K1564" s="83"/>
      <c r="L1564" s="140"/>
      <c r="M1564" s="83"/>
      <c r="N1564" s="3"/>
      <c r="O1564" s="3"/>
      <c r="P1564" s="3"/>
    </row>
    <row r="1565" spans="1:16" ht="11.25" x14ac:dyDescent="0.2">
      <c r="A1565" s="3"/>
      <c r="B1565" s="3"/>
      <c r="C1565" s="3"/>
      <c r="D1565" s="3"/>
      <c r="E1565" s="3"/>
      <c r="F1565" s="3"/>
      <c r="G1565" s="3"/>
      <c r="I1565" s="3"/>
      <c r="J1565" s="140"/>
      <c r="K1565" s="83"/>
      <c r="L1565" s="140"/>
      <c r="M1565" s="83"/>
      <c r="N1565" s="3"/>
      <c r="O1565" s="3"/>
      <c r="P1565" s="3"/>
    </row>
    <row r="1566" spans="1:16" ht="11.25" x14ac:dyDescent="0.2">
      <c r="A1566" s="3"/>
      <c r="B1566" s="3"/>
      <c r="C1566" s="3"/>
      <c r="D1566" s="3"/>
      <c r="E1566" s="3"/>
      <c r="F1566" s="3"/>
      <c r="G1566" s="3"/>
      <c r="I1566" s="3"/>
      <c r="J1566" s="140"/>
      <c r="K1566" s="83"/>
      <c r="L1566" s="140"/>
      <c r="M1566" s="83"/>
      <c r="N1566" s="3"/>
      <c r="O1566" s="3"/>
      <c r="P1566" s="3"/>
    </row>
    <row r="1567" spans="1:16" ht="11.25" x14ac:dyDescent="0.2">
      <c r="A1567" s="3"/>
      <c r="B1567" s="3"/>
      <c r="C1567" s="3"/>
      <c r="D1567" s="3"/>
      <c r="E1567" s="3"/>
      <c r="F1567" s="3"/>
      <c r="G1567" s="3"/>
      <c r="I1567" s="3"/>
      <c r="J1567" s="140"/>
      <c r="K1567" s="83"/>
      <c r="L1567" s="140"/>
      <c r="M1567" s="83"/>
      <c r="N1567" s="3"/>
      <c r="O1567" s="3"/>
      <c r="P1567" s="3"/>
    </row>
    <row r="1568" spans="1:16" ht="11.25" x14ac:dyDescent="0.2">
      <c r="A1568" s="3"/>
      <c r="B1568" s="3"/>
      <c r="C1568" s="3"/>
      <c r="D1568" s="3"/>
      <c r="E1568" s="3"/>
      <c r="F1568" s="3"/>
      <c r="G1568" s="3"/>
      <c r="I1568" s="3"/>
      <c r="J1568" s="140"/>
      <c r="K1568" s="83"/>
      <c r="L1568" s="140"/>
      <c r="M1568" s="83"/>
      <c r="N1568" s="3"/>
      <c r="O1568" s="3"/>
      <c r="P1568" s="3"/>
    </row>
    <row r="1569" spans="1:16" ht="11.25" x14ac:dyDescent="0.2">
      <c r="A1569" s="3"/>
      <c r="B1569" s="3"/>
      <c r="C1569" s="3"/>
      <c r="D1569" s="3"/>
      <c r="E1569" s="3"/>
      <c r="F1569" s="3"/>
      <c r="G1569" s="3"/>
      <c r="I1569" s="3"/>
      <c r="J1569" s="140"/>
      <c r="K1569" s="83"/>
      <c r="L1569" s="140"/>
      <c r="M1569" s="83"/>
      <c r="N1569" s="3"/>
      <c r="O1569" s="3"/>
      <c r="P1569" s="3"/>
    </row>
    <row r="1570" spans="1:16" ht="11.25" x14ac:dyDescent="0.2">
      <c r="A1570" s="3"/>
      <c r="B1570" s="3"/>
      <c r="C1570" s="3"/>
      <c r="D1570" s="3"/>
      <c r="E1570" s="3"/>
      <c r="F1570" s="3"/>
      <c r="G1570" s="3"/>
      <c r="I1570" s="3"/>
      <c r="J1570" s="140"/>
      <c r="K1570" s="83"/>
      <c r="L1570" s="140"/>
      <c r="M1570" s="83"/>
      <c r="N1570" s="3"/>
      <c r="O1570" s="3"/>
      <c r="P1570" s="3"/>
    </row>
    <row r="1571" spans="1:16" ht="11.25" x14ac:dyDescent="0.2">
      <c r="A1571" s="3"/>
      <c r="B1571" s="3"/>
      <c r="C1571" s="3"/>
      <c r="D1571" s="3"/>
      <c r="E1571" s="3"/>
      <c r="F1571" s="3"/>
      <c r="G1571" s="3"/>
      <c r="I1571" s="3"/>
      <c r="J1571" s="140"/>
      <c r="K1571" s="83"/>
      <c r="L1571" s="140"/>
      <c r="M1571" s="83"/>
      <c r="N1571" s="3"/>
      <c r="O1571" s="3"/>
      <c r="P1571" s="3"/>
    </row>
    <row r="1572" spans="1:16" ht="11.25" x14ac:dyDescent="0.2">
      <c r="A1572" s="3"/>
      <c r="B1572" s="3"/>
      <c r="C1572" s="3"/>
      <c r="D1572" s="3"/>
      <c r="E1572" s="3"/>
      <c r="F1572" s="3"/>
      <c r="G1572" s="3"/>
      <c r="I1572" s="3"/>
      <c r="J1572" s="140"/>
      <c r="K1572" s="83"/>
      <c r="L1572" s="140"/>
      <c r="M1572" s="83"/>
      <c r="N1572" s="3"/>
      <c r="O1572" s="3"/>
      <c r="P1572" s="3"/>
    </row>
    <row r="1573" spans="1:16" ht="11.25" x14ac:dyDescent="0.2">
      <c r="A1573" s="3"/>
      <c r="B1573" s="3"/>
      <c r="C1573" s="3"/>
      <c r="D1573" s="3"/>
      <c r="E1573" s="3"/>
      <c r="F1573" s="3"/>
      <c r="G1573" s="3"/>
      <c r="I1573" s="3"/>
      <c r="J1573" s="140"/>
      <c r="K1573" s="83"/>
      <c r="L1573" s="140"/>
      <c r="M1573" s="83"/>
      <c r="N1573" s="3"/>
      <c r="O1573" s="3"/>
      <c r="P1573" s="3"/>
    </row>
    <row r="1574" spans="1:16" ht="11.25" x14ac:dyDescent="0.2">
      <c r="A1574" s="3"/>
      <c r="B1574" s="3"/>
      <c r="C1574" s="3"/>
      <c r="D1574" s="3"/>
      <c r="E1574" s="3"/>
      <c r="F1574" s="3"/>
      <c r="G1574" s="3"/>
      <c r="I1574" s="3"/>
      <c r="J1574" s="140"/>
      <c r="K1574" s="83"/>
      <c r="L1574" s="140"/>
      <c r="M1574" s="83"/>
      <c r="N1574" s="3"/>
      <c r="O1574" s="3"/>
      <c r="P1574" s="3"/>
    </row>
    <row r="1575" spans="1:16" ht="11.25" x14ac:dyDescent="0.2">
      <c r="A1575" s="3"/>
      <c r="B1575" s="3"/>
      <c r="C1575" s="3"/>
      <c r="D1575" s="3"/>
      <c r="E1575" s="3"/>
      <c r="F1575" s="3"/>
      <c r="G1575" s="3"/>
      <c r="I1575" s="3"/>
      <c r="J1575" s="140"/>
      <c r="K1575" s="83"/>
      <c r="L1575" s="140"/>
      <c r="M1575" s="83"/>
      <c r="N1575" s="3"/>
      <c r="O1575" s="3"/>
      <c r="P1575" s="3"/>
    </row>
    <row r="1576" spans="1:16" ht="11.25" x14ac:dyDescent="0.2">
      <c r="A1576" s="3"/>
      <c r="B1576" s="3"/>
      <c r="C1576" s="3"/>
      <c r="D1576" s="3"/>
      <c r="E1576" s="3"/>
      <c r="F1576" s="3"/>
      <c r="G1576" s="3"/>
      <c r="I1576" s="3"/>
      <c r="J1576" s="140"/>
      <c r="K1576" s="83"/>
      <c r="L1576" s="140"/>
      <c r="M1576" s="83"/>
      <c r="N1576" s="3"/>
      <c r="O1576" s="3"/>
      <c r="P1576" s="3"/>
    </row>
    <row r="1577" spans="1:16" ht="11.25" x14ac:dyDescent="0.2">
      <c r="A1577" s="3"/>
      <c r="B1577" s="3"/>
      <c r="C1577" s="3"/>
      <c r="D1577" s="3"/>
      <c r="E1577" s="3"/>
      <c r="F1577" s="3"/>
      <c r="G1577" s="3"/>
      <c r="I1577" s="3"/>
      <c r="J1577" s="140"/>
      <c r="K1577" s="83"/>
      <c r="L1577" s="140"/>
      <c r="M1577" s="83"/>
      <c r="N1577" s="3"/>
      <c r="O1577" s="3"/>
      <c r="P1577" s="3"/>
    </row>
    <row r="1578" spans="1:16" ht="11.25" x14ac:dyDescent="0.2">
      <c r="A1578" s="3"/>
      <c r="B1578" s="3"/>
      <c r="C1578" s="3"/>
      <c r="D1578" s="3"/>
      <c r="E1578" s="3"/>
      <c r="F1578" s="3"/>
      <c r="G1578" s="3"/>
      <c r="I1578" s="3"/>
      <c r="J1578" s="140"/>
      <c r="K1578" s="83"/>
      <c r="L1578" s="140"/>
      <c r="M1578" s="83"/>
      <c r="N1578" s="3"/>
      <c r="O1578" s="3"/>
      <c r="P1578" s="3"/>
    </row>
    <row r="1579" spans="1:16" ht="11.25" x14ac:dyDescent="0.2">
      <c r="A1579" s="3"/>
      <c r="B1579" s="3"/>
      <c r="C1579" s="3"/>
      <c r="D1579" s="3"/>
      <c r="E1579" s="3"/>
      <c r="F1579" s="3"/>
      <c r="G1579" s="3"/>
      <c r="I1579" s="3"/>
      <c r="J1579" s="140"/>
      <c r="K1579" s="83"/>
      <c r="L1579" s="140"/>
      <c r="M1579" s="83"/>
      <c r="N1579" s="3"/>
      <c r="O1579" s="3"/>
      <c r="P1579" s="3"/>
    </row>
    <row r="1580" spans="1:16" ht="11.25" x14ac:dyDescent="0.2">
      <c r="A1580" s="3"/>
      <c r="B1580" s="3"/>
      <c r="C1580" s="3"/>
      <c r="D1580" s="3"/>
      <c r="E1580" s="3"/>
      <c r="F1580" s="3"/>
      <c r="G1580" s="3"/>
      <c r="I1580" s="3"/>
      <c r="J1580" s="140"/>
      <c r="K1580" s="83"/>
      <c r="L1580" s="140"/>
      <c r="M1580" s="83"/>
      <c r="N1580" s="3"/>
      <c r="O1580" s="3"/>
      <c r="P1580" s="3"/>
    </row>
    <row r="1581" spans="1:16" ht="11.25" x14ac:dyDescent="0.2">
      <c r="A1581" s="3"/>
      <c r="B1581" s="3"/>
      <c r="C1581" s="3"/>
      <c r="D1581" s="3"/>
      <c r="E1581" s="3"/>
      <c r="F1581" s="3"/>
      <c r="G1581" s="3"/>
      <c r="I1581" s="3"/>
      <c r="J1581" s="140"/>
      <c r="K1581" s="83"/>
      <c r="L1581" s="140"/>
      <c r="M1581" s="83"/>
      <c r="N1581" s="3"/>
      <c r="O1581" s="3"/>
      <c r="P1581" s="3"/>
    </row>
    <row r="1582" spans="1:16" ht="11.25" x14ac:dyDescent="0.2">
      <c r="A1582" s="3"/>
      <c r="B1582" s="3"/>
      <c r="C1582" s="3"/>
      <c r="D1582" s="3"/>
      <c r="E1582" s="3"/>
      <c r="F1582" s="3"/>
      <c r="G1582" s="3"/>
      <c r="I1582" s="3"/>
      <c r="J1582" s="140"/>
      <c r="K1582" s="83"/>
      <c r="L1582" s="140"/>
      <c r="M1582" s="83"/>
      <c r="N1582" s="3"/>
      <c r="O1582" s="3"/>
      <c r="P1582" s="3"/>
    </row>
    <row r="1583" spans="1:16" ht="11.25" x14ac:dyDescent="0.2">
      <c r="A1583" s="3"/>
      <c r="B1583" s="3"/>
      <c r="C1583" s="3"/>
      <c r="D1583" s="3"/>
      <c r="E1583" s="3"/>
      <c r="F1583" s="3"/>
      <c r="G1583" s="3"/>
      <c r="I1583" s="3"/>
      <c r="J1583" s="140"/>
      <c r="K1583" s="83"/>
      <c r="L1583" s="140"/>
      <c r="M1583" s="83"/>
      <c r="N1583" s="3"/>
      <c r="O1583" s="3"/>
      <c r="P1583" s="3"/>
    </row>
    <row r="1584" spans="1:16" ht="11.25" x14ac:dyDescent="0.2">
      <c r="A1584" s="3"/>
      <c r="B1584" s="3"/>
      <c r="C1584" s="3"/>
      <c r="D1584" s="3"/>
      <c r="E1584" s="3"/>
      <c r="F1584" s="3"/>
      <c r="G1584" s="3"/>
      <c r="I1584" s="3"/>
      <c r="J1584" s="140"/>
      <c r="K1584" s="83"/>
      <c r="L1584" s="140"/>
      <c r="M1584" s="83"/>
      <c r="N1584" s="3"/>
      <c r="O1584" s="3"/>
      <c r="P1584" s="3"/>
    </row>
    <row r="1585" spans="1:16" ht="11.25" x14ac:dyDescent="0.2">
      <c r="A1585" s="3"/>
      <c r="B1585" s="3"/>
      <c r="C1585" s="3"/>
      <c r="D1585" s="3"/>
      <c r="E1585" s="3"/>
      <c r="F1585" s="3"/>
      <c r="G1585" s="3"/>
      <c r="I1585" s="3"/>
      <c r="J1585" s="140"/>
      <c r="K1585" s="83"/>
      <c r="L1585" s="140"/>
      <c r="M1585" s="83"/>
      <c r="N1585" s="3"/>
      <c r="O1585" s="3"/>
      <c r="P1585" s="3"/>
    </row>
    <row r="1586" spans="1:16" ht="11.25" x14ac:dyDescent="0.2">
      <c r="A1586" s="3"/>
      <c r="B1586" s="3"/>
      <c r="C1586" s="3"/>
      <c r="D1586" s="3"/>
      <c r="E1586" s="3"/>
      <c r="F1586" s="3"/>
      <c r="G1586" s="3"/>
      <c r="I1586" s="3"/>
      <c r="J1586" s="140"/>
      <c r="K1586" s="83"/>
      <c r="L1586" s="140"/>
      <c r="M1586" s="83"/>
      <c r="N1586" s="3"/>
      <c r="O1586" s="3"/>
      <c r="P1586" s="3"/>
    </row>
    <row r="1587" spans="1:16" ht="11.25" x14ac:dyDescent="0.2">
      <c r="A1587" s="3"/>
      <c r="B1587" s="3"/>
      <c r="C1587" s="3"/>
      <c r="D1587" s="3"/>
      <c r="E1587" s="3"/>
      <c r="F1587" s="3"/>
      <c r="G1587" s="3"/>
      <c r="I1587" s="3"/>
      <c r="J1587" s="140"/>
      <c r="K1587" s="83"/>
      <c r="L1587" s="140"/>
      <c r="M1587" s="83"/>
      <c r="N1587" s="3"/>
      <c r="O1587" s="3"/>
      <c r="P1587" s="3"/>
    </row>
    <row r="1588" spans="1:16" ht="11.25" x14ac:dyDescent="0.2">
      <c r="A1588" s="3"/>
      <c r="B1588" s="3"/>
      <c r="C1588" s="3"/>
      <c r="D1588" s="3"/>
      <c r="E1588" s="3"/>
      <c r="F1588" s="3"/>
      <c r="G1588" s="3"/>
      <c r="I1588" s="3"/>
      <c r="J1588" s="140"/>
      <c r="K1588" s="83"/>
      <c r="L1588" s="140"/>
      <c r="M1588" s="83"/>
      <c r="N1588" s="3"/>
      <c r="O1588" s="3"/>
      <c r="P1588" s="3"/>
    </row>
    <row r="1589" spans="1:16" ht="11.25" x14ac:dyDescent="0.2">
      <c r="A1589" s="3"/>
      <c r="B1589" s="3"/>
      <c r="C1589" s="3"/>
      <c r="D1589" s="3"/>
      <c r="E1589" s="3"/>
      <c r="F1589" s="3"/>
      <c r="G1589" s="3"/>
      <c r="I1589" s="3"/>
      <c r="J1589" s="140"/>
      <c r="K1589" s="83"/>
      <c r="L1589" s="140"/>
      <c r="M1589" s="83"/>
      <c r="N1589" s="3"/>
      <c r="O1589" s="3"/>
      <c r="P1589" s="3"/>
    </row>
    <row r="1590" spans="1:16" ht="11.25" x14ac:dyDescent="0.2">
      <c r="A1590" s="3"/>
      <c r="B1590" s="3"/>
      <c r="C1590" s="3"/>
      <c r="D1590" s="3"/>
      <c r="E1590" s="3"/>
      <c r="F1590" s="3"/>
      <c r="G1590" s="3"/>
      <c r="I1590" s="3"/>
      <c r="J1590" s="140"/>
      <c r="K1590" s="83"/>
      <c r="L1590" s="140"/>
      <c r="M1590" s="83"/>
      <c r="N1590" s="3"/>
      <c r="O1590" s="3"/>
      <c r="P1590" s="3"/>
    </row>
    <row r="1591" spans="1:16" ht="11.25" x14ac:dyDescent="0.2">
      <c r="A1591" s="3"/>
      <c r="B1591" s="3"/>
      <c r="C1591" s="3"/>
      <c r="D1591" s="3"/>
      <c r="E1591" s="3"/>
      <c r="F1591" s="3"/>
      <c r="G1591" s="3"/>
      <c r="I1591" s="3"/>
      <c r="J1591" s="140"/>
      <c r="K1591" s="83"/>
      <c r="L1591" s="140"/>
      <c r="M1591" s="83"/>
      <c r="N1591" s="3"/>
      <c r="O1591" s="3"/>
      <c r="P1591" s="3"/>
    </row>
    <row r="1592" spans="1:16" ht="11.25" x14ac:dyDescent="0.2">
      <c r="A1592" s="3"/>
      <c r="B1592" s="3"/>
      <c r="C1592" s="3"/>
      <c r="D1592" s="3"/>
      <c r="E1592" s="3"/>
      <c r="F1592" s="3"/>
      <c r="G1592" s="3"/>
      <c r="I1592" s="3"/>
      <c r="J1592" s="140"/>
      <c r="K1592" s="83"/>
      <c r="L1592" s="140"/>
      <c r="M1592" s="83"/>
      <c r="N1592" s="3"/>
      <c r="O1592" s="3"/>
      <c r="P1592" s="3"/>
    </row>
    <row r="1593" spans="1:16" ht="11.25" x14ac:dyDescent="0.2">
      <c r="A1593" s="3"/>
      <c r="B1593" s="3"/>
      <c r="C1593" s="3"/>
      <c r="D1593" s="3"/>
      <c r="E1593" s="3"/>
      <c r="F1593" s="3"/>
      <c r="G1593" s="3"/>
      <c r="I1593" s="3"/>
      <c r="J1593" s="140"/>
      <c r="K1593" s="83"/>
      <c r="L1593" s="140"/>
      <c r="M1593" s="83"/>
      <c r="N1593" s="3"/>
      <c r="O1593" s="3"/>
      <c r="P1593" s="3"/>
    </row>
    <row r="1594" spans="1:16" ht="11.25" x14ac:dyDescent="0.2">
      <c r="A1594" s="3"/>
      <c r="B1594" s="3"/>
      <c r="C1594" s="3"/>
      <c r="D1594" s="3"/>
      <c r="E1594" s="3"/>
      <c r="F1594" s="3"/>
      <c r="G1594" s="3"/>
      <c r="I1594" s="3"/>
      <c r="J1594" s="140"/>
      <c r="K1594" s="83"/>
      <c r="L1594" s="140"/>
      <c r="M1594" s="83"/>
      <c r="N1594" s="3"/>
      <c r="O1594" s="3"/>
      <c r="P1594" s="3"/>
    </row>
    <row r="1595" spans="1:16" ht="11.25" x14ac:dyDescent="0.2">
      <c r="A1595" s="3"/>
      <c r="B1595" s="3"/>
      <c r="C1595" s="3"/>
      <c r="D1595" s="3"/>
      <c r="E1595" s="3"/>
      <c r="F1595" s="3"/>
      <c r="G1595" s="3"/>
      <c r="I1595" s="3"/>
      <c r="J1595" s="140"/>
      <c r="K1595" s="83"/>
      <c r="L1595" s="140"/>
      <c r="M1595" s="83"/>
      <c r="N1595" s="3"/>
      <c r="O1595" s="3"/>
      <c r="P1595" s="3"/>
    </row>
    <row r="1596" spans="1:16" ht="11.25" x14ac:dyDescent="0.2">
      <c r="A1596" s="3"/>
      <c r="B1596" s="3"/>
      <c r="C1596" s="3"/>
      <c r="D1596" s="3"/>
      <c r="E1596" s="3"/>
      <c r="F1596" s="3"/>
      <c r="G1596" s="3"/>
      <c r="I1596" s="3"/>
      <c r="J1596" s="140"/>
      <c r="K1596" s="83"/>
      <c r="L1596" s="140"/>
      <c r="M1596" s="83"/>
      <c r="N1596" s="3"/>
      <c r="O1596" s="3"/>
      <c r="P1596" s="3"/>
    </row>
    <row r="1597" spans="1:16" ht="11.25" x14ac:dyDescent="0.2">
      <c r="A1597" s="3"/>
      <c r="B1597" s="3"/>
      <c r="C1597" s="3"/>
      <c r="D1597" s="3"/>
      <c r="E1597" s="3"/>
      <c r="F1597" s="3"/>
      <c r="G1597" s="3"/>
      <c r="I1597" s="3"/>
      <c r="J1597" s="140"/>
      <c r="K1597" s="83"/>
      <c r="L1597" s="140"/>
      <c r="M1597" s="83"/>
      <c r="N1597" s="3"/>
      <c r="O1597" s="3"/>
      <c r="P1597" s="3"/>
    </row>
    <row r="1598" spans="1:16" ht="11.25" x14ac:dyDescent="0.2">
      <c r="A1598" s="3"/>
      <c r="B1598" s="3"/>
      <c r="C1598" s="3"/>
      <c r="D1598" s="3"/>
      <c r="E1598" s="3"/>
      <c r="F1598" s="3"/>
      <c r="G1598" s="3"/>
      <c r="I1598" s="3"/>
      <c r="J1598" s="140"/>
      <c r="K1598" s="83"/>
      <c r="L1598" s="140"/>
      <c r="M1598" s="83"/>
      <c r="N1598" s="3"/>
      <c r="O1598" s="3"/>
      <c r="P1598" s="3"/>
    </row>
    <row r="1599" spans="1:16" ht="11.25" x14ac:dyDescent="0.2">
      <c r="A1599" s="3"/>
      <c r="B1599" s="3"/>
      <c r="C1599" s="3"/>
      <c r="D1599" s="3"/>
      <c r="E1599" s="3"/>
      <c r="F1599" s="3"/>
      <c r="G1599" s="3"/>
      <c r="I1599" s="3"/>
      <c r="J1599" s="140"/>
      <c r="K1599" s="83"/>
      <c r="L1599" s="140"/>
      <c r="M1599" s="83"/>
      <c r="N1599" s="3"/>
      <c r="O1599" s="3"/>
      <c r="P1599" s="3"/>
    </row>
    <row r="1600" spans="1:16" ht="11.25" x14ac:dyDescent="0.2">
      <c r="A1600" s="3"/>
      <c r="B1600" s="3"/>
      <c r="C1600" s="3"/>
      <c r="D1600" s="3"/>
      <c r="E1600" s="3"/>
      <c r="F1600" s="3"/>
      <c r="G1600" s="3"/>
      <c r="I1600" s="3"/>
      <c r="J1600" s="140"/>
      <c r="K1600" s="83"/>
      <c r="L1600" s="140"/>
      <c r="M1600" s="83"/>
      <c r="N1600" s="3"/>
      <c r="O1600" s="3"/>
      <c r="P1600" s="3"/>
    </row>
    <row r="1601" spans="1:16" ht="11.25" x14ac:dyDescent="0.2">
      <c r="A1601" s="3"/>
      <c r="B1601" s="3"/>
      <c r="C1601" s="3"/>
      <c r="D1601" s="3"/>
      <c r="E1601" s="3"/>
      <c r="F1601" s="3"/>
      <c r="G1601" s="3"/>
      <c r="I1601" s="3"/>
      <c r="J1601" s="140"/>
      <c r="K1601" s="83"/>
      <c r="L1601" s="140"/>
      <c r="M1601" s="83"/>
      <c r="N1601" s="3"/>
      <c r="O1601" s="3"/>
      <c r="P1601" s="3"/>
    </row>
    <row r="1602" spans="1:16" ht="11.25" x14ac:dyDescent="0.2">
      <c r="A1602" s="3"/>
      <c r="B1602" s="3"/>
      <c r="C1602" s="3"/>
      <c r="D1602" s="3"/>
      <c r="E1602" s="3"/>
      <c r="F1602" s="3"/>
      <c r="G1602" s="3"/>
      <c r="I1602" s="3"/>
      <c r="J1602" s="140"/>
      <c r="K1602" s="83"/>
      <c r="L1602" s="140"/>
      <c r="M1602" s="83"/>
      <c r="N1602" s="3"/>
      <c r="O1602" s="3"/>
      <c r="P1602" s="3"/>
    </row>
    <row r="1603" spans="1:16" ht="11.25" x14ac:dyDescent="0.2">
      <c r="A1603" s="3"/>
      <c r="B1603" s="3"/>
      <c r="C1603" s="3"/>
      <c r="D1603" s="3"/>
      <c r="E1603" s="3"/>
      <c r="F1603" s="3"/>
      <c r="G1603" s="3"/>
      <c r="I1603" s="3"/>
      <c r="J1603" s="140"/>
      <c r="K1603" s="83"/>
      <c r="L1603" s="140"/>
      <c r="M1603" s="83"/>
      <c r="N1603" s="3"/>
      <c r="O1603" s="3"/>
      <c r="P1603" s="3"/>
    </row>
    <row r="1604" spans="1:16" ht="11.25" x14ac:dyDescent="0.2">
      <c r="A1604" s="3"/>
      <c r="B1604" s="3"/>
      <c r="C1604" s="3"/>
      <c r="D1604" s="3"/>
      <c r="E1604" s="3"/>
      <c r="F1604" s="3"/>
      <c r="G1604" s="3"/>
      <c r="I1604" s="3"/>
      <c r="J1604" s="140"/>
      <c r="K1604" s="83"/>
      <c r="L1604" s="140"/>
      <c r="M1604" s="83"/>
      <c r="N1604" s="3"/>
      <c r="O1604" s="3"/>
      <c r="P1604" s="3"/>
    </row>
    <row r="1605" spans="1:16" ht="11.25" x14ac:dyDescent="0.2">
      <c r="A1605" s="3"/>
      <c r="B1605" s="3"/>
      <c r="C1605" s="3"/>
      <c r="D1605" s="3"/>
      <c r="E1605" s="3"/>
      <c r="F1605" s="3"/>
      <c r="G1605" s="3"/>
      <c r="I1605" s="3"/>
      <c r="J1605" s="140"/>
      <c r="K1605" s="83"/>
      <c r="L1605" s="140"/>
      <c r="M1605" s="83"/>
      <c r="N1605" s="3"/>
      <c r="O1605" s="3"/>
      <c r="P1605" s="3"/>
    </row>
    <row r="1606" spans="1:16" ht="11.25" x14ac:dyDescent="0.2">
      <c r="A1606" s="3"/>
      <c r="B1606" s="3"/>
      <c r="C1606" s="3"/>
      <c r="D1606" s="3"/>
      <c r="E1606" s="3"/>
      <c r="F1606" s="3"/>
      <c r="G1606" s="3"/>
      <c r="I1606" s="3"/>
      <c r="J1606" s="140"/>
      <c r="K1606" s="83"/>
      <c r="L1606" s="140"/>
      <c r="M1606" s="83"/>
      <c r="N1606" s="3"/>
      <c r="O1606" s="3"/>
      <c r="P1606" s="3"/>
    </row>
    <row r="1607" spans="1:16" ht="11.25" x14ac:dyDescent="0.2">
      <c r="A1607" s="3"/>
      <c r="B1607" s="3"/>
      <c r="C1607" s="3"/>
      <c r="D1607" s="3"/>
      <c r="E1607" s="3"/>
      <c r="F1607" s="3"/>
      <c r="G1607" s="3"/>
      <c r="I1607" s="3"/>
      <c r="J1607" s="140"/>
      <c r="K1607" s="83"/>
      <c r="L1607" s="140"/>
      <c r="M1607" s="83"/>
      <c r="N1607" s="3"/>
      <c r="O1607" s="3"/>
      <c r="P1607" s="3"/>
    </row>
    <row r="1608" spans="1:16" ht="11.25" x14ac:dyDescent="0.2">
      <c r="A1608" s="3"/>
      <c r="B1608" s="3"/>
      <c r="C1608" s="3"/>
      <c r="D1608" s="3"/>
      <c r="E1608" s="3"/>
      <c r="F1608" s="3"/>
      <c r="G1608" s="3"/>
      <c r="I1608" s="3"/>
      <c r="J1608" s="140"/>
      <c r="K1608" s="83"/>
      <c r="L1608" s="140"/>
      <c r="M1608" s="83"/>
      <c r="N1608" s="3"/>
      <c r="O1608" s="3"/>
      <c r="P1608" s="3"/>
    </row>
    <row r="1609" spans="1:16" ht="11.25" x14ac:dyDescent="0.2">
      <c r="A1609" s="3"/>
      <c r="B1609" s="3"/>
      <c r="C1609" s="3"/>
      <c r="D1609" s="3"/>
      <c r="E1609" s="3"/>
      <c r="F1609" s="3"/>
      <c r="G1609" s="3"/>
      <c r="I1609" s="3"/>
      <c r="J1609" s="140"/>
      <c r="K1609" s="83"/>
      <c r="L1609" s="140"/>
      <c r="M1609" s="83"/>
      <c r="N1609" s="3"/>
      <c r="O1609" s="3"/>
      <c r="P1609" s="3"/>
    </row>
    <row r="1610" spans="1:16" ht="11.25" x14ac:dyDescent="0.2">
      <c r="A1610" s="3"/>
      <c r="B1610" s="3"/>
      <c r="C1610" s="3"/>
      <c r="D1610" s="3"/>
      <c r="E1610" s="3"/>
      <c r="F1610" s="3"/>
      <c r="G1610" s="3"/>
      <c r="I1610" s="3"/>
      <c r="J1610" s="140"/>
      <c r="K1610" s="83"/>
      <c r="L1610" s="140"/>
      <c r="M1610" s="83"/>
      <c r="N1610" s="3"/>
      <c r="O1610" s="3"/>
      <c r="P1610" s="3"/>
    </row>
    <row r="1611" spans="1:16" ht="11.25" x14ac:dyDescent="0.2">
      <c r="A1611" s="3"/>
      <c r="B1611" s="3"/>
      <c r="C1611" s="3"/>
      <c r="D1611" s="3"/>
      <c r="E1611" s="3"/>
      <c r="F1611" s="3"/>
      <c r="G1611" s="3"/>
      <c r="I1611" s="3"/>
      <c r="J1611" s="140"/>
      <c r="K1611" s="83"/>
      <c r="L1611" s="140"/>
      <c r="M1611" s="83"/>
      <c r="N1611" s="3"/>
      <c r="O1611" s="3"/>
      <c r="P1611" s="3"/>
    </row>
    <row r="1612" spans="1:16" ht="11.25" x14ac:dyDescent="0.2">
      <c r="A1612" s="3"/>
      <c r="B1612" s="3"/>
      <c r="C1612" s="3"/>
      <c r="D1612" s="3"/>
      <c r="E1612" s="3"/>
      <c r="F1612" s="3"/>
      <c r="G1612" s="3"/>
      <c r="I1612" s="3"/>
      <c r="J1612" s="140"/>
      <c r="K1612" s="83"/>
      <c r="L1612" s="140"/>
      <c r="M1612" s="83"/>
      <c r="N1612" s="3"/>
      <c r="O1612" s="3"/>
      <c r="P1612" s="3"/>
    </row>
    <row r="1613" spans="1:16" ht="11.25" x14ac:dyDescent="0.2">
      <c r="A1613" s="3"/>
      <c r="B1613" s="3"/>
      <c r="C1613" s="3"/>
      <c r="D1613" s="3"/>
      <c r="E1613" s="3"/>
      <c r="F1613" s="3"/>
      <c r="G1613" s="3"/>
      <c r="I1613" s="3"/>
      <c r="J1613" s="140"/>
      <c r="K1613" s="83"/>
      <c r="L1613" s="140"/>
      <c r="M1613" s="83"/>
      <c r="N1613" s="3"/>
      <c r="O1613" s="3"/>
      <c r="P1613" s="3"/>
    </row>
    <row r="1614" spans="1:16" ht="11.25" x14ac:dyDescent="0.2">
      <c r="A1614" s="3"/>
      <c r="B1614" s="3"/>
      <c r="C1614" s="3"/>
      <c r="D1614" s="3"/>
      <c r="E1614" s="3"/>
      <c r="F1614" s="3"/>
      <c r="G1614" s="3"/>
      <c r="I1614" s="3"/>
      <c r="J1614" s="140"/>
      <c r="K1614" s="83"/>
      <c r="L1614" s="140"/>
      <c r="M1614" s="83"/>
      <c r="N1614" s="3"/>
      <c r="O1614" s="3"/>
      <c r="P1614" s="3"/>
    </row>
    <row r="1615" spans="1:16" ht="11.25" x14ac:dyDescent="0.2">
      <c r="A1615" s="3"/>
      <c r="B1615" s="3"/>
      <c r="C1615" s="3"/>
      <c r="D1615" s="3"/>
      <c r="E1615" s="3"/>
      <c r="F1615" s="3"/>
      <c r="G1615" s="3"/>
      <c r="I1615" s="3"/>
      <c r="J1615" s="140"/>
      <c r="K1615" s="83"/>
      <c r="L1615" s="140"/>
      <c r="M1615" s="83"/>
      <c r="N1615" s="3"/>
      <c r="O1615" s="3"/>
      <c r="P1615" s="3"/>
    </row>
    <row r="1616" spans="1:16" ht="11.25" x14ac:dyDescent="0.2">
      <c r="A1616" s="3"/>
      <c r="B1616" s="3"/>
      <c r="C1616" s="3"/>
      <c r="D1616" s="3"/>
      <c r="E1616" s="3"/>
      <c r="F1616" s="3"/>
      <c r="G1616" s="3"/>
      <c r="I1616" s="3"/>
      <c r="J1616" s="140"/>
      <c r="K1616" s="83"/>
      <c r="L1616" s="140"/>
      <c r="M1616" s="83"/>
      <c r="N1616" s="3"/>
      <c r="O1616" s="3"/>
      <c r="P1616" s="3"/>
    </row>
    <row r="1617" spans="1:16" ht="11.25" x14ac:dyDescent="0.2">
      <c r="A1617" s="3"/>
      <c r="B1617" s="3"/>
      <c r="C1617" s="3"/>
      <c r="D1617" s="3"/>
      <c r="E1617" s="3"/>
      <c r="F1617" s="3"/>
      <c r="G1617" s="3"/>
      <c r="I1617" s="3"/>
      <c r="J1617" s="140"/>
      <c r="K1617" s="83"/>
      <c r="L1617" s="140"/>
      <c r="M1617" s="83"/>
      <c r="N1617" s="3"/>
      <c r="O1617" s="3"/>
      <c r="P1617" s="3"/>
    </row>
    <row r="1618" spans="1:16" ht="11.25" x14ac:dyDescent="0.2">
      <c r="A1618" s="3"/>
      <c r="B1618" s="3"/>
      <c r="C1618" s="3"/>
      <c r="D1618" s="3"/>
      <c r="E1618" s="3"/>
      <c r="F1618" s="3"/>
      <c r="G1618" s="3"/>
      <c r="I1618" s="3"/>
      <c r="J1618" s="140"/>
      <c r="K1618" s="83"/>
      <c r="L1618" s="140"/>
      <c r="M1618" s="83"/>
      <c r="N1618" s="3"/>
      <c r="O1618" s="3"/>
      <c r="P1618" s="3"/>
    </row>
    <row r="1619" spans="1:16" ht="11.25" x14ac:dyDescent="0.2">
      <c r="A1619" s="3"/>
      <c r="B1619" s="3"/>
      <c r="C1619" s="3"/>
      <c r="D1619" s="3"/>
      <c r="E1619" s="3"/>
      <c r="F1619" s="3"/>
      <c r="G1619" s="3"/>
      <c r="I1619" s="3"/>
      <c r="J1619" s="140"/>
      <c r="K1619" s="83"/>
      <c r="L1619" s="140"/>
      <c r="M1619" s="83"/>
      <c r="N1619" s="3"/>
      <c r="O1619" s="3"/>
      <c r="P1619" s="3"/>
    </row>
    <row r="1620" spans="1:16" ht="11.25" x14ac:dyDescent="0.2">
      <c r="A1620" s="3"/>
      <c r="B1620" s="3"/>
      <c r="C1620" s="3"/>
      <c r="D1620" s="3"/>
      <c r="E1620" s="3"/>
      <c r="F1620" s="3"/>
      <c r="G1620" s="3"/>
      <c r="I1620" s="3"/>
      <c r="J1620" s="140"/>
      <c r="K1620" s="83"/>
      <c r="L1620" s="140"/>
      <c r="M1620" s="83"/>
      <c r="N1620" s="3"/>
      <c r="O1620" s="3"/>
      <c r="P1620" s="3"/>
    </row>
    <row r="1621" spans="1:16" ht="11.25" x14ac:dyDescent="0.2">
      <c r="A1621" s="3"/>
      <c r="B1621" s="3"/>
      <c r="C1621" s="3"/>
      <c r="D1621" s="3"/>
      <c r="E1621" s="3"/>
      <c r="F1621" s="3"/>
      <c r="G1621" s="3"/>
      <c r="I1621" s="3"/>
      <c r="J1621" s="140"/>
      <c r="K1621" s="83"/>
      <c r="L1621" s="140"/>
      <c r="M1621" s="83"/>
      <c r="N1621" s="3"/>
      <c r="O1621" s="3"/>
      <c r="P1621" s="3"/>
    </row>
    <row r="1622" spans="1:16" ht="11.25" x14ac:dyDescent="0.2">
      <c r="A1622" s="3"/>
      <c r="B1622" s="3"/>
      <c r="C1622" s="3"/>
      <c r="D1622" s="3"/>
      <c r="E1622" s="3"/>
      <c r="F1622" s="3"/>
      <c r="G1622" s="3"/>
      <c r="I1622" s="3"/>
      <c r="J1622" s="140"/>
      <c r="K1622" s="83"/>
      <c r="L1622" s="140"/>
      <c r="M1622" s="83"/>
      <c r="N1622" s="3"/>
      <c r="O1622" s="3"/>
      <c r="P1622" s="3"/>
    </row>
    <row r="1623" spans="1:16" ht="11.25" x14ac:dyDescent="0.2">
      <c r="A1623" s="3"/>
      <c r="B1623" s="3"/>
      <c r="C1623" s="3"/>
      <c r="D1623" s="3"/>
      <c r="E1623" s="3"/>
      <c r="F1623" s="3"/>
      <c r="G1623" s="3"/>
      <c r="I1623" s="3"/>
      <c r="J1623" s="140"/>
      <c r="K1623" s="83"/>
      <c r="L1623" s="140"/>
      <c r="M1623" s="83"/>
      <c r="N1623" s="3"/>
      <c r="O1623" s="3"/>
      <c r="P1623" s="3"/>
    </row>
    <row r="1624" spans="1:16" ht="11.25" x14ac:dyDescent="0.2">
      <c r="A1624" s="3"/>
      <c r="B1624" s="3"/>
      <c r="C1624" s="3"/>
      <c r="D1624" s="3"/>
      <c r="E1624" s="3"/>
      <c r="F1624" s="3"/>
      <c r="G1624" s="3"/>
      <c r="I1624" s="3"/>
      <c r="J1624" s="140"/>
      <c r="K1624" s="83"/>
      <c r="L1624" s="140"/>
      <c r="M1624" s="83"/>
      <c r="N1624" s="3"/>
      <c r="O1624" s="3"/>
      <c r="P1624" s="3"/>
    </row>
    <row r="1625" spans="1:16" ht="11.25" x14ac:dyDescent="0.2">
      <c r="A1625" s="3"/>
      <c r="B1625" s="3"/>
      <c r="C1625" s="3"/>
      <c r="D1625" s="3"/>
      <c r="E1625" s="3"/>
      <c r="F1625" s="3"/>
      <c r="G1625" s="3"/>
      <c r="I1625" s="3"/>
      <c r="J1625" s="140"/>
      <c r="K1625" s="83"/>
      <c r="L1625" s="140"/>
      <c r="M1625" s="83"/>
      <c r="N1625" s="3"/>
      <c r="O1625" s="3"/>
      <c r="P1625" s="3"/>
    </row>
    <row r="1626" spans="1:16" ht="11.25" x14ac:dyDescent="0.2">
      <c r="A1626" s="3"/>
      <c r="B1626" s="3"/>
      <c r="C1626" s="3"/>
      <c r="D1626" s="3"/>
      <c r="E1626" s="3"/>
      <c r="F1626" s="3"/>
      <c r="G1626" s="3"/>
      <c r="I1626" s="3"/>
      <c r="J1626" s="140"/>
      <c r="K1626" s="83"/>
      <c r="L1626" s="140"/>
      <c r="M1626" s="83"/>
      <c r="N1626" s="3"/>
      <c r="O1626" s="3"/>
      <c r="P1626" s="3"/>
    </row>
    <row r="1627" spans="1:16" ht="11.25" x14ac:dyDescent="0.2">
      <c r="A1627" s="3"/>
      <c r="B1627" s="3"/>
      <c r="C1627" s="3"/>
      <c r="D1627" s="3"/>
      <c r="E1627" s="3"/>
      <c r="F1627" s="3"/>
      <c r="G1627" s="3"/>
      <c r="I1627" s="3"/>
      <c r="J1627" s="140"/>
      <c r="K1627" s="83"/>
      <c r="L1627" s="140"/>
      <c r="M1627" s="83"/>
      <c r="N1627" s="3"/>
      <c r="O1627" s="3"/>
      <c r="P1627" s="3"/>
    </row>
    <row r="1628" spans="1:16" ht="11.25" x14ac:dyDescent="0.2">
      <c r="A1628" s="3"/>
      <c r="B1628" s="3"/>
      <c r="C1628" s="3"/>
      <c r="D1628" s="3"/>
      <c r="E1628" s="3"/>
      <c r="F1628" s="3"/>
      <c r="G1628" s="3"/>
      <c r="I1628" s="3"/>
      <c r="J1628" s="140"/>
      <c r="K1628" s="83"/>
      <c r="L1628" s="140"/>
      <c r="M1628" s="83"/>
      <c r="N1628" s="3"/>
      <c r="O1628" s="3"/>
      <c r="P1628" s="3"/>
    </row>
    <row r="1629" spans="1:16" ht="11.25" x14ac:dyDescent="0.2">
      <c r="A1629" s="3"/>
      <c r="B1629" s="3"/>
      <c r="C1629" s="3"/>
      <c r="D1629" s="3"/>
      <c r="E1629" s="3"/>
      <c r="F1629" s="3"/>
      <c r="G1629" s="3"/>
      <c r="I1629" s="3"/>
      <c r="J1629" s="140"/>
      <c r="K1629" s="83"/>
      <c r="L1629" s="140"/>
      <c r="M1629" s="83"/>
      <c r="N1629" s="3"/>
      <c r="O1629" s="3"/>
      <c r="P1629" s="3"/>
    </row>
    <row r="1630" spans="1:16" ht="11.25" x14ac:dyDescent="0.2">
      <c r="A1630" s="3"/>
      <c r="B1630" s="3"/>
      <c r="C1630" s="3"/>
      <c r="D1630" s="3"/>
      <c r="E1630" s="3"/>
      <c r="F1630" s="3"/>
      <c r="G1630" s="3"/>
      <c r="I1630" s="3"/>
      <c r="J1630" s="140"/>
      <c r="K1630" s="83"/>
      <c r="L1630" s="140"/>
      <c r="M1630" s="83"/>
      <c r="N1630" s="3"/>
      <c r="O1630" s="3"/>
      <c r="P1630" s="3"/>
    </row>
    <row r="1631" spans="1:16" ht="11.25" x14ac:dyDescent="0.2">
      <c r="A1631" s="3"/>
      <c r="B1631" s="3"/>
      <c r="C1631" s="3"/>
      <c r="D1631" s="3"/>
      <c r="E1631" s="3"/>
      <c r="F1631" s="3"/>
      <c r="G1631" s="3"/>
      <c r="I1631" s="3"/>
      <c r="J1631" s="140"/>
      <c r="K1631" s="83"/>
      <c r="L1631" s="140"/>
      <c r="M1631" s="83"/>
      <c r="N1631" s="3"/>
      <c r="O1631" s="3"/>
      <c r="P1631" s="3"/>
    </row>
    <row r="1632" spans="1:16" ht="11.25" x14ac:dyDescent="0.2">
      <c r="A1632" s="3"/>
      <c r="B1632" s="3"/>
      <c r="C1632" s="3"/>
      <c r="D1632" s="3"/>
      <c r="E1632" s="3"/>
      <c r="F1632" s="3"/>
      <c r="G1632" s="3"/>
      <c r="I1632" s="3"/>
      <c r="J1632" s="140"/>
      <c r="K1632" s="83"/>
      <c r="L1632" s="140"/>
      <c r="M1632" s="83"/>
      <c r="N1632" s="3"/>
      <c r="O1632" s="3"/>
      <c r="P1632" s="3"/>
    </row>
    <row r="1633" spans="1:16" ht="11.25" x14ac:dyDescent="0.2">
      <c r="A1633" s="3"/>
      <c r="B1633" s="3"/>
      <c r="C1633" s="3"/>
      <c r="D1633" s="3"/>
      <c r="E1633" s="3"/>
      <c r="F1633" s="3"/>
      <c r="G1633" s="3"/>
      <c r="I1633" s="3"/>
      <c r="J1633" s="140"/>
      <c r="K1633" s="83"/>
      <c r="L1633" s="140"/>
      <c r="M1633" s="83"/>
      <c r="N1633" s="3"/>
      <c r="O1633" s="3"/>
      <c r="P1633" s="3"/>
    </row>
    <row r="1634" spans="1:16" ht="11.25" x14ac:dyDescent="0.2">
      <c r="A1634" s="3"/>
      <c r="B1634" s="3"/>
      <c r="C1634" s="3"/>
      <c r="D1634" s="3"/>
      <c r="E1634" s="3"/>
      <c r="F1634" s="3"/>
      <c r="G1634" s="3"/>
      <c r="I1634" s="3"/>
      <c r="J1634" s="140"/>
      <c r="K1634" s="83"/>
      <c r="L1634" s="140"/>
      <c r="M1634" s="83"/>
      <c r="N1634" s="3"/>
      <c r="O1634" s="3"/>
      <c r="P1634" s="3"/>
    </row>
    <row r="1635" spans="1:16" ht="11.25" x14ac:dyDescent="0.2">
      <c r="A1635" s="3"/>
      <c r="B1635" s="3"/>
      <c r="C1635" s="3"/>
      <c r="D1635" s="3"/>
      <c r="E1635" s="3"/>
      <c r="F1635" s="3"/>
      <c r="G1635" s="3"/>
      <c r="I1635" s="3"/>
      <c r="J1635" s="140"/>
      <c r="K1635" s="83"/>
      <c r="L1635" s="140"/>
      <c r="M1635" s="83"/>
      <c r="N1635" s="3"/>
      <c r="O1635" s="3"/>
      <c r="P1635" s="3"/>
    </row>
    <row r="1636" spans="1:16" ht="11.25" x14ac:dyDescent="0.2">
      <c r="A1636" s="3"/>
      <c r="B1636" s="3"/>
      <c r="C1636" s="3"/>
      <c r="D1636" s="3"/>
      <c r="E1636" s="3"/>
      <c r="F1636" s="3"/>
      <c r="G1636" s="3"/>
      <c r="I1636" s="3"/>
      <c r="J1636" s="140"/>
      <c r="K1636" s="83"/>
      <c r="L1636" s="140"/>
      <c r="M1636" s="83"/>
      <c r="N1636" s="3"/>
      <c r="O1636" s="3"/>
      <c r="P1636" s="3"/>
    </row>
    <row r="1637" spans="1:16" ht="11.25" x14ac:dyDescent="0.2">
      <c r="A1637" s="3"/>
      <c r="B1637" s="3"/>
      <c r="C1637" s="3"/>
      <c r="D1637" s="3"/>
      <c r="E1637" s="3"/>
      <c r="F1637" s="3"/>
      <c r="G1637" s="3"/>
      <c r="I1637" s="3"/>
      <c r="J1637" s="140"/>
      <c r="K1637" s="83"/>
      <c r="L1637" s="140"/>
      <c r="M1637" s="83"/>
      <c r="N1637" s="3"/>
      <c r="O1637" s="3"/>
      <c r="P1637" s="3"/>
    </row>
    <row r="1638" spans="1:16" ht="11.25" x14ac:dyDescent="0.2">
      <c r="A1638" s="3"/>
      <c r="B1638" s="3"/>
      <c r="C1638" s="3"/>
      <c r="D1638" s="3"/>
      <c r="E1638" s="3"/>
      <c r="F1638" s="3"/>
      <c r="G1638" s="3"/>
      <c r="I1638" s="3"/>
      <c r="J1638" s="140"/>
      <c r="K1638" s="83"/>
      <c r="L1638" s="140"/>
      <c r="M1638" s="83"/>
      <c r="N1638" s="3"/>
      <c r="O1638" s="3"/>
      <c r="P1638" s="3"/>
    </row>
    <row r="1639" spans="1:16" ht="11.25" x14ac:dyDescent="0.2">
      <c r="A1639" s="3"/>
      <c r="B1639" s="3"/>
      <c r="C1639" s="3"/>
      <c r="D1639" s="3"/>
      <c r="E1639" s="3"/>
      <c r="F1639" s="3"/>
      <c r="G1639" s="3"/>
      <c r="I1639" s="3"/>
      <c r="J1639" s="140"/>
      <c r="K1639" s="83"/>
      <c r="L1639" s="140"/>
      <c r="M1639" s="83"/>
      <c r="N1639" s="3"/>
      <c r="O1639" s="3"/>
      <c r="P1639" s="3"/>
    </row>
    <row r="1640" spans="1:16" ht="11.25" x14ac:dyDescent="0.2">
      <c r="A1640" s="3"/>
      <c r="B1640" s="3"/>
      <c r="C1640" s="3"/>
      <c r="D1640" s="3"/>
      <c r="E1640" s="3"/>
      <c r="F1640" s="3"/>
      <c r="G1640" s="3"/>
      <c r="I1640" s="3"/>
      <c r="J1640" s="140"/>
      <c r="K1640" s="83"/>
      <c r="L1640" s="140"/>
      <c r="M1640" s="83"/>
      <c r="N1640" s="3"/>
      <c r="O1640" s="3"/>
      <c r="P1640" s="3"/>
    </row>
    <row r="1641" spans="1:16" ht="11.25" x14ac:dyDescent="0.2">
      <c r="A1641" s="3"/>
      <c r="B1641" s="3"/>
      <c r="C1641" s="3"/>
      <c r="D1641" s="3"/>
      <c r="E1641" s="3"/>
      <c r="F1641" s="3"/>
      <c r="G1641" s="3"/>
      <c r="I1641" s="3"/>
      <c r="J1641" s="140"/>
      <c r="K1641" s="83"/>
      <c r="L1641" s="140"/>
      <c r="M1641" s="83"/>
      <c r="N1641" s="3"/>
      <c r="O1641" s="3"/>
      <c r="P1641" s="3"/>
    </row>
    <row r="1642" spans="1:16" ht="11.25" x14ac:dyDescent="0.2">
      <c r="A1642" s="3"/>
      <c r="B1642" s="3"/>
      <c r="C1642" s="3"/>
      <c r="D1642" s="3"/>
      <c r="E1642" s="3"/>
      <c r="F1642" s="3"/>
      <c r="G1642" s="3"/>
      <c r="I1642" s="3"/>
      <c r="J1642" s="140"/>
      <c r="K1642" s="83"/>
      <c r="L1642" s="140"/>
      <c r="M1642" s="83"/>
      <c r="N1642" s="3"/>
      <c r="O1642" s="3"/>
      <c r="P1642" s="3"/>
    </row>
    <row r="1643" spans="1:16" ht="11.25" x14ac:dyDescent="0.2">
      <c r="A1643" s="3"/>
      <c r="B1643" s="3"/>
      <c r="C1643" s="3"/>
      <c r="D1643" s="3"/>
      <c r="E1643" s="3"/>
      <c r="F1643" s="3"/>
      <c r="G1643" s="3"/>
      <c r="I1643" s="3"/>
      <c r="J1643" s="140"/>
      <c r="K1643" s="83"/>
      <c r="L1643" s="140"/>
      <c r="M1643" s="83"/>
      <c r="N1643" s="3"/>
      <c r="O1643" s="3"/>
      <c r="P1643" s="3"/>
    </row>
    <row r="1644" spans="1:16" ht="11.25" x14ac:dyDescent="0.2">
      <c r="A1644" s="3"/>
      <c r="B1644" s="3"/>
      <c r="C1644" s="3"/>
      <c r="D1644" s="3"/>
      <c r="E1644" s="3"/>
      <c r="F1644" s="3"/>
      <c r="G1644" s="3"/>
      <c r="I1644" s="3"/>
      <c r="J1644" s="140"/>
      <c r="K1644" s="83"/>
      <c r="L1644" s="140"/>
      <c r="M1644" s="83"/>
      <c r="N1644" s="3"/>
      <c r="O1644" s="3"/>
      <c r="P1644" s="3"/>
    </row>
    <row r="1645" spans="1:16" ht="11.25" x14ac:dyDescent="0.2">
      <c r="A1645" s="3"/>
      <c r="B1645" s="3"/>
      <c r="C1645" s="3"/>
      <c r="D1645" s="3"/>
      <c r="E1645" s="3"/>
      <c r="F1645" s="3"/>
      <c r="G1645" s="3"/>
      <c r="I1645" s="3"/>
      <c r="J1645" s="140"/>
      <c r="K1645" s="83"/>
      <c r="L1645" s="140"/>
      <c r="M1645" s="83"/>
      <c r="N1645" s="3"/>
      <c r="O1645" s="3"/>
      <c r="P1645" s="3"/>
    </row>
    <row r="1646" spans="1:16" ht="11.25" x14ac:dyDescent="0.2">
      <c r="A1646" s="3"/>
      <c r="B1646" s="3"/>
      <c r="C1646" s="3"/>
      <c r="D1646" s="3"/>
      <c r="E1646" s="3"/>
      <c r="F1646" s="3"/>
      <c r="G1646" s="3"/>
      <c r="I1646" s="3"/>
      <c r="J1646" s="140"/>
      <c r="K1646" s="83"/>
      <c r="L1646" s="140"/>
      <c r="M1646" s="83"/>
      <c r="N1646" s="3"/>
      <c r="O1646" s="3"/>
      <c r="P1646" s="3"/>
    </row>
    <row r="1647" spans="1:16" ht="11.25" x14ac:dyDescent="0.2">
      <c r="A1647" s="3"/>
      <c r="B1647" s="3"/>
      <c r="C1647" s="3"/>
      <c r="D1647" s="3"/>
      <c r="E1647" s="3"/>
      <c r="F1647" s="3"/>
      <c r="G1647" s="3"/>
      <c r="I1647" s="3"/>
      <c r="J1647" s="140"/>
      <c r="K1647" s="83"/>
      <c r="L1647" s="140"/>
      <c r="M1647" s="83"/>
      <c r="N1647" s="3"/>
      <c r="O1647" s="3"/>
      <c r="P1647" s="3"/>
    </row>
    <row r="1648" spans="1:16" ht="11.25" x14ac:dyDescent="0.2">
      <c r="A1648" s="3"/>
      <c r="B1648" s="3"/>
      <c r="C1648" s="3"/>
      <c r="D1648" s="3"/>
      <c r="E1648" s="3"/>
      <c r="F1648" s="3"/>
      <c r="G1648" s="3"/>
      <c r="I1648" s="3"/>
      <c r="J1648" s="140"/>
      <c r="K1648" s="83"/>
      <c r="L1648" s="140"/>
      <c r="M1648" s="83"/>
      <c r="N1648" s="3"/>
      <c r="O1648" s="3"/>
      <c r="P1648" s="3"/>
    </row>
    <row r="1649" spans="1:16" ht="11.25" x14ac:dyDescent="0.2">
      <c r="A1649" s="3"/>
      <c r="B1649" s="3"/>
      <c r="C1649" s="3"/>
      <c r="D1649" s="3"/>
      <c r="E1649" s="3"/>
      <c r="F1649" s="3"/>
      <c r="G1649" s="3"/>
      <c r="I1649" s="3"/>
      <c r="J1649" s="140"/>
      <c r="K1649" s="83"/>
      <c r="L1649" s="140"/>
      <c r="M1649" s="83"/>
      <c r="N1649" s="3"/>
      <c r="O1649" s="3"/>
      <c r="P1649" s="3"/>
    </row>
    <row r="1650" spans="1:16" ht="11.25" x14ac:dyDescent="0.2">
      <c r="A1650" s="3"/>
      <c r="B1650" s="3"/>
      <c r="C1650" s="3"/>
      <c r="D1650" s="3"/>
      <c r="E1650" s="3"/>
      <c r="F1650" s="3"/>
      <c r="G1650" s="3"/>
      <c r="I1650" s="3"/>
      <c r="J1650" s="140"/>
      <c r="K1650" s="83"/>
      <c r="L1650" s="140"/>
      <c r="M1650" s="83"/>
      <c r="N1650" s="3"/>
      <c r="O1650" s="3"/>
      <c r="P1650" s="3"/>
    </row>
    <row r="1651" spans="1:16" ht="11.25" x14ac:dyDescent="0.2">
      <c r="A1651" s="3"/>
      <c r="B1651" s="3"/>
      <c r="C1651" s="3"/>
      <c r="D1651" s="3"/>
      <c r="E1651" s="3"/>
      <c r="F1651" s="3"/>
      <c r="G1651" s="3"/>
      <c r="I1651" s="3"/>
      <c r="J1651" s="140"/>
      <c r="K1651" s="83"/>
      <c r="L1651" s="140"/>
      <c r="M1651" s="83"/>
      <c r="N1651" s="3"/>
      <c r="O1651" s="3"/>
      <c r="P1651" s="3"/>
    </row>
    <row r="1652" spans="1:16" ht="11.25" x14ac:dyDescent="0.2">
      <c r="A1652" s="3"/>
      <c r="B1652" s="3"/>
      <c r="C1652" s="3"/>
      <c r="D1652" s="3"/>
      <c r="E1652" s="3"/>
      <c r="F1652" s="3"/>
      <c r="G1652" s="3"/>
      <c r="I1652" s="3"/>
      <c r="J1652" s="140"/>
      <c r="K1652" s="83"/>
      <c r="L1652" s="140"/>
      <c r="M1652" s="83"/>
      <c r="N1652" s="3"/>
      <c r="O1652" s="3"/>
      <c r="P1652" s="3"/>
    </row>
    <row r="1653" spans="1:16" ht="11.25" x14ac:dyDescent="0.2">
      <c r="A1653" s="3"/>
      <c r="B1653" s="3"/>
      <c r="C1653" s="3"/>
      <c r="D1653" s="3"/>
      <c r="E1653" s="3"/>
      <c r="F1653" s="3"/>
      <c r="G1653" s="3"/>
      <c r="I1653" s="3"/>
      <c r="J1653" s="140"/>
      <c r="K1653" s="83"/>
      <c r="L1653" s="140"/>
      <c r="M1653" s="83"/>
      <c r="N1653" s="3"/>
      <c r="O1653" s="3"/>
      <c r="P1653" s="3"/>
    </row>
    <row r="1654" spans="1:16" ht="11.25" x14ac:dyDescent="0.2">
      <c r="A1654" s="3"/>
      <c r="B1654" s="3"/>
      <c r="C1654" s="3"/>
      <c r="D1654" s="3"/>
      <c r="E1654" s="3"/>
      <c r="F1654" s="3"/>
      <c r="G1654" s="3"/>
      <c r="I1654" s="3"/>
      <c r="J1654" s="140"/>
      <c r="K1654" s="83"/>
      <c r="L1654" s="140"/>
      <c r="M1654" s="83"/>
      <c r="N1654" s="3"/>
      <c r="O1654" s="3"/>
      <c r="P1654" s="3"/>
    </row>
    <row r="1655" spans="1:16" ht="11.25" x14ac:dyDescent="0.2">
      <c r="A1655" s="3"/>
      <c r="B1655" s="3"/>
      <c r="C1655" s="3"/>
      <c r="D1655" s="3"/>
      <c r="E1655" s="3"/>
      <c r="F1655" s="3"/>
      <c r="G1655" s="3"/>
      <c r="I1655" s="3"/>
      <c r="J1655" s="140"/>
      <c r="K1655" s="83"/>
      <c r="L1655" s="140"/>
      <c r="M1655" s="83"/>
      <c r="N1655" s="3"/>
      <c r="O1655" s="3"/>
      <c r="P1655" s="3"/>
    </row>
    <row r="1656" spans="1:16" ht="11.25" x14ac:dyDescent="0.2">
      <c r="A1656" s="3"/>
      <c r="B1656" s="3"/>
      <c r="C1656" s="3"/>
      <c r="D1656" s="3"/>
      <c r="E1656" s="3"/>
      <c r="F1656" s="3"/>
      <c r="G1656" s="3"/>
      <c r="I1656" s="3"/>
      <c r="J1656" s="140"/>
      <c r="K1656" s="83"/>
      <c r="L1656" s="140"/>
      <c r="M1656" s="83"/>
      <c r="N1656" s="3"/>
      <c r="O1656" s="3"/>
      <c r="P1656" s="3"/>
    </row>
    <row r="1657" spans="1:16" ht="11.25" x14ac:dyDescent="0.2">
      <c r="A1657" s="3"/>
      <c r="B1657" s="3"/>
      <c r="C1657" s="3"/>
      <c r="D1657" s="3"/>
      <c r="E1657" s="3"/>
      <c r="F1657" s="3"/>
      <c r="G1657" s="3"/>
      <c r="I1657" s="3"/>
      <c r="J1657" s="140"/>
      <c r="K1657" s="83"/>
      <c r="L1657" s="140"/>
      <c r="M1657" s="83"/>
      <c r="N1657" s="3"/>
      <c r="O1657" s="3"/>
      <c r="P1657" s="3"/>
    </row>
    <row r="1658" spans="1:16" ht="11.25" x14ac:dyDescent="0.2">
      <c r="A1658" s="3"/>
      <c r="B1658" s="3"/>
      <c r="C1658" s="3"/>
      <c r="D1658" s="3"/>
      <c r="E1658" s="3"/>
      <c r="F1658" s="3"/>
      <c r="G1658" s="3"/>
      <c r="I1658" s="3"/>
      <c r="J1658" s="140"/>
      <c r="K1658" s="83"/>
      <c r="L1658" s="140"/>
      <c r="M1658" s="83"/>
      <c r="N1658" s="3"/>
      <c r="O1658" s="3"/>
      <c r="P1658" s="3"/>
    </row>
    <row r="1659" spans="1:16" ht="11.25" x14ac:dyDescent="0.2">
      <c r="A1659" s="3"/>
      <c r="B1659" s="3"/>
      <c r="C1659" s="3"/>
      <c r="D1659" s="3"/>
      <c r="E1659" s="3"/>
      <c r="F1659" s="3"/>
      <c r="G1659" s="3"/>
      <c r="I1659" s="3"/>
      <c r="J1659" s="140"/>
      <c r="K1659" s="83"/>
      <c r="L1659" s="140"/>
      <c r="M1659" s="83"/>
      <c r="N1659" s="3"/>
      <c r="O1659" s="3"/>
      <c r="P1659" s="3"/>
    </row>
    <row r="1660" spans="1:16" ht="11.25" x14ac:dyDescent="0.2">
      <c r="A1660" s="3"/>
      <c r="B1660" s="3"/>
      <c r="C1660" s="3"/>
      <c r="D1660" s="3"/>
      <c r="E1660" s="3"/>
      <c r="F1660" s="3"/>
      <c r="G1660" s="3"/>
      <c r="I1660" s="3"/>
      <c r="J1660" s="140"/>
      <c r="K1660" s="83"/>
      <c r="L1660" s="140"/>
      <c r="M1660" s="83"/>
      <c r="N1660" s="3"/>
      <c r="O1660" s="3"/>
      <c r="P1660" s="3"/>
    </row>
    <row r="1661" spans="1:16" ht="11.25" x14ac:dyDescent="0.2">
      <c r="A1661" s="3"/>
      <c r="B1661" s="3"/>
      <c r="C1661" s="3"/>
      <c r="D1661" s="3"/>
      <c r="E1661" s="3"/>
      <c r="F1661" s="3"/>
      <c r="G1661" s="3"/>
      <c r="I1661" s="3"/>
      <c r="J1661" s="140"/>
      <c r="K1661" s="83"/>
      <c r="L1661" s="140"/>
      <c r="M1661" s="83"/>
      <c r="N1661" s="3"/>
      <c r="O1661" s="3"/>
      <c r="P1661" s="3"/>
    </row>
    <row r="1662" spans="1:16" ht="11.25" x14ac:dyDescent="0.2">
      <c r="A1662" s="3"/>
      <c r="B1662" s="3"/>
      <c r="C1662" s="3"/>
      <c r="D1662" s="3"/>
      <c r="E1662" s="3"/>
      <c r="F1662" s="3"/>
      <c r="G1662" s="3"/>
      <c r="I1662" s="3"/>
      <c r="J1662" s="140"/>
      <c r="K1662" s="83"/>
      <c r="L1662" s="140"/>
      <c r="M1662" s="83"/>
      <c r="N1662" s="3"/>
      <c r="O1662" s="3"/>
      <c r="P1662" s="3"/>
    </row>
    <row r="1663" spans="1:16" ht="11.25" x14ac:dyDescent="0.2">
      <c r="A1663" s="3"/>
      <c r="B1663" s="3"/>
      <c r="C1663" s="3"/>
      <c r="D1663" s="3"/>
      <c r="E1663" s="3"/>
      <c r="F1663" s="3"/>
      <c r="G1663" s="3"/>
      <c r="I1663" s="3"/>
      <c r="J1663" s="140"/>
      <c r="K1663" s="83"/>
      <c r="L1663" s="140"/>
      <c r="M1663" s="83"/>
      <c r="N1663" s="3"/>
      <c r="O1663" s="3"/>
      <c r="P1663" s="3"/>
    </row>
    <row r="1664" spans="1:16" ht="11.25" x14ac:dyDescent="0.2">
      <c r="A1664" s="3"/>
      <c r="B1664" s="3"/>
      <c r="C1664" s="3"/>
      <c r="D1664" s="3"/>
      <c r="E1664" s="3"/>
      <c r="F1664" s="3"/>
      <c r="G1664" s="3"/>
      <c r="I1664" s="3"/>
      <c r="J1664" s="140"/>
      <c r="K1664" s="83"/>
      <c r="L1664" s="140"/>
      <c r="M1664" s="83"/>
      <c r="N1664" s="3"/>
      <c r="O1664" s="3"/>
      <c r="P1664" s="3"/>
    </row>
    <row r="1665" spans="1:16" ht="11.25" x14ac:dyDescent="0.2">
      <c r="A1665" s="3"/>
      <c r="B1665" s="3"/>
      <c r="C1665" s="3"/>
      <c r="D1665" s="3"/>
      <c r="E1665" s="3"/>
      <c r="F1665" s="3"/>
      <c r="G1665" s="3"/>
      <c r="I1665" s="3"/>
      <c r="J1665" s="140"/>
      <c r="K1665" s="83"/>
      <c r="L1665" s="140"/>
      <c r="M1665" s="83"/>
      <c r="N1665" s="3"/>
      <c r="O1665" s="3"/>
      <c r="P1665" s="3"/>
    </row>
    <row r="1666" spans="1:16" ht="11.25" x14ac:dyDescent="0.2">
      <c r="A1666" s="3"/>
      <c r="B1666" s="3"/>
      <c r="C1666" s="3"/>
      <c r="D1666" s="3"/>
      <c r="E1666" s="3"/>
      <c r="F1666" s="3"/>
      <c r="G1666" s="3"/>
      <c r="I1666" s="3"/>
      <c r="J1666" s="140"/>
      <c r="K1666" s="83"/>
      <c r="L1666" s="140"/>
      <c r="M1666" s="83"/>
      <c r="N1666" s="3"/>
      <c r="O1666" s="3"/>
      <c r="P1666" s="3"/>
    </row>
    <row r="1667" spans="1:16" ht="11.25" x14ac:dyDescent="0.2">
      <c r="A1667" s="3"/>
      <c r="B1667" s="3"/>
      <c r="C1667" s="3"/>
      <c r="D1667" s="3"/>
      <c r="E1667" s="3"/>
      <c r="F1667" s="3"/>
      <c r="G1667" s="3"/>
      <c r="I1667" s="3"/>
      <c r="J1667" s="140"/>
      <c r="K1667" s="83"/>
      <c r="L1667" s="140"/>
      <c r="M1667" s="83"/>
      <c r="N1667" s="3"/>
      <c r="O1667" s="3"/>
      <c r="P1667" s="3"/>
    </row>
    <row r="1668" spans="1:16" ht="11.25" x14ac:dyDescent="0.2">
      <c r="A1668" s="3"/>
      <c r="B1668" s="3"/>
      <c r="C1668" s="3"/>
      <c r="D1668" s="3"/>
      <c r="E1668" s="3"/>
      <c r="F1668" s="3"/>
      <c r="G1668" s="3"/>
      <c r="I1668" s="3"/>
      <c r="J1668" s="140"/>
      <c r="K1668" s="83"/>
      <c r="L1668" s="140"/>
      <c r="M1668" s="83"/>
      <c r="N1668" s="3"/>
      <c r="O1668" s="3"/>
      <c r="P1668" s="3"/>
    </row>
    <row r="1669" spans="1:16" ht="11.25" x14ac:dyDescent="0.2">
      <c r="A1669" s="3"/>
      <c r="B1669" s="3"/>
      <c r="C1669" s="3"/>
      <c r="D1669" s="3"/>
      <c r="E1669" s="3"/>
      <c r="F1669" s="3"/>
      <c r="G1669" s="3"/>
      <c r="I1669" s="3"/>
      <c r="J1669" s="140"/>
      <c r="K1669" s="83"/>
      <c r="L1669" s="140"/>
      <c r="M1669" s="83"/>
      <c r="N1669" s="3"/>
      <c r="O1669" s="3"/>
      <c r="P1669" s="3"/>
    </row>
    <row r="1670" spans="1:16" ht="11.25" x14ac:dyDescent="0.2">
      <c r="A1670" s="3"/>
      <c r="B1670" s="3"/>
      <c r="C1670" s="3"/>
      <c r="D1670" s="3"/>
      <c r="E1670" s="3"/>
      <c r="F1670" s="3"/>
      <c r="G1670" s="3"/>
      <c r="I1670" s="3"/>
      <c r="J1670" s="140"/>
      <c r="K1670" s="83"/>
      <c r="L1670" s="140"/>
      <c r="M1670" s="83"/>
      <c r="N1670" s="3"/>
      <c r="O1670" s="3"/>
      <c r="P1670" s="3"/>
    </row>
    <row r="1671" spans="1:16" ht="11.25" x14ac:dyDescent="0.2">
      <c r="A1671" s="3"/>
      <c r="B1671" s="3"/>
      <c r="C1671" s="3"/>
      <c r="D1671" s="3"/>
      <c r="E1671" s="3"/>
      <c r="F1671" s="3"/>
      <c r="G1671" s="3"/>
      <c r="I1671" s="3"/>
      <c r="J1671" s="140"/>
      <c r="K1671" s="83"/>
      <c r="L1671" s="140"/>
      <c r="M1671" s="83"/>
      <c r="N1671" s="3"/>
      <c r="O1671" s="3"/>
      <c r="P1671" s="3"/>
    </row>
    <row r="1672" spans="1:16" ht="11.25" x14ac:dyDescent="0.2">
      <c r="A1672" s="3"/>
      <c r="B1672" s="3"/>
      <c r="C1672" s="3"/>
      <c r="D1672" s="3"/>
      <c r="E1672" s="3"/>
      <c r="F1672" s="3"/>
      <c r="G1672" s="3"/>
      <c r="I1672" s="3"/>
      <c r="J1672" s="140"/>
      <c r="K1672" s="83"/>
      <c r="L1672" s="140"/>
      <c r="M1672" s="83"/>
      <c r="N1672" s="3"/>
      <c r="O1672" s="3"/>
      <c r="P1672" s="3"/>
    </row>
    <row r="1673" spans="1:16" ht="11.25" x14ac:dyDescent="0.2">
      <c r="A1673" s="3"/>
      <c r="B1673" s="3"/>
      <c r="C1673" s="3"/>
      <c r="D1673" s="3"/>
      <c r="E1673" s="3"/>
      <c r="F1673" s="3"/>
      <c r="G1673" s="3"/>
      <c r="I1673" s="3"/>
      <c r="J1673" s="140"/>
      <c r="K1673" s="83"/>
      <c r="L1673" s="140"/>
      <c r="M1673" s="83"/>
      <c r="N1673" s="3"/>
      <c r="O1673" s="3"/>
      <c r="P1673" s="3"/>
    </row>
    <row r="1674" spans="1:16" ht="11.25" x14ac:dyDescent="0.2">
      <c r="A1674" s="3"/>
      <c r="B1674" s="3"/>
      <c r="C1674" s="3"/>
      <c r="D1674" s="3"/>
      <c r="E1674" s="3"/>
      <c r="F1674" s="3"/>
      <c r="G1674" s="3"/>
      <c r="I1674" s="3"/>
      <c r="J1674" s="140"/>
      <c r="K1674" s="83"/>
      <c r="L1674" s="140"/>
      <c r="M1674" s="83"/>
      <c r="N1674" s="3"/>
      <c r="O1674" s="3"/>
      <c r="P1674" s="3"/>
    </row>
    <row r="1675" spans="1:16" ht="11.25" x14ac:dyDescent="0.2">
      <c r="A1675" s="3"/>
      <c r="B1675" s="3"/>
      <c r="C1675" s="3"/>
      <c r="D1675" s="3"/>
      <c r="E1675" s="3"/>
      <c r="F1675" s="3"/>
      <c r="G1675" s="3"/>
      <c r="I1675" s="3"/>
      <c r="J1675" s="140"/>
      <c r="K1675" s="83"/>
      <c r="L1675" s="140"/>
      <c r="M1675" s="83"/>
      <c r="N1675" s="3"/>
      <c r="O1675" s="3"/>
      <c r="P1675" s="3"/>
    </row>
    <row r="1676" spans="1:16" ht="11.25" x14ac:dyDescent="0.2">
      <c r="A1676" s="3"/>
      <c r="B1676" s="3"/>
      <c r="C1676" s="3"/>
      <c r="D1676" s="3"/>
      <c r="E1676" s="3"/>
      <c r="F1676" s="3"/>
      <c r="G1676" s="3"/>
      <c r="I1676" s="3"/>
      <c r="J1676" s="140"/>
      <c r="K1676" s="83"/>
      <c r="L1676" s="140"/>
      <c r="M1676" s="83"/>
      <c r="N1676" s="3"/>
      <c r="O1676" s="3"/>
      <c r="P1676" s="3"/>
    </row>
    <row r="1677" spans="1:16" ht="11.25" x14ac:dyDescent="0.2">
      <c r="A1677" s="3"/>
      <c r="B1677" s="3"/>
      <c r="C1677" s="3"/>
      <c r="D1677" s="3"/>
      <c r="E1677" s="3"/>
      <c r="F1677" s="3"/>
      <c r="G1677" s="3"/>
      <c r="I1677" s="3"/>
      <c r="J1677" s="140"/>
      <c r="K1677" s="83"/>
      <c r="L1677" s="140"/>
      <c r="M1677" s="83"/>
      <c r="N1677" s="3"/>
      <c r="O1677" s="3"/>
      <c r="P1677" s="3"/>
    </row>
    <row r="1678" spans="1:16" ht="11.25" x14ac:dyDescent="0.2">
      <c r="A1678" s="3"/>
      <c r="B1678" s="3"/>
      <c r="C1678" s="3"/>
      <c r="D1678" s="3"/>
      <c r="E1678" s="3"/>
      <c r="F1678" s="3"/>
      <c r="G1678" s="3"/>
      <c r="I1678" s="3"/>
      <c r="J1678" s="140"/>
      <c r="K1678" s="83"/>
      <c r="L1678" s="140"/>
      <c r="M1678" s="83"/>
      <c r="N1678" s="3"/>
      <c r="O1678" s="3"/>
      <c r="P1678" s="3"/>
    </row>
    <row r="1679" spans="1:16" ht="11.25" x14ac:dyDescent="0.2">
      <c r="A1679" s="3"/>
      <c r="B1679" s="3"/>
      <c r="C1679" s="3"/>
      <c r="D1679" s="3"/>
      <c r="E1679" s="3"/>
      <c r="F1679" s="3"/>
      <c r="G1679" s="3"/>
      <c r="I1679" s="3"/>
      <c r="J1679" s="140"/>
      <c r="K1679" s="83"/>
      <c r="L1679" s="140"/>
      <c r="M1679" s="83"/>
      <c r="N1679" s="3"/>
      <c r="O1679" s="3"/>
      <c r="P1679" s="3"/>
    </row>
    <row r="1680" spans="1:16" ht="11.25" x14ac:dyDescent="0.2">
      <c r="A1680" s="3"/>
      <c r="B1680" s="3"/>
      <c r="C1680" s="3"/>
      <c r="D1680" s="3"/>
      <c r="E1680" s="3"/>
      <c r="F1680" s="3"/>
      <c r="G1680" s="3"/>
      <c r="I1680" s="3"/>
      <c r="J1680" s="140"/>
      <c r="K1680" s="83"/>
      <c r="L1680" s="140"/>
      <c r="M1680" s="83"/>
      <c r="N1680" s="3"/>
      <c r="O1680" s="3"/>
      <c r="P1680" s="3"/>
    </row>
    <row r="1681" spans="1:16" ht="11.25" x14ac:dyDescent="0.2">
      <c r="A1681" s="3"/>
      <c r="B1681" s="3"/>
      <c r="C1681" s="3"/>
      <c r="D1681" s="3"/>
      <c r="E1681" s="3"/>
      <c r="F1681" s="3"/>
      <c r="G1681" s="3"/>
      <c r="I1681" s="3"/>
      <c r="J1681" s="140"/>
      <c r="K1681" s="83"/>
      <c r="L1681" s="140"/>
      <c r="M1681" s="83"/>
      <c r="N1681" s="3"/>
      <c r="O1681" s="3"/>
      <c r="P1681" s="3"/>
    </row>
    <row r="1682" spans="1:16" ht="11.25" x14ac:dyDescent="0.2">
      <c r="A1682" s="3"/>
      <c r="B1682" s="3"/>
      <c r="C1682" s="3"/>
      <c r="D1682" s="3"/>
      <c r="E1682" s="3"/>
      <c r="F1682" s="3"/>
      <c r="G1682" s="3"/>
      <c r="I1682" s="3"/>
      <c r="J1682" s="140"/>
      <c r="K1682" s="83"/>
      <c r="L1682" s="140"/>
      <c r="M1682" s="83"/>
      <c r="N1682" s="3"/>
      <c r="O1682" s="3"/>
      <c r="P1682" s="3"/>
    </row>
    <row r="1683" spans="1:16" ht="11.25" x14ac:dyDescent="0.2">
      <c r="A1683" s="3"/>
      <c r="B1683" s="3"/>
      <c r="C1683" s="3"/>
      <c r="D1683" s="3"/>
      <c r="E1683" s="3"/>
      <c r="F1683" s="3"/>
      <c r="G1683" s="3"/>
      <c r="I1683" s="3"/>
      <c r="J1683" s="140"/>
      <c r="K1683" s="83"/>
      <c r="L1683" s="140"/>
      <c r="M1683" s="83"/>
      <c r="N1683" s="3"/>
      <c r="O1683" s="3"/>
      <c r="P1683" s="3"/>
    </row>
    <row r="1684" spans="1:16" ht="11.25" x14ac:dyDescent="0.2">
      <c r="A1684" s="3"/>
      <c r="B1684" s="3"/>
      <c r="C1684" s="3"/>
      <c r="D1684" s="3"/>
      <c r="E1684" s="3"/>
      <c r="F1684" s="3"/>
      <c r="G1684" s="3"/>
      <c r="I1684" s="3"/>
      <c r="J1684" s="140"/>
      <c r="K1684" s="83"/>
      <c r="L1684" s="140"/>
      <c r="M1684" s="83"/>
      <c r="N1684" s="3"/>
      <c r="O1684" s="3"/>
      <c r="P1684" s="3"/>
    </row>
    <row r="1685" spans="1:16" ht="11.25" x14ac:dyDescent="0.2">
      <c r="A1685" s="3"/>
      <c r="B1685" s="3"/>
      <c r="C1685" s="3"/>
      <c r="D1685" s="3"/>
      <c r="E1685" s="3"/>
      <c r="F1685" s="3"/>
      <c r="G1685" s="3"/>
      <c r="I1685" s="3"/>
      <c r="J1685" s="140"/>
      <c r="K1685" s="83"/>
      <c r="L1685" s="140"/>
      <c r="M1685" s="83"/>
      <c r="N1685" s="3"/>
      <c r="O1685" s="3"/>
      <c r="P1685" s="3"/>
    </row>
    <row r="1686" spans="1:16" ht="11.25" x14ac:dyDescent="0.2">
      <c r="A1686" s="3"/>
      <c r="B1686" s="3"/>
      <c r="C1686" s="3"/>
      <c r="D1686" s="3"/>
      <c r="E1686" s="3"/>
      <c r="F1686" s="3"/>
      <c r="G1686" s="3"/>
      <c r="I1686" s="3"/>
      <c r="J1686" s="140"/>
      <c r="K1686" s="83"/>
      <c r="L1686" s="140"/>
      <c r="M1686" s="83"/>
      <c r="N1686" s="3"/>
      <c r="O1686" s="3"/>
      <c r="P1686" s="3"/>
    </row>
    <row r="1687" spans="1:16" ht="11.25" x14ac:dyDescent="0.2">
      <c r="A1687" s="3"/>
      <c r="B1687" s="3"/>
      <c r="C1687" s="3"/>
      <c r="D1687" s="3"/>
      <c r="E1687" s="3"/>
      <c r="F1687" s="3"/>
      <c r="G1687" s="3"/>
      <c r="I1687" s="3"/>
      <c r="J1687" s="140"/>
      <c r="K1687" s="83"/>
      <c r="L1687" s="140"/>
      <c r="M1687" s="83"/>
      <c r="N1687" s="3"/>
      <c r="O1687" s="3"/>
      <c r="P1687" s="3"/>
    </row>
    <row r="1688" spans="1:16" ht="11.25" x14ac:dyDescent="0.2">
      <c r="A1688" s="3"/>
      <c r="B1688" s="3"/>
      <c r="C1688" s="3"/>
      <c r="D1688" s="3"/>
      <c r="E1688" s="3"/>
      <c r="F1688" s="3"/>
      <c r="G1688" s="3"/>
      <c r="I1688" s="3"/>
      <c r="J1688" s="140"/>
      <c r="K1688" s="83"/>
      <c r="L1688" s="140"/>
      <c r="M1688" s="83"/>
      <c r="N1688" s="3"/>
      <c r="O1688" s="3"/>
      <c r="P1688" s="3"/>
    </row>
    <row r="1689" spans="1:16" ht="11.25" x14ac:dyDescent="0.2">
      <c r="A1689" s="3"/>
      <c r="B1689" s="3"/>
      <c r="C1689" s="3"/>
      <c r="D1689" s="3"/>
      <c r="E1689" s="3"/>
      <c r="F1689" s="3"/>
      <c r="G1689" s="3"/>
      <c r="I1689" s="3"/>
      <c r="J1689" s="140"/>
      <c r="K1689" s="83"/>
      <c r="L1689" s="140"/>
      <c r="M1689" s="83"/>
      <c r="N1689" s="3"/>
      <c r="O1689" s="3"/>
      <c r="P1689" s="3"/>
    </row>
    <row r="1690" spans="1:16" ht="11.25" x14ac:dyDescent="0.2">
      <c r="A1690" s="3"/>
      <c r="B1690" s="3"/>
      <c r="C1690" s="3"/>
      <c r="D1690" s="3"/>
      <c r="E1690" s="3"/>
      <c r="F1690" s="3"/>
      <c r="G1690" s="3"/>
      <c r="I1690" s="3"/>
      <c r="J1690" s="140"/>
      <c r="K1690" s="83"/>
      <c r="L1690" s="140"/>
      <c r="M1690" s="83"/>
      <c r="N1690" s="3"/>
      <c r="O1690" s="3"/>
      <c r="P1690" s="3"/>
    </row>
    <row r="1691" spans="1:16" ht="11.25" x14ac:dyDescent="0.2">
      <c r="A1691" s="3"/>
      <c r="B1691" s="3"/>
      <c r="C1691" s="3"/>
      <c r="D1691" s="3"/>
      <c r="E1691" s="3"/>
      <c r="F1691" s="3"/>
      <c r="G1691" s="3"/>
      <c r="I1691" s="3"/>
      <c r="J1691" s="140"/>
      <c r="K1691" s="83"/>
      <c r="L1691" s="140"/>
      <c r="M1691" s="83"/>
      <c r="N1691" s="3"/>
      <c r="O1691" s="3"/>
      <c r="P1691" s="3"/>
    </row>
    <row r="1692" spans="1:16" ht="11.25" x14ac:dyDescent="0.2">
      <c r="A1692" s="3"/>
      <c r="B1692" s="3"/>
      <c r="C1692" s="3"/>
      <c r="D1692" s="3"/>
      <c r="E1692" s="3"/>
      <c r="F1692" s="3"/>
      <c r="G1692" s="3"/>
      <c r="I1692" s="3"/>
      <c r="J1692" s="140"/>
      <c r="K1692" s="83"/>
      <c r="L1692" s="140"/>
      <c r="M1692" s="83"/>
      <c r="N1692" s="3"/>
      <c r="O1692" s="3"/>
      <c r="P1692" s="3"/>
    </row>
    <row r="1693" spans="1:16" ht="11.25" x14ac:dyDescent="0.2">
      <c r="A1693" s="3"/>
      <c r="B1693" s="3"/>
      <c r="C1693" s="3"/>
      <c r="D1693" s="3"/>
      <c r="E1693" s="3"/>
      <c r="F1693" s="3"/>
      <c r="G1693" s="3"/>
      <c r="I1693" s="3"/>
      <c r="J1693" s="140"/>
      <c r="K1693" s="83"/>
      <c r="L1693" s="140"/>
      <c r="M1693" s="83"/>
      <c r="N1693" s="3"/>
      <c r="O1693" s="3"/>
      <c r="P1693" s="3"/>
    </row>
    <row r="1694" spans="1:16" ht="11.25" x14ac:dyDescent="0.2">
      <c r="A1694" s="3"/>
      <c r="B1694" s="3"/>
      <c r="C1694" s="3"/>
      <c r="D1694" s="3"/>
      <c r="E1694" s="3"/>
      <c r="F1694" s="3"/>
      <c r="G1694" s="3"/>
      <c r="I1694" s="3"/>
      <c r="J1694" s="140"/>
      <c r="K1694" s="83"/>
      <c r="L1694" s="140"/>
      <c r="M1694" s="83"/>
      <c r="N1694" s="3"/>
      <c r="O1694" s="3"/>
      <c r="P1694" s="3"/>
    </row>
    <row r="1695" spans="1:16" ht="11.25" x14ac:dyDescent="0.2">
      <c r="A1695" s="3"/>
      <c r="B1695" s="3"/>
      <c r="C1695" s="3"/>
      <c r="D1695" s="3"/>
      <c r="E1695" s="3"/>
      <c r="F1695" s="3"/>
      <c r="G1695" s="3"/>
      <c r="I1695" s="3"/>
      <c r="J1695" s="140"/>
      <c r="K1695" s="83"/>
      <c r="L1695" s="140"/>
      <c r="M1695" s="83"/>
      <c r="N1695" s="3"/>
      <c r="O1695" s="3"/>
      <c r="P1695" s="3"/>
    </row>
    <row r="1696" spans="1:16" ht="11.25" x14ac:dyDescent="0.2">
      <c r="A1696" s="3"/>
      <c r="B1696" s="3"/>
      <c r="C1696" s="3"/>
      <c r="D1696" s="3"/>
      <c r="E1696" s="3"/>
      <c r="F1696" s="3"/>
      <c r="G1696" s="3"/>
      <c r="I1696" s="3"/>
      <c r="J1696" s="140"/>
      <c r="K1696" s="83"/>
      <c r="L1696" s="140"/>
      <c r="M1696" s="83"/>
      <c r="N1696" s="3"/>
      <c r="O1696" s="3"/>
      <c r="P1696" s="3"/>
    </row>
    <row r="1697" spans="1:16" ht="11.25" x14ac:dyDescent="0.2">
      <c r="A1697" s="3"/>
      <c r="B1697" s="3"/>
      <c r="C1697" s="3"/>
      <c r="D1697" s="3"/>
      <c r="E1697" s="3"/>
      <c r="F1697" s="3"/>
      <c r="G1697" s="3"/>
      <c r="I1697" s="3"/>
      <c r="J1697" s="140"/>
      <c r="K1697" s="83"/>
      <c r="L1697" s="140"/>
      <c r="M1697" s="83"/>
      <c r="N1697" s="3"/>
      <c r="O1697" s="3"/>
      <c r="P1697" s="3"/>
    </row>
    <row r="1698" spans="1:16" ht="11.25" x14ac:dyDescent="0.2">
      <c r="A1698" s="3"/>
      <c r="B1698" s="3"/>
      <c r="C1698" s="3"/>
      <c r="D1698" s="3"/>
      <c r="E1698" s="3"/>
      <c r="F1698" s="3"/>
      <c r="G1698" s="3"/>
      <c r="I1698" s="3"/>
      <c r="J1698" s="140"/>
      <c r="K1698" s="83"/>
      <c r="L1698" s="140"/>
      <c r="M1698" s="83"/>
      <c r="N1698" s="3"/>
      <c r="O1698" s="3"/>
      <c r="P1698" s="3"/>
    </row>
    <row r="1699" spans="1:16" ht="11.25" x14ac:dyDescent="0.2">
      <c r="A1699" s="3"/>
      <c r="B1699" s="3"/>
      <c r="C1699" s="3"/>
      <c r="D1699" s="3"/>
      <c r="E1699" s="3"/>
      <c r="F1699" s="3"/>
      <c r="G1699" s="3"/>
      <c r="I1699" s="3"/>
      <c r="J1699" s="140"/>
      <c r="K1699" s="83"/>
      <c r="L1699" s="140"/>
      <c r="M1699" s="83"/>
      <c r="N1699" s="3"/>
      <c r="O1699" s="3"/>
      <c r="P1699" s="3"/>
    </row>
    <row r="1700" spans="1:16" ht="11.25" x14ac:dyDescent="0.2">
      <c r="A1700" s="3"/>
      <c r="B1700" s="3"/>
      <c r="C1700" s="3"/>
      <c r="D1700" s="3"/>
      <c r="E1700" s="3"/>
      <c r="F1700" s="3"/>
      <c r="G1700" s="3"/>
      <c r="I1700" s="3"/>
      <c r="J1700" s="140"/>
      <c r="K1700" s="83"/>
      <c r="L1700" s="140"/>
      <c r="M1700" s="83"/>
      <c r="N1700" s="3"/>
      <c r="O1700" s="3"/>
      <c r="P1700" s="3"/>
    </row>
    <row r="1701" spans="1:16" ht="11.25" x14ac:dyDescent="0.2">
      <c r="A1701" s="3"/>
      <c r="B1701" s="3"/>
      <c r="C1701" s="3"/>
      <c r="D1701" s="3"/>
      <c r="E1701" s="3"/>
      <c r="F1701" s="3"/>
      <c r="G1701" s="3"/>
      <c r="I1701" s="3"/>
      <c r="J1701" s="140"/>
      <c r="K1701" s="83"/>
      <c r="L1701" s="140"/>
      <c r="M1701" s="83"/>
      <c r="N1701" s="3"/>
      <c r="O1701" s="3"/>
      <c r="P1701" s="3"/>
    </row>
    <row r="1702" spans="1:16" ht="11.25" x14ac:dyDescent="0.2">
      <c r="A1702" s="3"/>
      <c r="B1702" s="3"/>
      <c r="C1702" s="3"/>
      <c r="D1702" s="3"/>
      <c r="E1702" s="3"/>
      <c r="F1702" s="3"/>
      <c r="G1702" s="3"/>
      <c r="I1702" s="3"/>
      <c r="J1702" s="140"/>
      <c r="K1702" s="83"/>
      <c r="L1702" s="140"/>
      <c r="M1702" s="83"/>
      <c r="N1702" s="3"/>
      <c r="O1702" s="3"/>
      <c r="P1702" s="3"/>
    </row>
    <row r="1703" spans="1:16" ht="11.25" x14ac:dyDescent="0.2">
      <c r="A1703" s="3"/>
      <c r="B1703" s="3"/>
      <c r="C1703" s="3"/>
      <c r="D1703" s="3"/>
      <c r="E1703" s="3"/>
      <c r="F1703" s="3"/>
      <c r="G1703" s="3"/>
      <c r="I1703" s="3"/>
      <c r="J1703" s="140"/>
      <c r="K1703" s="83"/>
      <c r="L1703" s="140"/>
      <c r="M1703" s="83"/>
      <c r="N1703" s="3"/>
      <c r="O1703" s="3"/>
      <c r="P1703" s="3"/>
    </row>
    <row r="1704" spans="1:16" ht="11.25" x14ac:dyDescent="0.2">
      <c r="A1704" s="3"/>
      <c r="B1704" s="3"/>
      <c r="C1704" s="3"/>
      <c r="D1704" s="3"/>
      <c r="E1704" s="3"/>
      <c r="F1704" s="3"/>
      <c r="G1704" s="3"/>
      <c r="I1704" s="3"/>
      <c r="J1704" s="140"/>
      <c r="K1704" s="83"/>
      <c r="L1704" s="140"/>
      <c r="M1704" s="83"/>
      <c r="N1704" s="3"/>
      <c r="O1704" s="3"/>
      <c r="P1704" s="3"/>
    </row>
    <row r="1705" spans="1:16" ht="11.25" x14ac:dyDescent="0.2">
      <c r="A1705" s="3"/>
      <c r="B1705" s="3"/>
      <c r="C1705" s="3"/>
      <c r="D1705" s="3"/>
      <c r="E1705" s="3"/>
      <c r="F1705" s="3"/>
      <c r="G1705" s="3"/>
      <c r="I1705" s="3"/>
      <c r="J1705" s="140"/>
      <c r="K1705" s="83"/>
      <c r="L1705" s="140"/>
      <c r="M1705" s="83"/>
      <c r="N1705" s="3"/>
      <c r="O1705" s="3"/>
      <c r="P1705" s="3"/>
    </row>
    <row r="1706" spans="1:16" ht="11.25" x14ac:dyDescent="0.2">
      <c r="A1706" s="3"/>
      <c r="B1706" s="3"/>
      <c r="C1706" s="3"/>
      <c r="D1706" s="3"/>
      <c r="E1706" s="3"/>
      <c r="F1706" s="3"/>
      <c r="G1706" s="3"/>
      <c r="I1706" s="3"/>
      <c r="J1706" s="140"/>
      <c r="K1706" s="83"/>
      <c r="L1706" s="140"/>
      <c r="M1706" s="83"/>
      <c r="N1706" s="3"/>
      <c r="O1706" s="3"/>
      <c r="P1706" s="3"/>
    </row>
    <row r="1707" spans="1:16" ht="11.25" x14ac:dyDescent="0.2">
      <c r="A1707" s="3"/>
      <c r="B1707" s="3"/>
      <c r="C1707" s="3"/>
      <c r="D1707" s="3"/>
      <c r="E1707" s="3"/>
      <c r="F1707" s="3"/>
      <c r="G1707" s="3"/>
      <c r="I1707" s="3"/>
      <c r="J1707" s="140"/>
      <c r="K1707" s="83"/>
      <c r="L1707" s="140"/>
      <c r="M1707" s="83"/>
      <c r="N1707" s="3"/>
      <c r="O1707" s="3"/>
      <c r="P1707" s="3"/>
    </row>
    <row r="1708" spans="1:16" ht="11.25" x14ac:dyDescent="0.2">
      <c r="A1708" s="3"/>
      <c r="B1708" s="3"/>
      <c r="C1708" s="3"/>
      <c r="D1708" s="3"/>
      <c r="E1708" s="3"/>
      <c r="F1708" s="3"/>
      <c r="G1708" s="3"/>
      <c r="I1708" s="3"/>
      <c r="J1708" s="140"/>
      <c r="K1708" s="83"/>
      <c r="L1708" s="140"/>
      <c r="M1708" s="83"/>
      <c r="N1708" s="3"/>
      <c r="O1708" s="3"/>
      <c r="P1708" s="3"/>
    </row>
    <row r="1709" spans="1:16" ht="11.25" x14ac:dyDescent="0.2">
      <c r="A1709" s="3"/>
      <c r="B1709" s="3"/>
      <c r="C1709" s="3"/>
      <c r="D1709" s="3"/>
      <c r="E1709" s="3"/>
      <c r="F1709" s="3"/>
      <c r="G1709" s="3"/>
      <c r="I1709" s="3"/>
      <c r="J1709" s="140"/>
      <c r="K1709" s="83"/>
      <c r="L1709" s="140"/>
      <c r="M1709" s="83"/>
      <c r="N1709" s="3"/>
      <c r="O1709" s="3"/>
      <c r="P1709" s="3"/>
    </row>
    <row r="1710" spans="1:16" ht="11.25" x14ac:dyDescent="0.2">
      <c r="A1710" s="3"/>
      <c r="B1710" s="3"/>
      <c r="C1710" s="3"/>
      <c r="D1710" s="3"/>
      <c r="E1710" s="3"/>
      <c r="F1710" s="3"/>
      <c r="G1710" s="3"/>
      <c r="I1710" s="3"/>
      <c r="J1710" s="140"/>
      <c r="K1710" s="83"/>
      <c r="L1710" s="140"/>
      <c r="M1710" s="83"/>
      <c r="N1710" s="3"/>
      <c r="O1710" s="3"/>
      <c r="P1710" s="3"/>
    </row>
    <row r="1711" spans="1:16" ht="11.25" x14ac:dyDescent="0.2">
      <c r="A1711" s="3"/>
      <c r="B1711" s="3"/>
      <c r="C1711" s="3"/>
      <c r="D1711" s="3"/>
      <c r="E1711" s="3"/>
      <c r="F1711" s="3"/>
      <c r="G1711" s="3"/>
      <c r="I1711" s="3"/>
      <c r="J1711" s="140"/>
      <c r="K1711" s="83"/>
      <c r="L1711" s="140"/>
      <c r="M1711" s="83"/>
      <c r="N1711" s="3"/>
      <c r="O1711" s="3"/>
      <c r="P1711" s="3"/>
    </row>
    <row r="1712" spans="1:16" ht="11.25" x14ac:dyDescent="0.2">
      <c r="A1712" s="3"/>
      <c r="B1712" s="3"/>
      <c r="C1712" s="3"/>
      <c r="D1712" s="3"/>
      <c r="E1712" s="3"/>
      <c r="F1712" s="3"/>
      <c r="G1712" s="3"/>
      <c r="I1712" s="3"/>
      <c r="J1712" s="140"/>
      <c r="K1712" s="83"/>
      <c r="L1712" s="140"/>
      <c r="M1712" s="83"/>
      <c r="N1712" s="3"/>
      <c r="O1712" s="3"/>
      <c r="P1712" s="3"/>
    </row>
    <row r="1713" spans="1:16" ht="11.25" x14ac:dyDescent="0.2">
      <c r="A1713" s="3"/>
      <c r="B1713" s="3"/>
      <c r="C1713" s="3"/>
      <c r="D1713" s="3"/>
      <c r="E1713" s="3"/>
      <c r="F1713" s="3"/>
      <c r="G1713" s="3"/>
      <c r="I1713" s="3"/>
      <c r="J1713" s="140"/>
      <c r="K1713" s="83"/>
      <c r="L1713" s="140"/>
      <c r="M1713" s="83"/>
      <c r="N1713" s="3"/>
      <c r="O1713" s="3"/>
      <c r="P1713" s="3"/>
    </row>
    <row r="1714" spans="1:16" ht="11.25" x14ac:dyDescent="0.2">
      <c r="A1714" s="3"/>
      <c r="B1714" s="3"/>
      <c r="C1714" s="3"/>
      <c r="D1714" s="3"/>
      <c r="E1714" s="3"/>
      <c r="F1714" s="3"/>
      <c r="G1714" s="3"/>
      <c r="I1714" s="3"/>
      <c r="J1714" s="140"/>
      <c r="K1714" s="83"/>
      <c r="L1714" s="140"/>
      <c r="M1714" s="83"/>
      <c r="N1714" s="3"/>
      <c r="O1714" s="3"/>
      <c r="P1714" s="3"/>
    </row>
    <row r="1715" spans="1:16" ht="11.25" x14ac:dyDescent="0.2">
      <c r="A1715" s="3"/>
      <c r="B1715" s="3"/>
      <c r="C1715" s="3"/>
      <c r="D1715" s="3"/>
      <c r="E1715" s="3"/>
      <c r="F1715" s="3"/>
      <c r="G1715" s="3"/>
      <c r="I1715" s="3"/>
      <c r="J1715" s="140"/>
      <c r="K1715" s="83"/>
      <c r="L1715" s="140"/>
      <c r="M1715" s="83"/>
      <c r="N1715" s="3"/>
      <c r="O1715" s="3"/>
      <c r="P1715" s="3"/>
    </row>
    <row r="1716" spans="1:16" ht="11.25" x14ac:dyDescent="0.2">
      <c r="A1716" s="3"/>
      <c r="B1716" s="3"/>
      <c r="C1716" s="3"/>
      <c r="D1716" s="3"/>
      <c r="E1716" s="3"/>
      <c r="F1716" s="3"/>
      <c r="G1716" s="3"/>
      <c r="I1716" s="3"/>
      <c r="J1716" s="140"/>
      <c r="K1716" s="83"/>
      <c r="L1716" s="140"/>
      <c r="M1716" s="83"/>
      <c r="N1716" s="3"/>
      <c r="O1716" s="3"/>
      <c r="P1716" s="3"/>
    </row>
    <row r="1717" spans="1:16" ht="11.25" x14ac:dyDescent="0.2">
      <c r="A1717" s="3"/>
      <c r="B1717" s="3"/>
      <c r="C1717" s="3"/>
      <c r="D1717" s="3"/>
      <c r="E1717" s="3"/>
      <c r="F1717" s="3"/>
      <c r="G1717" s="3"/>
      <c r="I1717" s="3"/>
      <c r="J1717" s="140"/>
      <c r="K1717" s="83"/>
      <c r="L1717" s="140"/>
      <c r="M1717" s="83"/>
      <c r="N1717" s="3"/>
      <c r="O1717" s="3"/>
      <c r="P1717" s="3"/>
    </row>
    <row r="1718" spans="1:16" ht="11.25" x14ac:dyDescent="0.2">
      <c r="A1718" s="3"/>
      <c r="B1718" s="3"/>
      <c r="C1718" s="3"/>
      <c r="D1718" s="3"/>
      <c r="E1718" s="3"/>
      <c r="F1718" s="3"/>
      <c r="G1718" s="3"/>
      <c r="I1718" s="3"/>
      <c r="J1718" s="140"/>
      <c r="K1718" s="83"/>
      <c r="L1718" s="140"/>
      <c r="M1718" s="83"/>
      <c r="N1718" s="3"/>
      <c r="O1718" s="3"/>
      <c r="P1718" s="3"/>
    </row>
    <row r="1719" spans="1:16" ht="11.25" x14ac:dyDescent="0.2">
      <c r="A1719" s="3"/>
      <c r="B1719" s="3"/>
      <c r="C1719" s="3"/>
      <c r="D1719" s="3"/>
      <c r="E1719" s="3"/>
      <c r="F1719" s="3"/>
      <c r="G1719" s="3"/>
      <c r="I1719" s="3"/>
      <c r="J1719" s="140"/>
      <c r="K1719" s="83"/>
      <c r="L1719" s="140"/>
      <c r="M1719" s="83"/>
      <c r="N1719" s="3"/>
      <c r="O1719" s="3"/>
      <c r="P1719" s="3"/>
    </row>
    <row r="1720" spans="1:16" ht="11.25" x14ac:dyDescent="0.2">
      <c r="A1720" s="3"/>
      <c r="B1720" s="3"/>
      <c r="C1720" s="3"/>
      <c r="D1720" s="3"/>
      <c r="E1720" s="3"/>
      <c r="F1720" s="3"/>
      <c r="G1720" s="3"/>
      <c r="I1720" s="3"/>
      <c r="J1720" s="140"/>
      <c r="K1720" s="83"/>
      <c r="L1720" s="140"/>
      <c r="M1720" s="83"/>
      <c r="N1720" s="3"/>
      <c r="O1720" s="3"/>
      <c r="P1720" s="3"/>
    </row>
    <row r="1721" spans="1:16" ht="11.25" x14ac:dyDescent="0.2">
      <c r="A1721" s="3"/>
      <c r="B1721" s="3"/>
      <c r="C1721" s="3"/>
      <c r="D1721" s="3"/>
      <c r="E1721" s="3"/>
      <c r="F1721" s="3"/>
      <c r="G1721" s="3"/>
      <c r="I1721" s="3"/>
      <c r="J1721" s="140"/>
      <c r="K1721" s="83"/>
      <c r="L1721" s="140"/>
      <c r="M1721" s="83"/>
      <c r="N1721" s="3"/>
      <c r="O1721" s="3"/>
      <c r="P1721" s="3"/>
    </row>
    <row r="1722" spans="1:16" ht="11.25" x14ac:dyDescent="0.2">
      <c r="A1722" s="3"/>
      <c r="B1722" s="3"/>
      <c r="C1722" s="3"/>
      <c r="D1722" s="3"/>
      <c r="E1722" s="3"/>
      <c r="F1722" s="3"/>
      <c r="G1722" s="3"/>
      <c r="I1722" s="3"/>
      <c r="J1722" s="140"/>
      <c r="K1722" s="83"/>
      <c r="L1722" s="140"/>
      <c r="M1722" s="83"/>
      <c r="N1722" s="3"/>
      <c r="O1722" s="3"/>
      <c r="P1722" s="3"/>
    </row>
    <row r="1723" spans="1:16" ht="11.25" x14ac:dyDescent="0.2">
      <c r="A1723" s="3"/>
      <c r="B1723" s="3"/>
      <c r="C1723" s="3"/>
      <c r="D1723" s="3"/>
      <c r="E1723" s="3"/>
      <c r="F1723" s="3"/>
      <c r="G1723" s="3"/>
      <c r="I1723" s="3"/>
      <c r="J1723" s="140"/>
      <c r="K1723" s="83"/>
      <c r="L1723" s="140"/>
      <c r="M1723" s="83"/>
      <c r="N1723" s="3"/>
      <c r="O1723" s="3"/>
      <c r="P1723" s="3"/>
    </row>
    <row r="1724" spans="1:16" ht="11.25" x14ac:dyDescent="0.2">
      <c r="A1724" s="3"/>
      <c r="B1724" s="3"/>
      <c r="C1724" s="3"/>
      <c r="D1724" s="3"/>
      <c r="E1724" s="3"/>
      <c r="F1724" s="3"/>
      <c r="G1724" s="3"/>
      <c r="I1724" s="3"/>
      <c r="J1724" s="140"/>
      <c r="K1724" s="83"/>
      <c r="L1724" s="140"/>
      <c r="M1724" s="83"/>
      <c r="N1724" s="3"/>
      <c r="O1724" s="3"/>
      <c r="P1724" s="3"/>
    </row>
    <row r="1725" spans="1:16" ht="11.25" x14ac:dyDescent="0.2">
      <c r="A1725" s="3"/>
      <c r="B1725" s="3"/>
      <c r="C1725" s="3"/>
      <c r="D1725" s="3"/>
      <c r="E1725" s="3"/>
      <c r="F1725" s="3"/>
      <c r="G1725" s="3"/>
      <c r="I1725" s="3"/>
      <c r="J1725" s="140"/>
      <c r="K1725" s="83"/>
      <c r="L1725" s="140"/>
      <c r="M1725" s="83"/>
      <c r="N1725" s="3"/>
      <c r="O1725" s="3"/>
      <c r="P1725" s="3"/>
    </row>
    <row r="1726" spans="1:16" ht="11.25" x14ac:dyDescent="0.2">
      <c r="A1726" s="3"/>
      <c r="B1726" s="3"/>
      <c r="C1726" s="3"/>
      <c r="D1726" s="3"/>
      <c r="E1726" s="3"/>
      <c r="F1726" s="3"/>
      <c r="G1726" s="3"/>
      <c r="I1726" s="3"/>
      <c r="J1726" s="140"/>
      <c r="K1726" s="83"/>
      <c r="L1726" s="140"/>
      <c r="M1726" s="83"/>
      <c r="N1726" s="3"/>
      <c r="O1726" s="3"/>
      <c r="P1726" s="3"/>
    </row>
    <row r="1727" spans="1:16" ht="11.25" x14ac:dyDescent="0.2">
      <c r="A1727" s="3"/>
      <c r="B1727" s="3"/>
      <c r="C1727" s="3"/>
      <c r="D1727" s="3"/>
      <c r="E1727" s="3"/>
      <c r="F1727" s="3"/>
      <c r="G1727" s="3"/>
      <c r="I1727" s="3"/>
      <c r="J1727" s="140"/>
      <c r="K1727" s="83"/>
      <c r="L1727" s="140"/>
      <c r="M1727" s="83"/>
      <c r="N1727" s="3"/>
      <c r="O1727" s="3"/>
      <c r="P1727" s="3"/>
    </row>
    <row r="1728" spans="1:16" ht="11.25" x14ac:dyDescent="0.2">
      <c r="A1728" s="3"/>
      <c r="B1728" s="3"/>
      <c r="C1728" s="3"/>
      <c r="D1728" s="3"/>
      <c r="E1728" s="3"/>
      <c r="F1728" s="3"/>
      <c r="G1728" s="3"/>
      <c r="I1728" s="3"/>
      <c r="J1728" s="140"/>
      <c r="K1728" s="83"/>
      <c r="L1728" s="140"/>
      <c r="M1728" s="83"/>
      <c r="N1728" s="3"/>
      <c r="O1728" s="3"/>
      <c r="P1728" s="3"/>
    </row>
    <row r="1729" spans="1:16" ht="11.25" x14ac:dyDescent="0.2">
      <c r="A1729" s="3"/>
      <c r="B1729" s="3"/>
      <c r="C1729" s="3"/>
      <c r="D1729" s="3"/>
      <c r="E1729" s="3"/>
      <c r="F1729" s="3"/>
      <c r="G1729" s="3"/>
      <c r="I1729" s="3"/>
      <c r="J1729" s="140"/>
      <c r="K1729" s="83"/>
      <c r="L1729" s="140"/>
      <c r="M1729" s="83"/>
      <c r="N1729" s="3"/>
      <c r="O1729" s="3"/>
      <c r="P1729" s="3"/>
    </row>
    <row r="1730" spans="1:16" ht="11.25" x14ac:dyDescent="0.2">
      <c r="A1730" s="3"/>
      <c r="B1730" s="3"/>
      <c r="C1730" s="3"/>
      <c r="D1730" s="3"/>
      <c r="E1730" s="3"/>
      <c r="F1730" s="3"/>
      <c r="G1730" s="3"/>
      <c r="I1730" s="3"/>
      <c r="J1730" s="140"/>
      <c r="K1730" s="83"/>
      <c r="L1730" s="140"/>
      <c r="M1730" s="83"/>
      <c r="N1730" s="3"/>
      <c r="O1730" s="3"/>
      <c r="P1730" s="3"/>
    </row>
    <row r="1731" spans="1:16" ht="11.25" x14ac:dyDescent="0.2">
      <c r="A1731" s="3"/>
      <c r="B1731" s="3"/>
      <c r="C1731" s="3"/>
      <c r="D1731" s="3"/>
      <c r="E1731" s="3"/>
      <c r="F1731" s="3"/>
      <c r="G1731" s="3"/>
      <c r="I1731" s="3"/>
      <c r="J1731" s="140"/>
      <c r="K1731" s="83"/>
      <c r="L1731" s="140"/>
      <c r="M1731" s="83"/>
      <c r="N1731" s="3"/>
      <c r="O1731" s="3"/>
      <c r="P1731" s="3"/>
    </row>
    <row r="1732" spans="1:16" ht="11.25" x14ac:dyDescent="0.2">
      <c r="A1732" s="3"/>
      <c r="B1732" s="3"/>
      <c r="C1732" s="3"/>
      <c r="D1732" s="3"/>
      <c r="E1732" s="3"/>
      <c r="F1732" s="3"/>
      <c r="G1732" s="3"/>
      <c r="I1732" s="3"/>
      <c r="J1732" s="140"/>
      <c r="K1732" s="83"/>
      <c r="L1732" s="140"/>
      <c r="M1732" s="83"/>
      <c r="N1732" s="3"/>
      <c r="O1732" s="3"/>
      <c r="P1732" s="3"/>
    </row>
    <row r="1733" spans="1:16" ht="11.25" x14ac:dyDescent="0.2">
      <c r="A1733" s="3"/>
      <c r="B1733" s="3"/>
      <c r="C1733" s="3"/>
      <c r="D1733" s="3"/>
      <c r="E1733" s="3"/>
      <c r="F1733" s="3"/>
      <c r="G1733" s="3"/>
      <c r="I1733" s="3"/>
      <c r="J1733" s="140"/>
      <c r="K1733" s="83"/>
      <c r="L1733" s="140"/>
      <c r="M1733" s="83"/>
      <c r="N1733" s="3"/>
      <c r="O1733" s="3"/>
      <c r="P1733" s="3"/>
    </row>
    <row r="1734" spans="1:16" ht="11.25" x14ac:dyDescent="0.2">
      <c r="A1734" s="3"/>
      <c r="B1734" s="3"/>
      <c r="C1734" s="3"/>
      <c r="D1734" s="3"/>
      <c r="E1734" s="3"/>
      <c r="F1734" s="3"/>
      <c r="G1734" s="3"/>
      <c r="I1734" s="3"/>
      <c r="J1734" s="140"/>
      <c r="K1734" s="83"/>
      <c r="L1734" s="140"/>
      <c r="M1734" s="83"/>
      <c r="N1734" s="3"/>
      <c r="O1734" s="3"/>
      <c r="P1734" s="3"/>
    </row>
    <row r="1735" spans="1:16" ht="11.25" x14ac:dyDescent="0.2">
      <c r="A1735" s="3"/>
      <c r="B1735" s="3"/>
      <c r="C1735" s="3"/>
      <c r="D1735" s="3"/>
      <c r="E1735" s="3"/>
      <c r="F1735" s="3"/>
      <c r="G1735" s="3"/>
      <c r="I1735" s="3"/>
      <c r="J1735" s="140"/>
      <c r="K1735" s="83"/>
      <c r="L1735" s="140"/>
      <c r="M1735" s="83"/>
      <c r="N1735" s="3"/>
      <c r="O1735" s="3"/>
      <c r="P1735" s="3"/>
    </row>
    <row r="1736" spans="1:16" ht="11.25" x14ac:dyDescent="0.2">
      <c r="A1736" s="3"/>
      <c r="B1736" s="3"/>
      <c r="C1736" s="3"/>
      <c r="D1736" s="3"/>
      <c r="E1736" s="3"/>
      <c r="F1736" s="3"/>
      <c r="G1736" s="3"/>
      <c r="I1736" s="3"/>
      <c r="J1736" s="140"/>
      <c r="K1736" s="83"/>
      <c r="L1736" s="140"/>
      <c r="M1736" s="83"/>
      <c r="N1736" s="3"/>
      <c r="O1736" s="3"/>
      <c r="P1736" s="3"/>
    </row>
    <row r="1737" spans="1:16" ht="11.25" x14ac:dyDescent="0.2">
      <c r="A1737" s="3"/>
      <c r="B1737" s="3"/>
      <c r="C1737" s="3"/>
      <c r="D1737" s="3"/>
      <c r="E1737" s="3"/>
      <c r="F1737" s="3"/>
      <c r="G1737" s="3"/>
      <c r="I1737" s="3"/>
      <c r="J1737" s="140"/>
      <c r="K1737" s="83"/>
      <c r="L1737" s="140"/>
      <c r="M1737" s="83"/>
      <c r="N1737" s="3"/>
      <c r="O1737" s="3"/>
      <c r="P1737" s="3"/>
    </row>
    <row r="1738" spans="1:16" ht="11.25" x14ac:dyDescent="0.2">
      <c r="A1738" s="3"/>
      <c r="B1738" s="3"/>
      <c r="C1738" s="3"/>
      <c r="D1738" s="3"/>
      <c r="E1738" s="3"/>
      <c r="F1738" s="3"/>
      <c r="G1738" s="3"/>
      <c r="I1738" s="3"/>
      <c r="J1738" s="140"/>
      <c r="K1738" s="83"/>
      <c r="L1738" s="140"/>
      <c r="M1738" s="83"/>
      <c r="N1738" s="3"/>
      <c r="O1738" s="3"/>
      <c r="P1738" s="3"/>
    </row>
    <row r="1739" spans="1:16" ht="11.25" x14ac:dyDescent="0.2">
      <c r="A1739" s="3"/>
      <c r="B1739" s="3"/>
      <c r="C1739" s="3"/>
      <c r="D1739" s="3"/>
      <c r="E1739" s="3"/>
      <c r="F1739" s="3"/>
      <c r="G1739" s="3"/>
      <c r="I1739" s="3"/>
      <c r="J1739" s="140"/>
      <c r="K1739" s="83"/>
      <c r="L1739" s="140"/>
      <c r="M1739" s="83"/>
      <c r="N1739" s="3"/>
      <c r="O1739" s="3"/>
      <c r="P1739" s="3"/>
    </row>
    <row r="1740" spans="1:16" ht="11.25" x14ac:dyDescent="0.2">
      <c r="A1740" s="3"/>
      <c r="B1740" s="3"/>
      <c r="C1740" s="3"/>
      <c r="D1740" s="3"/>
      <c r="E1740" s="3"/>
      <c r="F1740" s="3"/>
      <c r="G1740" s="3"/>
      <c r="I1740" s="3"/>
      <c r="J1740" s="140"/>
      <c r="K1740" s="83"/>
      <c r="L1740" s="140"/>
      <c r="M1740" s="83"/>
      <c r="N1740" s="3"/>
      <c r="O1740" s="3"/>
      <c r="P1740" s="3"/>
    </row>
    <row r="1741" spans="1:16" ht="11.25" x14ac:dyDescent="0.2">
      <c r="A1741" s="3"/>
      <c r="B1741" s="3"/>
      <c r="C1741" s="3"/>
      <c r="D1741" s="3"/>
      <c r="E1741" s="3"/>
      <c r="F1741" s="3"/>
      <c r="G1741" s="3"/>
      <c r="I1741" s="3"/>
      <c r="J1741" s="140"/>
      <c r="K1741" s="83"/>
      <c r="L1741" s="140"/>
      <c r="M1741" s="83"/>
      <c r="N1741" s="3"/>
      <c r="O1741" s="3"/>
      <c r="P1741" s="3"/>
    </row>
    <row r="1742" spans="1:16" ht="11.25" x14ac:dyDescent="0.2">
      <c r="A1742" s="3"/>
      <c r="B1742" s="3"/>
      <c r="C1742" s="3"/>
      <c r="D1742" s="3"/>
      <c r="E1742" s="3"/>
      <c r="F1742" s="3"/>
      <c r="G1742" s="3"/>
      <c r="I1742" s="3"/>
      <c r="J1742" s="140"/>
      <c r="K1742" s="83"/>
      <c r="L1742" s="140"/>
      <c r="M1742" s="83"/>
      <c r="N1742" s="3"/>
      <c r="O1742" s="3"/>
      <c r="P1742" s="3"/>
    </row>
    <row r="1743" spans="1:16" ht="11.25" x14ac:dyDescent="0.2">
      <c r="A1743" s="3"/>
      <c r="B1743" s="3"/>
      <c r="C1743" s="3"/>
      <c r="D1743" s="3"/>
      <c r="E1743" s="3"/>
      <c r="F1743" s="3"/>
      <c r="G1743" s="3"/>
      <c r="I1743" s="3"/>
      <c r="J1743" s="140"/>
      <c r="K1743" s="83"/>
      <c r="L1743" s="140"/>
      <c r="M1743" s="83"/>
      <c r="N1743" s="3"/>
      <c r="O1743" s="3"/>
      <c r="P1743" s="3"/>
    </row>
    <row r="1744" spans="1:16" ht="11.25" x14ac:dyDescent="0.2">
      <c r="A1744" s="3"/>
      <c r="B1744" s="3"/>
      <c r="C1744" s="3"/>
      <c r="D1744" s="3"/>
      <c r="E1744" s="3"/>
      <c r="F1744" s="3"/>
      <c r="G1744" s="3"/>
      <c r="I1744" s="3"/>
      <c r="J1744" s="140"/>
      <c r="K1744" s="83"/>
      <c r="L1744" s="140"/>
      <c r="M1744" s="83"/>
      <c r="N1744" s="3"/>
      <c r="O1744" s="3"/>
      <c r="P1744" s="3"/>
    </row>
    <row r="1745" spans="1:16" ht="11.25" x14ac:dyDescent="0.2">
      <c r="A1745" s="3"/>
      <c r="B1745" s="3"/>
      <c r="C1745" s="3"/>
      <c r="D1745" s="3"/>
      <c r="E1745" s="3"/>
      <c r="F1745" s="3"/>
      <c r="G1745" s="3"/>
      <c r="I1745" s="3"/>
      <c r="J1745" s="140"/>
      <c r="K1745" s="83"/>
      <c r="L1745" s="140"/>
      <c r="M1745" s="83"/>
      <c r="N1745" s="3"/>
      <c r="O1745" s="3"/>
      <c r="P1745" s="3"/>
    </row>
    <row r="1746" spans="1:16" ht="11.25" x14ac:dyDescent="0.2">
      <c r="A1746" s="3"/>
      <c r="B1746" s="3"/>
      <c r="C1746" s="3"/>
      <c r="D1746" s="3"/>
      <c r="E1746" s="3"/>
      <c r="F1746" s="3"/>
      <c r="G1746" s="3"/>
      <c r="I1746" s="3"/>
      <c r="J1746" s="140"/>
      <c r="K1746" s="83"/>
      <c r="L1746" s="140"/>
      <c r="M1746" s="83"/>
      <c r="N1746" s="3"/>
      <c r="O1746" s="3"/>
      <c r="P1746" s="3"/>
    </row>
    <row r="1747" spans="1:16" ht="11.25" x14ac:dyDescent="0.2">
      <c r="A1747" s="3"/>
      <c r="B1747" s="3"/>
      <c r="C1747" s="3"/>
      <c r="D1747" s="3"/>
      <c r="E1747" s="3"/>
      <c r="F1747" s="3"/>
      <c r="G1747" s="3"/>
      <c r="I1747" s="3"/>
      <c r="J1747" s="140"/>
      <c r="K1747" s="83"/>
      <c r="L1747" s="140"/>
      <c r="M1747" s="83"/>
      <c r="N1747" s="3"/>
      <c r="O1747" s="3"/>
      <c r="P1747" s="3"/>
    </row>
    <row r="1748" spans="1:16" ht="11.25" x14ac:dyDescent="0.2">
      <c r="A1748" s="3"/>
      <c r="B1748" s="3"/>
      <c r="C1748" s="3"/>
      <c r="D1748" s="3"/>
      <c r="E1748" s="3"/>
      <c r="F1748" s="3"/>
      <c r="G1748" s="3"/>
      <c r="I1748" s="3"/>
      <c r="J1748" s="140"/>
      <c r="K1748" s="83"/>
      <c r="L1748" s="140"/>
      <c r="M1748" s="83"/>
      <c r="N1748" s="3"/>
      <c r="O1748" s="3"/>
      <c r="P1748" s="3"/>
    </row>
    <row r="1749" spans="1:16" ht="11.25" x14ac:dyDescent="0.2">
      <c r="A1749" s="3"/>
      <c r="B1749" s="3"/>
      <c r="C1749" s="3"/>
      <c r="D1749" s="3"/>
      <c r="E1749" s="3"/>
      <c r="F1749" s="3"/>
      <c r="G1749" s="3"/>
      <c r="I1749" s="3"/>
      <c r="J1749" s="140"/>
      <c r="K1749" s="83"/>
      <c r="L1749" s="140"/>
      <c r="M1749" s="83"/>
      <c r="N1749" s="3"/>
      <c r="O1749" s="3"/>
      <c r="P1749" s="3"/>
    </row>
    <row r="1750" spans="1:16" ht="11.25" x14ac:dyDescent="0.2">
      <c r="A1750" s="3"/>
      <c r="B1750" s="3"/>
      <c r="C1750" s="3"/>
      <c r="D1750" s="3"/>
      <c r="E1750" s="3"/>
      <c r="F1750" s="3"/>
      <c r="G1750" s="3"/>
      <c r="I1750" s="3"/>
      <c r="J1750" s="140"/>
      <c r="K1750" s="83"/>
      <c r="L1750" s="140"/>
      <c r="M1750" s="83"/>
      <c r="N1750" s="3"/>
      <c r="O1750" s="3"/>
      <c r="P1750" s="3"/>
    </row>
    <row r="1751" spans="1:16" ht="11.25" x14ac:dyDescent="0.2">
      <c r="A1751" s="3"/>
      <c r="B1751" s="3"/>
      <c r="C1751" s="3"/>
      <c r="D1751" s="3"/>
      <c r="E1751" s="3"/>
      <c r="F1751" s="3"/>
      <c r="G1751" s="3"/>
      <c r="I1751" s="3"/>
      <c r="J1751" s="140"/>
      <c r="K1751" s="83"/>
      <c r="L1751" s="140"/>
      <c r="M1751" s="83"/>
      <c r="N1751" s="3"/>
      <c r="O1751" s="3"/>
      <c r="P1751" s="3"/>
    </row>
    <row r="1752" spans="1:16" ht="11.25" x14ac:dyDescent="0.2">
      <c r="A1752" s="3"/>
      <c r="B1752" s="3"/>
      <c r="C1752" s="3"/>
      <c r="D1752" s="3"/>
      <c r="E1752" s="3"/>
      <c r="F1752" s="3"/>
      <c r="G1752" s="3"/>
      <c r="I1752" s="3"/>
      <c r="J1752" s="140"/>
      <c r="K1752" s="83"/>
      <c r="L1752" s="140"/>
      <c r="M1752" s="83"/>
      <c r="N1752" s="3"/>
      <c r="O1752" s="3"/>
      <c r="P1752" s="3"/>
    </row>
    <row r="1753" spans="1:16" ht="11.25" x14ac:dyDescent="0.2">
      <c r="A1753" s="3"/>
      <c r="B1753" s="3"/>
      <c r="C1753" s="3"/>
      <c r="D1753" s="3"/>
      <c r="E1753" s="3"/>
      <c r="F1753" s="3"/>
      <c r="G1753" s="3"/>
      <c r="I1753" s="3"/>
      <c r="J1753" s="140"/>
      <c r="K1753" s="83"/>
      <c r="L1753" s="140"/>
      <c r="M1753" s="83"/>
      <c r="N1753" s="3"/>
      <c r="O1753" s="3"/>
      <c r="P1753" s="3"/>
    </row>
    <row r="1754" spans="1:16" ht="11.25" x14ac:dyDescent="0.2">
      <c r="A1754" s="3"/>
      <c r="B1754" s="3"/>
      <c r="C1754" s="3"/>
      <c r="D1754" s="3"/>
      <c r="E1754" s="3"/>
      <c r="F1754" s="3"/>
      <c r="G1754" s="3"/>
      <c r="I1754" s="3"/>
      <c r="J1754" s="140"/>
      <c r="K1754" s="83"/>
      <c r="L1754" s="140"/>
      <c r="M1754" s="83"/>
      <c r="N1754" s="3"/>
      <c r="O1754" s="3"/>
      <c r="P1754" s="3"/>
    </row>
    <row r="1755" spans="1:16" ht="11.25" x14ac:dyDescent="0.2">
      <c r="A1755" s="3"/>
      <c r="B1755" s="3"/>
      <c r="C1755" s="3"/>
      <c r="D1755" s="3"/>
      <c r="E1755" s="3"/>
      <c r="F1755" s="3"/>
      <c r="G1755" s="3"/>
      <c r="I1755" s="3"/>
      <c r="J1755" s="140"/>
      <c r="K1755" s="83"/>
      <c r="L1755" s="140"/>
      <c r="M1755" s="83"/>
      <c r="N1755" s="3"/>
      <c r="O1755" s="3"/>
      <c r="P1755" s="3"/>
    </row>
    <row r="1756" spans="1:16" ht="11.25" x14ac:dyDescent="0.2">
      <c r="A1756" s="3"/>
      <c r="B1756" s="3"/>
      <c r="C1756" s="3"/>
      <c r="D1756" s="3"/>
      <c r="E1756" s="3"/>
      <c r="F1756" s="3"/>
      <c r="G1756" s="3"/>
      <c r="I1756" s="3"/>
      <c r="J1756" s="140"/>
      <c r="K1756" s="83"/>
      <c r="L1756" s="140"/>
      <c r="M1756" s="83"/>
      <c r="N1756" s="3"/>
      <c r="O1756" s="3"/>
      <c r="P1756" s="3"/>
    </row>
    <row r="1757" spans="1:16" ht="11.25" x14ac:dyDescent="0.2">
      <c r="A1757" s="3"/>
      <c r="B1757" s="3"/>
      <c r="C1757" s="3"/>
      <c r="D1757" s="3"/>
      <c r="E1757" s="3"/>
      <c r="F1757" s="3"/>
      <c r="G1757" s="3"/>
      <c r="I1757" s="3"/>
      <c r="J1757" s="140"/>
      <c r="K1757" s="83"/>
      <c r="L1757" s="140"/>
      <c r="M1757" s="83"/>
      <c r="N1757" s="3"/>
      <c r="O1757" s="3"/>
      <c r="P1757" s="3"/>
    </row>
    <row r="1758" spans="1:16" ht="11.25" x14ac:dyDescent="0.2">
      <c r="A1758" s="3"/>
      <c r="B1758" s="3"/>
      <c r="C1758" s="3"/>
      <c r="D1758" s="3"/>
      <c r="E1758" s="3"/>
      <c r="F1758" s="3"/>
      <c r="G1758" s="3"/>
      <c r="I1758" s="3"/>
      <c r="J1758" s="140"/>
      <c r="K1758" s="83"/>
      <c r="L1758" s="140"/>
      <c r="M1758" s="83"/>
      <c r="N1758" s="3"/>
      <c r="O1758" s="3"/>
      <c r="P1758" s="3"/>
    </row>
    <row r="1759" spans="1:16" ht="11.25" x14ac:dyDescent="0.2">
      <c r="A1759" s="3"/>
      <c r="B1759" s="3"/>
      <c r="C1759" s="3"/>
      <c r="D1759" s="3"/>
      <c r="E1759" s="3"/>
      <c r="F1759" s="3"/>
      <c r="G1759" s="3"/>
      <c r="I1759" s="3"/>
      <c r="J1759" s="140"/>
      <c r="K1759" s="83"/>
      <c r="L1759" s="140"/>
      <c r="M1759" s="83"/>
      <c r="N1759" s="3"/>
      <c r="O1759" s="3"/>
      <c r="P1759" s="3"/>
    </row>
    <row r="1760" spans="1:16" ht="11.25" x14ac:dyDescent="0.2">
      <c r="A1760" s="3"/>
      <c r="B1760" s="3"/>
      <c r="C1760" s="3"/>
      <c r="D1760" s="3"/>
      <c r="E1760" s="3"/>
      <c r="F1760" s="3"/>
      <c r="G1760" s="3"/>
      <c r="I1760" s="3"/>
      <c r="J1760" s="140"/>
      <c r="K1760" s="83"/>
      <c r="L1760" s="140"/>
      <c r="M1760" s="83"/>
      <c r="N1760" s="3"/>
      <c r="O1760" s="3"/>
      <c r="P1760" s="3"/>
    </row>
    <row r="1761" spans="1:16" ht="11.25" x14ac:dyDescent="0.2">
      <c r="A1761" s="3"/>
      <c r="B1761" s="3"/>
      <c r="C1761" s="3"/>
      <c r="D1761" s="3"/>
      <c r="E1761" s="3"/>
      <c r="F1761" s="3"/>
      <c r="G1761" s="3"/>
      <c r="I1761" s="3"/>
      <c r="J1761" s="140"/>
      <c r="K1761" s="83"/>
      <c r="L1761" s="140"/>
      <c r="M1761" s="83"/>
      <c r="N1761" s="3"/>
      <c r="O1761" s="3"/>
      <c r="P1761" s="3"/>
    </row>
    <row r="1762" spans="1:16" ht="11.25" x14ac:dyDescent="0.2">
      <c r="A1762" s="3"/>
      <c r="B1762" s="3"/>
      <c r="C1762" s="3"/>
      <c r="D1762" s="3"/>
      <c r="E1762" s="3"/>
      <c r="F1762" s="3"/>
      <c r="G1762" s="3"/>
      <c r="I1762" s="3"/>
      <c r="J1762" s="140"/>
      <c r="K1762" s="83"/>
      <c r="L1762" s="140"/>
      <c r="M1762" s="83"/>
      <c r="N1762" s="3"/>
      <c r="O1762" s="3"/>
      <c r="P1762" s="3"/>
    </row>
    <row r="1763" spans="1:16" ht="11.25" x14ac:dyDescent="0.2">
      <c r="A1763" s="3"/>
      <c r="B1763" s="3"/>
      <c r="C1763" s="3"/>
      <c r="D1763" s="3"/>
      <c r="E1763" s="3"/>
      <c r="F1763" s="3"/>
      <c r="G1763" s="3"/>
      <c r="I1763" s="3"/>
      <c r="J1763" s="140"/>
      <c r="K1763" s="83"/>
      <c r="L1763" s="140"/>
      <c r="M1763" s="83"/>
      <c r="N1763" s="3"/>
      <c r="O1763" s="3"/>
      <c r="P1763" s="3"/>
    </row>
    <row r="1764" spans="1:16" ht="11.25" x14ac:dyDescent="0.2">
      <c r="A1764" s="3"/>
      <c r="B1764" s="3"/>
      <c r="C1764" s="3"/>
      <c r="D1764" s="3"/>
      <c r="E1764" s="3"/>
      <c r="F1764" s="3"/>
      <c r="G1764" s="3"/>
      <c r="I1764" s="3"/>
      <c r="J1764" s="140"/>
      <c r="K1764" s="83"/>
      <c r="L1764" s="140"/>
      <c r="M1764" s="83"/>
      <c r="N1764" s="3"/>
      <c r="O1764" s="3"/>
      <c r="P1764" s="3"/>
    </row>
    <row r="1765" spans="1:16" ht="11.25" x14ac:dyDescent="0.2">
      <c r="A1765" s="3"/>
      <c r="B1765" s="3"/>
      <c r="C1765" s="3"/>
      <c r="D1765" s="3"/>
      <c r="E1765" s="3"/>
      <c r="F1765" s="3"/>
      <c r="G1765" s="3"/>
      <c r="I1765" s="3"/>
      <c r="J1765" s="140"/>
      <c r="K1765" s="83"/>
      <c r="L1765" s="140"/>
      <c r="M1765" s="83"/>
      <c r="N1765" s="3"/>
      <c r="O1765" s="3"/>
      <c r="P1765" s="3"/>
    </row>
    <row r="1766" spans="1:16" ht="11.25" x14ac:dyDescent="0.2">
      <c r="A1766" s="3"/>
      <c r="B1766" s="3"/>
      <c r="C1766" s="3"/>
      <c r="D1766" s="3"/>
      <c r="E1766" s="3"/>
      <c r="F1766" s="3"/>
      <c r="G1766" s="3"/>
      <c r="I1766" s="3"/>
      <c r="J1766" s="140"/>
      <c r="K1766" s="83"/>
      <c r="L1766" s="140"/>
      <c r="M1766" s="83"/>
      <c r="N1766" s="3"/>
      <c r="O1766" s="3"/>
      <c r="P1766" s="3"/>
    </row>
    <row r="1767" spans="1:16" ht="11.25" x14ac:dyDescent="0.2">
      <c r="A1767" s="3"/>
      <c r="B1767" s="3"/>
      <c r="C1767" s="3"/>
      <c r="D1767" s="3"/>
      <c r="E1767" s="3"/>
      <c r="F1767" s="3"/>
      <c r="G1767" s="3"/>
      <c r="I1767" s="3"/>
      <c r="J1767" s="140"/>
      <c r="K1767" s="83"/>
      <c r="L1767" s="140"/>
      <c r="M1767" s="83"/>
      <c r="N1767" s="3"/>
      <c r="O1767" s="3"/>
      <c r="P1767" s="3"/>
    </row>
    <row r="1768" spans="1:16" ht="11.25" x14ac:dyDescent="0.2">
      <c r="A1768" s="3"/>
      <c r="B1768" s="3"/>
      <c r="C1768" s="3"/>
      <c r="D1768" s="3"/>
      <c r="E1768" s="3"/>
      <c r="F1768" s="3"/>
      <c r="G1768" s="3"/>
      <c r="I1768" s="3"/>
      <c r="J1768" s="140"/>
      <c r="K1768" s="83"/>
      <c r="L1768" s="140"/>
      <c r="M1768" s="83"/>
      <c r="N1768" s="3"/>
      <c r="O1768" s="3"/>
      <c r="P1768" s="3"/>
    </row>
    <row r="1769" spans="1:16" ht="11.25" x14ac:dyDescent="0.2">
      <c r="A1769" s="3"/>
      <c r="B1769" s="3"/>
      <c r="C1769" s="3"/>
      <c r="D1769" s="3"/>
      <c r="E1769" s="3"/>
      <c r="F1769" s="3"/>
      <c r="G1769" s="3"/>
      <c r="I1769" s="3"/>
      <c r="J1769" s="140"/>
      <c r="K1769" s="83"/>
      <c r="L1769" s="140"/>
      <c r="M1769" s="83"/>
      <c r="N1769" s="3"/>
      <c r="O1769" s="3"/>
      <c r="P1769" s="3"/>
    </row>
    <row r="1770" spans="1:16" ht="11.25" x14ac:dyDescent="0.2">
      <c r="A1770" s="3"/>
      <c r="B1770" s="3"/>
      <c r="C1770" s="3"/>
      <c r="D1770" s="3"/>
      <c r="E1770" s="3"/>
      <c r="F1770" s="3"/>
      <c r="G1770" s="3"/>
      <c r="I1770" s="3"/>
      <c r="J1770" s="140"/>
      <c r="K1770" s="83"/>
      <c r="L1770" s="140"/>
      <c r="M1770" s="83"/>
      <c r="N1770" s="3"/>
      <c r="O1770" s="3"/>
      <c r="P1770" s="3"/>
    </row>
    <row r="1771" spans="1:16" ht="11.25" x14ac:dyDescent="0.2">
      <c r="A1771" s="3"/>
      <c r="B1771" s="3"/>
      <c r="C1771" s="3"/>
      <c r="D1771" s="3"/>
      <c r="E1771" s="3"/>
      <c r="F1771" s="3"/>
      <c r="G1771" s="3"/>
      <c r="I1771" s="3"/>
      <c r="J1771" s="140"/>
      <c r="K1771" s="83"/>
      <c r="L1771" s="140"/>
      <c r="M1771" s="83"/>
      <c r="N1771" s="3"/>
      <c r="O1771" s="3"/>
      <c r="P1771" s="3"/>
    </row>
    <row r="1772" spans="1:16" ht="11.25" x14ac:dyDescent="0.2">
      <c r="A1772" s="3"/>
      <c r="B1772" s="3"/>
      <c r="C1772" s="3"/>
      <c r="D1772" s="3"/>
      <c r="E1772" s="3"/>
      <c r="F1772" s="3"/>
      <c r="G1772" s="3"/>
      <c r="I1772" s="3"/>
      <c r="J1772" s="140"/>
      <c r="K1772" s="83"/>
      <c r="L1772" s="140"/>
      <c r="M1772" s="83"/>
      <c r="N1772" s="3"/>
      <c r="O1772" s="3"/>
      <c r="P1772" s="3"/>
    </row>
    <row r="1773" spans="1:16" ht="11.25" x14ac:dyDescent="0.2">
      <c r="A1773" s="3"/>
      <c r="B1773" s="3"/>
      <c r="C1773" s="3"/>
      <c r="D1773" s="3"/>
      <c r="E1773" s="3"/>
      <c r="F1773" s="3"/>
      <c r="G1773" s="3"/>
      <c r="I1773" s="3"/>
      <c r="J1773" s="140"/>
      <c r="K1773" s="83"/>
      <c r="L1773" s="140"/>
      <c r="M1773" s="83"/>
      <c r="N1773" s="3"/>
      <c r="O1773" s="3"/>
      <c r="P1773" s="3"/>
    </row>
    <row r="1774" spans="1:16" ht="11.25" x14ac:dyDescent="0.2">
      <c r="A1774" s="3"/>
      <c r="B1774" s="3"/>
      <c r="C1774" s="3"/>
      <c r="D1774" s="3"/>
      <c r="E1774" s="3"/>
      <c r="F1774" s="3"/>
      <c r="G1774" s="3"/>
      <c r="I1774" s="3"/>
      <c r="J1774" s="140"/>
      <c r="K1774" s="83"/>
      <c r="L1774" s="140"/>
      <c r="M1774" s="83"/>
      <c r="N1774" s="3"/>
      <c r="O1774" s="3"/>
      <c r="P1774" s="3"/>
    </row>
    <row r="1775" spans="1:16" ht="11.25" x14ac:dyDescent="0.2">
      <c r="A1775" s="3"/>
      <c r="B1775" s="3"/>
      <c r="C1775" s="3"/>
      <c r="D1775" s="3"/>
      <c r="E1775" s="3"/>
      <c r="F1775" s="3"/>
      <c r="G1775" s="3"/>
      <c r="I1775" s="3"/>
      <c r="J1775" s="140"/>
      <c r="K1775" s="83"/>
      <c r="L1775" s="140"/>
      <c r="M1775" s="83"/>
      <c r="N1775" s="3"/>
      <c r="O1775" s="3"/>
      <c r="P1775" s="3"/>
    </row>
    <row r="1776" spans="1:16" ht="11.25" x14ac:dyDescent="0.2">
      <c r="A1776" s="3"/>
      <c r="B1776" s="3"/>
      <c r="C1776" s="3"/>
      <c r="D1776" s="3"/>
      <c r="E1776" s="3"/>
      <c r="F1776" s="3"/>
      <c r="G1776" s="3"/>
      <c r="I1776" s="3"/>
      <c r="J1776" s="140"/>
      <c r="K1776" s="83"/>
      <c r="L1776" s="140"/>
      <c r="M1776" s="83"/>
      <c r="N1776" s="3"/>
      <c r="O1776" s="3"/>
      <c r="P1776" s="3"/>
    </row>
    <row r="1777" spans="1:16" ht="11.25" x14ac:dyDescent="0.2">
      <c r="A1777" s="3"/>
      <c r="B1777" s="3"/>
      <c r="C1777" s="3"/>
      <c r="D1777" s="3"/>
      <c r="E1777" s="3"/>
      <c r="F1777" s="3"/>
      <c r="G1777" s="3"/>
      <c r="I1777" s="3"/>
      <c r="J1777" s="140"/>
      <c r="K1777" s="83"/>
      <c r="L1777" s="140"/>
      <c r="M1777" s="83"/>
      <c r="N1777" s="3"/>
      <c r="O1777" s="3"/>
      <c r="P1777" s="3"/>
    </row>
    <row r="1778" spans="1:16" ht="11.25" x14ac:dyDescent="0.2">
      <c r="A1778" s="3"/>
      <c r="B1778" s="3"/>
      <c r="C1778" s="3"/>
      <c r="D1778" s="3"/>
      <c r="E1778" s="3"/>
      <c r="F1778" s="3"/>
      <c r="G1778" s="3"/>
      <c r="I1778" s="3"/>
      <c r="J1778" s="140"/>
      <c r="K1778" s="83"/>
      <c r="L1778" s="140"/>
      <c r="M1778" s="83"/>
      <c r="N1778" s="3"/>
      <c r="O1778" s="3"/>
      <c r="P1778" s="3"/>
    </row>
    <row r="1779" spans="1:16" ht="11.25" x14ac:dyDescent="0.2">
      <c r="A1779" s="3"/>
      <c r="B1779" s="3"/>
      <c r="C1779" s="3"/>
      <c r="D1779" s="3"/>
      <c r="E1779" s="3"/>
      <c r="F1779" s="3"/>
      <c r="G1779" s="3"/>
      <c r="I1779" s="3"/>
      <c r="J1779" s="140"/>
      <c r="K1779" s="83"/>
      <c r="L1779" s="140"/>
      <c r="M1779" s="83"/>
      <c r="N1779" s="3"/>
      <c r="O1779" s="3"/>
      <c r="P1779" s="3"/>
    </row>
    <row r="1780" spans="1:16" ht="11.25" x14ac:dyDescent="0.2">
      <c r="A1780" s="3"/>
      <c r="B1780" s="3"/>
      <c r="C1780" s="3"/>
      <c r="D1780" s="3"/>
      <c r="E1780" s="3"/>
      <c r="F1780" s="3"/>
      <c r="G1780" s="3"/>
      <c r="I1780" s="3"/>
      <c r="J1780" s="140"/>
      <c r="K1780" s="83"/>
      <c r="L1780" s="140"/>
      <c r="M1780" s="83"/>
      <c r="N1780" s="3"/>
      <c r="O1780" s="3"/>
      <c r="P1780" s="3"/>
    </row>
    <row r="1781" spans="1:16" ht="11.25" x14ac:dyDescent="0.2">
      <c r="A1781" s="3"/>
      <c r="B1781" s="3"/>
      <c r="C1781" s="3"/>
      <c r="D1781" s="3"/>
      <c r="E1781" s="3"/>
      <c r="F1781" s="3"/>
      <c r="G1781" s="3"/>
      <c r="I1781" s="3"/>
      <c r="J1781" s="140"/>
      <c r="K1781" s="83"/>
      <c r="L1781" s="140"/>
      <c r="M1781" s="83"/>
      <c r="N1781" s="3"/>
      <c r="O1781" s="3"/>
      <c r="P1781" s="3"/>
    </row>
    <row r="1782" spans="1:16" ht="11.25" x14ac:dyDescent="0.2">
      <c r="A1782" s="3"/>
      <c r="B1782" s="3"/>
      <c r="C1782" s="3"/>
      <c r="D1782" s="3"/>
      <c r="E1782" s="3"/>
      <c r="F1782" s="3"/>
      <c r="G1782" s="3"/>
      <c r="I1782" s="3"/>
      <c r="J1782" s="140"/>
      <c r="K1782" s="83"/>
      <c r="L1782" s="140"/>
      <c r="M1782" s="83"/>
      <c r="N1782" s="3"/>
      <c r="O1782" s="3"/>
      <c r="P1782" s="3"/>
    </row>
    <row r="1783" spans="1:16" ht="11.25" x14ac:dyDescent="0.2">
      <c r="A1783" s="3"/>
      <c r="B1783" s="3"/>
      <c r="C1783" s="3"/>
      <c r="D1783" s="3"/>
      <c r="E1783" s="3"/>
      <c r="F1783" s="3"/>
      <c r="G1783" s="3"/>
      <c r="I1783" s="3"/>
      <c r="J1783" s="140"/>
      <c r="K1783" s="83"/>
      <c r="L1783" s="140"/>
      <c r="M1783" s="83"/>
      <c r="N1783" s="3"/>
      <c r="O1783" s="3"/>
      <c r="P1783" s="3"/>
    </row>
    <row r="1784" spans="1:16" ht="11.25" x14ac:dyDescent="0.2">
      <c r="A1784" s="3"/>
      <c r="B1784" s="3"/>
      <c r="C1784" s="3"/>
      <c r="D1784" s="3"/>
      <c r="E1784" s="3"/>
      <c r="F1784" s="3"/>
      <c r="G1784" s="3"/>
      <c r="I1784" s="3"/>
      <c r="J1784" s="140"/>
      <c r="K1784" s="83"/>
      <c r="L1784" s="140"/>
      <c r="M1784" s="83"/>
      <c r="N1784" s="3"/>
      <c r="O1784" s="3"/>
      <c r="P1784" s="3"/>
    </row>
    <row r="1785" spans="1:16" ht="11.25" x14ac:dyDescent="0.2">
      <c r="A1785" s="3"/>
      <c r="B1785" s="3"/>
      <c r="C1785" s="3"/>
      <c r="D1785" s="3"/>
      <c r="E1785" s="3"/>
      <c r="F1785" s="3"/>
      <c r="G1785" s="3"/>
      <c r="I1785" s="3"/>
      <c r="J1785" s="140"/>
      <c r="K1785" s="83"/>
      <c r="L1785" s="140"/>
      <c r="M1785" s="83"/>
      <c r="N1785" s="3"/>
      <c r="O1785" s="3"/>
      <c r="P1785" s="3"/>
    </row>
    <row r="1786" spans="1:16" ht="11.25" x14ac:dyDescent="0.2">
      <c r="A1786" s="3"/>
      <c r="B1786" s="3"/>
      <c r="C1786" s="3"/>
      <c r="D1786" s="3"/>
      <c r="E1786" s="3"/>
      <c r="F1786" s="3"/>
      <c r="G1786" s="3"/>
      <c r="I1786" s="3"/>
      <c r="J1786" s="140"/>
      <c r="K1786" s="83"/>
      <c r="L1786" s="140"/>
      <c r="M1786" s="83"/>
      <c r="N1786" s="3"/>
      <c r="O1786" s="3"/>
      <c r="P1786" s="3"/>
    </row>
    <row r="1787" spans="1:16" ht="11.25" x14ac:dyDescent="0.2">
      <c r="A1787" s="3"/>
      <c r="B1787" s="3"/>
      <c r="C1787" s="3"/>
      <c r="D1787" s="3"/>
      <c r="E1787" s="3"/>
      <c r="F1787" s="3"/>
      <c r="G1787" s="3"/>
      <c r="I1787" s="3"/>
      <c r="J1787" s="140"/>
      <c r="K1787" s="83"/>
      <c r="L1787" s="140"/>
      <c r="M1787" s="83"/>
      <c r="N1787" s="3"/>
      <c r="O1787" s="3"/>
      <c r="P1787" s="3"/>
    </row>
    <row r="1788" spans="1:16" ht="11.25" x14ac:dyDescent="0.2">
      <c r="A1788" s="3"/>
      <c r="B1788" s="3"/>
      <c r="C1788" s="3"/>
      <c r="D1788" s="3"/>
      <c r="E1788" s="3"/>
      <c r="F1788" s="3"/>
      <c r="G1788" s="3"/>
      <c r="I1788" s="3"/>
      <c r="J1788" s="140"/>
      <c r="K1788" s="83"/>
      <c r="L1788" s="140"/>
      <c r="M1788" s="83"/>
      <c r="N1788" s="3"/>
      <c r="O1788" s="3"/>
      <c r="P1788" s="3"/>
    </row>
    <row r="1789" spans="1:16" ht="11.25" x14ac:dyDescent="0.2">
      <c r="A1789" s="3"/>
      <c r="B1789" s="3"/>
      <c r="C1789" s="3"/>
      <c r="D1789" s="3"/>
      <c r="E1789" s="3"/>
      <c r="F1789" s="3"/>
      <c r="G1789" s="3"/>
      <c r="I1789" s="3"/>
      <c r="J1789" s="140"/>
      <c r="K1789" s="83"/>
      <c r="L1789" s="140"/>
      <c r="M1789" s="83"/>
      <c r="N1789" s="3"/>
      <c r="O1789" s="3"/>
      <c r="P1789" s="3"/>
    </row>
    <row r="1790" spans="1:16" ht="11.25" x14ac:dyDescent="0.2">
      <c r="A1790" s="3"/>
      <c r="B1790" s="3"/>
      <c r="C1790" s="3"/>
      <c r="D1790" s="3"/>
      <c r="E1790" s="3"/>
      <c r="F1790" s="3"/>
      <c r="G1790" s="3"/>
      <c r="I1790" s="3"/>
      <c r="J1790" s="140"/>
      <c r="K1790" s="83"/>
      <c r="L1790" s="140"/>
      <c r="M1790" s="83"/>
      <c r="N1790" s="3"/>
      <c r="O1790" s="3"/>
      <c r="P1790" s="3"/>
    </row>
    <row r="1791" spans="1:16" ht="11.25" x14ac:dyDescent="0.2">
      <c r="A1791" s="3"/>
      <c r="B1791" s="3"/>
      <c r="C1791" s="3"/>
      <c r="D1791" s="3"/>
      <c r="E1791" s="3"/>
      <c r="F1791" s="3"/>
      <c r="G1791" s="3"/>
      <c r="I1791" s="3"/>
      <c r="J1791" s="140"/>
      <c r="K1791" s="83"/>
      <c r="L1791" s="140"/>
      <c r="M1791" s="83"/>
      <c r="N1791" s="3"/>
      <c r="O1791" s="3"/>
      <c r="P1791" s="3"/>
    </row>
    <row r="1792" spans="1:16" ht="11.25" x14ac:dyDescent="0.2">
      <c r="A1792" s="3"/>
      <c r="B1792" s="3"/>
      <c r="C1792" s="3"/>
      <c r="D1792" s="3"/>
      <c r="E1792" s="3"/>
      <c r="F1792" s="3"/>
      <c r="G1792" s="3"/>
      <c r="I1792" s="3"/>
      <c r="J1792" s="140"/>
      <c r="K1792" s="83"/>
      <c r="L1792" s="140"/>
      <c r="M1792" s="83"/>
      <c r="N1792" s="3"/>
      <c r="O1792" s="3"/>
      <c r="P1792" s="3"/>
    </row>
    <row r="1793" spans="1:16" ht="11.25" x14ac:dyDescent="0.2">
      <c r="A1793" s="3"/>
      <c r="B1793" s="3"/>
      <c r="C1793" s="3"/>
      <c r="D1793" s="3"/>
      <c r="E1793" s="3"/>
      <c r="F1793" s="3"/>
      <c r="G1793" s="3"/>
      <c r="I1793" s="3"/>
      <c r="J1793" s="140"/>
      <c r="K1793" s="83"/>
      <c r="L1793" s="140"/>
      <c r="M1793" s="83"/>
      <c r="N1793" s="3"/>
      <c r="O1793" s="3"/>
      <c r="P1793" s="3"/>
    </row>
    <row r="1794" spans="1:16" ht="11.25" x14ac:dyDescent="0.2">
      <c r="A1794" s="3"/>
      <c r="B1794" s="3"/>
      <c r="C1794" s="3"/>
      <c r="D1794" s="3"/>
      <c r="E1794" s="3"/>
      <c r="F1794" s="3"/>
      <c r="G1794" s="3"/>
      <c r="I1794" s="3"/>
      <c r="J1794" s="140"/>
      <c r="K1794" s="83"/>
      <c r="L1794" s="140"/>
      <c r="M1794" s="83"/>
      <c r="N1794" s="3"/>
      <c r="O1794" s="3"/>
      <c r="P1794" s="3"/>
    </row>
    <row r="1795" spans="1:16" ht="11.25" x14ac:dyDescent="0.2">
      <c r="A1795" s="3"/>
      <c r="B1795" s="3"/>
      <c r="C1795" s="3"/>
      <c r="D1795" s="3"/>
      <c r="E1795" s="3"/>
      <c r="F1795" s="3"/>
      <c r="G1795" s="3"/>
      <c r="I1795" s="3"/>
      <c r="J1795" s="140"/>
      <c r="K1795" s="83"/>
      <c r="L1795" s="140"/>
      <c r="M1795" s="83"/>
      <c r="N1795" s="3"/>
      <c r="O1795" s="3"/>
      <c r="P1795" s="3"/>
    </row>
    <row r="1796" spans="1:16" ht="11.25" x14ac:dyDescent="0.2">
      <c r="A1796" s="3"/>
      <c r="B1796" s="3"/>
      <c r="C1796" s="3"/>
      <c r="D1796" s="3"/>
      <c r="E1796" s="3"/>
      <c r="F1796" s="3"/>
      <c r="G1796" s="3"/>
      <c r="I1796" s="3"/>
      <c r="J1796" s="140"/>
      <c r="K1796" s="83"/>
      <c r="L1796" s="140"/>
      <c r="M1796" s="83"/>
      <c r="N1796" s="3"/>
      <c r="O1796" s="3"/>
      <c r="P1796" s="3"/>
    </row>
    <row r="1797" spans="1:16" ht="11.25" x14ac:dyDescent="0.2">
      <c r="A1797" s="3"/>
      <c r="B1797" s="3"/>
      <c r="C1797" s="3"/>
      <c r="D1797" s="3"/>
      <c r="E1797" s="3"/>
      <c r="F1797" s="3"/>
      <c r="G1797" s="3"/>
      <c r="I1797" s="3"/>
      <c r="J1797" s="140"/>
      <c r="K1797" s="83"/>
      <c r="L1797" s="140"/>
      <c r="M1797" s="83"/>
      <c r="N1797" s="3"/>
      <c r="O1797" s="3"/>
      <c r="P1797" s="3"/>
    </row>
    <row r="1798" spans="1:16" ht="11.25" x14ac:dyDescent="0.2">
      <c r="A1798" s="3"/>
      <c r="B1798" s="3"/>
      <c r="C1798" s="3"/>
      <c r="D1798" s="3"/>
      <c r="E1798" s="3"/>
      <c r="F1798" s="3"/>
      <c r="G1798" s="3"/>
      <c r="I1798" s="3"/>
      <c r="J1798" s="140"/>
      <c r="K1798" s="83"/>
      <c r="L1798" s="140"/>
      <c r="M1798" s="83"/>
      <c r="N1798" s="3"/>
      <c r="O1798" s="3"/>
      <c r="P1798" s="3"/>
    </row>
    <row r="1799" spans="1:16" ht="11.25" x14ac:dyDescent="0.2">
      <c r="A1799" s="3"/>
      <c r="B1799" s="3"/>
      <c r="C1799" s="3"/>
      <c r="D1799" s="3"/>
      <c r="E1799" s="3"/>
      <c r="F1799" s="3"/>
      <c r="G1799" s="3"/>
      <c r="I1799" s="3"/>
      <c r="J1799" s="140"/>
      <c r="K1799" s="83"/>
      <c r="L1799" s="140"/>
      <c r="M1799" s="83"/>
      <c r="N1799" s="3"/>
      <c r="O1799" s="3"/>
      <c r="P1799" s="3"/>
    </row>
    <row r="1800" spans="1:16" ht="11.25" x14ac:dyDescent="0.2">
      <c r="A1800" s="3"/>
      <c r="B1800" s="3"/>
      <c r="C1800" s="3"/>
      <c r="D1800" s="3"/>
      <c r="E1800" s="3"/>
      <c r="F1800" s="3"/>
      <c r="G1800" s="3"/>
      <c r="I1800" s="3"/>
      <c r="J1800" s="140"/>
      <c r="K1800" s="83"/>
      <c r="L1800" s="140"/>
      <c r="M1800" s="83"/>
      <c r="N1800" s="3"/>
      <c r="O1800" s="3"/>
      <c r="P1800" s="3"/>
    </row>
    <row r="1801" spans="1:16" ht="11.25" x14ac:dyDescent="0.2">
      <c r="A1801" s="3"/>
      <c r="B1801" s="3"/>
      <c r="C1801" s="3"/>
      <c r="D1801" s="3"/>
      <c r="E1801" s="3"/>
      <c r="F1801" s="3"/>
      <c r="G1801" s="3"/>
      <c r="I1801" s="3"/>
      <c r="J1801" s="140"/>
      <c r="K1801" s="83"/>
      <c r="L1801" s="140"/>
      <c r="M1801" s="83"/>
      <c r="N1801" s="3"/>
      <c r="O1801" s="3"/>
      <c r="P1801" s="3"/>
    </row>
    <row r="1802" spans="1:16" ht="11.25" x14ac:dyDescent="0.2">
      <c r="A1802" s="3"/>
      <c r="B1802" s="3"/>
      <c r="C1802" s="3"/>
      <c r="D1802" s="3"/>
      <c r="E1802" s="3"/>
      <c r="F1802" s="3"/>
      <c r="G1802" s="3"/>
      <c r="I1802" s="3"/>
      <c r="J1802" s="140"/>
      <c r="K1802" s="83"/>
      <c r="L1802" s="140"/>
      <c r="M1802" s="83"/>
      <c r="N1802" s="3"/>
      <c r="O1802" s="3"/>
      <c r="P1802" s="3"/>
    </row>
    <row r="1803" spans="1:16" ht="11.25" x14ac:dyDescent="0.2">
      <c r="A1803" s="3"/>
      <c r="B1803" s="3"/>
      <c r="C1803" s="3"/>
      <c r="D1803" s="3"/>
      <c r="E1803" s="3"/>
      <c r="F1803" s="3"/>
      <c r="G1803" s="3"/>
      <c r="I1803" s="3"/>
      <c r="J1803" s="140"/>
      <c r="K1803" s="83"/>
      <c r="L1803" s="140"/>
      <c r="M1803" s="83"/>
      <c r="N1803" s="3"/>
      <c r="O1803" s="3"/>
      <c r="P1803" s="3"/>
    </row>
    <row r="1804" spans="1:16" ht="11.25" x14ac:dyDescent="0.2">
      <c r="A1804" s="3"/>
      <c r="B1804" s="3"/>
      <c r="C1804" s="3"/>
      <c r="D1804" s="3"/>
      <c r="E1804" s="3"/>
      <c r="F1804" s="3"/>
      <c r="G1804" s="3"/>
      <c r="I1804" s="3"/>
      <c r="J1804" s="140"/>
      <c r="K1804" s="83"/>
      <c r="L1804" s="140"/>
      <c r="M1804" s="83"/>
      <c r="N1804" s="3"/>
      <c r="O1804" s="3"/>
      <c r="P1804" s="3"/>
    </row>
    <row r="1805" spans="1:16" ht="11.25" x14ac:dyDescent="0.2">
      <c r="A1805" s="3"/>
      <c r="B1805" s="3"/>
      <c r="C1805" s="3"/>
      <c r="D1805" s="3"/>
      <c r="E1805" s="3"/>
      <c r="F1805" s="3"/>
      <c r="G1805" s="3"/>
      <c r="I1805" s="3"/>
      <c r="J1805" s="140"/>
      <c r="K1805" s="83"/>
      <c r="L1805" s="140"/>
      <c r="M1805" s="83"/>
      <c r="N1805" s="3"/>
      <c r="O1805" s="3"/>
      <c r="P1805" s="3"/>
    </row>
    <row r="1806" spans="1:16" ht="11.25" x14ac:dyDescent="0.2">
      <c r="A1806" s="3"/>
      <c r="B1806" s="3"/>
      <c r="C1806" s="3"/>
      <c r="D1806" s="3"/>
      <c r="E1806" s="3"/>
      <c r="F1806" s="3"/>
      <c r="G1806" s="3"/>
      <c r="I1806" s="3"/>
      <c r="J1806" s="140"/>
      <c r="K1806" s="83"/>
      <c r="L1806" s="140"/>
      <c r="M1806" s="83"/>
      <c r="N1806" s="3"/>
      <c r="O1806" s="3"/>
      <c r="P1806" s="3"/>
    </row>
    <row r="1807" spans="1:16" ht="11.25" x14ac:dyDescent="0.2">
      <c r="A1807" s="3"/>
      <c r="B1807" s="3"/>
      <c r="C1807" s="3"/>
      <c r="D1807" s="3"/>
      <c r="E1807" s="3"/>
      <c r="F1807" s="3"/>
      <c r="G1807" s="3"/>
      <c r="I1807" s="3"/>
      <c r="J1807" s="140"/>
      <c r="K1807" s="83"/>
      <c r="L1807" s="140"/>
      <c r="M1807" s="83"/>
      <c r="N1807" s="3"/>
      <c r="O1807" s="3"/>
      <c r="P1807" s="3"/>
    </row>
    <row r="1808" spans="1:16" ht="11.25" x14ac:dyDescent="0.2">
      <c r="A1808" s="3"/>
      <c r="B1808" s="3"/>
      <c r="C1808" s="3"/>
      <c r="D1808" s="3"/>
      <c r="E1808" s="3"/>
      <c r="F1808" s="3"/>
      <c r="G1808" s="3"/>
      <c r="I1808" s="3"/>
      <c r="J1808" s="140"/>
      <c r="K1808" s="83"/>
      <c r="L1808" s="140"/>
      <c r="M1808" s="83"/>
      <c r="N1808" s="3"/>
      <c r="O1808" s="3"/>
      <c r="P1808" s="3"/>
    </row>
    <row r="1809" spans="1:16" ht="11.25" x14ac:dyDescent="0.2">
      <c r="A1809" s="3"/>
      <c r="B1809" s="3"/>
      <c r="C1809" s="3"/>
      <c r="D1809" s="3"/>
      <c r="E1809" s="3"/>
      <c r="F1809" s="3"/>
      <c r="G1809" s="3"/>
      <c r="I1809" s="3"/>
      <c r="J1809" s="140"/>
      <c r="K1809" s="83"/>
      <c r="L1809" s="140"/>
      <c r="M1809" s="83"/>
      <c r="N1809" s="3"/>
      <c r="O1809" s="3"/>
      <c r="P1809" s="3"/>
    </row>
    <row r="1810" spans="1:16" ht="11.25" x14ac:dyDescent="0.2">
      <c r="A1810" s="3"/>
      <c r="B1810" s="3"/>
      <c r="C1810" s="3"/>
      <c r="D1810" s="3"/>
      <c r="E1810" s="3"/>
      <c r="F1810" s="3"/>
      <c r="G1810" s="3"/>
      <c r="I1810" s="3"/>
      <c r="J1810" s="140"/>
      <c r="K1810" s="83"/>
      <c r="L1810" s="140"/>
      <c r="M1810" s="83"/>
      <c r="N1810" s="3"/>
      <c r="O1810" s="3"/>
      <c r="P1810" s="3"/>
    </row>
    <row r="1811" spans="1:16" ht="11.25" x14ac:dyDescent="0.2">
      <c r="A1811" s="3"/>
      <c r="B1811" s="3"/>
      <c r="C1811" s="3"/>
      <c r="D1811" s="3"/>
      <c r="E1811" s="3"/>
      <c r="F1811" s="3"/>
      <c r="G1811" s="3"/>
      <c r="I1811" s="3"/>
      <c r="J1811" s="140"/>
      <c r="K1811" s="83"/>
      <c r="L1811" s="140"/>
      <c r="M1811" s="83"/>
      <c r="N1811" s="3"/>
      <c r="O1811" s="3"/>
      <c r="P1811" s="3"/>
    </row>
    <row r="1812" spans="1:16" ht="11.25" x14ac:dyDescent="0.2">
      <c r="A1812" s="3"/>
      <c r="B1812" s="3"/>
      <c r="C1812" s="3"/>
      <c r="D1812" s="3"/>
      <c r="E1812" s="3"/>
      <c r="F1812" s="3"/>
      <c r="G1812" s="3"/>
      <c r="I1812" s="3"/>
      <c r="J1812" s="140"/>
      <c r="K1812" s="83"/>
      <c r="L1812" s="140"/>
      <c r="M1812" s="83"/>
      <c r="N1812" s="3"/>
      <c r="O1812" s="3"/>
      <c r="P1812" s="3"/>
    </row>
    <row r="1813" spans="1:16" ht="11.25" x14ac:dyDescent="0.2">
      <c r="A1813" s="3"/>
      <c r="B1813" s="3"/>
      <c r="C1813" s="3"/>
      <c r="D1813" s="3"/>
      <c r="E1813" s="3"/>
      <c r="F1813" s="3"/>
      <c r="G1813" s="3"/>
      <c r="I1813" s="3"/>
      <c r="J1813" s="140"/>
      <c r="K1813" s="83"/>
      <c r="L1813" s="140"/>
      <c r="M1813" s="83"/>
      <c r="N1813" s="3"/>
      <c r="O1813" s="3"/>
      <c r="P1813" s="3"/>
    </row>
    <row r="1814" spans="1:16" ht="11.25" x14ac:dyDescent="0.2">
      <c r="A1814" s="3"/>
      <c r="B1814" s="3"/>
      <c r="C1814" s="3"/>
      <c r="D1814" s="3"/>
      <c r="E1814" s="3"/>
      <c r="F1814" s="3"/>
      <c r="G1814" s="3"/>
      <c r="I1814" s="3"/>
      <c r="J1814" s="140"/>
      <c r="K1814" s="83"/>
      <c r="L1814" s="140"/>
      <c r="M1814" s="83"/>
      <c r="N1814" s="3"/>
      <c r="O1814" s="3"/>
      <c r="P1814" s="3"/>
    </row>
    <row r="1815" spans="1:16" ht="11.25" x14ac:dyDescent="0.2">
      <c r="A1815" s="3"/>
      <c r="B1815" s="3"/>
      <c r="C1815" s="3"/>
      <c r="D1815" s="3"/>
      <c r="E1815" s="3"/>
      <c r="F1815" s="3"/>
      <c r="G1815" s="3"/>
      <c r="I1815" s="3"/>
      <c r="J1815" s="140"/>
      <c r="K1815" s="83"/>
      <c r="L1815" s="140"/>
      <c r="M1815" s="83"/>
      <c r="N1815" s="3"/>
      <c r="O1815" s="3"/>
      <c r="P1815" s="3"/>
    </row>
    <row r="1816" spans="1:16" ht="11.25" x14ac:dyDescent="0.2">
      <c r="A1816" s="3"/>
      <c r="B1816" s="3"/>
      <c r="C1816" s="3"/>
      <c r="D1816" s="3"/>
      <c r="E1816" s="3"/>
      <c r="F1816" s="3"/>
      <c r="G1816" s="3"/>
      <c r="I1816" s="3"/>
      <c r="J1816" s="140"/>
      <c r="K1816" s="83"/>
      <c r="L1816" s="140"/>
      <c r="M1816" s="83"/>
      <c r="N1816" s="3"/>
      <c r="O1816" s="3"/>
      <c r="P1816" s="3"/>
    </row>
    <row r="1817" spans="1:16" ht="11.25" x14ac:dyDescent="0.2">
      <c r="A1817" s="3"/>
      <c r="B1817" s="3"/>
      <c r="C1817" s="3"/>
      <c r="D1817" s="3"/>
      <c r="E1817" s="3"/>
      <c r="F1817" s="3"/>
      <c r="G1817" s="3"/>
      <c r="I1817" s="3"/>
      <c r="J1817" s="140"/>
      <c r="K1817" s="83"/>
      <c r="L1817" s="140"/>
      <c r="M1817" s="83"/>
      <c r="N1817" s="3"/>
      <c r="O1817" s="3"/>
      <c r="P1817" s="3"/>
    </row>
    <row r="1818" spans="1:16" ht="11.25" x14ac:dyDescent="0.2">
      <c r="A1818" s="3"/>
      <c r="B1818" s="3"/>
      <c r="C1818" s="3"/>
      <c r="D1818" s="3"/>
      <c r="E1818" s="3"/>
      <c r="F1818" s="3"/>
      <c r="G1818" s="3"/>
      <c r="I1818" s="3"/>
      <c r="J1818" s="140"/>
      <c r="K1818" s="83"/>
      <c r="L1818" s="140"/>
      <c r="M1818" s="83"/>
      <c r="N1818" s="3"/>
      <c r="O1818" s="3"/>
      <c r="P1818" s="3"/>
    </row>
    <row r="1819" spans="1:16" ht="11.25" x14ac:dyDescent="0.2">
      <c r="A1819" s="3"/>
      <c r="B1819" s="3"/>
      <c r="C1819" s="3"/>
      <c r="D1819" s="3"/>
      <c r="E1819" s="3"/>
      <c r="F1819" s="3"/>
      <c r="G1819" s="3"/>
      <c r="I1819" s="3"/>
      <c r="J1819" s="140"/>
      <c r="K1819" s="83"/>
      <c r="L1819" s="140"/>
      <c r="M1819" s="83"/>
      <c r="N1819" s="3"/>
      <c r="O1819" s="3"/>
      <c r="P1819" s="3"/>
    </row>
    <row r="1820" spans="1:16" ht="11.25" x14ac:dyDescent="0.2">
      <c r="A1820" s="3"/>
      <c r="B1820" s="3"/>
      <c r="C1820" s="3"/>
      <c r="D1820" s="3"/>
      <c r="E1820" s="3"/>
      <c r="F1820" s="3"/>
      <c r="G1820" s="3"/>
      <c r="I1820" s="3"/>
      <c r="J1820" s="140"/>
      <c r="K1820" s="83"/>
      <c r="L1820" s="140"/>
      <c r="M1820" s="83"/>
      <c r="N1820" s="3"/>
      <c r="O1820" s="3"/>
      <c r="P1820" s="3"/>
    </row>
    <row r="1821" spans="1:16" ht="11.25" x14ac:dyDescent="0.2">
      <c r="A1821" s="3"/>
      <c r="B1821" s="3"/>
      <c r="C1821" s="3"/>
      <c r="D1821" s="3"/>
      <c r="E1821" s="3"/>
      <c r="F1821" s="3"/>
      <c r="G1821" s="3"/>
      <c r="I1821" s="3"/>
      <c r="J1821" s="140"/>
      <c r="K1821" s="83"/>
      <c r="L1821" s="140"/>
      <c r="M1821" s="83"/>
      <c r="N1821" s="3"/>
      <c r="O1821" s="3"/>
      <c r="P1821" s="3"/>
    </row>
    <row r="1822" spans="1:16" ht="11.25" x14ac:dyDescent="0.2">
      <c r="A1822" s="3"/>
      <c r="B1822" s="3"/>
      <c r="C1822" s="3"/>
      <c r="D1822" s="3"/>
      <c r="E1822" s="3"/>
      <c r="F1822" s="3"/>
      <c r="G1822" s="3"/>
      <c r="I1822" s="3"/>
      <c r="J1822" s="140"/>
      <c r="K1822" s="83"/>
      <c r="L1822" s="140"/>
      <c r="M1822" s="83"/>
      <c r="N1822" s="3"/>
      <c r="O1822" s="3"/>
      <c r="P1822" s="3"/>
    </row>
    <row r="1823" spans="1:16" ht="11.25" x14ac:dyDescent="0.2">
      <c r="A1823" s="3"/>
      <c r="B1823" s="3"/>
      <c r="C1823" s="3"/>
      <c r="D1823" s="3"/>
      <c r="E1823" s="3"/>
      <c r="F1823" s="3"/>
      <c r="G1823" s="3"/>
      <c r="I1823" s="3"/>
      <c r="J1823" s="140"/>
      <c r="K1823" s="83"/>
      <c r="L1823" s="140"/>
      <c r="M1823" s="83"/>
      <c r="N1823" s="3"/>
      <c r="O1823" s="3"/>
      <c r="P1823" s="3"/>
    </row>
    <row r="1824" spans="1:16" ht="11.25" x14ac:dyDescent="0.2">
      <c r="A1824" s="3"/>
      <c r="B1824" s="3"/>
      <c r="C1824" s="3"/>
      <c r="D1824" s="3"/>
      <c r="E1824" s="3"/>
      <c r="F1824" s="3"/>
      <c r="G1824" s="3"/>
      <c r="I1824" s="3"/>
      <c r="J1824" s="140"/>
      <c r="K1824" s="83"/>
      <c r="L1824" s="140"/>
      <c r="M1824" s="83"/>
      <c r="N1824" s="3"/>
      <c r="O1824" s="3"/>
      <c r="P1824" s="3"/>
    </row>
    <row r="1825" spans="1:16" ht="11.25" x14ac:dyDescent="0.2">
      <c r="A1825" s="3"/>
      <c r="B1825" s="3"/>
      <c r="C1825" s="3"/>
      <c r="D1825" s="3"/>
      <c r="E1825" s="3"/>
      <c r="F1825" s="3"/>
      <c r="G1825" s="3"/>
      <c r="I1825" s="3"/>
      <c r="J1825" s="140"/>
      <c r="K1825" s="83"/>
      <c r="L1825" s="140"/>
      <c r="M1825" s="83"/>
      <c r="N1825" s="3"/>
      <c r="O1825" s="3"/>
      <c r="P1825" s="3"/>
    </row>
    <row r="1826" spans="1:16" ht="11.25" x14ac:dyDescent="0.2">
      <c r="A1826" s="3"/>
      <c r="B1826" s="3"/>
      <c r="C1826" s="3"/>
      <c r="D1826" s="3"/>
      <c r="E1826" s="3"/>
      <c r="F1826" s="3"/>
      <c r="G1826" s="3"/>
      <c r="I1826" s="3"/>
      <c r="J1826" s="140"/>
      <c r="K1826" s="83"/>
      <c r="L1826" s="140"/>
      <c r="M1826" s="83"/>
      <c r="N1826" s="3"/>
      <c r="O1826" s="3"/>
      <c r="P1826" s="3"/>
    </row>
    <row r="1827" spans="1:16" ht="11.25" x14ac:dyDescent="0.2">
      <c r="A1827" s="3"/>
      <c r="B1827" s="3"/>
      <c r="C1827" s="3"/>
      <c r="D1827" s="3"/>
      <c r="E1827" s="3"/>
      <c r="F1827" s="3"/>
      <c r="G1827" s="3"/>
      <c r="I1827" s="3"/>
      <c r="J1827" s="140"/>
      <c r="K1827" s="83"/>
      <c r="L1827" s="140"/>
      <c r="M1827" s="83"/>
      <c r="N1827" s="3"/>
      <c r="O1827" s="3"/>
      <c r="P1827" s="3"/>
    </row>
    <row r="1828" spans="1:16" ht="11.25" x14ac:dyDescent="0.2">
      <c r="A1828" s="3"/>
      <c r="B1828" s="3"/>
      <c r="C1828" s="3"/>
      <c r="D1828" s="3"/>
      <c r="E1828" s="3"/>
      <c r="F1828" s="3"/>
      <c r="G1828" s="3"/>
      <c r="I1828" s="3"/>
      <c r="J1828" s="140"/>
      <c r="K1828" s="83"/>
      <c r="L1828" s="140"/>
      <c r="M1828" s="83"/>
      <c r="N1828" s="3"/>
      <c r="O1828" s="3"/>
      <c r="P1828" s="3"/>
    </row>
    <row r="1829" spans="1:16" ht="11.25" x14ac:dyDescent="0.2">
      <c r="A1829" s="3"/>
      <c r="B1829" s="3"/>
      <c r="C1829" s="3"/>
      <c r="D1829" s="3"/>
      <c r="E1829" s="3"/>
      <c r="F1829" s="3"/>
      <c r="G1829" s="3"/>
      <c r="I1829" s="3"/>
      <c r="J1829" s="140"/>
      <c r="K1829" s="83"/>
      <c r="L1829" s="140"/>
      <c r="M1829" s="83"/>
      <c r="N1829" s="3"/>
      <c r="O1829" s="3"/>
      <c r="P1829" s="3"/>
    </row>
    <row r="1830" spans="1:16" ht="11.25" x14ac:dyDescent="0.2">
      <c r="A1830" s="3"/>
      <c r="B1830" s="3"/>
      <c r="C1830" s="3"/>
      <c r="D1830" s="3"/>
      <c r="E1830" s="3"/>
      <c r="F1830" s="3"/>
      <c r="G1830" s="3"/>
      <c r="I1830" s="3"/>
      <c r="J1830" s="140"/>
      <c r="K1830" s="83"/>
      <c r="L1830" s="140"/>
      <c r="M1830" s="83"/>
      <c r="N1830" s="3"/>
      <c r="O1830" s="3"/>
      <c r="P1830" s="3"/>
    </row>
    <row r="1831" spans="1:16" ht="11.25" x14ac:dyDescent="0.2">
      <c r="A1831" s="3"/>
      <c r="B1831" s="3"/>
      <c r="C1831" s="3"/>
      <c r="D1831" s="3"/>
      <c r="E1831" s="3"/>
      <c r="F1831" s="3"/>
      <c r="G1831" s="3"/>
      <c r="I1831" s="3"/>
      <c r="J1831" s="140"/>
      <c r="K1831" s="83"/>
      <c r="L1831" s="140"/>
      <c r="M1831" s="83"/>
      <c r="N1831" s="3"/>
      <c r="O1831" s="3"/>
      <c r="P1831" s="3"/>
    </row>
    <row r="1832" spans="1:16" ht="11.25" x14ac:dyDescent="0.2">
      <c r="A1832" s="3"/>
      <c r="B1832" s="3"/>
      <c r="C1832" s="3"/>
      <c r="D1832" s="3"/>
      <c r="E1832" s="3"/>
      <c r="F1832" s="3"/>
      <c r="G1832" s="3"/>
      <c r="I1832" s="3"/>
      <c r="J1832" s="140"/>
      <c r="K1832" s="83"/>
      <c r="L1832" s="140"/>
      <c r="M1832" s="83"/>
      <c r="N1832" s="3"/>
      <c r="O1832" s="3"/>
      <c r="P1832" s="3"/>
    </row>
    <row r="1833" spans="1:16" ht="11.25" x14ac:dyDescent="0.2">
      <c r="A1833" s="3"/>
      <c r="B1833" s="3"/>
      <c r="C1833" s="3"/>
      <c r="D1833" s="3"/>
      <c r="E1833" s="3"/>
      <c r="F1833" s="3"/>
      <c r="G1833" s="3"/>
      <c r="I1833" s="3"/>
      <c r="J1833" s="140"/>
      <c r="K1833" s="83"/>
      <c r="L1833" s="140"/>
      <c r="M1833" s="83"/>
      <c r="N1833" s="3"/>
      <c r="O1833" s="3"/>
      <c r="P1833" s="3"/>
    </row>
    <row r="1834" spans="1:16" ht="11.25" x14ac:dyDescent="0.2">
      <c r="A1834" s="3"/>
      <c r="B1834" s="3"/>
      <c r="C1834" s="3"/>
      <c r="D1834" s="3"/>
      <c r="E1834" s="3"/>
      <c r="F1834" s="3"/>
      <c r="G1834" s="3"/>
      <c r="I1834" s="3"/>
      <c r="J1834" s="140"/>
      <c r="K1834" s="83"/>
      <c r="L1834" s="140"/>
      <c r="M1834" s="83"/>
      <c r="N1834" s="3"/>
      <c r="O1834" s="3"/>
      <c r="P1834" s="3"/>
    </row>
    <row r="1835" spans="1:16" ht="11.25" x14ac:dyDescent="0.2">
      <c r="A1835" s="3"/>
      <c r="B1835" s="3"/>
      <c r="C1835" s="3"/>
      <c r="D1835" s="3"/>
      <c r="E1835" s="3"/>
      <c r="F1835" s="3"/>
      <c r="G1835" s="3"/>
      <c r="I1835" s="3"/>
      <c r="J1835" s="140"/>
      <c r="K1835" s="83"/>
      <c r="L1835" s="140"/>
      <c r="M1835" s="83"/>
      <c r="N1835" s="3"/>
      <c r="O1835" s="3"/>
      <c r="P1835" s="3"/>
    </row>
    <row r="1836" spans="1:16" ht="11.25" x14ac:dyDescent="0.2">
      <c r="A1836" s="3"/>
      <c r="B1836" s="3"/>
      <c r="C1836" s="3"/>
      <c r="D1836" s="3"/>
      <c r="E1836" s="3"/>
      <c r="F1836" s="3"/>
      <c r="G1836" s="3"/>
      <c r="I1836" s="3"/>
      <c r="J1836" s="140"/>
      <c r="K1836" s="83"/>
      <c r="L1836" s="140"/>
      <c r="M1836" s="83"/>
      <c r="N1836" s="3"/>
      <c r="O1836" s="3"/>
      <c r="P1836" s="3"/>
    </row>
    <row r="1837" spans="1:16" ht="11.25" x14ac:dyDescent="0.2">
      <c r="A1837" s="3"/>
      <c r="B1837" s="3"/>
      <c r="C1837" s="3"/>
      <c r="D1837" s="3"/>
      <c r="E1837" s="3"/>
      <c r="F1837" s="3"/>
      <c r="G1837" s="3"/>
      <c r="I1837" s="3"/>
      <c r="J1837" s="140"/>
      <c r="K1837" s="83"/>
      <c r="L1837" s="140"/>
      <c r="M1837" s="83"/>
      <c r="N1837" s="3"/>
      <c r="O1837" s="3"/>
      <c r="P1837" s="3"/>
    </row>
    <row r="1838" spans="1:16" ht="11.25" x14ac:dyDescent="0.2">
      <c r="A1838" s="3"/>
      <c r="B1838" s="3"/>
      <c r="C1838" s="3"/>
      <c r="D1838" s="3"/>
      <c r="E1838" s="3"/>
      <c r="F1838" s="3"/>
      <c r="G1838" s="3"/>
      <c r="I1838" s="3"/>
      <c r="J1838" s="140"/>
      <c r="K1838" s="83"/>
      <c r="L1838" s="140"/>
      <c r="M1838" s="83"/>
      <c r="N1838" s="3"/>
      <c r="O1838" s="3"/>
      <c r="P1838" s="3"/>
    </row>
    <row r="1839" spans="1:16" ht="11.25" x14ac:dyDescent="0.2">
      <c r="A1839" s="3"/>
      <c r="B1839" s="3"/>
      <c r="C1839" s="3"/>
      <c r="D1839" s="3"/>
      <c r="E1839" s="3"/>
      <c r="F1839" s="3"/>
      <c r="G1839" s="3"/>
      <c r="I1839" s="3"/>
      <c r="J1839" s="140"/>
      <c r="K1839" s="83"/>
      <c r="L1839" s="140"/>
      <c r="M1839" s="83"/>
      <c r="N1839" s="3"/>
      <c r="O1839" s="3"/>
      <c r="P1839" s="3"/>
    </row>
    <row r="1840" spans="1:16" ht="11.25" x14ac:dyDescent="0.2">
      <c r="A1840" s="3"/>
      <c r="B1840" s="3"/>
      <c r="C1840" s="3"/>
      <c r="D1840" s="3"/>
      <c r="E1840" s="3"/>
      <c r="F1840" s="3"/>
      <c r="G1840" s="3"/>
      <c r="I1840" s="3"/>
      <c r="J1840" s="140"/>
      <c r="K1840" s="83"/>
      <c r="L1840" s="140"/>
      <c r="M1840" s="83"/>
      <c r="N1840" s="3"/>
      <c r="O1840" s="3"/>
      <c r="P1840" s="3"/>
    </row>
    <row r="1841" spans="1:16" ht="11.25" x14ac:dyDescent="0.2">
      <c r="A1841" s="3"/>
      <c r="B1841" s="3"/>
      <c r="C1841" s="3"/>
      <c r="D1841" s="3"/>
      <c r="E1841" s="3"/>
      <c r="F1841" s="3"/>
      <c r="G1841" s="3"/>
      <c r="I1841" s="3"/>
      <c r="J1841" s="140"/>
      <c r="K1841" s="83"/>
      <c r="L1841" s="140"/>
      <c r="M1841" s="83"/>
      <c r="N1841" s="3"/>
      <c r="O1841" s="3"/>
      <c r="P1841" s="3"/>
    </row>
    <row r="1842" spans="1:16" ht="11.25" x14ac:dyDescent="0.2">
      <c r="A1842" s="3"/>
      <c r="B1842" s="3"/>
      <c r="C1842" s="3"/>
      <c r="D1842" s="3"/>
      <c r="E1842" s="3"/>
      <c r="F1842" s="3"/>
      <c r="G1842" s="3"/>
      <c r="I1842" s="3"/>
      <c r="J1842" s="140"/>
      <c r="K1842" s="83"/>
      <c r="L1842" s="140"/>
      <c r="M1842" s="83"/>
      <c r="N1842" s="3"/>
      <c r="O1842" s="3"/>
      <c r="P1842" s="3"/>
    </row>
    <row r="1843" spans="1:16" ht="11.25" x14ac:dyDescent="0.2">
      <c r="A1843" s="3"/>
      <c r="B1843" s="3"/>
      <c r="C1843" s="3"/>
      <c r="D1843" s="3"/>
      <c r="E1843" s="3"/>
      <c r="F1843" s="3"/>
      <c r="G1843" s="3"/>
      <c r="I1843" s="3"/>
      <c r="J1843" s="140"/>
      <c r="K1843" s="83"/>
      <c r="L1843" s="140"/>
      <c r="M1843" s="83"/>
      <c r="N1843" s="3"/>
      <c r="O1843" s="3"/>
      <c r="P1843" s="3"/>
    </row>
    <row r="1844" spans="1:16" ht="11.25" x14ac:dyDescent="0.2">
      <c r="A1844" s="3"/>
      <c r="B1844" s="3"/>
      <c r="C1844" s="3"/>
      <c r="D1844" s="3"/>
      <c r="E1844" s="3"/>
      <c r="F1844" s="3"/>
      <c r="G1844" s="3"/>
      <c r="I1844" s="3"/>
      <c r="J1844" s="140"/>
      <c r="K1844" s="83"/>
      <c r="L1844" s="140"/>
      <c r="M1844" s="83"/>
      <c r="N1844" s="3"/>
      <c r="O1844" s="3"/>
      <c r="P1844" s="3"/>
    </row>
    <row r="1845" spans="1:16" ht="11.25" x14ac:dyDescent="0.2">
      <c r="A1845" s="3"/>
      <c r="B1845" s="3"/>
      <c r="C1845" s="3"/>
      <c r="D1845" s="3"/>
      <c r="E1845" s="3"/>
      <c r="F1845" s="3"/>
      <c r="G1845" s="3"/>
      <c r="I1845" s="3"/>
      <c r="J1845" s="140"/>
      <c r="K1845" s="83"/>
      <c r="L1845" s="140"/>
      <c r="M1845" s="83"/>
      <c r="N1845" s="3"/>
      <c r="O1845" s="3"/>
      <c r="P1845" s="3"/>
    </row>
    <row r="1846" spans="1:16" ht="11.25" x14ac:dyDescent="0.2">
      <c r="A1846" s="3"/>
      <c r="B1846" s="3"/>
      <c r="C1846" s="3"/>
      <c r="D1846" s="3"/>
      <c r="E1846" s="3"/>
      <c r="F1846" s="3"/>
      <c r="G1846" s="3"/>
      <c r="I1846" s="3"/>
      <c r="J1846" s="140"/>
      <c r="K1846" s="83"/>
      <c r="L1846" s="140"/>
      <c r="M1846" s="83"/>
      <c r="N1846" s="3"/>
      <c r="O1846" s="3"/>
      <c r="P1846" s="3"/>
    </row>
    <row r="1847" spans="1:16" ht="11.25" x14ac:dyDescent="0.2">
      <c r="A1847" s="3"/>
      <c r="B1847" s="3"/>
      <c r="C1847" s="3"/>
      <c r="D1847" s="3"/>
      <c r="E1847" s="3"/>
      <c r="F1847" s="3"/>
      <c r="G1847" s="3"/>
      <c r="I1847" s="3"/>
      <c r="J1847" s="140"/>
      <c r="K1847" s="83"/>
      <c r="L1847" s="140"/>
      <c r="M1847" s="83"/>
      <c r="N1847" s="3"/>
      <c r="O1847" s="3"/>
      <c r="P1847" s="3"/>
    </row>
    <row r="1848" spans="1:16" ht="11.25" x14ac:dyDescent="0.2">
      <c r="A1848" s="3"/>
      <c r="B1848" s="3"/>
      <c r="C1848" s="3"/>
      <c r="D1848" s="3"/>
      <c r="E1848" s="3"/>
      <c r="F1848" s="3"/>
      <c r="G1848" s="3"/>
      <c r="I1848" s="3"/>
      <c r="J1848" s="140"/>
      <c r="K1848" s="83"/>
      <c r="L1848" s="140"/>
      <c r="M1848" s="83"/>
      <c r="N1848" s="3"/>
      <c r="O1848" s="3"/>
      <c r="P1848" s="3"/>
    </row>
    <row r="1849" spans="1:16" ht="11.25" x14ac:dyDescent="0.2">
      <c r="A1849" s="3"/>
      <c r="B1849" s="3"/>
      <c r="C1849" s="3"/>
      <c r="D1849" s="3"/>
      <c r="E1849" s="3"/>
      <c r="F1849" s="3"/>
      <c r="G1849" s="3"/>
      <c r="I1849" s="3"/>
      <c r="J1849" s="140"/>
      <c r="K1849" s="83"/>
      <c r="L1849" s="140"/>
      <c r="M1849" s="83"/>
      <c r="N1849" s="3"/>
      <c r="O1849" s="3"/>
      <c r="P1849" s="3"/>
    </row>
    <row r="1850" spans="1:16" ht="11.25" x14ac:dyDescent="0.2">
      <c r="A1850" s="3"/>
      <c r="B1850" s="3"/>
      <c r="C1850" s="3"/>
      <c r="D1850" s="3"/>
      <c r="E1850" s="3"/>
      <c r="F1850" s="3"/>
      <c r="G1850" s="3"/>
      <c r="I1850" s="3"/>
      <c r="J1850" s="140"/>
      <c r="K1850" s="83"/>
      <c r="L1850" s="140"/>
      <c r="M1850" s="83"/>
      <c r="N1850" s="3"/>
      <c r="O1850" s="3"/>
      <c r="P1850" s="3"/>
    </row>
    <row r="1851" spans="1:16" ht="11.25" x14ac:dyDescent="0.2">
      <c r="A1851" s="3"/>
      <c r="B1851" s="3"/>
      <c r="C1851" s="3"/>
      <c r="D1851" s="3"/>
      <c r="E1851" s="3"/>
      <c r="F1851" s="3"/>
      <c r="G1851" s="3"/>
      <c r="I1851" s="3"/>
      <c r="J1851" s="140"/>
      <c r="K1851" s="83"/>
      <c r="L1851" s="140"/>
      <c r="M1851" s="83"/>
      <c r="N1851" s="3"/>
      <c r="O1851" s="3"/>
      <c r="P1851" s="3"/>
    </row>
    <row r="1852" spans="1:16" ht="11.25" x14ac:dyDescent="0.2">
      <c r="A1852" s="3"/>
      <c r="B1852" s="3"/>
      <c r="C1852" s="3"/>
      <c r="D1852" s="3"/>
      <c r="E1852" s="3"/>
      <c r="F1852" s="3"/>
      <c r="G1852" s="3"/>
      <c r="I1852" s="3"/>
      <c r="J1852" s="140"/>
      <c r="K1852" s="83"/>
      <c r="L1852" s="140"/>
      <c r="M1852" s="83"/>
      <c r="N1852" s="3"/>
      <c r="O1852" s="3"/>
      <c r="P1852" s="3"/>
    </row>
    <row r="1853" spans="1:16" ht="11.25" x14ac:dyDescent="0.2">
      <c r="A1853" s="3"/>
      <c r="B1853" s="3"/>
      <c r="C1853" s="3"/>
      <c r="D1853" s="3"/>
      <c r="E1853" s="3"/>
      <c r="F1853" s="3"/>
      <c r="G1853" s="3"/>
      <c r="I1853" s="3"/>
      <c r="J1853" s="140"/>
      <c r="K1853" s="83"/>
      <c r="L1853" s="140"/>
      <c r="M1853" s="83"/>
      <c r="N1853" s="3"/>
      <c r="O1853" s="3"/>
      <c r="P1853" s="3"/>
    </row>
    <row r="1854" spans="1:16" ht="11.25" x14ac:dyDescent="0.2">
      <c r="A1854" s="3"/>
      <c r="B1854" s="3"/>
      <c r="C1854" s="3"/>
      <c r="D1854" s="3"/>
      <c r="E1854" s="3"/>
      <c r="F1854" s="3"/>
      <c r="G1854" s="3"/>
      <c r="I1854" s="3"/>
      <c r="J1854" s="140"/>
      <c r="K1854" s="83"/>
      <c r="L1854" s="140"/>
      <c r="M1854" s="83"/>
      <c r="N1854" s="3"/>
      <c r="O1854" s="3"/>
      <c r="P1854" s="3"/>
    </row>
    <row r="1855" spans="1:16" ht="11.25" x14ac:dyDescent="0.2">
      <c r="A1855" s="3"/>
      <c r="B1855" s="3"/>
      <c r="C1855" s="3"/>
      <c r="D1855" s="3"/>
      <c r="E1855" s="3"/>
      <c r="F1855" s="3"/>
      <c r="G1855" s="3"/>
      <c r="I1855" s="3"/>
      <c r="J1855" s="140"/>
      <c r="K1855" s="83"/>
      <c r="L1855" s="140"/>
      <c r="M1855" s="83"/>
      <c r="N1855" s="3"/>
      <c r="O1855" s="3"/>
      <c r="P1855" s="3"/>
    </row>
    <row r="1856" spans="1:16" ht="11.25" x14ac:dyDescent="0.2">
      <c r="A1856" s="3"/>
      <c r="B1856" s="3"/>
      <c r="C1856" s="3"/>
      <c r="D1856" s="3"/>
      <c r="E1856" s="3"/>
      <c r="F1856" s="3"/>
      <c r="G1856" s="3"/>
      <c r="I1856" s="3"/>
      <c r="J1856" s="140"/>
      <c r="K1856" s="83"/>
      <c r="L1856" s="140"/>
      <c r="M1856" s="83"/>
      <c r="N1856" s="3"/>
      <c r="O1856" s="3"/>
      <c r="P1856" s="3"/>
    </row>
    <row r="1857" spans="1:16" ht="11.25" x14ac:dyDescent="0.2">
      <c r="A1857" s="3"/>
      <c r="B1857" s="3"/>
      <c r="C1857" s="3"/>
      <c r="D1857" s="3"/>
      <c r="E1857" s="3"/>
      <c r="F1857" s="3"/>
      <c r="G1857" s="3"/>
      <c r="I1857" s="3"/>
      <c r="J1857" s="140"/>
      <c r="K1857" s="83"/>
      <c r="L1857" s="140"/>
      <c r="M1857" s="83"/>
      <c r="N1857" s="3"/>
      <c r="O1857" s="3"/>
      <c r="P1857" s="3"/>
    </row>
    <row r="1858" spans="1:16" ht="11.25" x14ac:dyDescent="0.2">
      <c r="A1858" s="3"/>
      <c r="B1858" s="3"/>
      <c r="C1858" s="3"/>
      <c r="D1858" s="3"/>
      <c r="E1858" s="3"/>
      <c r="F1858" s="3"/>
      <c r="G1858" s="3"/>
      <c r="I1858" s="3"/>
      <c r="J1858" s="140"/>
      <c r="K1858" s="83"/>
      <c r="L1858" s="140"/>
      <c r="M1858" s="83"/>
      <c r="N1858" s="3"/>
      <c r="O1858" s="3"/>
      <c r="P1858" s="3"/>
    </row>
    <row r="1859" spans="1:16" ht="11.25" x14ac:dyDescent="0.2">
      <c r="A1859" s="3"/>
      <c r="B1859" s="3"/>
      <c r="C1859" s="3"/>
      <c r="D1859" s="3"/>
      <c r="E1859" s="3"/>
      <c r="F1859" s="3"/>
      <c r="G1859" s="3"/>
      <c r="I1859" s="3"/>
      <c r="J1859" s="140"/>
      <c r="K1859" s="83"/>
      <c r="L1859" s="140"/>
      <c r="M1859" s="83"/>
      <c r="N1859" s="3"/>
      <c r="O1859" s="3"/>
      <c r="P1859" s="3"/>
    </row>
    <row r="1860" spans="1:16" ht="11.25" x14ac:dyDescent="0.2">
      <c r="A1860" s="3"/>
      <c r="B1860" s="3"/>
      <c r="C1860" s="3"/>
      <c r="D1860" s="3"/>
      <c r="E1860" s="3"/>
      <c r="F1860" s="3"/>
      <c r="G1860" s="3"/>
      <c r="I1860" s="3"/>
      <c r="J1860" s="140"/>
      <c r="K1860" s="83"/>
      <c r="L1860" s="140"/>
      <c r="M1860" s="83"/>
      <c r="N1860" s="3"/>
      <c r="O1860" s="3"/>
      <c r="P1860" s="3"/>
    </row>
    <row r="1861" spans="1:16" ht="11.25" x14ac:dyDescent="0.2">
      <c r="A1861" s="3"/>
      <c r="B1861" s="3"/>
      <c r="C1861" s="3"/>
      <c r="D1861" s="3"/>
      <c r="E1861" s="3"/>
      <c r="F1861" s="3"/>
      <c r="G1861" s="3"/>
      <c r="I1861" s="3"/>
      <c r="J1861" s="140"/>
      <c r="K1861" s="83"/>
      <c r="L1861" s="140"/>
      <c r="M1861" s="83"/>
      <c r="N1861" s="3"/>
      <c r="O1861" s="3"/>
      <c r="P1861" s="3"/>
    </row>
    <row r="1862" spans="1:16" ht="11.25" x14ac:dyDescent="0.2">
      <c r="A1862" s="3"/>
      <c r="B1862" s="3"/>
      <c r="C1862" s="3"/>
      <c r="D1862" s="3"/>
      <c r="E1862" s="3"/>
      <c r="F1862" s="3"/>
      <c r="G1862" s="3"/>
      <c r="I1862" s="3"/>
      <c r="J1862" s="140"/>
      <c r="K1862" s="83"/>
      <c r="L1862" s="140"/>
      <c r="M1862" s="83"/>
      <c r="N1862" s="3"/>
      <c r="O1862" s="3"/>
      <c r="P1862" s="3"/>
    </row>
    <row r="1863" spans="1:16" ht="11.25" x14ac:dyDescent="0.2">
      <c r="A1863" s="3"/>
      <c r="B1863" s="3"/>
      <c r="C1863" s="3"/>
      <c r="D1863" s="3"/>
      <c r="E1863" s="3"/>
      <c r="F1863" s="3"/>
      <c r="G1863" s="3"/>
      <c r="I1863" s="3"/>
      <c r="J1863" s="140"/>
      <c r="K1863" s="83"/>
      <c r="L1863" s="140"/>
      <c r="M1863" s="83"/>
      <c r="N1863" s="3"/>
      <c r="O1863" s="3"/>
      <c r="P1863" s="3"/>
    </row>
    <row r="1864" spans="1:16" ht="11.25" x14ac:dyDescent="0.2">
      <c r="A1864" s="3"/>
      <c r="B1864" s="3"/>
      <c r="C1864" s="3"/>
      <c r="D1864" s="3"/>
      <c r="E1864" s="3"/>
      <c r="F1864" s="3"/>
      <c r="G1864" s="3"/>
      <c r="I1864" s="3"/>
      <c r="J1864" s="140"/>
      <c r="K1864" s="83"/>
      <c r="L1864" s="140"/>
      <c r="M1864" s="83"/>
      <c r="N1864" s="3"/>
      <c r="O1864" s="3"/>
      <c r="P1864" s="3"/>
    </row>
    <row r="1865" spans="1:16" ht="11.25" x14ac:dyDescent="0.2">
      <c r="A1865" s="3"/>
      <c r="B1865" s="3"/>
      <c r="C1865" s="3"/>
      <c r="D1865" s="3"/>
      <c r="E1865" s="3"/>
      <c r="F1865" s="3"/>
      <c r="G1865" s="3"/>
      <c r="I1865" s="3"/>
      <c r="J1865" s="140"/>
      <c r="K1865" s="83"/>
      <c r="L1865" s="140"/>
      <c r="M1865" s="83"/>
      <c r="N1865" s="3"/>
      <c r="O1865" s="3"/>
      <c r="P1865" s="3"/>
    </row>
    <row r="1866" spans="1:16" ht="11.25" x14ac:dyDescent="0.2">
      <c r="A1866" s="3"/>
      <c r="B1866" s="3"/>
      <c r="C1866" s="3"/>
      <c r="D1866" s="3"/>
      <c r="E1866" s="3"/>
      <c r="F1866" s="3"/>
      <c r="G1866" s="3"/>
      <c r="I1866" s="3"/>
      <c r="J1866" s="140"/>
      <c r="K1866" s="83"/>
      <c r="L1866" s="140"/>
      <c r="M1866" s="83"/>
      <c r="N1866" s="3"/>
      <c r="O1866" s="3"/>
      <c r="P1866" s="3"/>
    </row>
    <row r="1867" spans="1:16" ht="11.25" x14ac:dyDescent="0.2">
      <c r="A1867" s="3"/>
      <c r="B1867" s="3"/>
      <c r="C1867" s="3"/>
      <c r="D1867" s="3"/>
      <c r="E1867" s="3"/>
      <c r="F1867" s="3"/>
      <c r="G1867" s="3"/>
      <c r="I1867" s="3"/>
      <c r="J1867" s="140"/>
      <c r="K1867" s="83"/>
      <c r="L1867" s="140"/>
      <c r="M1867" s="83"/>
      <c r="N1867" s="3"/>
      <c r="O1867" s="3"/>
      <c r="P1867" s="3"/>
    </row>
    <row r="1868" spans="1:16" ht="11.25" x14ac:dyDescent="0.2">
      <c r="A1868" s="3"/>
      <c r="B1868" s="3"/>
      <c r="C1868" s="3"/>
      <c r="D1868" s="3"/>
      <c r="E1868" s="3"/>
      <c r="F1868" s="3"/>
      <c r="G1868" s="3"/>
      <c r="I1868" s="3"/>
      <c r="J1868" s="140"/>
      <c r="K1868" s="83"/>
      <c r="L1868" s="140"/>
      <c r="M1868" s="83"/>
      <c r="N1868" s="3"/>
      <c r="O1868" s="3"/>
      <c r="P1868" s="3"/>
    </row>
    <row r="1869" spans="1:16" ht="11.25" x14ac:dyDescent="0.2">
      <c r="A1869" s="3"/>
      <c r="B1869" s="3"/>
      <c r="C1869" s="3"/>
      <c r="D1869" s="3"/>
      <c r="E1869" s="3"/>
      <c r="F1869" s="3"/>
      <c r="G1869" s="3"/>
      <c r="I1869" s="3"/>
      <c r="J1869" s="140"/>
      <c r="K1869" s="83"/>
      <c r="L1869" s="140"/>
      <c r="M1869" s="83"/>
      <c r="N1869" s="3"/>
      <c r="O1869" s="3"/>
      <c r="P1869" s="3"/>
    </row>
    <row r="1870" spans="1:16" ht="11.25" x14ac:dyDescent="0.2">
      <c r="A1870" s="3"/>
      <c r="B1870" s="3"/>
      <c r="C1870" s="3"/>
      <c r="D1870" s="3"/>
      <c r="E1870" s="3"/>
      <c r="F1870" s="3"/>
      <c r="G1870" s="3"/>
      <c r="I1870" s="3"/>
      <c r="J1870" s="140"/>
      <c r="K1870" s="83"/>
      <c r="L1870" s="140"/>
      <c r="M1870" s="83"/>
      <c r="N1870" s="3"/>
      <c r="O1870" s="3"/>
      <c r="P1870" s="3"/>
    </row>
    <row r="1871" spans="1:16" ht="11.25" x14ac:dyDescent="0.2">
      <c r="A1871" s="3"/>
      <c r="B1871" s="3"/>
      <c r="C1871" s="3"/>
      <c r="D1871" s="3"/>
      <c r="E1871" s="3"/>
      <c r="F1871" s="3"/>
      <c r="G1871" s="3"/>
      <c r="I1871" s="3"/>
      <c r="J1871" s="140"/>
      <c r="K1871" s="83"/>
      <c r="L1871" s="140"/>
      <c r="M1871" s="83"/>
      <c r="N1871" s="3"/>
      <c r="O1871" s="3"/>
      <c r="P1871" s="3"/>
    </row>
    <row r="1872" spans="1:16" ht="11.25" x14ac:dyDescent="0.2">
      <c r="A1872" s="3"/>
      <c r="B1872" s="3"/>
      <c r="C1872" s="3"/>
      <c r="D1872" s="3"/>
      <c r="E1872" s="3"/>
      <c r="F1872" s="3"/>
      <c r="G1872" s="3"/>
      <c r="I1872" s="3"/>
      <c r="J1872" s="140"/>
      <c r="K1872" s="83"/>
      <c r="L1872" s="140"/>
      <c r="M1872" s="83"/>
      <c r="N1872" s="3"/>
      <c r="O1872" s="3"/>
      <c r="P1872" s="3"/>
    </row>
    <row r="1873" spans="1:16" ht="11.25" x14ac:dyDescent="0.2">
      <c r="A1873" s="3"/>
      <c r="B1873" s="3"/>
      <c r="C1873" s="3"/>
      <c r="D1873" s="3"/>
      <c r="E1873" s="3"/>
      <c r="F1873" s="3"/>
      <c r="G1873" s="3"/>
      <c r="I1873" s="3"/>
      <c r="J1873" s="140"/>
      <c r="K1873" s="83"/>
      <c r="L1873" s="140"/>
      <c r="M1873" s="83"/>
      <c r="N1873" s="3"/>
      <c r="O1873" s="3"/>
      <c r="P1873" s="3"/>
    </row>
    <row r="1874" spans="1:16" ht="11.25" x14ac:dyDescent="0.2">
      <c r="A1874" s="3"/>
      <c r="B1874" s="3"/>
      <c r="C1874" s="3"/>
      <c r="D1874" s="3"/>
      <c r="E1874" s="3"/>
      <c r="F1874" s="3"/>
      <c r="G1874" s="3"/>
      <c r="I1874" s="3"/>
      <c r="J1874" s="140"/>
      <c r="K1874" s="83"/>
      <c r="L1874" s="140"/>
      <c r="M1874" s="83"/>
      <c r="N1874" s="3"/>
      <c r="O1874" s="3"/>
      <c r="P1874" s="3"/>
    </row>
    <row r="1875" spans="1:16" ht="11.25" x14ac:dyDescent="0.2">
      <c r="A1875" s="3"/>
      <c r="B1875" s="3"/>
      <c r="C1875" s="3"/>
      <c r="D1875" s="3"/>
      <c r="E1875" s="3"/>
      <c r="F1875" s="3"/>
      <c r="G1875" s="3"/>
      <c r="I1875" s="3"/>
      <c r="J1875" s="140"/>
      <c r="K1875" s="83"/>
      <c r="L1875" s="140"/>
      <c r="M1875" s="83"/>
      <c r="N1875" s="3"/>
      <c r="O1875" s="3"/>
      <c r="P1875" s="3"/>
    </row>
    <row r="1876" spans="1:16" ht="11.25" x14ac:dyDescent="0.2">
      <c r="A1876" s="3"/>
      <c r="B1876" s="3"/>
      <c r="C1876" s="3"/>
      <c r="D1876" s="3"/>
      <c r="E1876" s="3"/>
      <c r="F1876" s="3"/>
      <c r="G1876" s="3"/>
      <c r="I1876" s="3"/>
      <c r="J1876" s="140"/>
      <c r="K1876" s="83"/>
      <c r="L1876" s="140"/>
      <c r="M1876" s="83"/>
      <c r="N1876" s="3"/>
      <c r="O1876" s="3"/>
      <c r="P1876" s="3"/>
    </row>
    <row r="1877" spans="1:16" ht="11.25" x14ac:dyDescent="0.2">
      <c r="A1877" s="3"/>
      <c r="B1877" s="3"/>
      <c r="C1877" s="3"/>
      <c r="D1877" s="3"/>
      <c r="E1877" s="3"/>
      <c r="F1877" s="3"/>
      <c r="G1877" s="3"/>
      <c r="I1877" s="3"/>
      <c r="J1877" s="140"/>
      <c r="K1877" s="83"/>
      <c r="L1877" s="140"/>
      <c r="M1877" s="83"/>
      <c r="N1877" s="3"/>
      <c r="O1877" s="3"/>
      <c r="P1877" s="3"/>
    </row>
    <row r="1878" spans="1:16" ht="11.25" x14ac:dyDescent="0.2">
      <c r="A1878" s="3"/>
      <c r="B1878" s="3"/>
      <c r="C1878" s="3"/>
      <c r="D1878" s="3"/>
      <c r="E1878" s="3"/>
      <c r="F1878" s="3"/>
      <c r="G1878" s="3"/>
      <c r="I1878" s="3"/>
      <c r="J1878" s="140"/>
      <c r="K1878" s="83"/>
      <c r="L1878" s="140"/>
      <c r="M1878" s="83"/>
      <c r="N1878" s="3"/>
      <c r="O1878" s="3"/>
      <c r="P1878" s="3"/>
    </row>
    <row r="1879" spans="1:16" ht="11.25" x14ac:dyDescent="0.2">
      <c r="A1879" s="3"/>
      <c r="B1879" s="3"/>
      <c r="C1879" s="3"/>
      <c r="D1879" s="3"/>
      <c r="E1879" s="3"/>
      <c r="F1879" s="3"/>
      <c r="G1879" s="3"/>
      <c r="I1879" s="3"/>
      <c r="J1879" s="140"/>
      <c r="K1879" s="83"/>
      <c r="L1879" s="140"/>
      <c r="M1879" s="83"/>
      <c r="N1879" s="3"/>
      <c r="O1879" s="3"/>
      <c r="P1879" s="3"/>
    </row>
    <row r="1880" spans="1:16" ht="11.25" x14ac:dyDescent="0.2">
      <c r="A1880" s="3"/>
      <c r="B1880" s="3"/>
      <c r="C1880" s="3"/>
      <c r="D1880" s="3"/>
      <c r="E1880" s="3"/>
      <c r="F1880" s="3"/>
      <c r="G1880" s="3"/>
      <c r="I1880" s="3"/>
      <c r="J1880" s="140"/>
      <c r="K1880" s="83"/>
      <c r="L1880" s="140"/>
      <c r="M1880" s="83"/>
      <c r="N1880" s="3"/>
      <c r="O1880" s="3"/>
      <c r="P1880" s="3"/>
    </row>
    <row r="1881" spans="1:16" ht="11.25" x14ac:dyDescent="0.2">
      <c r="A1881" s="3"/>
      <c r="B1881" s="3"/>
      <c r="C1881" s="3"/>
      <c r="D1881" s="3"/>
      <c r="E1881" s="3"/>
      <c r="F1881" s="3"/>
      <c r="G1881" s="3"/>
      <c r="I1881" s="3"/>
      <c r="J1881" s="140"/>
      <c r="K1881" s="83"/>
      <c r="L1881" s="140"/>
      <c r="M1881" s="83"/>
      <c r="N1881" s="3"/>
      <c r="O1881" s="3"/>
      <c r="P1881" s="3"/>
    </row>
    <row r="1882" spans="1:16" ht="11.25" x14ac:dyDescent="0.2">
      <c r="A1882" s="3"/>
      <c r="B1882" s="3"/>
      <c r="C1882" s="3"/>
      <c r="D1882" s="3"/>
      <c r="E1882" s="3"/>
      <c r="F1882" s="3"/>
      <c r="G1882" s="3"/>
      <c r="I1882" s="3"/>
      <c r="J1882" s="140"/>
      <c r="K1882" s="83"/>
      <c r="L1882" s="140"/>
      <c r="M1882" s="83"/>
      <c r="N1882" s="3"/>
      <c r="O1882" s="3"/>
      <c r="P1882" s="3"/>
    </row>
    <row r="1883" spans="1:16" ht="11.25" x14ac:dyDescent="0.2">
      <c r="A1883" s="3"/>
      <c r="B1883" s="3"/>
      <c r="C1883" s="3"/>
      <c r="D1883" s="3"/>
      <c r="E1883" s="3"/>
      <c r="F1883" s="3"/>
      <c r="G1883" s="3"/>
      <c r="I1883" s="3"/>
      <c r="J1883" s="140"/>
      <c r="K1883" s="83"/>
      <c r="L1883" s="140"/>
      <c r="M1883" s="83"/>
      <c r="N1883" s="3"/>
      <c r="O1883" s="3"/>
      <c r="P1883" s="3"/>
    </row>
    <row r="1884" spans="1:16" ht="11.25" x14ac:dyDescent="0.2">
      <c r="A1884" s="3"/>
      <c r="B1884" s="3"/>
      <c r="C1884" s="3"/>
      <c r="D1884" s="3"/>
      <c r="E1884" s="3"/>
      <c r="F1884" s="3"/>
      <c r="G1884" s="3"/>
      <c r="I1884" s="3"/>
      <c r="J1884" s="140"/>
      <c r="K1884" s="83"/>
      <c r="L1884" s="140"/>
      <c r="M1884" s="83"/>
      <c r="N1884" s="3"/>
      <c r="O1884" s="3"/>
      <c r="P1884" s="3"/>
    </row>
    <row r="1885" spans="1:16" ht="11.25" x14ac:dyDescent="0.2">
      <c r="A1885" s="3"/>
      <c r="B1885" s="3"/>
      <c r="C1885" s="3"/>
      <c r="D1885" s="3"/>
      <c r="E1885" s="3"/>
      <c r="F1885" s="3"/>
      <c r="G1885" s="3"/>
      <c r="I1885" s="3"/>
      <c r="J1885" s="140"/>
      <c r="K1885" s="83"/>
      <c r="L1885" s="140"/>
      <c r="M1885" s="83"/>
      <c r="N1885" s="3"/>
      <c r="O1885" s="3"/>
      <c r="P1885" s="3"/>
    </row>
    <row r="1886" spans="1:16" ht="11.25" x14ac:dyDescent="0.2">
      <c r="A1886" s="3"/>
      <c r="B1886" s="3"/>
      <c r="C1886" s="3"/>
      <c r="D1886" s="3"/>
      <c r="E1886" s="3"/>
      <c r="F1886" s="3"/>
      <c r="G1886" s="3"/>
      <c r="I1886" s="3"/>
      <c r="J1886" s="140"/>
      <c r="K1886" s="83"/>
      <c r="L1886" s="140"/>
      <c r="M1886" s="83"/>
      <c r="N1886" s="3"/>
      <c r="O1886" s="3"/>
      <c r="P1886" s="3"/>
    </row>
    <row r="1887" spans="1:16" ht="11.25" x14ac:dyDescent="0.2">
      <c r="A1887" s="3"/>
      <c r="B1887" s="3"/>
      <c r="C1887" s="3"/>
      <c r="D1887" s="3"/>
      <c r="E1887" s="3"/>
      <c r="F1887" s="3"/>
      <c r="G1887" s="3"/>
      <c r="I1887" s="3"/>
      <c r="J1887" s="140"/>
      <c r="K1887" s="83"/>
      <c r="L1887" s="140"/>
      <c r="M1887" s="83"/>
      <c r="N1887" s="3"/>
      <c r="O1887" s="3"/>
      <c r="P1887" s="3"/>
    </row>
    <row r="1888" spans="1:16" ht="11.25" x14ac:dyDescent="0.2">
      <c r="A1888" s="3"/>
      <c r="B1888" s="3"/>
      <c r="C1888" s="3"/>
      <c r="D1888" s="3"/>
      <c r="E1888" s="3"/>
      <c r="F1888" s="3"/>
      <c r="G1888" s="3"/>
      <c r="I1888" s="3"/>
      <c r="J1888" s="140"/>
      <c r="K1888" s="83"/>
      <c r="L1888" s="140"/>
      <c r="M1888" s="83"/>
      <c r="N1888" s="3"/>
      <c r="O1888" s="3"/>
      <c r="P1888" s="3"/>
    </row>
    <row r="1889" spans="1:16" ht="11.25" x14ac:dyDescent="0.2">
      <c r="A1889" s="3"/>
      <c r="B1889" s="3"/>
      <c r="C1889" s="3"/>
      <c r="D1889" s="3"/>
      <c r="E1889" s="3"/>
      <c r="F1889" s="3"/>
      <c r="G1889" s="3"/>
      <c r="I1889" s="3"/>
      <c r="J1889" s="140"/>
      <c r="K1889" s="83"/>
      <c r="L1889" s="140"/>
      <c r="M1889" s="83"/>
      <c r="N1889" s="3"/>
      <c r="O1889" s="3"/>
      <c r="P1889" s="3"/>
    </row>
    <row r="1890" spans="1:16" ht="11.25" x14ac:dyDescent="0.2">
      <c r="A1890" s="3"/>
      <c r="B1890" s="3"/>
      <c r="C1890" s="3"/>
      <c r="D1890" s="3"/>
      <c r="E1890" s="3"/>
      <c r="F1890" s="3"/>
      <c r="G1890" s="3"/>
      <c r="I1890" s="3"/>
      <c r="J1890" s="140"/>
      <c r="K1890" s="83"/>
      <c r="L1890" s="140"/>
      <c r="M1890" s="83"/>
      <c r="N1890" s="3"/>
      <c r="O1890" s="3"/>
      <c r="P1890" s="3"/>
    </row>
    <row r="1891" spans="1:16" ht="11.25" x14ac:dyDescent="0.2">
      <c r="A1891" s="3"/>
      <c r="B1891" s="3"/>
      <c r="C1891" s="3"/>
      <c r="D1891" s="3"/>
      <c r="E1891" s="3"/>
      <c r="F1891" s="3"/>
      <c r="G1891" s="3"/>
      <c r="I1891" s="3"/>
      <c r="J1891" s="140"/>
      <c r="K1891" s="83"/>
      <c r="L1891" s="140"/>
      <c r="M1891" s="83"/>
      <c r="N1891" s="3"/>
      <c r="O1891" s="3"/>
      <c r="P1891" s="3"/>
    </row>
    <row r="1892" spans="1:16" ht="11.25" x14ac:dyDescent="0.2">
      <c r="A1892" s="3"/>
      <c r="B1892" s="3"/>
      <c r="C1892" s="3"/>
      <c r="D1892" s="3"/>
      <c r="E1892" s="3"/>
      <c r="F1892" s="3"/>
      <c r="G1892" s="3"/>
      <c r="I1892" s="3"/>
      <c r="J1892" s="140"/>
      <c r="K1892" s="83"/>
      <c r="L1892" s="140"/>
      <c r="M1892" s="83"/>
      <c r="N1892" s="3"/>
      <c r="O1892" s="3"/>
      <c r="P1892" s="3"/>
    </row>
    <row r="1893" spans="1:16" ht="11.25" x14ac:dyDescent="0.2">
      <c r="A1893" s="3"/>
      <c r="B1893" s="3"/>
      <c r="C1893" s="3"/>
      <c r="D1893" s="3"/>
      <c r="E1893" s="3"/>
      <c r="F1893" s="3"/>
      <c r="G1893" s="3"/>
      <c r="I1893" s="3"/>
      <c r="J1893" s="140"/>
      <c r="K1893" s="83"/>
      <c r="L1893" s="140"/>
      <c r="M1893" s="83"/>
      <c r="N1893" s="3"/>
      <c r="O1893" s="3"/>
      <c r="P1893" s="3"/>
    </row>
    <row r="1894" spans="1:16" ht="11.25" x14ac:dyDescent="0.2">
      <c r="A1894" s="3"/>
      <c r="B1894" s="3"/>
      <c r="C1894" s="3"/>
      <c r="D1894" s="3"/>
      <c r="E1894" s="3"/>
      <c r="F1894" s="3"/>
      <c r="G1894" s="3"/>
      <c r="I1894" s="3"/>
      <c r="J1894" s="140"/>
      <c r="K1894" s="83"/>
      <c r="L1894" s="140"/>
      <c r="M1894" s="83"/>
      <c r="N1894" s="3"/>
      <c r="O1894" s="3"/>
      <c r="P1894" s="3"/>
    </row>
    <row r="1895" spans="1:16" ht="11.25" x14ac:dyDescent="0.2">
      <c r="A1895" s="3"/>
      <c r="B1895" s="3"/>
      <c r="C1895" s="3"/>
      <c r="D1895" s="3"/>
      <c r="E1895" s="3"/>
      <c r="F1895" s="3"/>
      <c r="G1895" s="3"/>
      <c r="I1895" s="3"/>
      <c r="J1895" s="140"/>
      <c r="K1895" s="83"/>
      <c r="L1895" s="140"/>
      <c r="M1895" s="83"/>
      <c r="N1895" s="3"/>
      <c r="O1895" s="3"/>
      <c r="P1895" s="3"/>
    </row>
    <row r="1896" spans="1:16" ht="11.25" x14ac:dyDescent="0.2">
      <c r="A1896" s="3"/>
      <c r="B1896" s="3"/>
      <c r="C1896" s="3"/>
      <c r="D1896" s="3"/>
      <c r="E1896" s="3"/>
      <c r="F1896" s="3"/>
      <c r="G1896" s="3"/>
      <c r="I1896" s="3"/>
      <c r="J1896" s="140"/>
      <c r="K1896" s="83"/>
      <c r="L1896" s="140"/>
      <c r="M1896" s="83"/>
      <c r="N1896" s="3"/>
      <c r="O1896" s="3"/>
      <c r="P1896" s="3"/>
    </row>
    <row r="1897" spans="1:16" ht="11.25" x14ac:dyDescent="0.2">
      <c r="A1897" s="3"/>
      <c r="B1897" s="3"/>
      <c r="C1897" s="3"/>
      <c r="D1897" s="3"/>
      <c r="E1897" s="3"/>
      <c r="F1897" s="3"/>
      <c r="G1897" s="3"/>
      <c r="I1897" s="3"/>
      <c r="J1897" s="140"/>
      <c r="K1897" s="83"/>
      <c r="L1897" s="140"/>
      <c r="M1897" s="83"/>
      <c r="N1897" s="3"/>
      <c r="O1897" s="3"/>
      <c r="P1897" s="3"/>
    </row>
    <row r="1898" spans="1:16" ht="11.25" x14ac:dyDescent="0.2">
      <c r="A1898" s="3"/>
      <c r="B1898" s="3"/>
      <c r="C1898" s="3"/>
      <c r="D1898" s="3"/>
      <c r="E1898" s="3"/>
      <c r="F1898" s="3"/>
      <c r="G1898" s="3"/>
      <c r="I1898" s="3"/>
      <c r="J1898" s="140"/>
      <c r="K1898" s="83"/>
      <c r="L1898" s="140"/>
      <c r="M1898" s="83"/>
      <c r="N1898" s="3"/>
      <c r="O1898" s="3"/>
      <c r="P1898" s="3"/>
    </row>
    <row r="1899" spans="1:16" ht="11.25" x14ac:dyDescent="0.2">
      <c r="A1899" s="3"/>
      <c r="B1899" s="3"/>
      <c r="C1899" s="3"/>
      <c r="D1899" s="3"/>
      <c r="E1899" s="3"/>
      <c r="F1899" s="3"/>
      <c r="G1899" s="3"/>
      <c r="I1899" s="3"/>
      <c r="J1899" s="140"/>
      <c r="K1899" s="83"/>
      <c r="L1899" s="140"/>
      <c r="M1899" s="83"/>
      <c r="N1899" s="3"/>
      <c r="O1899" s="3"/>
      <c r="P1899" s="3"/>
    </row>
    <row r="1900" spans="1:16" ht="11.25" x14ac:dyDescent="0.2">
      <c r="A1900" s="3"/>
      <c r="B1900" s="3"/>
      <c r="C1900" s="3"/>
      <c r="D1900" s="3"/>
      <c r="E1900" s="3"/>
      <c r="F1900" s="3"/>
      <c r="G1900" s="3"/>
      <c r="I1900" s="3"/>
      <c r="J1900" s="140"/>
      <c r="K1900" s="83"/>
      <c r="L1900" s="140"/>
      <c r="M1900" s="83"/>
      <c r="N1900" s="3"/>
      <c r="O1900" s="3"/>
      <c r="P1900" s="3"/>
    </row>
    <row r="1901" spans="1:16" ht="11.25" x14ac:dyDescent="0.2">
      <c r="A1901" s="3"/>
      <c r="B1901" s="3"/>
      <c r="C1901" s="3"/>
      <c r="D1901" s="3"/>
      <c r="E1901" s="3"/>
      <c r="F1901" s="3"/>
      <c r="G1901" s="3"/>
      <c r="I1901" s="3"/>
      <c r="J1901" s="140"/>
      <c r="K1901" s="83"/>
      <c r="L1901" s="140"/>
      <c r="M1901" s="83"/>
      <c r="N1901" s="3"/>
      <c r="O1901" s="3"/>
      <c r="P1901" s="3"/>
    </row>
    <row r="1902" spans="1:16" ht="11.25" x14ac:dyDescent="0.2">
      <c r="A1902" s="3"/>
      <c r="B1902" s="3"/>
      <c r="C1902" s="3"/>
      <c r="D1902" s="3"/>
      <c r="E1902" s="3"/>
      <c r="F1902" s="3"/>
      <c r="G1902" s="3"/>
      <c r="I1902" s="3"/>
      <c r="J1902" s="140"/>
      <c r="K1902" s="83"/>
      <c r="L1902" s="140"/>
      <c r="M1902" s="83"/>
      <c r="N1902" s="3"/>
      <c r="O1902" s="3"/>
      <c r="P1902" s="3"/>
    </row>
    <row r="1903" spans="1:16" ht="11.25" x14ac:dyDescent="0.2">
      <c r="A1903" s="3"/>
      <c r="B1903" s="3"/>
      <c r="C1903" s="3"/>
      <c r="D1903" s="3"/>
      <c r="E1903" s="3"/>
      <c r="F1903" s="3"/>
      <c r="G1903" s="3"/>
      <c r="I1903" s="3"/>
      <c r="J1903" s="140"/>
      <c r="K1903" s="83"/>
      <c r="L1903" s="140"/>
      <c r="M1903" s="83"/>
      <c r="N1903" s="3"/>
      <c r="O1903" s="3"/>
      <c r="P1903" s="3"/>
    </row>
  </sheetData>
  <mergeCells count="127">
    <mergeCell ref="Q738:S738"/>
    <mergeCell ref="Q739:R739"/>
    <mergeCell ref="Q749:S749"/>
    <mergeCell ref="N759:P759"/>
    <mergeCell ref="N762:P762"/>
    <mergeCell ref="N1099:P1099"/>
    <mergeCell ref="N1095:P1095"/>
    <mergeCell ref="N1036:P1036"/>
    <mergeCell ref="N1066:P1066"/>
    <mergeCell ref="N1092:P1092"/>
    <mergeCell ref="N1070:P1070"/>
    <mergeCell ref="N972:P972"/>
    <mergeCell ref="N1000:P1000"/>
    <mergeCell ref="N1033:P1033"/>
    <mergeCell ref="N1063:P1063"/>
    <mergeCell ref="N948:P948"/>
    <mergeCell ref="N979:P979"/>
    <mergeCell ref="N1007:P1007"/>
    <mergeCell ref="N1040:P1040"/>
    <mergeCell ref="N1003:P1003"/>
    <mergeCell ref="N955:P955"/>
    <mergeCell ref="N975:P975"/>
    <mergeCell ref="A1:A2"/>
    <mergeCell ref="N733:P733"/>
    <mergeCell ref="N735:P735"/>
    <mergeCell ref="N850:P850"/>
    <mergeCell ref="N944:P944"/>
    <mergeCell ref="N738:P738"/>
    <mergeCell ref="N791:P791"/>
    <mergeCell ref="N883:P883"/>
    <mergeCell ref="N912:P912"/>
    <mergeCell ref="N821:P821"/>
    <mergeCell ref="N916:P916"/>
    <mergeCell ref="N941:P941"/>
    <mergeCell ref="N909:P909"/>
    <mergeCell ref="N766:P766"/>
    <mergeCell ref="N795:P795"/>
    <mergeCell ref="N825:P825"/>
    <mergeCell ref="N854:P854"/>
    <mergeCell ref="N887:P887"/>
    <mergeCell ref="N788:P788"/>
    <mergeCell ref="N818:P818"/>
    <mergeCell ref="N847:P847"/>
    <mergeCell ref="N880:P880"/>
    <mergeCell ref="N29:P29"/>
    <mergeCell ref="N32:P32"/>
    <mergeCell ref="N36:P36"/>
    <mergeCell ref="N58:P58"/>
    <mergeCell ref="N61:P61"/>
    <mergeCell ref="N5:P5"/>
    <mergeCell ref="N8:P8"/>
    <mergeCell ref="Q8:S8"/>
    <mergeCell ref="Q9:R9"/>
    <mergeCell ref="Q19:S19"/>
    <mergeCell ref="N120:P120"/>
    <mergeCell ref="N124:P124"/>
    <mergeCell ref="N150:P150"/>
    <mergeCell ref="N153:P153"/>
    <mergeCell ref="N157:P157"/>
    <mergeCell ref="N65:P65"/>
    <mergeCell ref="N88:P88"/>
    <mergeCell ref="N91:P91"/>
    <mergeCell ref="N95:P95"/>
    <mergeCell ref="N117:P117"/>
    <mergeCell ref="N218:P218"/>
    <mergeCell ref="N225:P225"/>
    <mergeCell ref="N242:P242"/>
    <mergeCell ref="N245:P245"/>
    <mergeCell ref="N249:P249"/>
    <mergeCell ref="N179:P179"/>
    <mergeCell ref="N182:P182"/>
    <mergeCell ref="N186:P186"/>
    <mergeCell ref="N211:P211"/>
    <mergeCell ref="N214:P214"/>
    <mergeCell ref="N310:P310"/>
    <mergeCell ref="N333:P333"/>
    <mergeCell ref="N336:P336"/>
    <mergeCell ref="N340:P340"/>
    <mergeCell ref="N362:P362"/>
    <mergeCell ref="N270:P270"/>
    <mergeCell ref="N273:P273"/>
    <mergeCell ref="N277:P277"/>
    <mergeCell ref="N303:P303"/>
    <mergeCell ref="N306:P306"/>
    <mergeCell ref="Q374:R374"/>
    <mergeCell ref="Q384:S384"/>
    <mergeCell ref="N394:P394"/>
    <mergeCell ref="N397:P397"/>
    <mergeCell ref="N401:P401"/>
    <mergeCell ref="N365:P365"/>
    <mergeCell ref="N368:P368"/>
    <mergeCell ref="N370:P370"/>
    <mergeCell ref="N373:P373"/>
    <mergeCell ref="Q373:S373"/>
    <mergeCell ref="N460:P460"/>
    <mergeCell ref="N482:P482"/>
    <mergeCell ref="N485:P485"/>
    <mergeCell ref="N489:P489"/>
    <mergeCell ref="N515:P515"/>
    <mergeCell ref="N423:P423"/>
    <mergeCell ref="N426:P426"/>
    <mergeCell ref="N430:P430"/>
    <mergeCell ref="N453:P453"/>
    <mergeCell ref="N456:P456"/>
    <mergeCell ref="N576:P576"/>
    <mergeCell ref="N579:P579"/>
    <mergeCell ref="N583:P583"/>
    <mergeCell ref="N590:P590"/>
    <mergeCell ref="N607:P607"/>
    <mergeCell ref="N518:P518"/>
    <mergeCell ref="N522:P522"/>
    <mergeCell ref="N544:P544"/>
    <mergeCell ref="N547:P547"/>
    <mergeCell ref="N551:P551"/>
    <mergeCell ref="N705:P705"/>
    <mergeCell ref="N727:P727"/>
    <mergeCell ref="N730:P730"/>
    <mergeCell ref="N668:P668"/>
    <mergeCell ref="N671:P671"/>
    <mergeCell ref="N675:P675"/>
    <mergeCell ref="N698:P698"/>
    <mergeCell ref="N701:P701"/>
    <mergeCell ref="N610:P610"/>
    <mergeCell ref="N614:P614"/>
    <mergeCell ref="N635:P635"/>
    <mergeCell ref="N638:P638"/>
    <mergeCell ref="N642:P642"/>
  </mergeCells>
  <pageMargins left="0.7" right="0.7" top="0.75" bottom="0.75" header="0.3" footer="0.3"/>
  <pageSetup paperSize="9" orientation="portrait" r:id="rId1"/>
  <ignoredErrors>
    <ignoredError sqref="L734:L110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7" workbookViewId="0">
      <selection activeCell="I27" sqref="I27"/>
    </sheetView>
  </sheetViews>
  <sheetFormatPr defaultRowHeight="12.75" x14ac:dyDescent="0.2"/>
  <cols>
    <col min="1" max="1" width="8.7109375" bestFit="1" customWidth="1"/>
    <col min="2" max="2" width="10.28515625" bestFit="1" customWidth="1"/>
    <col min="3" max="3" width="9.28515625" bestFit="1" customWidth="1"/>
    <col min="4" max="4" width="10.28515625" bestFit="1" customWidth="1"/>
    <col min="5" max="5" width="10.7109375" customWidth="1"/>
    <col min="6" max="7" width="9.28515625" bestFit="1" customWidth="1"/>
    <col min="9" max="9" width="15.85546875" customWidth="1"/>
    <col min="10" max="10" width="14.140625" customWidth="1"/>
    <col min="11" max="11" width="1.5703125" customWidth="1"/>
    <col min="12" max="12" width="15.42578125" bestFit="1" customWidth="1"/>
    <col min="13" max="13" width="12.85546875" bestFit="1" customWidth="1"/>
    <col min="14" max="14" width="2.42578125" customWidth="1"/>
    <col min="15" max="15" width="15.5703125" customWidth="1"/>
    <col min="16" max="16" width="12.85546875" customWidth="1"/>
  </cols>
  <sheetData>
    <row r="1" spans="1:16" ht="15.75" x14ac:dyDescent="0.25">
      <c r="A1" s="202" t="s">
        <v>56</v>
      </c>
      <c r="B1" s="202"/>
      <c r="C1" s="202"/>
      <c r="D1" s="202"/>
      <c r="E1" s="202"/>
      <c r="F1" s="202"/>
      <c r="G1" s="202"/>
      <c r="I1" s="161" t="s">
        <v>56</v>
      </c>
      <c r="J1" s="153"/>
      <c r="L1" s="158" t="s">
        <v>55</v>
      </c>
      <c r="M1" s="153"/>
      <c r="O1" s="158" t="s">
        <v>69</v>
      </c>
      <c r="P1" s="153"/>
    </row>
    <row r="2" spans="1:16" x14ac:dyDescent="0.2">
      <c r="A2" s="149" t="s">
        <v>60</v>
      </c>
      <c r="B2" s="148" t="s">
        <v>43</v>
      </c>
      <c r="C2" s="148" t="s">
        <v>57</v>
      </c>
      <c r="D2" s="148" t="s">
        <v>39</v>
      </c>
      <c r="E2" s="148" t="s">
        <v>58</v>
      </c>
      <c r="F2" s="148" t="s">
        <v>40</v>
      </c>
      <c r="G2" s="148" t="s">
        <v>59</v>
      </c>
      <c r="I2" s="150" t="s">
        <v>64</v>
      </c>
      <c r="J2" s="146">
        <f>SUM(B3:C14)</f>
        <v>11748035.779999999</v>
      </c>
      <c r="L2" s="150" t="s">
        <v>64</v>
      </c>
      <c r="M2" s="146">
        <f>SUM(B17:C28)</f>
        <v>3703807.1999999997</v>
      </c>
      <c r="O2" s="150" t="s">
        <v>64</v>
      </c>
      <c r="P2" s="146">
        <f>SUM(B33:C43)</f>
        <v>322622.95</v>
      </c>
    </row>
    <row r="3" spans="1:16" x14ac:dyDescent="0.2">
      <c r="A3" s="147" t="s">
        <v>5</v>
      </c>
      <c r="B3" s="146">
        <f>'КАП инв'!N764-C3</f>
        <v>2057822.409999999</v>
      </c>
      <c r="C3" s="146">
        <f>'КАП инв'!N765</f>
        <v>370408.03</v>
      </c>
      <c r="D3" s="146">
        <f>'КАП инв'!O764</f>
        <v>182950.81830000004</v>
      </c>
      <c r="E3" s="146">
        <f>'КАП инв'!O765</f>
        <v>32931.147294000009</v>
      </c>
      <c r="F3" s="146">
        <f>'КАП инв'!P764</f>
        <v>83732.084499999997</v>
      </c>
      <c r="G3" s="146">
        <f>'КАП инв'!P765</f>
        <v>15071.77521</v>
      </c>
      <c r="I3" s="151" t="s">
        <v>65</v>
      </c>
      <c r="J3" s="146">
        <f>'КАП инв'!R2*'КАП инв'!R734</f>
        <v>2012036.4581105157</v>
      </c>
      <c r="L3" s="151" t="s">
        <v>65</v>
      </c>
      <c r="M3" s="146">
        <f>'СТР инв'!R2*'СТР инв'!R734</f>
        <v>2043969.1886883834</v>
      </c>
      <c r="O3" s="151" t="s">
        <v>65</v>
      </c>
      <c r="P3" s="155" t="e">
        <f>#REF!*0.25%</f>
        <v>#REF!</v>
      </c>
    </row>
    <row r="4" spans="1:16" x14ac:dyDescent="0.2">
      <c r="A4" s="147" t="s">
        <v>6</v>
      </c>
      <c r="B4" s="146">
        <f>'КАП инв'!N793-C4</f>
        <v>1943979.0200000003</v>
      </c>
      <c r="C4" s="146">
        <f>'КАП инв'!N794</f>
        <v>349916.22</v>
      </c>
      <c r="D4" s="146">
        <f>'КАП инв'!O793</f>
        <v>171147.53970000002</v>
      </c>
      <c r="E4" s="146">
        <f>'КАП инв'!O794</f>
        <v>30806.557146000003</v>
      </c>
      <c r="F4" s="146">
        <f>'КАП инв'!P793</f>
        <v>79099.840099999972</v>
      </c>
      <c r="G4" s="146">
        <f>'КАП инв'!P794</f>
        <v>14237.971217999995</v>
      </c>
      <c r="I4" s="152" t="s">
        <v>66</v>
      </c>
      <c r="J4" s="146">
        <f>SUM(D3:G14)</f>
        <v>1730412.9983300001</v>
      </c>
      <c r="L4" s="152" t="s">
        <v>66</v>
      </c>
      <c r="M4" s="146">
        <f>SUM(D17:G28)</f>
        <v>1737999.752634</v>
      </c>
      <c r="O4" s="152" t="s">
        <v>66</v>
      </c>
      <c r="P4" s="146">
        <f>SUM(D31:G43)</f>
        <v>953075.65720000002</v>
      </c>
    </row>
    <row r="5" spans="1:16" x14ac:dyDescent="0.2">
      <c r="A5" s="147" t="s">
        <v>7</v>
      </c>
      <c r="B5" s="146">
        <f>'КАП инв'!N823-C5</f>
        <v>2009123.64</v>
      </c>
      <c r="C5" s="146">
        <f>'КАП инв'!N824</f>
        <v>361642.26</v>
      </c>
      <c r="D5" s="146">
        <f>'КАП инв'!O823</f>
        <v>182950.81830000004</v>
      </c>
      <c r="E5" s="146">
        <f>'КАП инв'!O824</f>
        <v>32931.147294000009</v>
      </c>
      <c r="F5" s="146">
        <f>'КАП инв'!P823</f>
        <v>84472.66280000002</v>
      </c>
      <c r="G5" s="146">
        <f>'КАП инв'!P824</f>
        <v>15205.079304000003</v>
      </c>
      <c r="I5" s="151" t="s">
        <v>67</v>
      </c>
      <c r="J5" s="159">
        <f>J3-J4</f>
        <v>281623.45978051564</v>
      </c>
      <c r="L5" s="151" t="s">
        <v>67</v>
      </c>
      <c r="M5" s="159">
        <f>M3-M4</f>
        <v>305969.4360543834</v>
      </c>
      <c r="O5" s="151" t="s">
        <v>67</v>
      </c>
      <c r="P5" s="159" t="e">
        <f>P3-P4</f>
        <v>#REF!</v>
      </c>
    </row>
    <row r="6" spans="1:16" x14ac:dyDescent="0.2">
      <c r="A6" s="147" t="s">
        <v>8</v>
      </c>
      <c r="B6" s="146">
        <f>'КАП инв'!N852-C6</f>
        <v>1940082.8000000003</v>
      </c>
      <c r="C6" s="146">
        <f>'КАП инв'!N853</f>
        <v>349214.9</v>
      </c>
      <c r="D6" s="146">
        <f>'КАП инв'!O852</f>
        <v>177049.17900000003</v>
      </c>
      <c r="E6" s="146">
        <f>'КАП инв'!O853</f>
        <v>31868.852220000004</v>
      </c>
      <c r="F6" s="146">
        <f>'КАП инв'!P852</f>
        <v>81660.664000000019</v>
      </c>
      <c r="G6" s="146">
        <f>'КАП инв'!P853</f>
        <v>14698.919520000003</v>
      </c>
      <c r="I6" s="151" t="s">
        <v>68</v>
      </c>
      <c r="J6" s="160">
        <f>J5+J2</f>
        <v>12029659.239780515</v>
      </c>
      <c r="L6" s="151" t="s">
        <v>68</v>
      </c>
      <c r="M6" s="160">
        <f>M5+M2</f>
        <v>4009776.6360543831</v>
      </c>
      <c r="O6" s="151" t="s">
        <v>68</v>
      </c>
      <c r="P6" s="160">
        <f>P2</f>
        <v>322622.95</v>
      </c>
    </row>
    <row r="7" spans="1:16" x14ac:dyDescent="0.2">
      <c r="A7" s="147" t="s">
        <v>9</v>
      </c>
      <c r="B7" s="146">
        <f>'КАП инв'!N885-C7</f>
        <v>2004954.66</v>
      </c>
      <c r="C7" s="146">
        <f>'КАП инв'!N886</f>
        <v>360891.84</v>
      </c>
      <c r="D7" s="146">
        <f>'КАП инв'!O885</f>
        <v>165245.90040000001</v>
      </c>
      <c r="E7" s="146">
        <f>'КАП инв'!O886</f>
        <v>29744.262072000001</v>
      </c>
      <c r="F7" s="146">
        <f>'КАП инв'!P885</f>
        <v>76142.186400000006</v>
      </c>
      <c r="G7" s="146">
        <f>'КАП инв'!P886</f>
        <v>13705.593552</v>
      </c>
    </row>
    <row r="8" spans="1:16" x14ac:dyDescent="0.2">
      <c r="A8" s="147" t="s">
        <v>10</v>
      </c>
      <c r="B8" s="146">
        <f>'КАП инв'!N914-C8</f>
        <v>0</v>
      </c>
      <c r="C8" s="146">
        <f>'КАП инв'!N915</f>
        <v>0</v>
      </c>
      <c r="D8" s="146">
        <f>'КАП инв'!O914</f>
        <v>20000</v>
      </c>
      <c r="E8" s="146">
        <f>'КАП инв'!O915</f>
        <v>3600</v>
      </c>
      <c r="F8" s="146">
        <f>'КАП инв'!P914</f>
        <v>6000</v>
      </c>
      <c r="G8" s="146">
        <f>'КАП инв'!P915</f>
        <v>1080</v>
      </c>
      <c r="L8" s="162" t="s">
        <v>70</v>
      </c>
      <c r="M8" s="154">
        <f>P6+M6+J6</f>
        <v>16362058.825834898</v>
      </c>
    </row>
    <row r="9" spans="1:16" x14ac:dyDescent="0.2">
      <c r="A9" s="147" t="s">
        <v>11</v>
      </c>
      <c r="B9" s="146">
        <f>'КАП инв'!N946-C9</f>
        <v>0</v>
      </c>
      <c r="C9" s="146">
        <f>'КАП инв'!N947</f>
        <v>0</v>
      </c>
      <c r="D9" s="146">
        <f>'КАП инв'!O946</f>
        <v>20000</v>
      </c>
      <c r="E9" s="146">
        <f>'КАП инв'!O947</f>
        <v>3600</v>
      </c>
      <c r="F9" s="146">
        <f>'КАП инв'!P946</f>
        <v>6000</v>
      </c>
      <c r="G9" s="146">
        <f>'КАП инв'!P947</f>
        <v>1080</v>
      </c>
    </row>
    <row r="10" spans="1:16" x14ac:dyDescent="0.2">
      <c r="A10" s="147" t="s">
        <v>12</v>
      </c>
      <c r="B10" s="146">
        <f>'КАП инв'!N977-C10</f>
        <v>0</v>
      </c>
      <c r="C10" s="146">
        <f>'КАП инв'!N978</f>
        <v>0</v>
      </c>
      <c r="D10" s="146">
        <f>'КАП инв'!O977</f>
        <v>20000</v>
      </c>
      <c r="E10" s="146">
        <f>'КАП инв'!O978</f>
        <v>3600</v>
      </c>
      <c r="F10" s="146">
        <f>'КАП инв'!P977</f>
        <v>6000</v>
      </c>
      <c r="G10" s="146">
        <f>'КАП инв'!P978</f>
        <v>1080</v>
      </c>
    </row>
    <row r="11" spans="1:16" x14ac:dyDescent="0.2">
      <c r="A11" s="147" t="s">
        <v>13</v>
      </c>
      <c r="B11" s="146">
        <f>'КАП инв'!N1005-C11</f>
        <v>0</v>
      </c>
      <c r="C11" s="146">
        <f>'КАП инв'!N1006</f>
        <v>0</v>
      </c>
      <c r="D11" s="146">
        <f>'КАП инв'!O1005</f>
        <v>20000</v>
      </c>
      <c r="E11" s="146">
        <f>'КАП инв'!O1006</f>
        <v>3600</v>
      </c>
      <c r="F11" s="146">
        <f>'КАП инв'!P1005</f>
        <v>6000</v>
      </c>
      <c r="G11" s="146">
        <f>'КАП инв'!P1006</f>
        <v>1080</v>
      </c>
    </row>
    <row r="12" spans="1:16" x14ac:dyDescent="0.2">
      <c r="A12" s="147" t="s">
        <v>14</v>
      </c>
      <c r="B12" s="146">
        <f>'КАП инв'!N1038-C12</f>
        <v>0</v>
      </c>
      <c r="C12" s="146">
        <f>'КАП инв'!N1039</f>
        <v>0</v>
      </c>
      <c r="D12" s="146">
        <f>'КАП инв'!O1038</f>
        <v>20000</v>
      </c>
      <c r="E12" s="146">
        <f>'КАП инв'!O1039</f>
        <v>3600</v>
      </c>
      <c r="F12" s="146">
        <f>'КАП инв'!P1038</f>
        <v>6000</v>
      </c>
      <c r="G12" s="146">
        <f>'КАП инв'!P1039</f>
        <v>1080</v>
      </c>
    </row>
    <row r="13" spans="1:16" x14ac:dyDescent="0.2">
      <c r="A13" s="147" t="s">
        <v>15</v>
      </c>
      <c r="B13" s="146">
        <f>'КАП инв'!N1068-C13</f>
        <v>0</v>
      </c>
      <c r="C13" s="146">
        <f>'КАП инв'!N1069</f>
        <v>0</v>
      </c>
      <c r="D13" s="146">
        <f>'КАП инв'!O1068</f>
        <v>20000</v>
      </c>
      <c r="E13" s="146">
        <f>'КАП инв'!O1069</f>
        <v>3600</v>
      </c>
      <c r="F13" s="146">
        <f>'КАП инв'!P1068</f>
        <v>6000</v>
      </c>
      <c r="G13" s="146">
        <f>'КАП инв'!P1069</f>
        <v>1080</v>
      </c>
    </row>
    <row r="14" spans="1:16" x14ac:dyDescent="0.2">
      <c r="A14" s="147" t="s">
        <v>16</v>
      </c>
      <c r="B14" s="146">
        <f>'КАП инв'!N1097-C14</f>
        <v>0</v>
      </c>
      <c r="C14" s="146">
        <f>'КАП инв'!N1098</f>
        <v>0</v>
      </c>
      <c r="D14" s="146">
        <f>'КАП инв'!O1097</f>
        <v>20000</v>
      </c>
      <c r="E14" s="146">
        <f>'КАП инв'!O1098</f>
        <v>3600</v>
      </c>
      <c r="F14" s="146">
        <f>'КАП инв'!P1097</f>
        <v>6000</v>
      </c>
      <c r="G14" s="146">
        <f>'КАП инв'!P1098</f>
        <v>1080</v>
      </c>
    </row>
    <row r="15" spans="1:16" ht="15.75" x14ac:dyDescent="0.25">
      <c r="A15" s="202" t="s">
        <v>55</v>
      </c>
      <c r="B15" s="202"/>
      <c r="C15" s="202"/>
      <c r="D15" s="202"/>
      <c r="E15" s="202"/>
      <c r="F15" s="202"/>
      <c r="G15" s="202"/>
    </row>
    <row r="16" spans="1:16" x14ac:dyDescent="0.2">
      <c r="A16" s="149" t="s">
        <v>60</v>
      </c>
      <c r="B16" s="148" t="s">
        <v>43</v>
      </c>
      <c r="C16" s="148" t="s">
        <v>57</v>
      </c>
      <c r="D16" s="148" t="s">
        <v>39</v>
      </c>
      <c r="E16" s="148" t="s">
        <v>58</v>
      </c>
      <c r="F16" s="148" t="s">
        <v>40</v>
      </c>
      <c r="G16" s="148" t="s">
        <v>59</v>
      </c>
    </row>
    <row r="17" spans="1:7" x14ac:dyDescent="0.2">
      <c r="A17" s="147" t="s">
        <v>5</v>
      </c>
      <c r="B17" s="146">
        <f>'СТР инв'!N764-C17</f>
        <v>648782.29999999958</v>
      </c>
      <c r="C17" s="146">
        <f>'СТР инв'!N765</f>
        <v>116780.81</v>
      </c>
      <c r="D17" s="146">
        <f>'СТР инв'!O764</f>
        <v>182950.81830000004</v>
      </c>
      <c r="E17" s="146">
        <f>'СТР инв'!O765</f>
        <v>32931.147294000009</v>
      </c>
      <c r="F17" s="146">
        <f>'СТР инв'!P764</f>
        <v>85062.551500000016</v>
      </c>
      <c r="G17" s="146">
        <f>'СТР инв'!P765</f>
        <v>15311.259270000002</v>
      </c>
    </row>
    <row r="18" spans="1:7" x14ac:dyDescent="0.2">
      <c r="A18" s="147" t="s">
        <v>6</v>
      </c>
      <c r="B18" s="146">
        <f>'СТР инв'!N793-C18</f>
        <v>612858.23</v>
      </c>
      <c r="C18" s="146">
        <f>'СТР инв'!N794</f>
        <v>110314.48</v>
      </c>
      <c r="D18" s="146">
        <f>'СТР инв'!O793</f>
        <v>171147.53970000002</v>
      </c>
      <c r="E18" s="146">
        <f>'СТР инв'!O794</f>
        <v>30806.557146000003</v>
      </c>
      <c r="F18" s="146">
        <f>'СТР инв'!P793</f>
        <v>80352.515699999974</v>
      </c>
      <c r="G18" s="146">
        <f>'СТР инв'!P794</f>
        <v>14463.452825999995</v>
      </c>
    </row>
    <row r="19" spans="1:7" x14ac:dyDescent="0.2">
      <c r="A19" s="147" t="s">
        <v>7</v>
      </c>
      <c r="B19" s="146">
        <f>'СТР инв'!N823-C19</f>
        <v>633400.93000000028</v>
      </c>
      <c r="C19" s="146">
        <f>'СТР инв'!N824</f>
        <v>114012.17</v>
      </c>
      <c r="D19" s="146">
        <f>'СТР инв'!O823</f>
        <v>182950.81830000004</v>
      </c>
      <c r="E19" s="146">
        <f>'СТР инв'!O824</f>
        <v>32931.147294000009</v>
      </c>
      <c r="F19" s="146">
        <f>'СТР инв'!P823</f>
        <v>85811.255999999994</v>
      </c>
      <c r="G19" s="146">
        <f>'СТР инв'!P824</f>
        <v>15446.026079999998</v>
      </c>
    </row>
    <row r="20" spans="1:7" x14ac:dyDescent="0.2">
      <c r="A20" s="147" t="s">
        <v>8</v>
      </c>
      <c r="B20" s="146">
        <f>'СТР инв'!N852-C20</f>
        <v>611659.63999999955</v>
      </c>
      <c r="C20" s="146">
        <f>'СТР инв'!N853</f>
        <v>110098.74</v>
      </c>
      <c r="D20" s="146">
        <f>'СТР инв'!O852</f>
        <v>177049.17900000003</v>
      </c>
      <c r="E20" s="146">
        <f>'СТР инв'!O853</f>
        <v>31868.852220000004</v>
      </c>
      <c r="F20" s="146">
        <f>'СТР инв'!P852</f>
        <v>82957.974600000045</v>
      </c>
      <c r="G20" s="146">
        <f>'СТР инв'!P853</f>
        <v>14932.435428000008</v>
      </c>
    </row>
    <row r="21" spans="1:7" x14ac:dyDescent="0.2">
      <c r="A21" s="147" t="s">
        <v>9</v>
      </c>
      <c r="B21" s="146">
        <f>'СТР инв'!N885-C21</f>
        <v>632118.55999999994</v>
      </c>
      <c r="C21" s="146">
        <f>'СТР инв'!N886</f>
        <v>113781.34</v>
      </c>
      <c r="D21" s="146">
        <f>'СТР инв'!O885</f>
        <v>165245.90040000001</v>
      </c>
      <c r="E21" s="146">
        <f>'СТР инв'!O886</f>
        <v>29744.262072000001</v>
      </c>
      <c r="F21" s="146">
        <f>'СТР инв'!P885</f>
        <v>77352.592800000057</v>
      </c>
      <c r="G21" s="146">
        <f>'СТР инв'!P886</f>
        <v>13923.466704000009</v>
      </c>
    </row>
    <row r="22" spans="1:7" x14ac:dyDescent="0.2">
      <c r="A22" s="147" t="s">
        <v>10</v>
      </c>
      <c r="B22" s="146">
        <f>'СТР инв'!N914-C22</f>
        <v>0</v>
      </c>
      <c r="C22" s="146">
        <f>'СТР инв'!N915</f>
        <v>0</v>
      </c>
      <c r="D22" s="146">
        <f>'СТР инв'!O914</f>
        <v>20000</v>
      </c>
      <c r="E22" s="146">
        <f>'СТР инв'!O915</f>
        <v>3600</v>
      </c>
      <c r="F22" s="146">
        <f>'СТР инв'!P914</f>
        <v>6000</v>
      </c>
      <c r="G22" s="146">
        <f>'СТР инв'!P915</f>
        <v>1080</v>
      </c>
    </row>
    <row r="23" spans="1:7" x14ac:dyDescent="0.2">
      <c r="A23" s="147" t="s">
        <v>11</v>
      </c>
      <c r="B23" s="146">
        <f>'СТР инв'!N946-C23</f>
        <v>0</v>
      </c>
      <c r="C23" s="146">
        <f>'СТР инв'!N947</f>
        <v>0</v>
      </c>
      <c r="D23" s="146">
        <f>'СТР инв'!O946</f>
        <v>20000</v>
      </c>
      <c r="E23" s="146">
        <f>'СТР инв'!O947</f>
        <v>3600</v>
      </c>
      <c r="F23" s="146">
        <f>'СТР инв'!P946</f>
        <v>6000</v>
      </c>
      <c r="G23" s="146">
        <f>'СТР инв'!P947</f>
        <v>1080</v>
      </c>
    </row>
    <row r="24" spans="1:7" x14ac:dyDescent="0.2">
      <c r="A24" s="147" t="s">
        <v>12</v>
      </c>
      <c r="B24" s="146">
        <f>'СТР инв'!N977-C24</f>
        <v>0</v>
      </c>
      <c r="C24" s="146">
        <f>'СТР инв'!N978</f>
        <v>0</v>
      </c>
      <c r="D24" s="146">
        <f>'СТР инв'!O977</f>
        <v>20000</v>
      </c>
      <c r="E24" s="146">
        <f>'СТР инв'!O978</f>
        <v>3600</v>
      </c>
      <c r="F24" s="146">
        <f>'СТР инв'!P977</f>
        <v>6000</v>
      </c>
      <c r="G24" s="146">
        <f>'СТР инв'!P978</f>
        <v>1080</v>
      </c>
    </row>
    <row r="25" spans="1:7" x14ac:dyDescent="0.2">
      <c r="A25" s="147" t="s">
        <v>13</v>
      </c>
      <c r="B25" s="146">
        <f>'СТР инв'!N1005-C25</f>
        <v>0</v>
      </c>
      <c r="C25" s="146">
        <f>'СТР инв'!N1006</f>
        <v>0</v>
      </c>
      <c r="D25" s="146">
        <f>'СТР инв'!O1005</f>
        <v>20000</v>
      </c>
      <c r="E25" s="146">
        <f>'СТР инв'!O1006</f>
        <v>3600</v>
      </c>
      <c r="F25" s="146">
        <f>'СТР инв'!P1005</f>
        <v>6000</v>
      </c>
      <c r="G25" s="146">
        <f>'СТР инв'!P1006</f>
        <v>1080</v>
      </c>
    </row>
    <row r="26" spans="1:7" x14ac:dyDescent="0.2">
      <c r="A26" s="147" t="s">
        <v>14</v>
      </c>
      <c r="B26" s="146">
        <f>'СТР инв'!N1038-C26</f>
        <v>0</v>
      </c>
      <c r="C26" s="146">
        <f>'СТР инв'!N1039</f>
        <v>0</v>
      </c>
      <c r="D26" s="146">
        <f>'СТР инв'!O1038</f>
        <v>20000</v>
      </c>
      <c r="E26" s="146">
        <f>'СТР инв'!O1039</f>
        <v>3600</v>
      </c>
      <c r="F26" s="146">
        <f>'СТР инв'!P1038</f>
        <v>6000</v>
      </c>
      <c r="G26" s="146">
        <f>'СТР инв'!P1039</f>
        <v>1080</v>
      </c>
    </row>
    <row r="27" spans="1:7" x14ac:dyDescent="0.2">
      <c r="A27" s="147" t="s">
        <v>15</v>
      </c>
      <c r="B27" s="146">
        <f>'СТР инв'!N1068-C27</f>
        <v>0</v>
      </c>
      <c r="C27" s="146">
        <f>'СТР инв'!N1069</f>
        <v>0</v>
      </c>
      <c r="D27" s="146">
        <f>'СТР инв'!O1068</f>
        <v>20000</v>
      </c>
      <c r="E27" s="146">
        <f>'СТР инв'!O1069</f>
        <v>3600</v>
      </c>
      <c r="F27" s="146">
        <f>'СТР инв'!P1068</f>
        <v>6000</v>
      </c>
      <c r="G27" s="146">
        <f>'СТР инв'!P1069</f>
        <v>1080</v>
      </c>
    </row>
    <row r="28" spans="1:7" x14ac:dyDescent="0.2">
      <c r="A28" s="147" t="s">
        <v>16</v>
      </c>
      <c r="B28" s="146">
        <f>'СТР инв'!N1097-C28</f>
        <v>0</v>
      </c>
      <c r="C28" s="146">
        <f>'СТР инв'!N1098</f>
        <v>0</v>
      </c>
      <c r="D28" s="146">
        <f>'СТР инв'!O1097</f>
        <v>20000</v>
      </c>
      <c r="E28" s="146">
        <f>'СТР инв'!O1098</f>
        <v>3600</v>
      </c>
      <c r="F28" s="146">
        <f>'СТР инв'!P1097</f>
        <v>6000</v>
      </c>
      <c r="G28" s="146">
        <f>'СТР инв'!P1098</f>
        <v>1080</v>
      </c>
    </row>
    <row r="29" spans="1:7" ht="31.5" customHeight="1" x14ac:dyDescent="0.25">
      <c r="A29" s="203" t="s">
        <v>61</v>
      </c>
      <c r="B29" s="203"/>
      <c r="C29" s="203"/>
      <c r="D29" s="203"/>
      <c r="E29" s="203"/>
      <c r="F29" s="203"/>
      <c r="G29" s="203"/>
    </row>
    <row r="30" spans="1:7" x14ac:dyDescent="0.2">
      <c r="A30" s="149" t="s">
        <v>60</v>
      </c>
      <c r="B30" s="148" t="s">
        <v>43</v>
      </c>
      <c r="C30" s="148" t="s">
        <v>57</v>
      </c>
      <c r="D30" s="148" t="s">
        <v>39</v>
      </c>
      <c r="E30" s="148" t="s">
        <v>58</v>
      </c>
      <c r="F30" s="148" t="s">
        <v>40</v>
      </c>
      <c r="G30" s="148" t="s">
        <v>59</v>
      </c>
    </row>
    <row r="31" spans="1:7" ht="12" customHeight="1" x14ac:dyDescent="0.2">
      <c r="A31" s="147" t="s">
        <v>5</v>
      </c>
      <c r="B31" s="146">
        <v>25423.73</v>
      </c>
      <c r="C31" s="146">
        <v>4576.2700000000004</v>
      </c>
      <c r="D31" s="146">
        <v>29381.09</v>
      </c>
      <c r="E31" s="146">
        <v>5288.5969000000023</v>
      </c>
      <c r="F31" s="157">
        <v>6500</v>
      </c>
      <c r="G31" s="146">
        <v>1170</v>
      </c>
    </row>
    <row r="32" spans="1:7" ht="12" customHeight="1" x14ac:dyDescent="0.2">
      <c r="A32" s="156" t="s">
        <v>63</v>
      </c>
      <c r="B32" s="146">
        <v>6251.74</v>
      </c>
      <c r="C32" s="146">
        <v>1125.31</v>
      </c>
      <c r="D32" s="146">
        <v>6634.47</v>
      </c>
      <c r="E32" s="146">
        <v>1194.2049</v>
      </c>
      <c r="F32" s="157">
        <v>1568.97</v>
      </c>
      <c r="G32" s="146">
        <v>282.41000000000003</v>
      </c>
    </row>
    <row r="33" spans="1:7" x14ac:dyDescent="0.2">
      <c r="A33" s="156" t="s">
        <v>62</v>
      </c>
      <c r="B33" s="146">
        <v>19171.990000000002</v>
      </c>
      <c r="C33" s="146">
        <v>3450.96</v>
      </c>
      <c r="D33" s="146">
        <v>46336</v>
      </c>
      <c r="E33" s="146">
        <v>8340.4793999999983</v>
      </c>
      <c r="F33" s="146">
        <v>4551.72</v>
      </c>
      <c r="G33" s="146">
        <v>819.31</v>
      </c>
    </row>
    <row r="34" spans="1:7" x14ac:dyDescent="0.2">
      <c r="A34" s="147" t="s">
        <v>7</v>
      </c>
      <c r="B34" s="146">
        <v>25423.73</v>
      </c>
      <c r="C34" s="146">
        <v>4576.2700000000004</v>
      </c>
      <c r="D34" s="146">
        <v>65271.9</v>
      </c>
      <c r="E34" s="146">
        <v>11748.940599999993</v>
      </c>
      <c r="F34" s="146">
        <v>6000</v>
      </c>
      <c r="G34" s="146">
        <v>1080</v>
      </c>
    </row>
    <row r="35" spans="1:7" x14ac:dyDescent="0.2">
      <c r="A35" s="147" t="s">
        <v>8</v>
      </c>
      <c r="B35" s="146">
        <v>25423.73</v>
      </c>
      <c r="C35" s="146">
        <v>4576.2700000000004</v>
      </c>
      <c r="D35" s="146">
        <v>65271.9</v>
      </c>
      <c r="E35" s="146">
        <v>11748.940599999993</v>
      </c>
      <c r="F35" s="146">
        <v>6000</v>
      </c>
      <c r="G35" s="146">
        <v>1080</v>
      </c>
    </row>
    <row r="36" spans="1:7" x14ac:dyDescent="0.2">
      <c r="A36" s="147" t="s">
        <v>9</v>
      </c>
      <c r="B36" s="146">
        <v>25423.73</v>
      </c>
      <c r="C36" s="146">
        <v>4576.2700000000004</v>
      </c>
      <c r="D36" s="146">
        <v>65271.9</v>
      </c>
      <c r="E36" s="146">
        <v>11748.940599999993</v>
      </c>
      <c r="F36" s="146">
        <v>6000</v>
      </c>
      <c r="G36" s="146">
        <v>1080</v>
      </c>
    </row>
    <row r="37" spans="1:7" x14ac:dyDescent="0.2">
      <c r="A37" s="147" t="s">
        <v>10</v>
      </c>
      <c r="B37" s="146">
        <v>25423.73</v>
      </c>
      <c r="C37" s="146">
        <v>4576.2700000000004</v>
      </c>
      <c r="D37" s="146">
        <v>65271.9</v>
      </c>
      <c r="E37" s="146">
        <v>11748.940599999993</v>
      </c>
      <c r="F37" s="146">
        <v>6000</v>
      </c>
      <c r="G37" s="146">
        <v>1080</v>
      </c>
    </row>
    <row r="38" spans="1:7" x14ac:dyDescent="0.2">
      <c r="A38" s="147" t="s">
        <v>11</v>
      </c>
      <c r="B38" s="146">
        <v>25423.73</v>
      </c>
      <c r="C38" s="146">
        <v>4576.2700000000004</v>
      </c>
      <c r="D38" s="146">
        <v>65271.9</v>
      </c>
      <c r="E38" s="146">
        <v>11748.940599999993</v>
      </c>
      <c r="F38" s="146">
        <v>6000</v>
      </c>
      <c r="G38" s="146">
        <v>1080</v>
      </c>
    </row>
    <row r="39" spans="1:7" x14ac:dyDescent="0.2">
      <c r="A39" s="147" t="s">
        <v>12</v>
      </c>
      <c r="B39" s="146">
        <v>25423.73</v>
      </c>
      <c r="C39" s="146">
        <v>4576.2700000000004</v>
      </c>
      <c r="D39" s="146">
        <v>65271.9</v>
      </c>
      <c r="E39" s="146">
        <v>11748.940599999993</v>
      </c>
      <c r="F39" s="146">
        <v>6000</v>
      </c>
      <c r="G39" s="146">
        <v>1080</v>
      </c>
    </row>
    <row r="40" spans="1:7" x14ac:dyDescent="0.2">
      <c r="A40" s="147" t="s">
        <v>13</v>
      </c>
      <c r="B40" s="146">
        <v>25423.73</v>
      </c>
      <c r="C40" s="146">
        <v>4576.2700000000004</v>
      </c>
      <c r="D40" s="146">
        <v>65271.9</v>
      </c>
      <c r="E40" s="146">
        <v>11748.940599999993</v>
      </c>
      <c r="F40" s="146">
        <v>6000</v>
      </c>
      <c r="G40" s="146">
        <v>1080</v>
      </c>
    </row>
    <row r="41" spans="1:7" x14ac:dyDescent="0.2">
      <c r="A41" s="147" t="s">
        <v>14</v>
      </c>
      <c r="B41" s="146">
        <v>25423.73</v>
      </c>
      <c r="C41" s="146">
        <v>4576.2700000000004</v>
      </c>
      <c r="D41" s="146">
        <v>65271.9</v>
      </c>
      <c r="E41" s="146">
        <v>11748.940599999993</v>
      </c>
      <c r="F41" s="146">
        <v>6000</v>
      </c>
      <c r="G41" s="146">
        <v>1080</v>
      </c>
    </row>
    <row r="42" spans="1:7" x14ac:dyDescent="0.2">
      <c r="A42" s="147" t="s">
        <v>15</v>
      </c>
      <c r="B42" s="146">
        <v>25423.73</v>
      </c>
      <c r="C42" s="146">
        <v>4576.2700000000004</v>
      </c>
      <c r="D42" s="146">
        <v>65271.9</v>
      </c>
      <c r="E42" s="146">
        <v>11748.940599999993</v>
      </c>
      <c r="F42" s="146">
        <v>6000</v>
      </c>
      <c r="G42" s="146">
        <v>1080</v>
      </c>
    </row>
    <row r="43" spans="1:7" x14ac:dyDescent="0.2">
      <c r="A43" s="147" t="s">
        <v>16</v>
      </c>
      <c r="B43" s="146">
        <v>25423.73</v>
      </c>
      <c r="C43" s="146">
        <v>4576.2700000000004</v>
      </c>
      <c r="D43" s="146">
        <v>65271.9</v>
      </c>
      <c r="E43" s="146">
        <v>11748.940599999993</v>
      </c>
      <c r="F43" s="146">
        <v>6000</v>
      </c>
      <c r="G43" s="146">
        <v>1080</v>
      </c>
    </row>
  </sheetData>
  <mergeCells count="3">
    <mergeCell ref="A1:G1"/>
    <mergeCell ref="A15:G15"/>
    <mergeCell ref="A29:G2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77"/>
  <sheetViews>
    <sheetView tabSelected="1" zoomScaleNormal="100" workbookViewId="0">
      <pane ySplit="2" topLeftCell="A895" activePane="bottomLeft" state="frozenSplit"/>
      <selection pane="bottomLeft" activeCell="AJ903" sqref="AJ903"/>
    </sheetView>
  </sheetViews>
  <sheetFormatPr defaultRowHeight="12.75" x14ac:dyDescent="0.2"/>
  <cols>
    <col min="1" max="1" width="9.7109375" style="4" customWidth="1"/>
    <col min="2" max="2" width="12.85546875" style="11" customWidth="1"/>
    <col min="3" max="3" width="8.5703125" style="11" customWidth="1"/>
    <col min="4" max="4" width="14" style="11" customWidth="1"/>
    <col min="5" max="7" width="8.28515625" style="11" customWidth="1"/>
    <col min="8" max="8" width="2.140625" style="3" customWidth="1"/>
    <col min="9" max="9" width="9.140625" style="22" hidden="1" customWidth="1"/>
    <col min="10" max="10" width="9.28515625" style="141" hidden="1" customWidth="1"/>
    <col min="11" max="11" width="9.28515625" style="84" hidden="1" customWidth="1"/>
    <col min="12" max="12" width="9" style="141" hidden="1" customWidth="1"/>
    <col min="13" max="13" width="9" style="84" hidden="1" customWidth="1"/>
    <col min="14" max="14" width="10.140625" style="23" hidden="1" customWidth="1"/>
    <col min="15" max="15" width="9.5703125" style="23" hidden="1" customWidth="1"/>
    <col min="16" max="16" width="9" style="23" hidden="1" customWidth="1"/>
    <col min="17" max="17" width="12.5703125" style="3" hidden="1" customWidth="1"/>
    <col min="18" max="18" width="14.28515625" style="3" hidden="1" customWidth="1"/>
    <col min="19" max="19" width="4.85546875" style="3" hidden="1" customWidth="1"/>
    <col min="20" max="21" width="10" style="3" hidden="1" customWidth="1"/>
    <col min="22" max="22" width="8.140625" style="3" hidden="1" customWidth="1"/>
    <col min="23" max="23" width="7.7109375" style="3" hidden="1" customWidth="1"/>
    <col min="24" max="24" width="0" style="3" hidden="1" customWidth="1"/>
    <col min="25" max="25" width="10.28515625" style="3" bestFit="1" customWidth="1"/>
    <col min="26" max="26" width="9.42578125" style="3" bestFit="1" customWidth="1"/>
    <col min="27" max="27" width="9.85546875" style="3" bestFit="1" customWidth="1"/>
    <col min="28" max="28" width="10.42578125" style="3" customWidth="1"/>
    <col min="29" max="16384" width="9.140625" style="3"/>
  </cols>
  <sheetData>
    <row r="1" spans="1:23" ht="21.75" customHeight="1" x14ac:dyDescent="0.2">
      <c r="A1" s="200" t="s">
        <v>3</v>
      </c>
      <c r="B1" s="40"/>
      <c r="C1" s="40"/>
      <c r="D1" s="9"/>
      <c r="E1" s="9"/>
      <c r="F1" s="9"/>
      <c r="G1" s="9"/>
      <c r="I1" s="13" t="s">
        <v>30</v>
      </c>
      <c r="J1" s="135" t="s">
        <v>31</v>
      </c>
      <c r="K1" s="81" t="s">
        <v>45</v>
      </c>
      <c r="L1" s="142" t="s">
        <v>32</v>
      </c>
      <c r="M1" s="85" t="s">
        <v>46</v>
      </c>
      <c r="N1" s="15" t="s">
        <v>33</v>
      </c>
      <c r="O1" s="16" t="s">
        <v>34</v>
      </c>
      <c r="P1" s="17" t="s">
        <v>35</v>
      </c>
      <c r="Q1" s="28" t="s">
        <v>17</v>
      </c>
      <c r="R1" s="64" t="s">
        <v>29</v>
      </c>
      <c r="V1" s="117" t="s">
        <v>50</v>
      </c>
      <c r="W1" s="117" t="s">
        <v>51</v>
      </c>
    </row>
    <row r="2" spans="1:23" ht="23.25" customHeight="1" x14ac:dyDescent="0.2">
      <c r="A2" s="201"/>
      <c r="B2" s="44" t="s">
        <v>1</v>
      </c>
      <c r="C2" s="24" t="s">
        <v>21</v>
      </c>
      <c r="D2" s="10" t="s">
        <v>0</v>
      </c>
      <c r="E2" s="24" t="s">
        <v>22</v>
      </c>
      <c r="F2" s="24" t="s">
        <v>23</v>
      </c>
      <c r="G2" s="24" t="s">
        <v>24</v>
      </c>
      <c r="I2" s="18"/>
      <c r="J2" s="136"/>
      <c r="K2" s="82"/>
      <c r="L2" s="143"/>
      <c r="M2" s="86"/>
      <c r="N2" s="80">
        <v>8.9999999999999993E-3</v>
      </c>
      <c r="O2" s="26">
        <v>0</v>
      </c>
      <c r="P2" s="27">
        <v>0</v>
      </c>
      <c r="Q2" s="68">
        <f>SUM(B808:B1173)</f>
        <v>6277565862.449996</v>
      </c>
      <c r="R2" s="65">
        <f>Q2/O813</f>
        <v>17151819.296311464</v>
      </c>
      <c r="V2" s="66">
        <v>3.0000000000000001E-3</v>
      </c>
      <c r="W2" s="66">
        <v>3.0000000000000001E-3</v>
      </c>
    </row>
    <row r="3" spans="1:23" x14ac:dyDescent="0.2">
      <c r="A3" s="176"/>
      <c r="B3" s="44"/>
      <c r="C3" s="24"/>
      <c r="D3" s="10"/>
      <c r="E3" s="24"/>
      <c r="F3" s="24"/>
      <c r="G3" s="24"/>
      <c r="I3" s="18"/>
      <c r="J3" s="136"/>
      <c r="K3" s="82"/>
      <c r="L3" s="143"/>
      <c r="M3" s="86"/>
      <c r="N3" s="170"/>
      <c r="O3" s="170"/>
      <c r="P3" s="170"/>
      <c r="Q3" s="68"/>
      <c r="R3" s="65"/>
      <c r="V3" s="169"/>
      <c r="W3" s="169"/>
    </row>
    <row r="4" spans="1:23" x14ac:dyDescent="0.2">
      <c r="A4" s="171">
        <v>41201</v>
      </c>
      <c r="B4" s="2"/>
      <c r="C4" s="2"/>
      <c r="D4" s="2">
        <f t="shared" ref="D4:D25" si="0">IF(B4-B3=-B4-B3,0,B4-B3)</f>
        <v>0</v>
      </c>
      <c r="E4" s="30">
        <f t="shared" ref="E4:E25" si="1">IF(C4-C3=-C4-C3,0,C4-C3)</f>
        <v>0</v>
      </c>
      <c r="F4" s="73">
        <f t="shared" ref="F4:F25" si="2">IFERROR(D4/B3,0)</f>
        <v>0</v>
      </c>
      <c r="G4" s="43">
        <f t="shared" ref="G4:G25" si="3">IFERROR(E4/C3,0)</f>
        <v>0</v>
      </c>
      <c r="I4" s="18"/>
      <c r="J4" s="136"/>
      <c r="K4" s="82"/>
      <c r="L4" s="143"/>
      <c r="M4" s="86"/>
      <c r="N4" s="170"/>
      <c r="O4" s="170"/>
      <c r="P4" s="170"/>
      <c r="Q4" s="68"/>
      <c r="R4" s="65"/>
      <c r="V4" s="169"/>
      <c r="W4" s="169"/>
    </row>
    <row r="5" spans="1:23" x14ac:dyDescent="0.2">
      <c r="A5" s="171">
        <v>41202</v>
      </c>
      <c r="B5" s="2"/>
      <c r="C5" s="2"/>
      <c r="D5" s="2">
        <f t="shared" si="0"/>
        <v>0</v>
      </c>
      <c r="E5" s="30">
        <f t="shared" si="1"/>
        <v>0</v>
      </c>
      <c r="F5" s="73">
        <f t="shared" si="2"/>
        <v>0</v>
      </c>
      <c r="G5" s="43">
        <f t="shared" si="3"/>
        <v>0</v>
      </c>
      <c r="I5" s="18"/>
      <c r="J5" s="136"/>
      <c r="K5" s="82"/>
      <c r="L5" s="143"/>
      <c r="M5" s="86"/>
      <c r="N5" s="170"/>
      <c r="O5" s="170"/>
      <c r="P5" s="170"/>
      <c r="Q5" s="68"/>
      <c r="R5" s="65"/>
      <c r="V5" s="169"/>
      <c r="W5" s="169"/>
    </row>
    <row r="6" spans="1:23" x14ac:dyDescent="0.2">
      <c r="A6" s="171">
        <v>41203</v>
      </c>
      <c r="B6" s="2"/>
      <c r="C6" s="2"/>
      <c r="D6" s="2">
        <f t="shared" si="0"/>
        <v>0</v>
      </c>
      <c r="E6" s="30">
        <f t="shared" si="1"/>
        <v>0</v>
      </c>
      <c r="F6" s="73">
        <f t="shared" si="2"/>
        <v>0</v>
      </c>
      <c r="G6" s="43">
        <f t="shared" si="3"/>
        <v>0</v>
      </c>
      <c r="I6" s="18"/>
      <c r="J6" s="136"/>
      <c r="K6" s="82"/>
      <c r="L6" s="143"/>
      <c r="M6" s="86"/>
      <c r="N6" s="170"/>
      <c r="O6" s="170"/>
      <c r="P6" s="170"/>
      <c r="Q6" s="68"/>
      <c r="R6" s="65"/>
      <c r="V6" s="169"/>
      <c r="W6" s="169"/>
    </row>
    <row r="7" spans="1:23" x14ac:dyDescent="0.2">
      <c r="A7" s="171">
        <v>41204</v>
      </c>
      <c r="B7" s="2"/>
      <c r="C7" s="2"/>
      <c r="D7" s="2">
        <f t="shared" si="0"/>
        <v>0</v>
      </c>
      <c r="E7" s="30">
        <f t="shared" si="1"/>
        <v>0</v>
      </c>
      <c r="F7" s="73">
        <f t="shared" si="2"/>
        <v>0</v>
      </c>
      <c r="G7" s="43">
        <f t="shared" si="3"/>
        <v>0</v>
      </c>
      <c r="I7" s="18"/>
      <c r="J7" s="136"/>
      <c r="K7" s="82"/>
      <c r="L7" s="143"/>
      <c r="M7" s="86"/>
      <c r="N7" s="170"/>
      <c r="O7" s="170"/>
      <c r="P7" s="170"/>
      <c r="Q7" s="68"/>
      <c r="R7" s="65"/>
      <c r="V7" s="169"/>
      <c r="W7" s="169"/>
    </row>
    <row r="8" spans="1:23" x14ac:dyDescent="0.2">
      <c r="A8" s="171">
        <v>41205</v>
      </c>
      <c r="B8" s="2"/>
      <c r="C8" s="2"/>
      <c r="D8" s="2">
        <f t="shared" si="0"/>
        <v>0</v>
      </c>
      <c r="E8" s="30">
        <f t="shared" si="1"/>
        <v>0</v>
      </c>
      <c r="F8" s="73">
        <f t="shared" si="2"/>
        <v>0</v>
      </c>
      <c r="G8" s="43">
        <f t="shared" si="3"/>
        <v>0</v>
      </c>
      <c r="I8" s="18"/>
      <c r="J8" s="136"/>
      <c r="K8" s="82"/>
      <c r="L8" s="143"/>
      <c r="M8" s="86"/>
      <c r="N8" s="170"/>
      <c r="O8" s="170"/>
      <c r="P8" s="170"/>
      <c r="Q8" s="68"/>
      <c r="R8" s="65"/>
      <c r="V8" s="169"/>
      <c r="W8" s="169"/>
    </row>
    <row r="9" spans="1:23" x14ac:dyDescent="0.2">
      <c r="A9" s="171">
        <v>41206</v>
      </c>
      <c r="B9" s="2"/>
      <c r="C9" s="2"/>
      <c r="D9" s="2">
        <f t="shared" si="0"/>
        <v>0</v>
      </c>
      <c r="E9" s="30">
        <f t="shared" si="1"/>
        <v>0</v>
      </c>
      <c r="F9" s="73">
        <f t="shared" si="2"/>
        <v>0</v>
      </c>
      <c r="G9" s="43">
        <f t="shared" si="3"/>
        <v>0</v>
      </c>
      <c r="I9" s="18"/>
      <c r="J9" s="136"/>
      <c r="K9" s="82"/>
      <c r="L9" s="143"/>
      <c r="M9" s="86"/>
      <c r="N9" s="170"/>
      <c r="O9" s="170"/>
      <c r="P9" s="170"/>
      <c r="Q9" s="68"/>
      <c r="R9" s="65"/>
      <c r="V9" s="169"/>
      <c r="W9" s="169"/>
    </row>
    <row r="10" spans="1:23" x14ac:dyDescent="0.2">
      <c r="A10" s="171">
        <v>41207</v>
      </c>
      <c r="B10" s="2"/>
      <c r="C10" s="2"/>
      <c r="D10" s="2">
        <f t="shared" si="0"/>
        <v>0</v>
      </c>
      <c r="E10" s="30">
        <f t="shared" si="1"/>
        <v>0</v>
      </c>
      <c r="F10" s="73">
        <f t="shared" si="2"/>
        <v>0</v>
      </c>
      <c r="G10" s="43">
        <f t="shared" si="3"/>
        <v>0</v>
      </c>
      <c r="I10" s="18"/>
      <c r="J10" s="136"/>
      <c r="K10" s="82"/>
      <c r="L10" s="143"/>
      <c r="M10" s="86"/>
      <c r="N10" s="170"/>
      <c r="O10" s="170"/>
      <c r="P10" s="170"/>
      <c r="Q10" s="68"/>
      <c r="R10" s="65"/>
      <c r="V10" s="169"/>
      <c r="W10" s="169"/>
    </row>
    <row r="11" spans="1:23" x14ac:dyDescent="0.2">
      <c r="A11" s="171">
        <v>41208</v>
      </c>
      <c r="B11" s="2"/>
      <c r="C11" s="2"/>
      <c r="D11" s="2">
        <f t="shared" si="0"/>
        <v>0</v>
      </c>
      <c r="E11" s="30">
        <f t="shared" si="1"/>
        <v>0</v>
      </c>
      <c r="F11" s="73">
        <f t="shared" si="2"/>
        <v>0</v>
      </c>
      <c r="G11" s="43">
        <f t="shared" si="3"/>
        <v>0</v>
      </c>
      <c r="I11" s="18"/>
      <c r="J11" s="136"/>
      <c r="K11" s="82"/>
      <c r="L11" s="143"/>
      <c r="M11" s="86"/>
      <c r="N11" s="170"/>
      <c r="O11" s="170"/>
      <c r="P11" s="170"/>
      <c r="Q11" s="68"/>
      <c r="R11" s="65"/>
      <c r="V11" s="169"/>
      <c r="W11" s="169"/>
    </row>
    <row r="12" spans="1:23" x14ac:dyDescent="0.2">
      <c r="A12" s="171">
        <v>41209</v>
      </c>
      <c r="B12" s="2"/>
      <c r="C12" s="2"/>
      <c r="D12" s="2">
        <f t="shared" si="0"/>
        <v>0</v>
      </c>
      <c r="E12" s="30">
        <f t="shared" si="1"/>
        <v>0</v>
      </c>
      <c r="F12" s="73">
        <f t="shared" si="2"/>
        <v>0</v>
      </c>
      <c r="G12" s="43">
        <f t="shared" si="3"/>
        <v>0</v>
      </c>
      <c r="I12" s="18"/>
      <c r="J12" s="136"/>
      <c r="K12" s="82"/>
      <c r="L12" s="143"/>
      <c r="M12" s="86"/>
      <c r="N12" s="170"/>
      <c r="O12" s="170"/>
      <c r="P12" s="170"/>
      <c r="Q12" s="68"/>
      <c r="R12" s="65"/>
      <c r="V12" s="169"/>
      <c r="W12" s="169"/>
    </row>
    <row r="13" spans="1:23" x14ac:dyDescent="0.2">
      <c r="A13" s="171">
        <v>41210</v>
      </c>
      <c r="B13" s="2"/>
      <c r="C13" s="2"/>
      <c r="D13" s="2">
        <f t="shared" si="0"/>
        <v>0</v>
      </c>
      <c r="E13" s="30">
        <f t="shared" si="1"/>
        <v>0</v>
      </c>
      <c r="F13" s="73">
        <f t="shared" si="2"/>
        <v>0</v>
      </c>
      <c r="G13" s="43">
        <f t="shared" si="3"/>
        <v>0</v>
      </c>
      <c r="I13" s="18"/>
      <c r="J13" s="136"/>
      <c r="K13" s="82"/>
      <c r="L13" s="143"/>
      <c r="M13" s="86"/>
      <c r="N13" s="170"/>
      <c r="O13" s="170"/>
      <c r="P13" s="170"/>
      <c r="Q13" s="68"/>
      <c r="R13" s="65"/>
      <c r="V13" s="169"/>
      <c r="W13" s="169"/>
    </row>
    <row r="14" spans="1:23" x14ac:dyDescent="0.2">
      <c r="A14" s="171">
        <v>41211</v>
      </c>
      <c r="B14" s="2"/>
      <c r="C14" s="2"/>
      <c r="D14" s="2">
        <f t="shared" si="0"/>
        <v>0</v>
      </c>
      <c r="E14" s="30">
        <f t="shared" si="1"/>
        <v>0</v>
      </c>
      <c r="F14" s="73">
        <f t="shared" si="2"/>
        <v>0</v>
      </c>
      <c r="G14" s="43">
        <f t="shared" si="3"/>
        <v>0</v>
      </c>
      <c r="I14" s="18"/>
      <c r="J14" s="136"/>
      <c r="K14" s="82"/>
      <c r="L14" s="143"/>
      <c r="M14" s="86"/>
      <c r="N14" s="170"/>
      <c r="O14" s="170"/>
      <c r="P14" s="170"/>
      <c r="Q14" s="68"/>
      <c r="R14" s="65"/>
      <c r="V14" s="169"/>
      <c r="W14" s="169"/>
    </row>
    <row r="15" spans="1:23" x14ac:dyDescent="0.2">
      <c r="A15" s="171">
        <v>41212</v>
      </c>
      <c r="B15" s="2"/>
      <c r="C15" s="2"/>
      <c r="D15" s="2">
        <f t="shared" si="0"/>
        <v>0</v>
      </c>
      <c r="E15" s="30">
        <f t="shared" si="1"/>
        <v>0</v>
      </c>
      <c r="F15" s="73">
        <f t="shared" si="2"/>
        <v>0</v>
      </c>
      <c r="G15" s="43">
        <f t="shared" si="3"/>
        <v>0</v>
      </c>
      <c r="I15" s="18"/>
      <c r="J15" s="136"/>
      <c r="K15" s="82"/>
      <c r="L15" s="143"/>
      <c r="M15" s="86"/>
      <c r="N15" s="170"/>
      <c r="O15" s="170"/>
      <c r="P15" s="170"/>
      <c r="Q15" s="68"/>
      <c r="R15" s="65"/>
      <c r="V15" s="169"/>
      <c r="W15" s="169"/>
    </row>
    <row r="16" spans="1:23" x14ac:dyDescent="0.2">
      <c r="A16" s="171">
        <v>41213</v>
      </c>
      <c r="B16" s="2"/>
      <c r="C16" s="2"/>
      <c r="D16" s="2">
        <f t="shared" si="0"/>
        <v>0</v>
      </c>
      <c r="E16" s="30">
        <f t="shared" si="1"/>
        <v>0</v>
      </c>
      <c r="F16" s="73">
        <f t="shared" si="2"/>
        <v>0</v>
      </c>
      <c r="G16" s="43">
        <f t="shared" si="3"/>
        <v>0</v>
      </c>
      <c r="I16" s="18"/>
      <c r="J16" s="136"/>
      <c r="K16" s="82"/>
      <c r="L16" s="143"/>
      <c r="M16" s="86"/>
      <c r="N16" s="170"/>
      <c r="O16" s="170"/>
      <c r="P16" s="170"/>
      <c r="Q16" s="68"/>
      <c r="R16" s="65"/>
      <c r="V16" s="169"/>
      <c r="W16" s="169"/>
    </row>
    <row r="17" spans="1:23" x14ac:dyDescent="0.2">
      <c r="A17" s="171">
        <v>41214</v>
      </c>
      <c r="B17" s="2"/>
      <c r="C17" s="2"/>
      <c r="D17" s="2">
        <f t="shared" si="0"/>
        <v>0</v>
      </c>
      <c r="E17" s="30">
        <f t="shared" si="1"/>
        <v>0</v>
      </c>
      <c r="F17" s="73">
        <f t="shared" si="2"/>
        <v>0</v>
      </c>
      <c r="G17" s="43">
        <f t="shared" si="3"/>
        <v>0</v>
      </c>
      <c r="I17" s="18"/>
      <c r="J17" s="136"/>
      <c r="K17" s="82"/>
      <c r="L17" s="143"/>
      <c r="M17" s="86"/>
      <c r="N17" s="170"/>
      <c r="O17" s="170"/>
      <c r="P17" s="170"/>
      <c r="Q17" s="68"/>
      <c r="R17" s="65"/>
      <c r="V17" s="169"/>
      <c r="W17" s="169"/>
    </row>
    <row r="18" spans="1:23" x14ac:dyDescent="0.2">
      <c r="A18" s="171">
        <v>41215</v>
      </c>
      <c r="B18" s="2"/>
      <c r="C18" s="2"/>
      <c r="D18" s="2">
        <f t="shared" si="0"/>
        <v>0</v>
      </c>
      <c r="E18" s="30">
        <f t="shared" si="1"/>
        <v>0</v>
      </c>
      <c r="F18" s="73">
        <f t="shared" si="2"/>
        <v>0</v>
      </c>
      <c r="G18" s="43">
        <f t="shared" si="3"/>
        <v>0</v>
      </c>
      <c r="I18" s="18"/>
      <c r="J18" s="136"/>
      <c r="K18" s="82"/>
      <c r="L18" s="143"/>
      <c r="M18" s="86"/>
      <c r="N18" s="170"/>
      <c r="O18" s="170"/>
      <c r="P18" s="170"/>
      <c r="Q18" s="68"/>
      <c r="R18" s="65"/>
      <c r="V18" s="169"/>
      <c r="W18" s="169"/>
    </row>
    <row r="19" spans="1:23" x14ac:dyDescent="0.2">
      <c r="A19" s="171">
        <v>41216</v>
      </c>
      <c r="B19" s="2"/>
      <c r="C19" s="2"/>
      <c r="D19" s="2">
        <f t="shared" si="0"/>
        <v>0</v>
      </c>
      <c r="E19" s="30">
        <f t="shared" si="1"/>
        <v>0</v>
      </c>
      <c r="F19" s="73">
        <f t="shared" si="2"/>
        <v>0</v>
      </c>
      <c r="G19" s="43">
        <f t="shared" si="3"/>
        <v>0</v>
      </c>
      <c r="I19" s="18"/>
      <c r="J19" s="136"/>
      <c r="K19" s="82"/>
      <c r="L19" s="143"/>
      <c r="M19" s="86"/>
      <c r="N19" s="170"/>
      <c r="O19" s="170"/>
      <c r="P19" s="170"/>
      <c r="Q19" s="68"/>
      <c r="R19" s="65"/>
      <c r="V19" s="169"/>
      <c r="W19" s="169"/>
    </row>
    <row r="20" spans="1:23" x14ac:dyDescent="0.2">
      <c r="A20" s="171">
        <v>41217</v>
      </c>
      <c r="B20" s="2"/>
      <c r="C20" s="2"/>
      <c r="D20" s="2">
        <f t="shared" si="0"/>
        <v>0</v>
      </c>
      <c r="E20" s="30">
        <f t="shared" si="1"/>
        <v>0</v>
      </c>
      <c r="F20" s="73">
        <f t="shared" si="2"/>
        <v>0</v>
      </c>
      <c r="G20" s="43">
        <f t="shared" si="3"/>
        <v>0</v>
      </c>
      <c r="I20" s="18"/>
      <c r="J20" s="136"/>
      <c r="K20" s="82"/>
      <c r="L20" s="143"/>
      <c r="M20" s="86"/>
      <c r="N20" s="170"/>
      <c r="O20" s="170"/>
      <c r="P20" s="170"/>
      <c r="Q20" s="68"/>
      <c r="R20" s="65"/>
      <c r="V20" s="169"/>
      <c r="W20" s="169"/>
    </row>
    <row r="21" spans="1:23" x14ac:dyDescent="0.2">
      <c r="A21" s="171">
        <v>41218</v>
      </c>
      <c r="B21" s="2"/>
      <c r="C21" s="2"/>
      <c r="D21" s="2">
        <f t="shared" si="0"/>
        <v>0</v>
      </c>
      <c r="E21" s="30">
        <f t="shared" si="1"/>
        <v>0</v>
      </c>
      <c r="F21" s="73">
        <f t="shared" si="2"/>
        <v>0</v>
      </c>
      <c r="G21" s="43">
        <f t="shared" si="3"/>
        <v>0</v>
      </c>
      <c r="I21" s="18"/>
      <c r="J21" s="136"/>
      <c r="K21" s="82"/>
      <c r="L21" s="143"/>
      <c r="M21" s="86"/>
      <c r="N21" s="170"/>
      <c r="O21" s="170"/>
      <c r="P21" s="170"/>
      <c r="Q21" s="68"/>
      <c r="R21" s="65"/>
      <c r="V21" s="169"/>
      <c r="W21" s="169"/>
    </row>
    <row r="22" spans="1:23" x14ac:dyDescent="0.2">
      <c r="A22" s="171">
        <v>41219</v>
      </c>
      <c r="B22" s="2"/>
      <c r="C22" s="2"/>
      <c r="D22" s="2">
        <f t="shared" si="0"/>
        <v>0</v>
      </c>
      <c r="E22" s="30">
        <f t="shared" si="1"/>
        <v>0</v>
      </c>
      <c r="F22" s="73">
        <f t="shared" si="2"/>
        <v>0</v>
      </c>
      <c r="G22" s="43">
        <f t="shared" si="3"/>
        <v>0</v>
      </c>
      <c r="I22" s="18"/>
      <c r="J22" s="136"/>
      <c r="K22" s="82"/>
      <c r="L22" s="143"/>
      <c r="M22" s="86"/>
      <c r="N22" s="170"/>
      <c r="O22" s="170"/>
      <c r="P22" s="170"/>
      <c r="Q22" s="68"/>
      <c r="R22" s="65"/>
      <c r="V22" s="169"/>
      <c r="W22" s="169"/>
    </row>
    <row r="23" spans="1:23" x14ac:dyDescent="0.2">
      <c r="A23" s="171">
        <v>41220</v>
      </c>
      <c r="B23" s="2"/>
      <c r="C23" s="2"/>
      <c r="D23" s="2">
        <f t="shared" si="0"/>
        <v>0</v>
      </c>
      <c r="E23" s="30">
        <f t="shared" si="1"/>
        <v>0</v>
      </c>
      <c r="F23" s="73">
        <f t="shared" si="2"/>
        <v>0</v>
      </c>
      <c r="G23" s="43">
        <f t="shared" si="3"/>
        <v>0</v>
      </c>
      <c r="I23" s="18"/>
      <c r="J23" s="136"/>
      <c r="K23" s="82"/>
      <c r="L23" s="143"/>
      <c r="M23" s="86"/>
      <c r="N23" s="170"/>
      <c r="O23" s="170"/>
      <c r="P23" s="170"/>
      <c r="Q23" s="68"/>
      <c r="R23" s="65"/>
      <c r="V23" s="169"/>
      <c r="W23" s="169"/>
    </row>
    <row r="24" spans="1:23" x14ac:dyDescent="0.2">
      <c r="A24" s="171">
        <v>41221</v>
      </c>
      <c r="B24" s="2"/>
      <c r="C24" s="2"/>
      <c r="D24" s="2">
        <f t="shared" si="0"/>
        <v>0</v>
      </c>
      <c r="E24" s="30">
        <f t="shared" si="1"/>
        <v>0</v>
      </c>
      <c r="F24" s="73">
        <f t="shared" si="2"/>
        <v>0</v>
      </c>
      <c r="G24" s="43">
        <f t="shared" si="3"/>
        <v>0</v>
      </c>
      <c r="I24" s="18"/>
      <c r="J24" s="136"/>
      <c r="K24" s="82"/>
      <c r="L24" s="143"/>
      <c r="M24" s="86"/>
      <c r="N24" s="170"/>
      <c r="O24" s="170"/>
      <c r="P24" s="170"/>
      <c r="Q24" s="68"/>
      <c r="R24" s="65"/>
      <c r="V24" s="169"/>
      <c r="W24" s="169"/>
    </row>
    <row r="25" spans="1:23" x14ac:dyDescent="0.2">
      <c r="A25" s="171">
        <v>41222</v>
      </c>
      <c r="B25" s="2"/>
      <c r="C25" s="2"/>
      <c r="D25" s="2">
        <f t="shared" si="0"/>
        <v>0</v>
      </c>
      <c r="E25" s="30">
        <f t="shared" si="1"/>
        <v>0</v>
      </c>
      <c r="F25" s="73">
        <f t="shared" si="2"/>
        <v>0</v>
      </c>
      <c r="G25" s="43">
        <f t="shared" si="3"/>
        <v>0</v>
      </c>
      <c r="I25" s="18"/>
      <c r="J25" s="136"/>
      <c r="K25" s="82"/>
      <c r="L25" s="143"/>
      <c r="M25" s="86"/>
      <c r="N25" s="170"/>
      <c r="O25" s="170"/>
      <c r="P25" s="170"/>
      <c r="Q25" s="68"/>
      <c r="R25" s="65"/>
      <c r="V25" s="169"/>
      <c r="W25" s="169"/>
    </row>
    <row r="26" spans="1:23" x14ac:dyDescent="0.2">
      <c r="A26" s="171">
        <v>41223</v>
      </c>
      <c r="B26" s="2"/>
      <c r="C26" s="2"/>
      <c r="D26" s="2">
        <f t="shared" ref="D26:D37" si="4">IF(B26-B25=-B26-B25,0,B26-B25)</f>
        <v>0</v>
      </c>
      <c r="E26" s="30">
        <f t="shared" ref="E26:E37" si="5">IF(C26-C25=-C26-C25,0,C26-C25)</f>
        <v>0</v>
      </c>
      <c r="F26" s="73">
        <f t="shared" ref="F26:F37" si="6">IFERROR(D26/B25,0)</f>
        <v>0</v>
      </c>
      <c r="G26" s="43">
        <f t="shared" ref="G26:G37" si="7">IFERROR(E26/C25,0)</f>
        <v>0</v>
      </c>
      <c r="I26" s="18"/>
      <c r="J26" s="136"/>
      <c r="K26" s="82"/>
      <c r="L26" s="143"/>
      <c r="M26" s="86"/>
      <c r="N26" s="170"/>
      <c r="O26" s="170"/>
      <c r="P26" s="170"/>
      <c r="Q26" s="68"/>
      <c r="R26" s="65"/>
      <c r="V26" s="169"/>
      <c r="W26" s="169"/>
    </row>
    <row r="27" spans="1:23" x14ac:dyDescent="0.2">
      <c r="A27" s="171">
        <v>41224</v>
      </c>
      <c r="B27" s="2"/>
      <c r="C27" s="2"/>
      <c r="D27" s="2">
        <f t="shared" si="4"/>
        <v>0</v>
      </c>
      <c r="E27" s="30">
        <f t="shared" si="5"/>
        <v>0</v>
      </c>
      <c r="F27" s="73">
        <f t="shared" si="6"/>
        <v>0</v>
      </c>
      <c r="G27" s="43">
        <f t="shared" si="7"/>
        <v>0</v>
      </c>
      <c r="I27" s="18"/>
      <c r="J27" s="136"/>
      <c r="K27" s="82"/>
      <c r="L27" s="143"/>
      <c r="M27" s="86"/>
      <c r="N27" s="170"/>
      <c r="O27" s="170"/>
      <c r="P27" s="170"/>
      <c r="Q27" s="68"/>
      <c r="R27" s="65"/>
      <c r="V27" s="169"/>
      <c r="W27" s="169"/>
    </row>
    <row r="28" spans="1:23" x14ac:dyDescent="0.2">
      <c r="A28" s="171">
        <v>41225</v>
      </c>
      <c r="B28" s="2"/>
      <c r="C28" s="2"/>
      <c r="D28" s="2">
        <f t="shared" si="4"/>
        <v>0</v>
      </c>
      <c r="E28" s="30">
        <f t="shared" si="5"/>
        <v>0</v>
      </c>
      <c r="F28" s="73">
        <f t="shared" si="6"/>
        <v>0</v>
      </c>
      <c r="G28" s="43">
        <f t="shared" si="7"/>
        <v>0</v>
      </c>
      <c r="I28" s="18"/>
      <c r="J28" s="136"/>
      <c r="K28" s="82"/>
      <c r="L28" s="143"/>
      <c r="M28" s="86"/>
      <c r="N28" s="170"/>
      <c r="O28" s="170"/>
      <c r="P28" s="170"/>
      <c r="Q28" s="68"/>
      <c r="R28" s="65"/>
      <c r="V28" s="169"/>
      <c r="W28" s="169"/>
    </row>
    <row r="29" spans="1:23" x14ac:dyDescent="0.2">
      <c r="A29" s="171">
        <v>41226</v>
      </c>
      <c r="B29" s="2"/>
      <c r="C29" s="2"/>
      <c r="D29" s="2">
        <f t="shared" si="4"/>
        <v>0</v>
      </c>
      <c r="E29" s="30">
        <f t="shared" si="5"/>
        <v>0</v>
      </c>
      <c r="F29" s="73">
        <f t="shared" si="6"/>
        <v>0</v>
      </c>
      <c r="G29" s="43">
        <f t="shared" si="7"/>
        <v>0</v>
      </c>
      <c r="I29" s="18"/>
      <c r="J29" s="136"/>
      <c r="K29" s="82"/>
      <c r="L29" s="143"/>
      <c r="M29" s="86"/>
      <c r="N29" s="170"/>
      <c r="O29" s="170"/>
      <c r="P29" s="170"/>
      <c r="Q29" s="68"/>
      <c r="R29" s="65"/>
      <c r="V29" s="169"/>
      <c r="W29" s="169"/>
    </row>
    <row r="30" spans="1:23" x14ac:dyDescent="0.2">
      <c r="A30" s="171">
        <v>41227</v>
      </c>
      <c r="B30" s="2"/>
      <c r="C30" s="2"/>
      <c r="D30" s="2">
        <f t="shared" si="4"/>
        <v>0</v>
      </c>
      <c r="E30" s="30">
        <f t="shared" si="5"/>
        <v>0</v>
      </c>
      <c r="F30" s="73">
        <f t="shared" si="6"/>
        <v>0</v>
      </c>
      <c r="G30" s="43">
        <f t="shared" si="7"/>
        <v>0</v>
      </c>
      <c r="I30" s="18"/>
      <c r="J30" s="136"/>
      <c r="K30" s="82"/>
      <c r="L30" s="143"/>
      <c r="M30" s="86"/>
      <c r="N30" s="170"/>
      <c r="O30" s="170"/>
      <c r="P30" s="170"/>
      <c r="Q30" s="68"/>
      <c r="R30" s="65"/>
      <c r="V30" s="169"/>
      <c r="W30" s="169"/>
    </row>
    <row r="31" spans="1:23" x14ac:dyDescent="0.2">
      <c r="A31" s="171">
        <v>41228</v>
      </c>
      <c r="B31" s="2"/>
      <c r="C31" s="2"/>
      <c r="D31" s="2">
        <f t="shared" si="4"/>
        <v>0</v>
      </c>
      <c r="E31" s="30">
        <f t="shared" si="5"/>
        <v>0</v>
      </c>
      <c r="F31" s="73">
        <f t="shared" si="6"/>
        <v>0</v>
      </c>
      <c r="G31" s="43">
        <f t="shared" si="7"/>
        <v>0</v>
      </c>
      <c r="I31" s="18"/>
      <c r="J31" s="136"/>
      <c r="K31" s="82"/>
      <c r="L31" s="143"/>
      <c r="M31" s="86"/>
      <c r="N31" s="170"/>
      <c r="O31" s="170"/>
      <c r="P31" s="170"/>
      <c r="Q31" s="68"/>
      <c r="R31" s="65"/>
      <c r="V31" s="169"/>
      <c r="W31" s="169"/>
    </row>
    <row r="32" spans="1:23" x14ac:dyDescent="0.2">
      <c r="A32" s="171">
        <v>41229</v>
      </c>
      <c r="B32" s="2"/>
      <c r="C32" s="2"/>
      <c r="D32" s="2">
        <f t="shared" si="4"/>
        <v>0</v>
      </c>
      <c r="E32" s="30">
        <f t="shared" si="5"/>
        <v>0</v>
      </c>
      <c r="F32" s="73">
        <f t="shared" si="6"/>
        <v>0</v>
      </c>
      <c r="G32" s="43">
        <f t="shared" si="7"/>
        <v>0</v>
      </c>
      <c r="I32" s="18"/>
      <c r="J32" s="136"/>
      <c r="K32" s="82"/>
      <c r="L32" s="143"/>
      <c r="M32" s="86"/>
      <c r="N32" s="170"/>
      <c r="O32" s="170"/>
      <c r="P32" s="170"/>
      <c r="Q32" s="68"/>
      <c r="R32" s="65"/>
      <c r="V32" s="169"/>
      <c r="W32" s="169"/>
    </row>
    <row r="33" spans="1:23" x14ac:dyDescent="0.2">
      <c r="A33" s="171">
        <v>41230</v>
      </c>
      <c r="B33" s="2"/>
      <c r="C33" s="2"/>
      <c r="D33" s="2">
        <f t="shared" si="4"/>
        <v>0</v>
      </c>
      <c r="E33" s="30">
        <f t="shared" si="5"/>
        <v>0</v>
      </c>
      <c r="F33" s="73">
        <f t="shared" si="6"/>
        <v>0</v>
      </c>
      <c r="G33" s="43">
        <f t="shared" si="7"/>
        <v>0</v>
      </c>
      <c r="I33" s="18"/>
      <c r="J33" s="136"/>
      <c r="K33" s="82"/>
      <c r="L33" s="143"/>
      <c r="M33" s="86"/>
      <c r="N33" s="170"/>
      <c r="O33" s="170"/>
      <c r="P33" s="170"/>
      <c r="Q33" s="68"/>
      <c r="R33" s="65"/>
      <c r="V33" s="169"/>
      <c r="W33" s="169"/>
    </row>
    <row r="34" spans="1:23" x14ac:dyDescent="0.2">
      <c r="A34" s="171">
        <v>41231</v>
      </c>
      <c r="B34" s="2"/>
      <c r="C34" s="2"/>
      <c r="D34" s="2">
        <f t="shared" si="4"/>
        <v>0</v>
      </c>
      <c r="E34" s="30">
        <f t="shared" si="5"/>
        <v>0</v>
      </c>
      <c r="F34" s="73">
        <f t="shared" si="6"/>
        <v>0</v>
      </c>
      <c r="G34" s="43">
        <f t="shared" si="7"/>
        <v>0</v>
      </c>
      <c r="I34" s="18"/>
      <c r="J34" s="136"/>
      <c r="K34" s="82"/>
      <c r="L34" s="143"/>
      <c r="M34" s="86"/>
      <c r="N34" s="170"/>
      <c r="O34" s="170"/>
      <c r="P34" s="170"/>
      <c r="Q34" s="68"/>
      <c r="R34" s="65"/>
      <c r="V34" s="169"/>
      <c r="W34" s="169"/>
    </row>
    <row r="35" spans="1:23" x14ac:dyDescent="0.2">
      <c r="A35" s="171">
        <v>41232</v>
      </c>
      <c r="B35" s="2"/>
      <c r="C35" s="2"/>
      <c r="D35" s="2">
        <f t="shared" si="4"/>
        <v>0</v>
      </c>
      <c r="E35" s="30">
        <f t="shared" si="5"/>
        <v>0</v>
      </c>
      <c r="F35" s="73">
        <f t="shared" si="6"/>
        <v>0</v>
      </c>
      <c r="G35" s="43">
        <f t="shared" si="7"/>
        <v>0</v>
      </c>
      <c r="I35" s="18"/>
      <c r="J35" s="136"/>
      <c r="K35" s="82"/>
      <c r="L35" s="143"/>
      <c r="M35" s="86"/>
      <c r="N35" s="170"/>
      <c r="O35" s="170"/>
      <c r="P35" s="170"/>
      <c r="Q35" s="68"/>
      <c r="R35" s="65"/>
      <c r="V35" s="169"/>
      <c r="W35" s="169"/>
    </row>
    <row r="36" spans="1:23" x14ac:dyDescent="0.2">
      <c r="A36" s="171">
        <v>41233</v>
      </c>
      <c r="B36" s="31">
        <v>25000000</v>
      </c>
      <c r="C36" s="31">
        <v>1000</v>
      </c>
      <c r="D36" s="2">
        <f t="shared" si="4"/>
        <v>25000000</v>
      </c>
      <c r="E36" s="30">
        <f t="shared" si="5"/>
        <v>1000</v>
      </c>
      <c r="F36" s="73">
        <f t="shared" si="6"/>
        <v>0</v>
      </c>
      <c r="G36" s="43">
        <f t="shared" si="7"/>
        <v>0</v>
      </c>
      <c r="I36" s="18"/>
      <c r="J36" s="136"/>
      <c r="K36" s="82"/>
      <c r="L36" s="143"/>
      <c r="M36" s="86"/>
      <c r="N36" s="170"/>
      <c r="O36" s="170"/>
      <c r="P36" s="170"/>
      <c r="Q36" s="68"/>
      <c r="R36" s="65"/>
      <c r="V36" s="169"/>
      <c r="W36" s="169"/>
    </row>
    <row r="37" spans="1:23" x14ac:dyDescent="0.2">
      <c r="A37" s="171">
        <v>41234</v>
      </c>
      <c r="B37" s="2">
        <v>25000000</v>
      </c>
      <c r="C37" s="2">
        <v>1000</v>
      </c>
      <c r="D37" s="2">
        <f t="shared" si="4"/>
        <v>0</v>
      </c>
      <c r="E37" s="30">
        <f t="shared" si="5"/>
        <v>0</v>
      </c>
      <c r="F37" s="73">
        <f t="shared" si="6"/>
        <v>0</v>
      </c>
      <c r="G37" s="43">
        <f t="shared" si="7"/>
        <v>0</v>
      </c>
      <c r="I37" s="18"/>
      <c r="J37" s="136"/>
      <c r="K37" s="82"/>
      <c r="L37" s="143"/>
      <c r="M37" s="86"/>
      <c r="N37" s="170"/>
      <c r="O37" s="170"/>
      <c r="P37" s="170"/>
      <c r="Q37" s="68"/>
      <c r="R37" s="65"/>
      <c r="V37" s="169"/>
      <c r="W37" s="169"/>
    </row>
    <row r="38" spans="1:23" x14ac:dyDescent="0.2">
      <c r="A38" s="171">
        <v>41235</v>
      </c>
      <c r="B38" s="2">
        <v>25000000</v>
      </c>
      <c r="C38" s="2">
        <v>1000</v>
      </c>
      <c r="D38" s="2">
        <f t="shared" ref="D38:D63" si="8">IF(B38-B37=-B38-B37,0,B38-B37)</f>
        <v>0</v>
      </c>
      <c r="E38" s="30">
        <f t="shared" ref="E38:E63" si="9">IF(C38-C37=-C38-C37,0,C38-C37)</f>
        <v>0</v>
      </c>
      <c r="F38" s="73">
        <f t="shared" ref="F38:F63" si="10">IFERROR(D38/B37,0)</f>
        <v>0</v>
      </c>
      <c r="G38" s="43">
        <f t="shared" ref="G38:G63" si="11">IFERROR(E38/C37,0)</f>
        <v>0</v>
      </c>
      <c r="I38" s="18"/>
      <c r="J38" s="136"/>
      <c r="K38" s="82"/>
      <c r="L38" s="143"/>
      <c r="M38" s="86"/>
      <c r="N38" s="170"/>
      <c r="O38" s="170"/>
      <c r="P38" s="170"/>
      <c r="Q38" s="68"/>
      <c r="R38" s="65"/>
      <c r="V38" s="169"/>
      <c r="W38" s="169"/>
    </row>
    <row r="39" spans="1:23" x14ac:dyDescent="0.2">
      <c r="A39" s="171">
        <v>41236</v>
      </c>
      <c r="B39" s="2">
        <v>25000000</v>
      </c>
      <c r="C39" s="2">
        <v>1000</v>
      </c>
      <c r="D39" s="2">
        <f t="shared" si="8"/>
        <v>0</v>
      </c>
      <c r="E39" s="30">
        <f t="shared" si="9"/>
        <v>0</v>
      </c>
      <c r="F39" s="73">
        <f t="shared" si="10"/>
        <v>0</v>
      </c>
      <c r="G39" s="43">
        <f t="shared" si="11"/>
        <v>0</v>
      </c>
      <c r="I39" s="18"/>
      <c r="J39" s="136"/>
      <c r="K39" s="82"/>
      <c r="L39" s="143"/>
      <c r="M39" s="86"/>
      <c r="N39" s="170"/>
      <c r="O39" s="170"/>
      <c r="P39" s="170"/>
      <c r="Q39" s="68"/>
      <c r="R39" s="65"/>
      <c r="V39" s="169"/>
      <c r="W39" s="169"/>
    </row>
    <row r="40" spans="1:23" x14ac:dyDescent="0.2">
      <c r="A40" s="171">
        <v>41237</v>
      </c>
      <c r="B40" s="2">
        <v>25000000</v>
      </c>
      <c r="C40" s="2">
        <v>1000</v>
      </c>
      <c r="D40" s="2">
        <f t="shared" si="8"/>
        <v>0</v>
      </c>
      <c r="E40" s="30">
        <f t="shared" si="9"/>
        <v>0</v>
      </c>
      <c r="F40" s="73">
        <f t="shared" si="10"/>
        <v>0</v>
      </c>
      <c r="G40" s="43">
        <f t="shared" si="11"/>
        <v>0</v>
      </c>
      <c r="I40" s="18"/>
      <c r="J40" s="136"/>
      <c r="K40" s="82"/>
      <c r="L40" s="143"/>
      <c r="M40" s="86"/>
      <c r="N40" s="170"/>
      <c r="O40" s="170"/>
      <c r="P40" s="170"/>
      <c r="Q40" s="68"/>
      <c r="R40" s="65"/>
      <c r="V40" s="169"/>
      <c r="W40" s="169"/>
    </row>
    <row r="41" spans="1:23" x14ac:dyDescent="0.2">
      <c r="A41" s="171">
        <v>41238</v>
      </c>
      <c r="B41" s="2">
        <v>25000000</v>
      </c>
      <c r="C41" s="2">
        <v>1000</v>
      </c>
      <c r="D41" s="2">
        <f t="shared" si="8"/>
        <v>0</v>
      </c>
      <c r="E41" s="30">
        <f t="shared" si="9"/>
        <v>0</v>
      </c>
      <c r="F41" s="73">
        <f t="shared" si="10"/>
        <v>0</v>
      </c>
      <c r="G41" s="43">
        <f t="shared" si="11"/>
        <v>0</v>
      </c>
      <c r="I41" s="18"/>
      <c r="J41" s="136"/>
      <c r="K41" s="82"/>
      <c r="L41" s="143"/>
      <c r="M41" s="86"/>
      <c r="N41" s="170"/>
      <c r="O41" s="170"/>
      <c r="P41" s="170"/>
      <c r="Q41" s="68"/>
      <c r="R41" s="65"/>
      <c r="V41" s="169"/>
      <c r="W41" s="169"/>
    </row>
    <row r="42" spans="1:23" x14ac:dyDescent="0.2">
      <c r="A42" s="171">
        <v>41239</v>
      </c>
      <c r="B42" s="2">
        <v>25000000</v>
      </c>
      <c r="C42" s="2">
        <v>1000</v>
      </c>
      <c r="D42" s="2">
        <f t="shared" si="8"/>
        <v>0</v>
      </c>
      <c r="E42" s="30">
        <f t="shared" si="9"/>
        <v>0</v>
      </c>
      <c r="F42" s="73">
        <f t="shared" si="10"/>
        <v>0</v>
      </c>
      <c r="G42" s="43">
        <f t="shared" si="11"/>
        <v>0</v>
      </c>
      <c r="I42" s="18"/>
      <c r="J42" s="136"/>
      <c r="K42" s="82"/>
      <c r="L42" s="143"/>
      <c r="M42" s="86"/>
      <c r="N42" s="170"/>
      <c r="O42" s="170"/>
      <c r="P42" s="170"/>
      <c r="Q42" s="68"/>
      <c r="R42" s="65"/>
      <c r="V42" s="169"/>
      <c r="W42" s="169"/>
    </row>
    <row r="43" spans="1:23" x14ac:dyDescent="0.2">
      <c r="A43" s="171">
        <v>41240</v>
      </c>
      <c r="B43" s="2">
        <v>25000000</v>
      </c>
      <c r="C43" s="2">
        <v>1000</v>
      </c>
      <c r="D43" s="2">
        <f t="shared" si="8"/>
        <v>0</v>
      </c>
      <c r="E43" s="30">
        <f t="shared" si="9"/>
        <v>0</v>
      </c>
      <c r="F43" s="73">
        <f t="shared" si="10"/>
        <v>0</v>
      </c>
      <c r="G43" s="43">
        <f t="shared" si="11"/>
        <v>0</v>
      </c>
      <c r="I43" s="18"/>
      <c r="J43" s="136"/>
      <c r="K43" s="82"/>
      <c r="L43" s="143"/>
      <c r="M43" s="86"/>
      <c r="N43" s="170"/>
      <c r="O43" s="170"/>
      <c r="P43" s="170"/>
      <c r="Q43" s="68"/>
      <c r="R43" s="65"/>
      <c r="V43" s="169"/>
      <c r="W43" s="169"/>
    </row>
    <row r="44" spans="1:23" x14ac:dyDescent="0.2">
      <c r="A44" s="171">
        <v>41241</v>
      </c>
      <c r="B44" s="2">
        <v>25000000</v>
      </c>
      <c r="C44" s="2">
        <v>1000</v>
      </c>
      <c r="D44" s="2">
        <f t="shared" si="8"/>
        <v>0</v>
      </c>
      <c r="E44" s="30">
        <f t="shared" si="9"/>
        <v>0</v>
      </c>
      <c r="F44" s="73">
        <f t="shared" si="10"/>
        <v>0</v>
      </c>
      <c r="G44" s="43">
        <f t="shared" si="11"/>
        <v>0</v>
      </c>
      <c r="I44" s="18"/>
      <c r="J44" s="136"/>
      <c r="K44" s="82"/>
      <c r="L44" s="143"/>
      <c r="M44" s="86"/>
      <c r="N44" s="170"/>
      <c r="O44" s="170"/>
      <c r="P44" s="170"/>
      <c r="Q44" s="68"/>
      <c r="R44" s="65"/>
      <c r="V44" s="169"/>
      <c r="W44" s="169"/>
    </row>
    <row r="45" spans="1:23" x14ac:dyDescent="0.2">
      <c r="A45" s="171">
        <v>41242</v>
      </c>
      <c r="B45" s="2">
        <v>25000000</v>
      </c>
      <c r="C45" s="2">
        <v>1000</v>
      </c>
      <c r="D45" s="2">
        <f t="shared" si="8"/>
        <v>0</v>
      </c>
      <c r="E45" s="30">
        <f t="shared" si="9"/>
        <v>0</v>
      </c>
      <c r="F45" s="73">
        <f t="shared" si="10"/>
        <v>0</v>
      </c>
      <c r="G45" s="43">
        <f t="shared" si="11"/>
        <v>0</v>
      </c>
      <c r="I45" s="18"/>
      <c r="J45" s="136"/>
      <c r="K45" s="82"/>
      <c r="L45" s="143"/>
      <c r="M45" s="86"/>
      <c r="N45" s="170"/>
      <c r="O45" s="170"/>
      <c r="P45" s="170"/>
      <c r="Q45" s="68"/>
      <c r="R45" s="65"/>
      <c r="V45" s="169"/>
      <c r="W45" s="169"/>
    </row>
    <row r="46" spans="1:23" x14ac:dyDescent="0.2">
      <c r="A46" s="171">
        <v>41243</v>
      </c>
      <c r="B46" s="31">
        <v>24950000</v>
      </c>
      <c r="C46" s="31">
        <v>998</v>
      </c>
      <c r="D46" s="2">
        <f t="shared" si="8"/>
        <v>-50000</v>
      </c>
      <c r="E46" s="30">
        <f t="shared" si="9"/>
        <v>-2</v>
      </c>
      <c r="F46" s="73">
        <f t="shared" si="10"/>
        <v>-2E-3</v>
      </c>
      <c r="G46" s="43">
        <f t="shared" si="11"/>
        <v>-2E-3</v>
      </c>
      <c r="I46" s="18"/>
      <c r="J46" s="136"/>
      <c r="K46" s="82"/>
      <c r="L46" s="143"/>
      <c r="M46" s="86"/>
      <c r="N46" s="170"/>
      <c r="O46" s="170"/>
      <c r="P46" s="170"/>
      <c r="Q46" s="68"/>
      <c r="R46" s="65"/>
      <c r="V46" s="169"/>
      <c r="W46" s="169"/>
    </row>
    <row r="47" spans="1:23" x14ac:dyDescent="0.2">
      <c r="A47" s="171">
        <v>41244</v>
      </c>
      <c r="B47" s="2">
        <v>24950000</v>
      </c>
      <c r="C47" s="2">
        <v>998</v>
      </c>
      <c r="D47" s="2">
        <f t="shared" si="8"/>
        <v>0</v>
      </c>
      <c r="E47" s="30">
        <f t="shared" si="9"/>
        <v>0</v>
      </c>
      <c r="F47" s="73">
        <f t="shared" si="10"/>
        <v>0</v>
      </c>
      <c r="G47" s="43">
        <f t="shared" si="11"/>
        <v>0</v>
      </c>
      <c r="I47" s="18"/>
      <c r="J47" s="136"/>
      <c r="K47" s="82"/>
      <c r="L47" s="143"/>
      <c r="M47" s="86"/>
      <c r="N47" s="170"/>
      <c r="O47" s="170"/>
      <c r="P47" s="170"/>
      <c r="Q47" s="68"/>
      <c r="R47" s="65"/>
      <c r="V47" s="169"/>
      <c r="W47" s="169"/>
    </row>
    <row r="48" spans="1:23" x14ac:dyDescent="0.2">
      <c r="A48" s="171">
        <v>41245</v>
      </c>
      <c r="B48" s="2">
        <v>24950000</v>
      </c>
      <c r="C48" s="2">
        <v>998</v>
      </c>
      <c r="D48" s="2">
        <f t="shared" si="8"/>
        <v>0</v>
      </c>
      <c r="E48" s="30">
        <f t="shared" si="9"/>
        <v>0</v>
      </c>
      <c r="F48" s="73">
        <f t="shared" si="10"/>
        <v>0</v>
      </c>
      <c r="G48" s="43">
        <f t="shared" si="11"/>
        <v>0</v>
      </c>
      <c r="I48" s="18"/>
      <c r="J48" s="136"/>
      <c r="K48" s="82"/>
      <c r="L48" s="143"/>
      <c r="M48" s="86"/>
      <c r="N48" s="170"/>
      <c r="O48" s="170"/>
      <c r="P48" s="170"/>
      <c r="Q48" s="68"/>
      <c r="R48" s="65"/>
      <c r="V48" s="169"/>
      <c r="W48" s="169"/>
    </row>
    <row r="49" spans="1:23" x14ac:dyDescent="0.2">
      <c r="A49" s="171">
        <v>41246</v>
      </c>
      <c r="B49" s="2">
        <v>24950000</v>
      </c>
      <c r="C49" s="2">
        <v>998</v>
      </c>
      <c r="D49" s="2">
        <f t="shared" si="8"/>
        <v>0</v>
      </c>
      <c r="E49" s="30">
        <f t="shared" si="9"/>
        <v>0</v>
      </c>
      <c r="F49" s="73">
        <f t="shared" si="10"/>
        <v>0</v>
      </c>
      <c r="G49" s="43">
        <f t="shared" si="11"/>
        <v>0</v>
      </c>
      <c r="I49" s="18"/>
      <c r="J49" s="136"/>
      <c r="K49" s="82"/>
      <c r="L49" s="143"/>
      <c r="M49" s="86"/>
      <c r="N49" s="170"/>
      <c r="O49" s="170"/>
      <c r="P49" s="170"/>
      <c r="Q49" s="68"/>
      <c r="R49" s="65"/>
      <c r="V49" s="169"/>
      <c r="W49" s="169"/>
    </row>
    <row r="50" spans="1:23" x14ac:dyDescent="0.2">
      <c r="A50" s="171">
        <v>41247</v>
      </c>
      <c r="B50" s="2">
        <v>24950000</v>
      </c>
      <c r="C50" s="2">
        <v>998</v>
      </c>
      <c r="D50" s="2">
        <f t="shared" si="8"/>
        <v>0</v>
      </c>
      <c r="E50" s="30">
        <f t="shared" si="9"/>
        <v>0</v>
      </c>
      <c r="F50" s="73">
        <f t="shared" si="10"/>
        <v>0</v>
      </c>
      <c r="G50" s="43">
        <f t="shared" si="11"/>
        <v>0</v>
      </c>
      <c r="I50" s="18"/>
      <c r="J50" s="136"/>
      <c r="K50" s="82"/>
      <c r="L50" s="143"/>
      <c r="M50" s="86"/>
      <c r="N50" s="170"/>
      <c r="O50" s="170"/>
      <c r="P50" s="170"/>
      <c r="Q50" s="68"/>
      <c r="R50" s="65"/>
      <c r="V50" s="169"/>
      <c r="W50" s="169"/>
    </row>
    <row r="51" spans="1:23" x14ac:dyDescent="0.2">
      <c r="A51" s="171">
        <v>41248</v>
      </c>
      <c r="B51" s="2">
        <v>24950000</v>
      </c>
      <c r="C51" s="2">
        <v>998</v>
      </c>
      <c r="D51" s="2">
        <f t="shared" si="8"/>
        <v>0</v>
      </c>
      <c r="E51" s="30">
        <f t="shared" si="9"/>
        <v>0</v>
      </c>
      <c r="F51" s="73">
        <f t="shared" si="10"/>
        <v>0</v>
      </c>
      <c r="G51" s="43">
        <f t="shared" si="11"/>
        <v>0</v>
      </c>
      <c r="I51" s="18"/>
      <c r="J51" s="136"/>
      <c r="K51" s="82"/>
      <c r="L51" s="143"/>
      <c r="M51" s="86"/>
      <c r="N51" s="170"/>
      <c r="O51" s="170"/>
      <c r="P51" s="170"/>
      <c r="Q51" s="68"/>
      <c r="R51" s="65"/>
      <c r="V51" s="169"/>
      <c r="W51" s="169"/>
    </row>
    <row r="52" spans="1:23" x14ac:dyDescent="0.2">
      <c r="A52" s="171">
        <v>41249</v>
      </c>
      <c r="B52" s="2">
        <v>24950000</v>
      </c>
      <c r="C52" s="2">
        <v>998</v>
      </c>
      <c r="D52" s="2">
        <f t="shared" si="8"/>
        <v>0</v>
      </c>
      <c r="E52" s="30">
        <f t="shared" si="9"/>
        <v>0</v>
      </c>
      <c r="F52" s="73">
        <f t="shared" si="10"/>
        <v>0</v>
      </c>
      <c r="G52" s="43">
        <f t="shared" si="11"/>
        <v>0</v>
      </c>
      <c r="I52" s="18"/>
      <c r="J52" s="136"/>
      <c r="K52" s="82"/>
      <c r="L52" s="143"/>
      <c r="M52" s="86"/>
      <c r="N52" s="170"/>
      <c r="O52" s="170"/>
      <c r="P52" s="170"/>
      <c r="Q52" s="68"/>
      <c r="R52" s="65"/>
      <c r="V52" s="169"/>
      <c r="W52" s="169"/>
    </row>
    <row r="53" spans="1:23" x14ac:dyDescent="0.2">
      <c r="A53" s="171">
        <v>41250</v>
      </c>
      <c r="B53" s="2">
        <v>24950000</v>
      </c>
      <c r="C53" s="2">
        <v>998</v>
      </c>
      <c r="D53" s="2">
        <f t="shared" si="8"/>
        <v>0</v>
      </c>
      <c r="E53" s="30">
        <f t="shared" si="9"/>
        <v>0</v>
      </c>
      <c r="F53" s="73">
        <f t="shared" si="10"/>
        <v>0</v>
      </c>
      <c r="G53" s="43">
        <f t="shared" si="11"/>
        <v>0</v>
      </c>
      <c r="I53" s="18"/>
      <c r="J53" s="136"/>
      <c r="K53" s="82"/>
      <c r="L53" s="143"/>
      <c r="M53" s="86"/>
      <c r="N53" s="170"/>
      <c r="O53" s="170"/>
      <c r="P53" s="170"/>
      <c r="Q53" s="68"/>
      <c r="R53" s="65"/>
      <c r="V53" s="169"/>
      <c r="W53" s="169"/>
    </row>
    <row r="54" spans="1:23" x14ac:dyDescent="0.2">
      <c r="A54" s="171">
        <v>41251</v>
      </c>
      <c r="B54" s="2">
        <v>24950000</v>
      </c>
      <c r="C54" s="2">
        <v>998</v>
      </c>
      <c r="D54" s="2">
        <f t="shared" si="8"/>
        <v>0</v>
      </c>
      <c r="E54" s="30">
        <f t="shared" si="9"/>
        <v>0</v>
      </c>
      <c r="F54" s="73">
        <f t="shared" si="10"/>
        <v>0</v>
      </c>
      <c r="G54" s="43">
        <f t="shared" si="11"/>
        <v>0</v>
      </c>
      <c r="I54" s="18"/>
      <c r="J54" s="136"/>
      <c r="K54" s="82"/>
      <c r="L54" s="143"/>
      <c r="M54" s="86"/>
      <c r="N54" s="170"/>
      <c r="O54" s="170"/>
      <c r="P54" s="170"/>
      <c r="Q54" s="68"/>
      <c r="R54" s="65"/>
      <c r="V54" s="169"/>
      <c r="W54" s="169"/>
    </row>
    <row r="55" spans="1:23" x14ac:dyDescent="0.2">
      <c r="A55" s="171">
        <v>41252</v>
      </c>
      <c r="B55" s="2">
        <v>24950000</v>
      </c>
      <c r="C55" s="2">
        <v>998</v>
      </c>
      <c r="D55" s="2">
        <f t="shared" si="8"/>
        <v>0</v>
      </c>
      <c r="E55" s="30">
        <f t="shared" si="9"/>
        <v>0</v>
      </c>
      <c r="F55" s="73">
        <f t="shared" si="10"/>
        <v>0</v>
      </c>
      <c r="G55" s="43">
        <f t="shared" si="11"/>
        <v>0</v>
      </c>
      <c r="I55" s="18"/>
      <c r="J55" s="136"/>
      <c r="K55" s="82"/>
      <c r="L55" s="143"/>
      <c r="M55" s="86"/>
      <c r="N55" s="170"/>
      <c r="O55" s="170"/>
      <c r="P55" s="170"/>
      <c r="Q55" s="68"/>
      <c r="R55" s="65"/>
      <c r="V55" s="169"/>
      <c r="W55" s="169"/>
    </row>
    <row r="56" spans="1:23" x14ac:dyDescent="0.2">
      <c r="A56" s="171">
        <v>41253</v>
      </c>
      <c r="B56" s="2">
        <v>24950000</v>
      </c>
      <c r="C56" s="2">
        <v>998</v>
      </c>
      <c r="D56" s="2">
        <f t="shared" si="8"/>
        <v>0</v>
      </c>
      <c r="E56" s="30">
        <f t="shared" si="9"/>
        <v>0</v>
      </c>
      <c r="F56" s="73">
        <f t="shared" si="10"/>
        <v>0</v>
      </c>
      <c r="G56" s="43">
        <f t="shared" si="11"/>
        <v>0</v>
      </c>
      <c r="I56" s="18"/>
      <c r="J56" s="136"/>
      <c r="K56" s="82"/>
      <c r="L56" s="143"/>
      <c r="M56" s="86"/>
      <c r="N56" s="170"/>
      <c r="O56" s="170"/>
      <c r="P56" s="170"/>
      <c r="Q56" s="68"/>
      <c r="R56" s="65"/>
      <c r="V56" s="169"/>
      <c r="W56" s="169"/>
    </row>
    <row r="57" spans="1:23" x14ac:dyDescent="0.2">
      <c r="A57" s="171">
        <v>41254</v>
      </c>
      <c r="B57" s="2">
        <v>24950000</v>
      </c>
      <c r="C57" s="2">
        <v>998</v>
      </c>
      <c r="D57" s="2">
        <f t="shared" si="8"/>
        <v>0</v>
      </c>
      <c r="E57" s="30">
        <f t="shared" si="9"/>
        <v>0</v>
      </c>
      <c r="F57" s="73">
        <f t="shared" si="10"/>
        <v>0</v>
      </c>
      <c r="G57" s="43">
        <f t="shared" si="11"/>
        <v>0</v>
      </c>
      <c r="I57" s="18"/>
      <c r="J57" s="136"/>
      <c r="K57" s="82"/>
      <c r="L57" s="143"/>
      <c r="M57" s="86"/>
      <c r="N57" s="170"/>
      <c r="O57" s="170"/>
      <c r="P57" s="170"/>
      <c r="Q57" s="68"/>
      <c r="R57" s="65"/>
      <c r="V57" s="169"/>
      <c r="W57" s="169"/>
    </row>
    <row r="58" spans="1:23" x14ac:dyDescent="0.2">
      <c r="A58" s="171">
        <v>41255</v>
      </c>
      <c r="B58" s="2">
        <v>24950000</v>
      </c>
      <c r="C58" s="2">
        <v>998</v>
      </c>
      <c r="D58" s="2">
        <f t="shared" si="8"/>
        <v>0</v>
      </c>
      <c r="E58" s="30">
        <f t="shared" si="9"/>
        <v>0</v>
      </c>
      <c r="F58" s="73">
        <f t="shared" si="10"/>
        <v>0</v>
      </c>
      <c r="G58" s="43">
        <f t="shared" si="11"/>
        <v>0</v>
      </c>
      <c r="I58" s="18"/>
      <c r="J58" s="136"/>
      <c r="K58" s="82"/>
      <c r="L58" s="143"/>
      <c r="M58" s="86"/>
      <c r="N58" s="170"/>
      <c r="O58" s="170"/>
      <c r="P58" s="170"/>
      <c r="Q58" s="68"/>
      <c r="R58" s="65"/>
      <c r="V58" s="169"/>
      <c r="W58" s="169"/>
    </row>
    <row r="59" spans="1:23" x14ac:dyDescent="0.2">
      <c r="A59" s="171">
        <v>41256</v>
      </c>
      <c r="B59" s="2">
        <v>24950000</v>
      </c>
      <c r="C59" s="2">
        <v>998</v>
      </c>
      <c r="D59" s="2">
        <f t="shared" si="8"/>
        <v>0</v>
      </c>
      <c r="E59" s="30">
        <f t="shared" si="9"/>
        <v>0</v>
      </c>
      <c r="F59" s="73">
        <f t="shared" si="10"/>
        <v>0</v>
      </c>
      <c r="G59" s="43">
        <f t="shared" si="11"/>
        <v>0</v>
      </c>
      <c r="I59" s="18"/>
      <c r="J59" s="136"/>
      <c r="K59" s="82"/>
      <c r="L59" s="143"/>
      <c r="M59" s="86"/>
      <c r="N59" s="170"/>
      <c r="O59" s="170"/>
      <c r="P59" s="170"/>
      <c r="Q59" s="68"/>
      <c r="R59" s="65"/>
      <c r="V59" s="169"/>
      <c r="W59" s="169"/>
    </row>
    <row r="60" spans="1:23" x14ac:dyDescent="0.2">
      <c r="A60" s="171">
        <v>41257</v>
      </c>
      <c r="B60" s="2">
        <v>24950000</v>
      </c>
      <c r="C60" s="2">
        <v>998</v>
      </c>
      <c r="D60" s="2">
        <f t="shared" si="8"/>
        <v>0</v>
      </c>
      <c r="E60" s="30">
        <f t="shared" si="9"/>
        <v>0</v>
      </c>
      <c r="F60" s="73">
        <f t="shared" si="10"/>
        <v>0</v>
      </c>
      <c r="G60" s="43">
        <f t="shared" si="11"/>
        <v>0</v>
      </c>
      <c r="I60" s="18"/>
      <c r="J60" s="136"/>
      <c r="K60" s="82"/>
      <c r="L60" s="143"/>
      <c r="M60" s="86"/>
      <c r="N60" s="170"/>
      <c r="O60" s="170"/>
      <c r="P60" s="170"/>
      <c r="Q60" s="68"/>
      <c r="R60" s="65"/>
      <c r="V60" s="169"/>
      <c r="W60" s="169"/>
    </row>
    <row r="61" spans="1:23" x14ac:dyDescent="0.2">
      <c r="A61" s="171">
        <v>41258</v>
      </c>
      <c r="B61" s="2">
        <v>24950000</v>
      </c>
      <c r="C61" s="2">
        <v>998</v>
      </c>
      <c r="D61" s="2">
        <f t="shared" si="8"/>
        <v>0</v>
      </c>
      <c r="E61" s="30">
        <f t="shared" si="9"/>
        <v>0</v>
      </c>
      <c r="F61" s="73">
        <f t="shared" si="10"/>
        <v>0</v>
      </c>
      <c r="G61" s="43">
        <f t="shared" si="11"/>
        <v>0</v>
      </c>
      <c r="I61" s="18"/>
      <c r="J61" s="136"/>
      <c r="K61" s="82"/>
      <c r="L61" s="143"/>
      <c r="M61" s="86"/>
      <c r="N61" s="170"/>
      <c r="O61" s="170"/>
      <c r="P61" s="170"/>
      <c r="Q61" s="68"/>
      <c r="R61" s="65"/>
      <c r="V61" s="169"/>
      <c r="W61" s="169"/>
    </row>
    <row r="62" spans="1:23" x14ac:dyDescent="0.2">
      <c r="A62" s="171">
        <v>41259</v>
      </c>
      <c r="B62" s="2">
        <v>24950000</v>
      </c>
      <c r="C62" s="2">
        <v>998</v>
      </c>
      <c r="D62" s="2">
        <f t="shared" si="8"/>
        <v>0</v>
      </c>
      <c r="E62" s="30">
        <f t="shared" si="9"/>
        <v>0</v>
      </c>
      <c r="F62" s="73">
        <f t="shared" si="10"/>
        <v>0</v>
      </c>
      <c r="G62" s="43">
        <f t="shared" si="11"/>
        <v>0</v>
      </c>
      <c r="I62" s="18"/>
      <c r="J62" s="136"/>
      <c r="K62" s="82"/>
      <c r="L62" s="143"/>
      <c r="M62" s="86"/>
      <c r="N62" s="170"/>
      <c r="O62" s="170"/>
      <c r="P62" s="170"/>
      <c r="Q62" s="68"/>
      <c r="R62" s="65"/>
      <c r="V62" s="169"/>
      <c r="W62" s="169"/>
    </row>
    <row r="63" spans="1:23" x14ac:dyDescent="0.2">
      <c r="A63" s="171">
        <v>41260</v>
      </c>
      <c r="B63" s="2">
        <v>24950000</v>
      </c>
      <c r="C63" s="2">
        <v>998</v>
      </c>
      <c r="D63" s="2">
        <f t="shared" si="8"/>
        <v>0</v>
      </c>
      <c r="E63" s="30">
        <f t="shared" si="9"/>
        <v>0</v>
      </c>
      <c r="F63" s="73">
        <f t="shared" si="10"/>
        <v>0</v>
      </c>
      <c r="G63" s="43">
        <f t="shared" si="11"/>
        <v>0</v>
      </c>
      <c r="I63" s="18"/>
      <c r="J63" s="136"/>
      <c r="K63" s="82"/>
      <c r="L63" s="143"/>
      <c r="M63" s="86"/>
      <c r="N63" s="170"/>
      <c r="O63" s="170"/>
      <c r="P63" s="170"/>
      <c r="Q63" s="68"/>
      <c r="R63" s="65"/>
      <c r="V63" s="169"/>
      <c r="W63" s="169"/>
    </row>
    <row r="64" spans="1:23" x14ac:dyDescent="0.2">
      <c r="A64" s="171">
        <v>41261</v>
      </c>
      <c r="B64" s="2">
        <v>24950000</v>
      </c>
      <c r="C64" s="2">
        <v>998</v>
      </c>
      <c r="D64" s="2">
        <f t="shared" ref="D64:D71" si="12">IF(B64-B63=-B64-B63,0,B64-B63)</f>
        <v>0</v>
      </c>
      <c r="E64" s="30">
        <f t="shared" ref="E64:E71" si="13">IF(C64-C63=-C64-C63,0,C64-C63)</f>
        <v>0</v>
      </c>
      <c r="F64" s="73">
        <f t="shared" ref="F64:F71" si="14">IFERROR(D64/B63,0)</f>
        <v>0</v>
      </c>
      <c r="G64" s="43">
        <f t="shared" ref="G64:G71" si="15">IFERROR(E64/C63,0)</f>
        <v>0</v>
      </c>
      <c r="I64" s="18"/>
      <c r="J64" s="136"/>
      <c r="K64" s="82"/>
      <c r="L64" s="143"/>
      <c r="M64" s="86"/>
      <c r="N64" s="170"/>
      <c r="O64" s="170"/>
      <c r="P64" s="170"/>
      <c r="Q64" s="68"/>
      <c r="R64" s="65"/>
      <c r="V64" s="169"/>
      <c r="W64" s="169"/>
    </row>
    <row r="65" spans="1:23" x14ac:dyDescent="0.2">
      <c r="A65" s="171">
        <v>41262</v>
      </c>
      <c r="B65" s="2">
        <v>24950000</v>
      </c>
      <c r="C65" s="2">
        <v>998</v>
      </c>
      <c r="D65" s="2">
        <f t="shared" si="12"/>
        <v>0</v>
      </c>
      <c r="E65" s="30">
        <f t="shared" si="13"/>
        <v>0</v>
      </c>
      <c r="F65" s="73">
        <f t="shared" si="14"/>
        <v>0</v>
      </c>
      <c r="G65" s="43">
        <f t="shared" si="15"/>
        <v>0</v>
      </c>
      <c r="I65" s="18"/>
      <c r="J65" s="136"/>
      <c r="K65" s="82"/>
      <c r="L65" s="143"/>
      <c r="M65" s="86"/>
      <c r="N65" s="170"/>
      <c r="O65" s="170"/>
      <c r="P65" s="170"/>
      <c r="Q65" s="68"/>
      <c r="R65" s="65"/>
      <c r="V65" s="169"/>
      <c r="W65" s="169"/>
    </row>
    <row r="66" spans="1:23" x14ac:dyDescent="0.2">
      <c r="A66" s="171">
        <v>41263</v>
      </c>
      <c r="B66" s="2">
        <v>24950000</v>
      </c>
      <c r="C66" s="2">
        <v>998</v>
      </c>
      <c r="D66" s="2">
        <f t="shared" si="12"/>
        <v>0</v>
      </c>
      <c r="E66" s="30">
        <f t="shared" si="13"/>
        <v>0</v>
      </c>
      <c r="F66" s="73">
        <f t="shared" si="14"/>
        <v>0</v>
      </c>
      <c r="G66" s="43">
        <f t="shared" si="15"/>
        <v>0</v>
      </c>
      <c r="I66" s="18"/>
      <c r="J66" s="136"/>
      <c r="K66" s="82"/>
      <c r="L66" s="143"/>
      <c r="M66" s="86"/>
      <c r="N66" s="170"/>
      <c r="O66" s="170"/>
      <c r="P66" s="170"/>
      <c r="Q66" s="68"/>
      <c r="R66" s="65"/>
      <c r="V66" s="169"/>
      <c r="W66" s="169"/>
    </row>
    <row r="67" spans="1:23" x14ac:dyDescent="0.2">
      <c r="A67" s="171">
        <v>41264</v>
      </c>
      <c r="B67" s="2">
        <v>24950000</v>
      </c>
      <c r="C67" s="2">
        <v>998</v>
      </c>
      <c r="D67" s="2">
        <f t="shared" si="12"/>
        <v>0</v>
      </c>
      <c r="E67" s="30">
        <f t="shared" si="13"/>
        <v>0</v>
      </c>
      <c r="F67" s="73">
        <f t="shared" si="14"/>
        <v>0</v>
      </c>
      <c r="G67" s="43">
        <f t="shared" si="15"/>
        <v>0</v>
      </c>
      <c r="I67" s="18"/>
      <c r="J67" s="136"/>
      <c r="K67" s="82"/>
      <c r="L67" s="143"/>
      <c r="M67" s="86"/>
      <c r="N67" s="170"/>
      <c r="O67" s="170"/>
      <c r="P67" s="170"/>
      <c r="Q67" s="68"/>
      <c r="R67" s="65"/>
      <c r="V67" s="169"/>
      <c r="W67" s="169"/>
    </row>
    <row r="68" spans="1:23" x14ac:dyDescent="0.2">
      <c r="A68" s="171">
        <v>41265</v>
      </c>
      <c r="B68" s="2">
        <v>24950000</v>
      </c>
      <c r="C68" s="2">
        <v>998</v>
      </c>
      <c r="D68" s="2">
        <f t="shared" si="12"/>
        <v>0</v>
      </c>
      <c r="E68" s="30">
        <f t="shared" si="13"/>
        <v>0</v>
      </c>
      <c r="F68" s="73">
        <f t="shared" si="14"/>
        <v>0</v>
      </c>
      <c r="G68" s="43">
        <f t="shared" si="15"/>
        <v>0</v>
      </c>
      <c r="I68" s="18"/>
      <c r="J68" s="136"/>
      <c r="K68" s="82"/>
      <c r="L68" s="143"/>
      <c r="M68" s="86"/>
      <c r="N68" s="170"/>
      <c r="O68" s="170"/>
      <c r="P68" s="170"/>
      <c r="Q68" s="68"/>
      <c r="R68" s="65"/>
      <c r="V68" s="169"/>
      <c r="W68" s="169"/>
    </row>
    <row r="69" spans="1:23" x14ac:dyDescent="0.2">
      <c r="A69" s="171">
        <v>41266</v>
      </c>
      <c r="B69" s="2">
        <v>24950000</v>
      </c>
      <c r="C69" s="2">
        <v>998</v>
      </c>
      <c r="D69" s="2">
        <f t="shared" si="12"/>
        <v>0</v>
      </c>
      <c r="E69" s="30">
        <f t="shared" si="13"/>
        <v>0</v>
      </c>
      <c r="F69" s="73">
        <f t="shared" si="14"/>
        <v>0</v>
      </c>
      <c r="G69" s="43">
        <f t="shared" si="15"/>
        <v>0</v>
      </c>
      <c r="I69" s="18"/>
      <c r="J69" s="136"/>
      <c r="K69" s="82"/>
      <c r="L69" s="143"/>
      <c r="M69" s="86"/>
      <c r="N69" s="170"/>
      <c r="O69" s="170"/>
      <c r="P69" s="170"/>
      <c r="Q69" s="68"/>
      <c r="R69" s="65"/>
      <c r="V69" s="169"/>
      <c r="W69" s="169"/>
    </row>
    <row r="70" spans="1:23" x14ac:dyDescent="0.2">
      <c r="A70" s="171">
        <v>41267</v>
      </c>
      <c r="B70" s="2">
        <v>24950000</v>
      </c>
      <c r="C70" s="2">
        <v>998</v>
      </c>
      <c r="D70" s="2">
        <f t="shared" si="12"/>
        <v>0</v>
      </c>
      <c r="E70" s="30">
        <f t="shared" si="13"/>
        <v>0</v>
      </c>
      <c r="F70" s="73">
        <f t="shared" si="14"/>
        <v>0</v>
      </c>
      <c r="G70" s="43">
        <f t="shared" si="15"/>
        <v>0</v>
      </c>
      <c r="I70" s="18"/>
      <c r="J70" s="136"/>
      <c r="K70" s="82"/>
      <c r="L70" s="143"/>
      <c r="M70" s="86"/>
      <c r="N70" s="170"/>
      <c r="O70" s="170"/>
      <c r="P70" s="170"/>
      <c r="Q70" s="68"/>
      <c r="R70" s="65"/>
      <c r="V70" s="169"/>
      <c r="W70" s="169"/>
    </row>
    <row r="71" spans="1:23" x14ac:dyDescent="0.2">
      <c r="A71" s="171">
        <v>41268</v>
      </c>
      <c r="B71" s="2">
        <v>24950000</v>
      </c>
      <c r="C71" s="2">
        <v>998</v>
      </c>
      <c r="D71" s="2">
        <f t="shared" si="12"/>
        <v>0</v>
      </c>
      <c r="E71" s="30">
        <f t="shared" si="13"/>
        <v>0</v>
      </c>
      <c r="F71" s="73">
        <f t="shared" si="14"/>
        <v>0</v>
      </c>
      <c r="G71" s="43">
        <f t="shared" si="15"/>
        <v>0</v>
      </c>
      <c r="I71" s="18"/>
      <c r="J71" s="136"/>
      <c r="K71" s="82"/>
      <c r="L71" s="143"/>
      <c r="M71" s="86"/>
      <c r="N71" s="170"/>
      <c r="O71" s="170"/>
      <c r="P71" s="170"/>
      <c r="Q71" s="68"/>
      <c r="R71" s="65"/>
      <c r="V71" s="169"/>
      <c r="W71" s="169"/>
    </row>
    <row r="72" spans="1:23" x14ac:dyDescent="0.2">
      <c r="A72" s="171">
        <v>41269</v>
      </c>
      <c r="B72" s="2">
        <v>24950000</v>
      </c>
      <c r="C72" s="2">
        <v>998</v>
      </c>
      <c r="D72" s="2">
        <f t="shared" ref="D72:D76" si="16">IF(B72-B71=-B72-B71,0,B72-B71)</f>
        <v>0</v>
      </c>
      <c r="E72" s="30">
        <f t="shared" ref="E72:E76" si="17">IF(C72-C71=-C72-C71,0,C72-C71)</f>
        <v>0</v>
      </c>
      <c r="F72" s="73">
        <f t="shared" ref="F72:F76" si="18">IFERROR(D72/B71,0)</f>
        <v>0</v>
      </c>
      <c r="G72" s="43">
        <f t="shared" ref="G72:G76" si="19">IFERROR(E72/C71,0)</f>
        <v>0</v>
      </c>
      <c r="I72" s="18"/>
      <c r="J72" s="136"/>
      <c r="K72" s="82"/>
      <c r="L72" s="143"/>
      <c r="M72" s="86"/>
      <c r="N72" s="170"/>
      <c r="O72" s="170"/>
      <c r="P72" s="170"/>
      <c r="Q72" s="68"/>
      <c r="R72" s="65"/>
      <c r="V72" s="169"/>
      <c r="W72" s="169"/>
    </row>
    <row r="73" spans="1:23" x14ac:dyDescent="0.2">
      <c r="A73" s="171">
        <v>41270</v>
      </c>
      <c r="B73" s="2">
        <v>24950000</v>
      </c>
      <c r="C73" s="2">
        <v>998</v>
      </c>
      <c r="D73" s="2">
        <f t="shared" si="16"/>
        <v>0</v>
      </c>
      <c r="E73" s="30">
        <f t="shared" si="17"/>
        <v>0</v>
      </c>
      <c r="F73" s="73">
        <f t="shared" si="18"/>
        <v>0</v>
      </c>
      <c r="G73" s="43">
        <f t="shared" si="19"/>
        <v>0</v>
      </c>
      <c r="I73" s="18"/>
      <c r="J73" s="136"/>
      <c r="K73" s="82"/>
      <c r="L73" s="143"/>
      <c r="M73" s="86"/>
      <c r="N73" s="170"/>
      <c r="O73" s="170"/>
      <c r="P73" s="170"/>
      <c r="Q73" s="68"/>
      <c r="R73" s="65"/>
      <c r="V73" s="169"/>
      <c r="W73" s="169"/>
    </row>
    <row r="74" spans="1:23" x14ac:dyDescent="0.2">
      <c r="A74" s="171">
        <v>41271</v>
      </c>
      <c r="B74" s="2">
        <v>24950000</v>
      </c>
      <c r="C74" s="2">
        <v>998</v>
      </c>
      <c r="D74" s="2">
        <f t="shared" si="16"/>
        <v>0</v>
      </c>
      <c r="E74" s="30">
        <f t="shared" si="17"/>
        <v>0</v>
      </c>
      <c r="F74" s="73">
        <f t="shared" si="18"/>
        <v>0</v>
      </c>
      <c r="G74" s="43">
        <f t="shared" si="19"/>
        <v>0</v>
      </c>
      <c r="I74" s="18"/>
      <c r="J74" s="136"/>
      <c r="K74" s="82"/>
      <c r="L74" s="143"/>
      <c r="M74" s="86"/>
      <c r="N74" s="170"/>
      <c r="O74" s="170"/>
      <c r="P74" s="170"/>
      <c r="Q74" s="68"/>
      <c r="R74" s="65"/>
      <c r="V74" s="169"/>
      <c r="W74" s="169"/>
    </row>
    <row r="75" spans="1:23" x14ac:dyDescent="0.2">
      <c r="A75" s="171">
        <v>41272</v>
      </c>
      <c r="B75" s="31">
        <v>25659287.93</v>
      </c>
      <c r="C75" s="31">
        <v>1026.3699999999999</v>
      </c>
      <c r="D75" s="2">
        <f t="shared" si="16"/>
        <v>709287.9299999997</v>
      </c>
      <c r="E75" s="30">
        <f t="shared" si="17"/>
        <v>28.369999999999891</v>
      </c>
      <c r="F75" s="73">
        <f t="shared" si="18"/>
        <v>2.8428373947895779E-2</v>
      </c>
      <c r="G75" s="43">
        <f t="shared" si="19"/>
        <v>2.8426853707414719E-2</v>
      </c>
      <c r="I75" s="18"/>
      <c r="J75" s="136"/>
      <c r="K75" s="82"/>
      <c r="L75" s="143"/>
      <c r="M75" s="86"/>
      <c r="N75" s="170"/>
      <c r="O75" s="170"/>
      <c r="P75" s="170"/>
      <c r="Q75" s="68"/>
      <c r="R75" s="65"/>
      <c r="V75" s="169"/>
      <c r="W75" s="169"/>
    </row>
    <row r="76" spans="1:23" x14ac:dyDescent="0.2">
      <c r="A76" s="171">
        <v>41273</v>
      </c>
      <c r="B76" s="2">
        <v>25659287.93</v>
      </c>
      <c r="C76" s="2">
        <v>1026.3699999999999</v>
      </c>
      <c r="D76" s="2">
        <f t="shared" si="16"/>
        <v>0</v>
      </c>
      <c r="E76" s="30">
        <f t="shared" si="17"/>
        <v>0</v>
      </c>
      <c r="F76" s="73">
        <f t="shared" si="18"/>
        <v>0</v>
      </c>
      <c r="G76" s="43">
        <f t="shared" si="19"/>
        <v>0</v>
      </c>
      <c r="I76" s="18"/>
      <c r="J76" s="136"/>
      <c r="K76" s="82"/>
      <c r="L76" s="143"/>
      <c r="M76" s="86"/>
      <c r="N76" s="170"/>
      <c r="O76" s="170"/>
      <c r="P76" s="170"/>
      <c r="Q76" s="68"/>
      <c r="R76" s="65"/>
      <c r="V76" s="169"/>
      <c r="W76" s="169"/>
    </row>
    <row r="77" spans="1:23" x14ac:dyDescent="0.2">
      <c r="A77" s="171">
        <v>41274</v>
      </c>
      <c r="B77" s="2">
        <v>25659287.93</v>
      </c>
      <c r="C77" s="2">
        <v>1026.3699999999999</v>
      </c>
      <c r="D77" s="2">
        <f t="shared" ref="D77:D80" si="20">IF(B77-B76=-B77-B76,0,B77-B76)</f>
        <v>0</v>
      </c>
      <c r="E77" s="30">
        <f t="shared" ref="E77:E80" si="21">IF(C77-C76=-C77-C76,0,C77-C76)</f>
        <v>0</v>
      </c>
      <c r="F77" s="73">
        <f t="shared" ref="F77:F80" si="22">IFERROR(D77/B76,0)</f>
        <v>0</v>
      </c>
      <c r="G77" s="43">
        <f t="shared" ref="G77:G80" si="23">IFERROR(E77/C76,0)</f>
        <v>0</v>
      </c>
      <c r="I77" s="18"/>
      <c r="J77" s="136"/>
      <c r="K77" s="82"/>
      <c r="L77" s="143"/>
      <c r="M77" s="86"/>
      <c r="N77" s="170"/>
      <c r="O77" s="170"/>
      <c r="P77" s="170"/>
      <c r="Q77" s="68"/>
      <c r="R77" s="65"/>
      <c r="V77" s="169"/>
      <c r="W77" s="169"/>
    </row>
    <row r="78" spans="1:23" x14ac:dyDescent="0.2">
      <c r="A78" s="171">
        <v>41275</v>
      </c>
      <c r="B78" s="2">
        <v>25659287.93</v>
      </c>
      <c r="C78" s="2">
        <v>1026.3699999999999</v>
      </c>
      <c r="D78" s="2">
        <f t="shared" si="20"/>
        <v>0</v>
      </c>
      <c r="E78" s="30">
        <f t="shared" si="21"/>
        <v>0</v>
      </c>
      <c r="F78" s="73">
        <f t="shared" si="22"/>
        <v>0</v>
      </c>
      <c r="G78" s="43">
        <f t="shared" si="23"/>
        <v>0</v>
      </c>
      <c r="H78" s="55"/>
      <c r="I78" s="31" t="e">
        <f>ROUND(#REF!*$N$2/$O$813,2)</f>
        <v>#REF!</v>
      </c>
      <c r="J78" s="137" t="e">
        <f>ROUND(IF(#REF!&lt;=$R$814,#REF!*$S$814/$O$813,MAX(IF(#REF!&lt;=$R$815,#REF!*$S$815/$O$813,MAX(IF(#REF!&lt;=$R$816,#REF!*$S$816/$O$813,MAX(IF(#REF!&lt;=$R$817,#REF!*$S$817/$O$813,MAX(IF(#REF!&lt;=$R$818,#REF!*$S$818/$O$813,MAX(IF(#REF!&lt;=$R$819,#REF!*$S$819/$O$813,MAX(IF(#REF!&gt;$R$820,#REF!*$S$820/$O$813,0),$R$819*$S$819/$O$813)),$R$818*$S$818/$O$813)),$R$817*$S$817/$O$813)),$R$816*$S$816/$O$813)),$R$815*$S$815/$O$813)),$R$814*$S$814/$O$813)),4)</f>
        <v>#REF!</v>
      </c>
      <c r="K78" s="77" t="e">
        <f>ROUND(J78*18%,4)</f>
        <v>#REF!</v>
      </c>
      <c r="L78" s="137" t="e">
        <f>ROUND(IF(#REF!&lt;=$R$824,#REF!*$S$824/$O$813,IF(#REF!&gt;$R$825,#REF!*$S$825/$O$813,0)),4)</f>
        <v>#REF!</v>
      </c>
      <c r="M78" s="77" t="e">
        <f>ROUND(L78*18%,4)</f>
        <v>#REF!</v>
      </c>
      <c r="N78" s="14"/>
      <c r="P78" s="14"/>
      <c r="Q78" s="69" t="s">
        <v>28</v>
      </c>
      <c r="R78" s="67">
        <v>5.0000000000000001E-3</v>
      </c>
      <c r="V78" s="36">
        <f t="shared" ref="V78:V142" si="24">C78+(ROUND(C78*$V$2,2))</f>
        <v>1029.4499999999998</v>
      </c>
      <c r="W78" s="36">
        <f t="shared" ref="W78:W141" si="25">C78-(ROUND(C78*$V$2,2))</f>
        <v>1023.2899999999998</v>
      </c>
    </row>
    <row r="79" spans="1:23" x14ac:dyDescent="0.2">
      <c r="A79" s="171">
        <v>41276</v>
      </c>
      <c r="B79" s="2">
        <v>25659287.93</v>
      </c>
      <c r="C79" s="2">
        <v>1026.3699999999999</v>
      </c>
      <c r="D79" s="2">
        <f t="shared" si="20"/>
        <v>0</v>
      </c>
      <c r="E79" s="30">
        <f t="shared" si="21"/>
        <v>0</v>
      </c>
      <c r="F79" s="73">
        <f t="shared" si="22"/>
        <v>0</v>
      </c>
      <c r="G79" s="43">
        <f t="shared" si="23"/>
        <v>0</v>
      </c>
      <c r="H79" s="55"/>
      <c r="I79" s="31">
        <f t="shared" ref="I79:I110" si="26">ROUND(B78*$N$2/$O$813,2)</f>
        <v>630.97</v>
      </c>
      <c r="J79" s="137">
        <f t="shared" ref="J79:J86" si="27">ROUND(IF(B78&lt;=$R$814,B78*$S$814/$O$813,MAX(IF(B78&lt;=$R$815,B78*$S$815/$O$813,MAX(IF(B78&lt;=$R$816,B78*$S$816/$O$813,MAX(IF(B78&lt;=$R$817,B78*$S$817/$O$813,MAX(IF(B78&lt;=$R$818,B78*$S$818/$O$813,MAX(IF(B78&lt;=$R$819,B78*$S$819/$O$813,MAX(IF(B78&gt;$R$820,B78*$S$820/$O$813,0),$R$819*$S$819/$O$813)),$R$818*$S$818/$O$813)),$R$817*$S$817/$O$813)),$R$816*$S$816/$O$813)),$R$815*$S$815/$O$813)),$R$814*$S$814/$O$813)),4)</f>
        <v>343.52600000000001</v>
      </c>
      <c r="K79" s="77">
        <f t="shared" ref="K79:K86" si="28">ROUND(J79*18%,4)</f>
        <v>61.834699999999998</v>
      </c>
      <c r="L79" s="137">
        <f t="shared" ref="L79:L86" si="29">ROUND(IF(B78&lt;=$R$824,B78*$S$824/$O$813,IF(B78&gt;$R$825,B78*$S$825/$O$813,0)),4)</f>
        <v>105.161</v>
      </c>
      <c r="M79" s="77">
        <f t="shared" ref="M79:M86" si="30">ROUND(L79*18%,4)</f>
        <v>18.928999999999998</v>
      </c>
      <c r="N79" s="187" t="s">
        <v>44</v>
      </c>
      <c r="O79" s="188"/>
      <c r="P79" s="188"/>
      <c r="V79" s="36">
        <f t="shared" si="24"/>
        <v>1029.4499999999998</v>
      </c>
      <c r="W79" s="36">
        <f t="shared" si="25"/>
        <v>1023.2899999999998</v>
      </c>
    </row>
    <row r="80" spans="1:23" x14ac:dyDescent="0.2">
      <c r="A80" s="171">
        <v>41277</v>
      </c>
      <c r="B80" s="2">
        <v>25659287.93</v>
      </c>
      <c r="C80" s="2">
        <v>1026.3699999999999</v>
      </c>
      <c r="D80" s="2">
        <f t="shared" si="20"/>
        <v>0</v>
      </c>
      <c r="E80" s="30">
        <f t="shared" si="21"/>
        <v>0</v>
      </c>
      <c r="F80" s="73">
        <f t="shared" si="22"/>
        <v>0</v>
      </c>
      <c r="G80" s="43">
        <f t="shared" si="23"/>
        <v>0</v>
      </c>
      <c r="H80" s="55"/>
      <c r="I80" s="31">
        <f t="shared" si="26"/>
        <v>630.97</v>
      </c>
      <c r="J80" s="137">
        <f t="shared" si="27"/>
        <v>343.52600000000001</v>
      </c>
      <c r="K80" s="77">
        <f t="shared" si="28"/>
        <v>61.834699999999998</v>
      </c>
      <c r="L80" s="137">
        <f t="shared" si="29"/>
        <v>105.161</v>
      </c>
      <c r="M80" s="77">
        <f t="shared" si="30"/>
        <v>18.928999999999998</v>
      </c>
      <c r="N80" s="14"/>
      <c r="O80" s="25">
        <v>365</v>
      </c>
      <c r="P80" s="14"/>
      <c r="Q80" s="36"/>
      <c r="V80" s="36">
        <f t="shared" si="24"/>
        <v>1029.4499999999998</v>
      </c>
      <c r="W80" s="36">
        <f t="shared" si="25"/>
        <v>1023.2899999999998</v>
      </c>
    </row>
    <row r="81" spans="1:23" x14ac:dyDescent="0.2">
      <c r="A81" s="171">
        <v>41278</v>
      </c>
      <c r="B81" s="2">
        <v>25659287.93</v>
      </c>
      <c r="C81" s="2">
        <v>1026.3699999999999</v>
      </c>
      <c r="D81" s="2">
        <f t="shared" ref="D81:E142" si="31">IF(B81-B80=-B81-B80,0,B81-B80)</f>
        <v>0</v>
      </c>
      <c r="E81" s="30">
        <f t="shared" si="31"/>
        <v>0</v>
      </c>
      <c r="F81" s="73">
        <f t="shared" ref="F81:G142" si="32">IFERROR(D81/B80,0)</f>
        <v>0</v>
      </c>
      <c r="G81" s="43">
        <f t="shared" si="32"/>
        <v>0</v>
      </c>
      <c r="H81" s="55"/>
      <c r="I81" s="31">
        <f t="shared" si="26"/>
        <v>630.97</v>
      </c>
      <c r="J81" s="137">
        <f t="shared" si="27"/>
        <v>343.52600000000001</v>
      </c>
      <c r="K81" s="77">
        <f t="shared" si="28"/>
        <v>61.834699999999998</v>
      </c>
      <c r="L81" s="137">
        <f t="shared" si="29"/>
        <v>105.161</v>
      </c>
      <c r="M81" s="77">
        <f t="shared" si="30"/>
        <v>18.928999999999998</v>
      </c>
      <c r="N81" s="14"/>
      <c r="O81" s="14"/>
      <c r="P81" s="14"/>
      <c r="Q81" s="36"/>
      <c r="V81" s="36">
        <f t="shared" si="24"/>
        <v>1029.4499999999998</v>
      </c>
      <c r="W81" s="36">
        <f t="shared" si="25"/>
        <v>1023.2899999999998</v>
      </c>
    </row>
    <row r="82" spans="1:23" x14ac:dyDescent="0.2">
      <c r="A82" s="171">
        <v>41279</v>
      </c>
      <c r="B82" s="2">
        <v>25659287.93</v>
      </c>
      <c r="C82" s="2">
        <v>1026.3699999999999</v>
      </c>
      <c r="D82" s="2">
        <f t="shared" si="31"/>
        <v>0</v>
      </c>
      <c r="E82" s="30">
        <f t="shared" si="31"/>
        <v>0</v>
      </c>
      <c r="F82" s="73">
        <f t="shared" si="32"/>
        <v>0</v>
      </c>
      <c r="G82" s="43">
        <f t="shared" si="32"/>
        <v>0</v>
      </c>
      <c r="H82" s="55"/>
      <c r="I82" s="31">
        <f t="shared" si="26"/>
        <v>630.97</v>
      </c>
      <c r="J82" s="137">
        <f t="shared" si="27"/>
        <v>343.52600000000001</v>
      </c>
      <c r="K82" s="77">
        <f t="shared" si="28"/>
        <v>61.834699999999998</v>
      </c>
      <c r="L82" s="137">
        <f t="shared" si="29"/>
        <v>105.161</v>
      </c>
      <c r="M82" s="77">
        <f t="shared" si="30"/>
        <v>18.928999999999998</v>
      </c>
      <c r="N82" s="187" t="s">
        <v>19</v>
      </c>
      <c r="O82" s="188"/>
      <c r="P82" s="188"/>
      <c r="Q82" s="195" t="s">
        <v>39</v>
      </c>
      <c r="R82" s="196"/>
      <c r="S82" s="196"/>
      <c r="T82" s="3" t="s">
        <v>42</v>
      </c>
      <c r="U82" s="3" t="s">
        <v>42</v>
      </c>
      <c r="V82" s="36">
        <f t="shared" si="24"/>
        <v>1029.4499999999998</v>
      </c>
      <c r="W82" s="36">
        <f t="shared" si="25"/>
        <v>1023.2899999999998</v>
      </c>
    </row>
    <row r="83" spans="1:23" x14ac:dyDescent="0.2">
      <c r="A83" s="171">
        <v>41280</v>
      </c>
      <c r="B83" s="2">
        <v>25659287.93</v>
      </c>
      <c r="C83" s="2">
        <v>1026.3699999999999</v>
      </c>
      <c r="D83" s="2">
        <f t="shared" si="31"/>
        <v>0</v>
      </c>
      <c r="E83" s="30">
        <f t="shared" si="31"/>
        <v>0</v>
      </c>
      <c r="F83" s="73">
        <f t="shared" si="32"/>
        <v>0</v>
      </c>
      <c r="G83" s="43">
        <f t="shared" si="32"/>
        <v>0</v>
      </c>
      <c r="H83" s="55"/>
      <c r="I83" s="31">
        <f t="shared" si="26"/>
        <v>630.97</v>
      </c>
      <c r="J83" s="137">
        <f t="shared" si="27"/>
        <v>343.52600000000001</v>
      </c>
      <c r="K83" s="77">
        <f t="shared" si="28"/>
        <v>61.834699999999998</v>
      </c>
      <c r="L83" s="137">
        <f t="shared" si="29"/>
        <v>105.161</v>
      </c>
      <c r="M83" s="77">
        <f t="shared" si="30"/>
        <v>18.928999999999998</v>
      </c>
      <c r="N83" s="14"/>
      <c r="O83" s="25">
        <v>366</v>
      </c>
      <c r="P83" s="14"/>
      <c r="Q83" s="197" t="s">
        <v>36</v>
      </c>
      <c r="R83" s="197"/>
      <c r="S83" s="70" t="s">
        <v>37</v>
      </c>
      <c r="V83" s="36">
        <f t="shared" si="24"/>
        <v>1029.4499999999998</v>
      </c>
      <c r="W83" s="36">
        <f t="shared" si="25"/>
        <v>1023.2899999999998</v>
      </c>
    </row>
    <row r="84" spans="1:23" x14ac:dyDescent="0.2">
      <c r="A84" s="171">
        <v>41281</v>
      </c>
      <c r="B84" s="2">
        <v>25659287.93</v>
      </c>
      <c r="C84" s="2">
        <v>1026.3699999999999</v>
      </c>
      <c r="D84" s="2">
        <f t="shared" si="31"/>
        <v>0</v>
      </c>
      <c r="E84" s="30">
        <f t="shared" si="31"/>
        <v>0</v>
      </c>
      <c r="F84" s="73">
        <f t="shared" si="32"/>
        <v>0</v>
      </c>
      <c r="G84" s="43">
        <f t="shared" si="32"/>
        <v>0</v>
      </c>
      <c r="H84" s="55"/>
      <c r="I84" s="31">
        <f t="shared" si="26"/>
        <v>630.97</v>
      </c>
      <c r="J84" s="137">
        <f t="shared" si="27"/>
        <v>343.52600000000001</v>
      </c>
      <c r="K84" s="77">
        <f t="shared" si="28"/>
        <v>61.834699999999998</v>
      </c>
      <c r="L84" s="137">
        <f t="shared" si="29"/>
        <v>105.161</v>
      </c>
      <c r="M84" s="77">
        <f t="shared" si="30"/>
        <v>18.928999999999998</v>
      </c>
      <c r="Q84" s="53">
        <v>0</v>
      </c>
      <c r="R84" s="49">
        <v>100000000</v>
      </c>
      <c r="S84" s="48">
        <v>4.8999999999999998E-3</v>
      </c>
      <c r="T84" s="62">
        <f>IF(B88&lt;=R84,B88*S84/O83,T85)</f>
        <v>343.52598594808745</v>
      </c>
      <c r="U84" s="56">
        <f t="shared" ref="U84:U89" si="33">R84*S84/$O$813</f>
        <v>1338.7978142076502</v>
      </c>
      <c r="V84" s="36">
        <f t="shared" si="24"/>
        <v>1029.4499999999998</v>
      </c>
      <c r="W84" s="36">
        <f t="shared" si="25"/>
        <v>1023.2899999999998</v>
      </c>
    </row>
    <row r="85" spans="1:23" x14ac:dyDescent="0.2">
      <c r="A85" s="171">
        <v>41282</v>
      </c>
      <c r="B85" s="2">
        <v>25659287.93</v>
      </c>
      <c r="C85" s="2">
        <v>1026.3699999999999</v>
      </c>
      <c r="D85" s="2">
        <f t="shared" si="31"/>
        <v>0</v>
      </c>
      <c r="E85" s="30">
        <f t="shared" si="31"/>
        <v>0</v>
      </c>
      <c r="F85" s="73">
        <f t="shared" si="32"/>
        <v>0</v>
      </c>
      <c r="G85" s="43">
        <f t="shared" si="32"/>
        <v>0</v>
      </c>
      <c r="H85" s="55"/>
      <c r="I85" s="31">
        <f t="shared" si="26"/>
        <v>630.97</v>
      </c>
      <c r="J85" s="137">
        <f t="shared" si="27"/>
        <v>343.52600000000001</v>
      </c>
      <c r="K85" s="77">
        <f t="shared" si="28"/>
        <v>61.834699999999998</v>
      </c>
      <c r="L85" s="137">
        <f t="shared" si="29"/>
        <v>105.161</v>
      </c>
      <c r="M85" s="77">
        <f t="shared" si="30"/>
        <v>18.928999999999998</v>
      </c>
      <c r="Q85" s="58">
        <v>100000000</v>
      </c>
      <c r="R85" s="58">
        <v>300000000</v>
      </c>
      <c r="S85" s="59">
        <v>3.8999999999999998E-3</v>
      </c>
      <c r="T85" s="60">
        <f>MAX(IF(B88&lt;=R85,B88*S85/O83,T86),R84*S84/$O$813)</f>
        <v>1338.7978142076502</v>
      </c>
      <c r="U85" s="56">
        <f t="shared" si="33"/>
        <v>3196.7213114754099</v>
      </c>
      <c r="V85" s="36">
        <f t="shared" si="24"/>
        <v>1029.4499999999998</v>
      </c>
      <c r="W85" s="36">
        <f t="shared" si="25"/>
        <v>1023.2899999999998</v>
      </c>
    </row>
    <row r="86" spans="1:23" x14ac:dyDescent="0.2">
      <c r="A86" s="171">
        <v>41283</v>
      </c>
      <c r="B86" s="2">
        <v>25659287.93</v>
      </c>
      <c r="C86" s="2">
        <v>1026.3699999999999</v>
      </c>
      <c r="D86" s="2">
        <f t="shared" si="31"/>
        <v>0</v>
      </c>
      <c r="E86" s="30">
        <f t="shared" si="31"/>
        <v>0</v>
      </c>
      <c r="F86" s="73">
        <f t="shared" si="32"/>
        <v>0</v>
      </c>
      <c r="G86" s="43">
        <f t="shared" si="32"/>
        <v>0</v>
      </c>
      <c r="H86" s="55"/>
      <c r="I86" s="31">
        <f t="shared" si="26"/>
        <v>630.97</v>
      </c>
      <c r="J86" s="137">
        <f t="shared" si="27"/>
        <v>343.52600000000001</v>
      </c>
      <c r="K86" s="77">
        <f t="shared" si="28"/>
        <v>61.834699999999998</v>
      </c>
      <c r="L86" s="137">
        <f t="shared" si="29"/>
        <v>105.161</v>
      </c>
      <c r="M86" s="77">
        <f t="shared" si="30"/>
        <v>18.928999999999998</v>
      </c>
      <c r="Q86" s="52">
        <v>300000000</v>
      </c>
      <c r="R86" s="52">
        <v>600000000</v>
      </c>
      <c r="S86" s="48">
        <v>2.8999999999999998E-3</v>
      </c>
      <c r="T86" s="60">
        <f>MAX(IF(B88&lt;=R86,B88*S86/O83,T87),R85*S85/$O$813)</f>
        <v>3196.7213114754099</v>
      </c>
      <c r="U86" s="56">
        <f t="shared" si="33"/>
        <v>4754.0983606557375</v>
      </c>
      <c r="V86" s="36">
        <f t="shared" si="24"/>
        <v>1029.4499999999998</v>
      </c>
      <c r="W86" s="36">
        <f t="shared" si="25"/>
        <v>1023.2899999999998</v>
      </c>
    </row>
    <row r="87" spans="1:23" x14ac:dyDescent="0.2">
      <c r="A87" s="171">
        <v>41284</v>
      </c>
      <c r="B87" s="2">
        <v>25659287.93</v>
      </c>
      <c r="C87" s="2">
        <v>1026.3699999999999</v>
      </c>
      <c r="D87" s="2">
        <f t="shared" si="31"/>
        <v>0</v>
      </c>
      <c r="E87" s="30">
        <f t="shared" si="31"/>
        <v>0</v>
      </c>
      <c r="F87" s="73">
        <f t="shared" si="32"/>
        <v>0</v>
      </c>
      <c r="G87" s="43">
        <f t="shared" si="32"/>
        <v>0</v>
      </c>
      <c r="H87" s="55"/>
      <c r="I87" s="19">
        <f t="shared" si="26"/>
        <v>630.97</v>
      </c>
      <c r="J87" s="138">
        <f>ROUND(IF(B86&lt;=$R$814,B86*$S$814/$O$813,MAX(IF(B86&lt;=$R$815,B86*$S$815/$O$813,MAX(IF(B86&lt;=$R$816,B86*$S$816/$O$813,MAX(IF(B86&lt;=$R$817,B86*$S$817/$O$813,MAX(IF(B86&lt;=$R$818,B86*$S$818/$O$813,MAX(IF(B86&lt;=$R$819,B86*$S$819/$O$813,MAX(IF(B86&gt;$R$820,B86*$S$820/$O$813,0),$R$819*$S$819/$O$813)),$R$818*$S$818/$O$813)),$R$817*$S$817/$O$813)),$R$816*$S$816/$O$813)),$R$815*$S$815/$O$813)),$R$814*$S$814/$O$813)),4)</f>
        <v>343.52600000000001</v>
      </c>
      <c r="K87" s="78">
        <f>ROUND(J87*18%,4)</f>
        <v>61.834699999999998</v>
      </c>
      <c r="L87" s="144">
        <f>ROUND(IF(B86&lt;=$R$824,B86*$S$824/$O$813,IF(B86&gt;$R$825,B86*$S$825/$O$813,0)),4)</f>
        <v>105.161</v>
      </c>
      <c r="M87" s="87">
        <f>ROUND(L87*18%,4)</f>
        <v>18.928999999999998</v>
      </c>
      <c r="N87" s="14"/>
      <c r="Q87" s="52">
        <v>600000000</v>
      </c>
      <c r="R87" s="51">
        <v>900000000</v>
      </c>
      <c r="S87" s="48">
        <v>2.3999999999999998E-3</v>
      </c>
      <c r="T87" s="60">
        <f>MAX(IF(B88&lt;=R87,B88*S87/O83,T88),R86*S86/$O$813)</f>
        <v>4754.0983606557375</v>
      </c>
      <c r="U87" s="56">
        <f t="shared" si="33"/>
        <v>5901.6393442622948</v>
      </c>
      <c r="V87" s="36">
        <f t="shared" si="24"/>
        <v>1029.4499999999998</v>
      </c>
      <c r="W87" s="36">
        <f t="shared" si="25"/>
        <v>1023.2899999999998</v>
      </c>
    </row>
    <row r="88" spans="1:23" x14ac:dyDescent="0.2">
      <c r="A88" s="171">
        <v>41285</v>
      </c>
      <c r="B88" s="2">
        <v>25659287.93</v>
      </c>
      <c r="C88" s="2">
        <v>1026.3699999999999</v>
      </c>
      <c r="D88" s="2">
        <f t="shared" si="31"/>
        <v>0</v>
      </c>
      <c r="E88" s="30">
        <f t="shared" si="31"/>
        <v>0</v>
      </c>
      <c r="F88" s="73">
        <f t="shared" si="32"/>
        <v>0</v>
      </c>
      <c r="G88" s="43">
        <f t="shared" si="32"/>
        <v>0</v>
      </c>
      <c r="H88" s="55"/>
      <c r="I88" s="19">
        <f t="shared" si="26"/>
        <v>630.97</v>
      </c>
      <c r="J88" s="138">
        <f t="shared" ref="J88:J90" si="34">ROUND(IF(B87&lt;=$R$814,B87*$S$814/$O$813,MAX(IF(B87&lt;=$R$815,B87*$S$815/$O$813,MAX(IF(B87&lt;=$R$816,B87*$S$816/$O$813,MAX(IF(B87&lt;=$R$817,B87*$S$817/$O$813,MAX(IF(B87&lt;=$R$818,B87*$S$818/$O$813,MAX(IF(B87&lt;=$R$819,B87*$S$819/$O$813,MAX(IF(B87&gt;$R$820,B87*$S$820/$O$813,0),$R$819*$S$819/$O$813)),$R$818*$S$818/$O$813)),$R$817*$S$817/$O$813)),$R$816*$S$816/$O$813)),$R$815*$S$815/$O$813)),$R$814*$S$814/$O$813)),4)</f>
        <v>343.52600000000001</v>
      </c>
      <c r="K88" s="78">
        <f t="shared" ref="K88:K151" si="35">ROUND(J88*18%,4)</f>
        <v>61.834699999999998</v>
      </c>
      <c r="L88" s="144">
        <f t="shared" ref="L88:L90" si="36">ROUND(IF(B87&lt;=$R$824,B87*$S$824/$O$813,IF(B87&gt;$R$825,B87*$S$825/$O$813,0)),4)</f>
        <v>105.161</v>
      </c>
      <c r="M88" s="87">
        <f t="shared" ref="M88:M151" si="37">ROUND(L88*18%,4)</f>
        <v>18.928999999999998</v>
      </c>
      <c r="N88" s="14"/>
      <c r="O88" s="72"/>
      <c r="Q88" s="52">
        <v>900000000</v>
      </c>
      <c r="R88" s="52">
        <v>1500000000</v>
      </c>
      <c r="S88" s="48">
        <v>1.9E-3</v>
      </c>
      <c r="T88" s="60">
        <f>MAX(IF(B88&lt;=R88,B88*S88/O83,T89),R87*S87/$O$813)</f>
        <v>5901.6393442622948</v>
      </c>
      <c r="U88" s="56">
        <f t="shared" si="33"/>
        <v>7786.8852459016398</v>
      </c>
      <c r="V88" s="36">
        <f t="shared" si="24"/>
        <v>1029.4499999999998</v>
      </c>
      <c r="W88" s="36">
        <f t="shared" si="25"/>
        <v>1023.2899999999998</v>
      </c>
    </row>
    <row r="89" spans="1:23" x14ac:dyDescent="0.2">
      <c r="A89" s="171">
        <v>41286</v>
      </c>
      <c r="B89" s="2">
        <v>25659287.93</v>
      </c>
      <c r="C89" s="2">
        <v>1026.3699999999999</v>
      </c>
      <c r="D89" s="2">
        <f t="shared" si="31"/>
        <v>0</v>
      </c>
      <c r="E89" s="30">
        <f t="shared" si="31"/>
        <v>0</v>
      </c>
      <c r="F89" s="73">
        <f t="shared" si="32"/>
        <v>0</v>
      </c>
      <c r="G89" s="43">
        <f t="shared" si="32"/>
        <v>0</v>
      </c>
      <c r="H89" s="55"/>
      <c r="I89" s="19">
        <f t="shared" si="26"/>
        <v>630.97</v>
      </c>
      <c r="J89" s="138">
        <f t="shared" si="34"/>
        <v>343.52600000000001</v>
      </c>
      <c r="K89" s="78">
        <f t="shared" si="35"/>
        <v>61.834699999999998</v>
      </c>
      <c r="L89" s="144">
        <f t="shared" si="36"/>
        <v>105.161</v>
      </c>
      <c r="M89" s="87">
        <f t="shared" si="37"/>
        <v>18.928999999999998</v>
      </c>
      <c r="N89" s="14"/>
      <c r="Q89" s="52">
        <v>1500000000</v>
      </c>
      <c r="R89" s="51">
        <v>2000000000</v>
      </c>
      <c r="S89" s="48">
        <v>1.6999999999999999E-3</v>
      </c>
      <c r="T89" s="60">
        <f>MAX(IF(B88&lt;=R89,B88*S89/O83,T90),R88*S88/$O$813)</f>
        <v>7786.8852459016398</v>
      </c>
      <c r="U89" s="56">
        <f t="shared" si="33"/>
        <v>9289.6174863387987</v>
      </c>
      <c r="V89" s="36">
        <f t="shared" si="24"/>
        <v>1029.4499999999998</v>
      </c>
      <c r="W89" s="36">
        <f t="shared" si="25"/>
        <v>1023.2899999999998</v>
      </c>
    </row>
    <row r="90" spans="1:23" x14ac:dyDescent="0.2">
      <c r="A90" s="171">
        <v>41287</v>
      </c>
      <c r="B90" s="2">
        <v>25659287.93</v>
      </c>
      <c r="C90" s="2">
        <v>1026.3699999999999</v>
      </c>
      <c r="D90" s="2">
        <f t="shared" si="31"/>
        <v>0</v>
      </c>
      <c r="E90" s="30">
        <f t="shared" si="31"/>
        <v>0</v>
      </c>
      <c r="F90" s="73">
        <f t="shared" si="32"/>
        <v>0</v>
      </c>
      <c r="G90" s="43">
        <f t="shared" si="32"/>
        <v>0</v>
      </c>
      <c r="H90" s="55"/>
      <c r="I90" s="19">
        <f t="shared" si="26"/>
        <v>630.97</v>
      </c>
      <c r="J90" s="138">
        <f t="shared" si="34"/>
        <v>343.52600000000001</v>
      </c>
      <c r="K90" s="78">
        <f t="shared" si="35"/>
        <v>61.834699999999998</v>
      </c>
      <c r="L90" s="144">
        <f t="shared" si="36"/>
        <v>105.161</v>
      </c>
      <c r="M90" s="87">
        <f t="shared" si="37"/>
        <v>18.928999999999998</v>
      </c>
      <c r="N90" s="14"/>
      <c r="Q90" s="53" t="s">
        <v>41</v>
      </c>
      <c r="R90" s="52">
        <v>2000000000</v>
      </c>
      <c r="S90" s="48">
        <v>1.5E-3</v>
      </c>
      <c r="T90" s="60">
        <f>MAX(IF(B88&gt;R90,B88*S90/O83,0),R89*S89/$O$813)</f>
        <v>9289.6174863387987</v>
      </c>
      <c r="U90" s="14"/>
      <c r="V90" s="36">
        <f t="shared" si="24"/>
        <v>1029.4499999999998</v>
      </c>
      <c r="W90" s="36">
        <f t="shared" si="25"/>
        <v>1023.2899999999998</v>
      </c>
    </row>
    <row r="91" spans="1:23" x14ac:dyDescent="0.2">
      <c r="A91" s="171">
        <v>41288</v>
      </c>
      <c r="B91" s="2">
        <v>25659287.93</v>
      </c>
      <c r="C91" s="2">
        <v>1026.3699999999999</v>
      </c>
      <c r="D91" s="2">
        <f t="shared" si="31"/>
        <v>0</v>
      </c>
      <c r="E91" s="30">
        <f t="shared" si="31"/>
        <v>0</v>
      </c>
      <c r="F91" s="73">
        <f t="shared" si="32"/>
        <v>0</v>
      </c>
      <c r="G91" s="43">
        <f t="shared" si="32"/>
        <v>0</v>
      </c>
      <c r="H91" s="55"/>
      <c r="I91" s="31">
        <f t="shared" si="26"/>
        <v>630.97</v>
      </c>
      <c r="J91" s="137">
        <f>ROUND(IF(B90&lt;=$R$814,B90*$S$814/$O$813,MAX(IF(B90&lt;=$R$815,B90*$S$815/$O$813,MAX(IF(B90&lt;=$R$816,B90*$S$816/$O$813,MAX(IF(B90&lt;=$R$817,B90*$S$817/$O$813,MAX(IF(B90&lt;=$R$818,B90*$S$818/$O$813,MAX(IF(B90&lt;=$R$819,B90*$S$819/$O$813,MAX(IF(B90&gt;$R$820,B90*$S$820/$O$813,0),$R$819*$S$819/$O$813)),$R$818*$S$818/$O$813)),$R$817*$S$817/$O$813)),$R$816*$S$816/$O$813)),$R$815*$S$815/$O$813)),$R$814*$S$814/$O$813)),4)</f>
        <v>343.52600000000001</v>
      </c>
      <c r="K91" s="77">
        <f t="shared" si="35"/>
        <v>61.834699999999998</v>
      </c>
      <c r="L91" s="137">
        <f>ROUND(IF(B90&lt;=$R$824,B90*$S$824/$O$813,IF(B90&gt;$R$825,B90*$S$825/$O$813,0)),4)</f>
        <v>105.161</v>
      </c>
      <c r="M91" s="77">
        <f t="shared" si="37"/>
        <v>18.928999999999998</v>
      </c>
      <c r="N91" s="14"/>
      <c r="O91" s="14"/>
      <c r="P91" s="14"/>
      <c r="Q91" s="71" t="s">
        <v>38</v>
      </c>
      <c r="R91" s="52">
        <v>20000</v>
      </c>
      <c r="S91" s="49"/>
      <c r="V91" s="36">
        <f t="shared" si="24"/>
        <v>1029.4499999999998</v>
      </c>
      <c r="W91" s="36">
        <f t="shared" si="25"/>
        <v>1023.2899999999998</v>
      </c>
    </row>
    <row r="92" spans="1:23" x14ac:dyDescent="0.2">
      <c r="A92" s="171">
        <v>41289</v>
      </c>
      <c r="B92" s="2">
        <v>25659287.93</v>
      </c>
      <c r="C92" s="2">
        <v>1026.3699999999999</v>
      </c>
      <c r="D92" s="2">
        <f t="shared" si="31"/>
        <v>0</v>
      </c>
      <c r="E92" s="30">
        <f t="shared" si="31"/>
        <v>0</v>
      </c>
      <c r="F92" s="73">
        <f t="shared" si="32"/>
        <v>0</v>
      </c>
      <c r="G92" s="43">
        <f t="shared" si="32"/>
        <v>0</v>
      </c>
      <c r="H92" s="55"/>
      <c r="I92" s="31">
        <f t="shared" si="26"/>
        <v>630.97</v>
      </c>
      <c r="J92" s="137">
        <f>ROUND(IF(B91&lt;=$R$814,B91*$S$814/$O$813,MAX(IF(B91&lt;=$R$815,B91*$S$815/$O$813,MAX(IF(B91&lt;=$R$816,B91*$S$816/$O$813,MAX(IF(B91&lt;=$R$817,B91*$S$817/$O$813,MAX(IF(B91&lt;=$R$818,B91*$S$818/$O$813,MAX(IF(B91&lt;=$R$819,B91*$S$819/$O$813,MAX(IF(B91&gt;$R$820,B91*$S$820/$O$813,0),$R$819*$S$819/$O$813)),$R$818*$S$818/$O$813)),$R$817*$S$817/$O$813)),$R$816*$S$816/$O$813)),$R$815*$S$815/$O$813)),$R$814*$S$814/$O$813)),4)</f>
        <v>343.52600000000001</v>
      </c>
      <c r="K92" s="77">
        <f t="shared" si="35"/>
        <v>61.834699999999998</v>
      </c>
      <c r="L92" s="137">
        <f>ROUND(IF(B91&lt;=$R$824,B91*$S$824/$O$813,IF(B91&gt;$R$825,B91*$S$825/$O$813,0)),4)</f>
        <v>105.161</v>
      </c>
      <c r="M92" s="77">
        <f t="shared" si="37"/>
        <v>18.928999999999998</v>
      </c>
      <c r="N92" s="14"/>
      <c r="P92" s="14"/>
      <c r="T92" s="14">
        <f>ROUND(IF(B88&lt;=R84,B88*S84/O83,IF(B88&lt;=R85,B88*S85/O83,IF(B88&lt;=R86,B88*S86/O83,IF(B88&lt;=R87,B88*S87/O83,IF(B88&lt;=R88,B88*S88/O83,IF(B88&lt;=R89,B88*S89/O83,IF(B88&gt;R90,B88*S90/O83,0))))))),2)</f>
        <v>343.53</v>
      </c>
      <c r="V92" s="36">
        <f t="shared" si="24"/>
        <v>1029.4499999999998</v>
      </c>
      <c r="W92" s="36">
        <f t="shared" si="25"/>
        <v>1023.2899999999998</v>
      </c>
    </row>
    <row r="93" spans="1:23" x14ac:dyDescent="0.2">
      <c r="A93" s="171">
        <v>41290</v>
      </c>
      <c r="B93" s="2">
        <v>25659287.93</v>
      </c>
      <c r="C93" s="2">
        <v>1026.3699999999999</v>
      </c>
      <c r="D93" s="2">
        <f t="shared" si="31"/>
        <v>0</v>
      </c>
      <c r="E93" s="30">
        <f t="shared" si="31"/>
        <v>0</v>
      </c>
      <c r="F93" s="73">
        <f t="shared" si="32"/>
        <v>0</v>
      </c>
      <c r="G93" s="43">
        <f t="shared" si="32"/>
        <v>0</v>
      </c>
      <c r="H93" s="55"/>
      <c r="I93" s="19">
        <f t="shared" si="26"/>
        <v>630.97</v>
      </c>
      <c r="J93" s="138">
        <f>ROUND(IF(B92&lt;=$R$814,B92*$S$814/$O$813,MAX(IF(B92&lt;=$R$815,B92*$S$815/$O$813,MAX(IF(B92&lt;=$R$816,B92*$S$816/$O$813,MAX(IF(B92&lt;=$R$817,B92*$S$817/$O$813,MAX(IF(B92&lt;=$R$818,B92*$S$818/$O$813,MAX(IF(B92&lt;=$R$819,B92*$S$819/$O$813,MAX(IF(B92&gt;$R$820,B92*$S$820/$O$813,0),$R$819*$S$819/$O$813)),$R$818*$S$818/$O$813)),$R$817*$S$817/$O$813)),$R$816*$S$816/$O$813)),$R$815*$S$815/$O$813)),$R$814*$S$814/$O$813)),4)</f>
        <v>343.52600000000001</v>
      </c>
      <c r="K93" s="78">
        <f t="shared" si="35"/>
        <v>61.834699999999998</v>
      </c>
      <c r="L93" s="144">
        <f>ROUND(IF(B92&lt;=$R$824,B92*$S$824/$O$813,IF(B92&gt;$R$825,B92*$S$825/$O$813,0)),4)</f>
        <v>105.161</v>
      </c>
      <c r="M93" s="87">
        <f t="shared" si="37"/>
        <v>18.928999999999998</v>
      </c>
      <c r="N93" s="14"/>
      <c r="P93" s="14"/>
      <c r="Q93" s="198" t="s">
        <v>40</v>
      </c>
      <c r="R93" s="198"/>
      <c r="S93" s="198"/>
      <c r="T93" s="63">
        <f>ROUND(IF(B88&lt;=R84,B88*S84/O83,MAX(IF(B88&lt;=R85,B88*S85/O83,MAX(IF(B88&lt;=R86,B88*S86/O83,MAX(IF(B88&lt;=R87,B88*S87/O83,MAX(IF(B88&lt;=R88,B88*S88/O83,MAX(IF(B88&lt;=R89,B88*S89/O83,MAX(IF(B88&gt;R90,B88*S90/O83,0),R89*S89/$O$813)),R88*S88/$O$813)),R87*S87/$O$813)),R86*S86/$O$813)),R85*S85/$O$813)),R84*S84/$O$813)),2)</f>
        <v>343.53</v>
      </c>
      <c r="V93" s="36">
        <f t="shared" si="24"/>
        <v>1029.4499999999998</v>
      </c>
      <c r="W93" s="36">
        <f t="shared" si="25"/>
        <v>1023.2899999999998</v>
      </c>
    </row>
    <row r="94" spans="1:23" x14ac:dyDescent="0.2">
      <c r="A94" s="171">
        <v>41291</v>
      </c>
      <c r="B94" s="2">
        <v>25659287.93</v>
      </c>
      <c r="C94" s="2">
        <v>1026.3699999999999</v>
      </c>
      <c r="D94" s="2">
        <f t="shared" si="31"/>
        <v>0</v>
      </c>
      <c r="E94" s="30">
        <f t="shared" si="31"/>
        <v>0</v>
      </c>
      <c r="F94" s="73">
        <f t="shared" si="32"/>
        <v>0</v>
      </c>
      <c r="G94" s="43">
        <f t="shared" si="32"/>
        <v>0</v>
      </c>
      <c r="H94" s="55"/>
      <c r="I94" s="19">
        <f t="shared" si="26"/>
        <v>630.97</v>
      </c>
      <c r="J94" s="138">
        <f t="shared" ref="J94:J97" si="38">ROUND(IF(B93&lt;=$R$814,B93*$S$814/$O$813,MAX(IF(B93&lt;=$R$815,B93*$S$815/$O$813,MAX(IF(B93&lt;=$R$816,B93*$S$816/$O$813,MAX(IF(B93&lt;=$R$817,B93*$S$817/$O$813,MAX(IF(B93&lt;=$R$818,B93*$S$818/$O$813,MAX(IF(B93&lt;=$R$819,B93*$S$819/$O$813,MAX(IF(B93&gt;$R$820,B93*$S$820/$O$813,0),$R$819*$S$819/$O$813)),$R$818*$S$818/$O$813)),$R$817*$S$817/$O$813)),$R$816*$S$816/$O$813)),$R$815*$S$815/$O$813)),$R$814*$S$814/$O$813)),4)</f>
        <v>343.52600000000001</v>
      </c>
      <c r="K94" s="78">
        <f t="shared" si="35"/>
        <v>61.834699999999998</v>
      </c>
      <c r="L94" s="144">
        <f t="shared" ref="L94:L97" si="39">ROUND(IF(B93&lt;=$R$824,B93*$S$824/$O$813,IF(B93&gt;$R$825,B93*$S$825/$O$813,0)),4)</f>
        <v>105.161</v>
      </c>
      <c r="M94" s="87">
        <f t="shared" si="37"/>
        <v>18.928999999999998</v>
      </c>
      <c r="N94" s="14"/>
      <c r="P94" s="14"/>
      <c r="Q94" s="50">
        <v>0</v>
      </c>
      <c r="R94" s="49">
        <v>100000000</v>
      </c>
      <c r="S94" s="48">
        <v>1.5E-3</v>
      </c>
      <c r="T94" s="61">
        <f>ROUND(IF(B88&lt;=R94,B88*S94/O83,IF(B88&gt;R95,B88*S95/O83,0)),2)</f>
        <v>105.16</v>
      </c>
      <c r="V94" s="36">
        <f t="shared" si="24"/>
        <v>1029.4499999999998</v>
      </c>
      <c r="W94" s="36">
        <f t="shared" si="25"/>
        <v>1023.2899999999998</v>
      </c>
    </row>
    <row r="95" spans="1:23" x14ac:dyDescent="0.2">
      <c r="A95" s="171">
        <v>41292</v>
      </c>
      <c r="B95" s="2">
        <v>25659287.93</v>
      </c>
      <c r="C95" s="2">
        <v>1026.3699999999999</v>
      </c>
      <c r="D95" s="2">
        <f t="shared" si="31"/>
        <v>0</v>
      </c>
      <c r="E95" s="30">
        <f t="shared" si="31"/>
        <v>0</v>
      </c>
      <c r="F95" s="73">
        <f t="shared" si="32"/>
        <v>0</v>
      </c>
      <c r="G95" s="43">
        <f t="shared" si="32"/>
        <v>0</v>
      </c>
      <c r="H95" s="55"/>
      <c r="I95" s="19">
        <f t="shared" si="26"/>
        <v>630.97</v>
      </c>
      <c r="J95" s="138">
        <f t="shared" si="38"/>
        <v>343.52600000000001</v>
      </c>
      <c r="K95" s="78">
        <f t="shared" si="35"/>
        <v>61.834699999999998</v>
      </c>
      <c r="L95" s="144">
        <f t="shared" si="39"/>
        <v>105.161</v>
      </c>
      <c r="M95" s="87">
        <f t="shared" si="37"/>
        <v>18.928999999999998</v>
      </c>
      <c r="N95" s="14"/>
      <c r="P95" s="14"/>
      <c r="Q95" s="50" t="s">
        <v>41</v>
      </c>
      <c r="R95" s="49">
        <v>100000000</v>
      </c>
      <c r="S95" s="48">
        <v>1E-3</v>
      </c>
      <c r="T95" s="14">
        <f>IF(B88&gt;R95,B88*S95/O83,0)</f>
        <v>0</v>
      </c>
      <c r="V95" s="36">
        <f t="shared" si="24"/>
        <v>1029.4499999999998</v>
      </c>
      <c r="W95" s="36">
        <f t="shared" si="25"/>
        <v>1023.2899999999998</v>
      </c>
    </row>
    <row r="96" spans="1:23" x14ac:dyDescent="0.2">
      <c r="A96" s="171">
        <v>41293</v>
      </c>
      <c r="B96" s="2">
        <v>25659287.93</v>
      </c>
      <c r="C96" s="2">
        <v>1026.3699999999999</v>
      </c>
      <c r="D96" s="2">
        <f t="shared" si="31"/>
        <v>0</v>
      </c>
      <c r="E96" s="30">
        <f t="shared" si="31"/>
        <v>0</v>
      </c>
      <c r="F96" s="73">
        <f t="shared" si="32"/>
        <v>0</v>
      </c>
      <c r="G96" s="43">
        <f t="shared" si="32"/>
        <v>0</v>
      </c>
      <c r="H96" s="55"/>
      <c r="I96" s="19">
        <f t="shared" si="26"/>
        <v>630.97</v>
      </c>
      <c r="J96" s="138">
        <f t="shared" si="38"/>
        <v>343.52600000000001</v>
      </c>
      <c r="K96" s="78">
        <f t="shared" si="35"/>
        <v>61.834699999999998</v>
      </c>
      <c r="L96" s="144">
        <f t="shared" si="39"/>
        <v>105.161</v>
      </c>
      <c r="M96" s="87">
        <f t="shared" si="37"/>
        <v>18.928999999999998</v>
      </c>
      <c r="N96" s="14"/>
      <c r="O96" s="14"/>
      <c r="P96" s="14"/>
      <c r="Q96" s="71" t="s">
        <v>38</v>
      </c>
      <c r="R96" s="52">
        <v>6000</v>
      </c>
      <c r="S96" s="49"/>
      <c r="V96" s="36">
        <f t="shared" si="24"/>
        <v>1029.4499999999998</v>
      </c>
      <c r="W96" s="36">
        <f t="shared" si="25"/>
        <v>1023.2899999999998</v>
      </c>
    </row>
    <row r="97" spans="1:23" x14ac:dyDescent="0.2">
      <c r="A97" s="171">
        <v>41294</v>
      </c>
      <c r="B97" s="2">
        <v>25659287.93</v>
      </c>
      <c r="C97" s="2">
        <v>1026.3699999999999</v>
      </c>
      <c r="D97" s="2">
        <f t="shared" si="31"/>
        <v>0</v>
      </c>
      <c r="E97" s="30">
        <f t="shared" si="31"/>
        <v>0</v>
      </c>
      <c r="F97" s="73">
        <f t="shared" si="32"/>
        <v>0</v>
      </c>
      <c r="G97" s="43">
        <f t="shared" si="32"/>
        <v>0</v>
      </c>
      <c r="H97" s="55"/>
      <c r="I97" s="19">
        <f t="shared" si="26"/>
        <v>630.97</v>
      </c>
      <c r="J97" s="138">
        <f t="shared" si="38"/>
        <v>343.52600000000001</v>
      </c>
      <c r="K97" s="78">
        <f t="shared" si="35"/>
        <v>61.834699999999998</v>
      </c>
      <c r="L97" s="144">
        <f t="shared" si="39"/>
        <v>105.161</v>
      </c>
      <c r="M97" s="87">
        <f t="shared" si="37"/>
        <v>18.928999999999998</v>
      </c>
      <c r="N97" s="14"/>
      <c r="O97" s="14"/>
      <c r="P97" s="14"/>
      <c r="V97" s="36">
        <f t="shared" si="24"/>
        <v>1029.4499999999998</v>
      </c>
      <c r="W97" s="36">
        <f t="shared" si="25"/>
        <v>1023.2899999999998</v>
      </c>
    </row>
    <row r="98" spans="1:23" x14ac:dyDescent="0.2">
      <c r="A98" s="171">
        <v>41295</v>
      </c>
      <c r="B98" s="2">
        <v>25659287.93</v>
      </c>
      <c r="C98" s="2">
        <v>1026.3699999999999</v>
      </c>
      <c r="D98" s="2">
        <f t="shared" si="31"/>
        <v>0</v>
      </c>
      <c r="E98" s="30">
        <f t="shared" si="31"/>
        <v>0</v>
      </c>
      <c r="F98" s="73">
        <f t="shared" si="32"/>
        <v>0</v>
      </c>
      <c r="G98" s="43">
        <f t="shared" si="32"/>
        <v>0</v>
      </c>
      <c r="H98" s="55"/>
      <c r="I98" s="31">
        <f t="shared" si="26"/>
        <v>630.97</v>
      </c>
      <c r="J98" s="137">
        <f>ROUND(IF(B97&lt;=$R$814,B97*$S$814/$O$813,MAX(IF(B97&lt;=$R$815,B97*$S$815/$O$813,MAX(IF(B97&lt;=$R$816,B97*$S$816/$O$813,MAX(IF(B97&lt;=$R$817,B97*$S$817/$O$813,MAX(IF(B97&lt;=$R$818,B97*$S$818/$O$813,MAX(IF(B97&lt;=$R$819,B97*$S$819/$O$813,MAX(IF(B97&gt;$R$820,B97*$S$820/$O$813,0),$R$819*$S$819/$O$813)),$R$818*$S$818/$O$813)),$R$817*$S$817/$O$813)),$R$816*$S$816/$O$813)),$R$815*$S$815/$O$813)),$R$814*$S$814/$O$813)),4)</f>
        <v>343.52600000000001</v>
      </c>
      <c r="K98" s="77">
        <f t="shared" si="35"/>
        <v>61.834699999999998</v>
      </c>
      <c r="L98" s="137">
        <f>ROUND(IF(B97&lt;=$R$824,B97*$S$824/$O$813,IF(B97&gt;$R$825,B97*$S$825/$O$813,0)),4)</f>
        <v>105.161</v>
      </c>
      <c r="M98" s="77">
        <f t="shared" si="37"/>
        <v>18.928999999999998</v>
      </c>
      <c r="N98" s="14"/>
      <c r="O98" s="14"/>
      <c r="P98" s="14"/>
      <c r="Q98" s="36"/>
      <c r="R98" s="36"/>
      <c r="S98" s="57"/>
      <c r="V98" s="36">
        <f t="shared" si="24"/>
        <v>1029.4499999999998</v>
      </c>
      <c r="W98" s="36">
        <f t="shared" si="25"/>
        <v>1023.2899999999998</v>
      </c>
    </row>
    <row r="99" spans="1:23" x14ac:dyDescent="0.2">
      <c r="A99" s="171">
        <v>41296</v>
      </c>
      <c r="B99" s="2">
        <v>25659287.93</v>
      </c>
      <c r="C99" s="2">
        <v>1026.3699999999999</v>
      </c>
      <c r="D99" s="2">
        <f t="shared" si="31"/>
        <v>0</v>
      </c>
      <c r="E99" s="30">
        <f t="shared" si="31"/>
        <v>0</v>
      </c>
      <c r="F99" s="73">
        <f t="shared" si="32"/>
        <v>0</v>
      </c>
      <c r="G99" s="43">
        <f t="shared" si="32"/>
        <v>0</v>
      </c>
      <c r="H99" s="55"/>
      <c r="I99" s="31">
        <f t="shared" si="26"/>
        <v>630.97</v>
      </c>
      <c r="J99" s="137">
        <f>ROUND(IF(B98&lt;=$R$814,B98*$S$814/$O$813,MAX(IF(B98&lt;=$R$815,B98*$S$815/$O$813,MAX(IF(B98&lt;=$R$816,B98*$S$816/$O$813,MAX(IF(B98&lt;=$R$817,B98*$S$817/$O$813,MAX(IF(B98&lt;=$R$818,B98*$S$818/$O$813,MAX(IF(B98&lt;=$R$819,B98*$S$819/$O$813,MAX(IF(B98&gt;$R$820,B98*$S$820/$O$813,0),$R$819*$S$819/$O$813)),$R$818*$S$818/$O$813)),$R$817*$S$817/$O$813)),$R$816*$S$816/$O$813)),$R$815*$S$815/$O$813)),$R$814*$S$814/$O$813)),4)</f>
        <v>343.52600000000001</v>
      </c>
      <c r="K99" s="77">
        <f t="shared" si="35"/>
        <v>61.834699999999998</v>
      </c>
      <c r="L99" s="137">
        <f>ROUND(IF(B98&lt;=$R$824,B98*$S$824/$O$813,IF(B98&gt;$R$825,B98*$S$825/$O$813,0)),4)</f>
        <v>105.161</v>
      </c>
      <c r="M99" s="77">
        <f t="shared" si="37"/>
        <v>18.928999999999998</v>
      </c>
      <c r="N99" s="14"/>
      <c r="O99" s="14"/>
      <c r="P99" s="14"/>
      <c r="Q99" s="36"/>
      <c r="R99" s="36"/>
      <c r="S99" s="57"/>
      <c r="V99" s="36">
        <f t="shared" si="24"/>
        <v>1029.4499999999998</v>
      </c>
      <c r="W99" s="36">
        <f t="shared" si="25"/>
        <v>1023.2899999999998</v>
      </c>
    </row>
    <row r="100" spans="1:23" x14ac:dyDescent="0.2">
      <c r="A100" s="171">
        <v>41297</v>
      </c>
      <c r="B100" s="2">
        <v>25659287.93</v>
      </c>
      <c r="C100" s="2">
        <v>1026.3699999999999</v>
      </c>
      <c r="D100" s="2">
        <f t="shared" si="31"/>
        <v>0</v>
      </c>
      <c r="E100" s="30">
        <f t="shared" si="31"/>
        <v>0</v>
      </c>
      <c r="F100" s="73">
        <f t="shared" si="32"/>
        <v>0</v>
      </c>
      <c r="G100" s="43">
        <f t="shared" si="32"/>
        <v>0</v>
      </c>
      <c r="H100" s="55"/>
      <c r="I100" s="19">
        <f t="shared" si="26"/>
        <v>630.97</v>
      </c>
      <c r="J100" s="138">
        <f>ROUND(IF(B99&lt;=$R$814,B99*$S$814/$O$813,MAX(IF(B99&lt;=$R$815,B99*$S$815/$O$813,MAX(IF(B99&lt;=$R$816,B99*$S$816/$O$813,MAX(IF(B99&lt;=$R$817,B99*$S$817/$O$813,MAX(IF(B99&lt;=$R$818,B99*$S$818/$O$813,MAX(IF(B99&lt;=$R$819,B99*$S$819/$O$813,MAX(IF(B99&gt;$R$820,B99*$S$820/$O$813,0),$R$819*$S$819/$O$813)),$R$818*$S$818/$O$813)),$R$817*$S$817/$O$813)),$R$816*$S$816/$O$813)),$R$815*$S$815/$O$813)),$R$814*$S$814/$O$813)),4)</f>
        <v>343.52600000000001</v>
      </c>
      <c r="K100" s="78">
        <f t="shared" si="35"/>
        <v>61.834699999999998</v>
      </c>
      <c r="L100" s="144">
        <f>ROUND(IF(B99&lt;=$R$824,B99*$S$824/$O$813,IF(B99&gt;$R$825,B99*$S$825/$O$813,0)),4)</f>
        <v>105.161</v>
      </c>
      <c r="M100" s="87">
        <f t="shared" si="37"/>
        <v>18.928999999999998</v>
      </c>
      <c r="N100" s="14"/>
      <c r="O100" s="14"/>
      <c r="P100" s="14"/>
      <c r="Q100" s="36"/>
      <c r="R100" s="36"/>
      <c r="S100" s="57"/>
      <c r="V100" s="36">
        <f t="shared" si="24"/>
        <v>1029.4499999999998</v>
      </c>
      <c r="W100" s="36">
        <f t="shared" si="25"/>
        <v>1023.2899999999998</v>
      </c>
    </row>
    <row r="101" spans="1:23" x14ac:dyDescent="0.2">
      <c r="A101" s="171">
        <v>41298</v>
      </c>
      <c r="B101" s="2">
        <v>25659287.93</v>
      </c>
      <c r="C101" s="2">
        <v>1026.3699999999999</v>
      </c>
      <c r="D101" s="2">
        <f t="shared" si="31"/>
        <v>0</v>
      </c>
      <c r="E101" s="30">
        <f t="shared" si="31"/>
        <v>0</v>
      </c>
      <c r="F101" s="73">
        <f t="shared" si="32"/>
        <v>0</v>
      </c>
      <c r="G101" s="43">
        <f t="shared" si="32"/>
        <v>0</v>
      </c>
      <c r="H101" s="55"/>
      <c r="I101" s="19">
        <f t="shared" si="26"/>
        <v>630.97</v>
      </c>
      <c r="J101" s="138">
        <f t="shared" ref="J101:J164" si="40">ROUND(IF(B100&lt;=$R$814,B100*$S$814/$O$813,MAX(IF(B100&lt;=$R$815,B100*$S$815/$O$813,MAX(IF(B100&lt;=$R$816,B100*$S$816/$O$813,MAX(IF(B100&lt;=$R$817,B100*$S$817/$O$813,MAX(IF(B100&lt;=$R$818,B100*$S$818/$O$813,MAX(IF(B100&lt;=$R$819,B100*$S$819/$O$813,MAX(IF(B100&gt;$R$820,B100*$S$820/$O$813,0),$R$819*$S$819/$O$813)),$R$818*$S$818/$O$813)),$R$817*$S$817/$O$813)),$R$816*$S$816/$O$813)),$R$815*$S$815/$O$813)),$R$814*$S$814/$O$813)),4)</f>
        <v>343.52600000000001</v>
      </c>
      <c r="K101" s="78">
        <f t="shared" si="35"/>
        <v>61.834699999999998</v>
      </c>
      <c r="L101" s="144">
        <f t="shared" ref="L101:L104" si="41">ROUND(IF(B100&lt;=$R$824,B100*$S$824/$O$813,IF(B100&gt;$R$825,B100*$S$825/$O$813,0)),4)</f>
        <v>105.161</v>
      </c>
      <c r="M101" s="87">
        <f t="shared" si="37"/>
        <v>18.928999999999998</v>
      </c>
      <c r="N101" s="14"/>
      <c r="O101" s="14"/>
      <c r="P101" s="14"/>
      <c r="V101" s="36">
        <f t="shared" si="24"/>
        <v>1029.4499999999998</v>
      </c>
      <c r="W101" s="36">
        <f t="shared" si="25"/>
        <v>1023.2899999999998</v>
      </c>
    </row>
    <row r="102" spans="1:23" x14ac:dyDescent="0.2">
      <c r="A102" s="171">
        <v>41299</v>
      </c>
      <c r="B102" s="2">
        <v>25659287.93</v>
      </c>
      <c r="C102" s="2">
        <v>1026.3699999999999</v>
      </c>
      <c r="D102" s="2">
        <f t="shared" si="31"/>
        <v>0</v>
      </c>
      <c r="E102" s="30">
        <f t="shared" si="31"/>
        <v>0</v>
      </c>
      <c r="F102" s="73">
        <f t="shared" si="32"/>
        <v>0</v>
      </c>
      <c r="G102" s="43">
        <f t="shared" si="32"/>
        <v>0</v>
      </c>
      <c r="H102" s="55"/>
      <c r="I102" s="19">
        <f t="shared" si="26"/>
        <v>630.97</v>
      </c>
      <c r="J102" s="138">
        <f t="shared" si="40"/>
        <v>343.52600000000001</v>
      </c>
      <c r="K102" s="78">
        <f t="shared" si="35"/>
        <v>61.834699999999998</v>
      </c>
      <c r="L102" s="144">
        <f t="shared" si="41"/>
        <v>105.161</v>
      </c>
      <c r="M102" s="87">
        <f t="shared" si="37"/>
        <v>18.928999999999998</v>
      </c>
      <c r="N102" s="14"/>
      <c r="O102" s="14"/>
      <c r="P102" s="14"/>
      <c r="V102" s="36">
        <f t="shared" si="24"/>
        <v>1029.4499999999998</v>
      </c>
      <c r="W102" s="36">
        <f t="shared" si="25"/>
        <v>1023.2899999999998</v>
      </c>
    </row>
    <row r="103" spans="1:23" x14ac:dyDescent="0.2">
      <c r="A103" s="171">
        <v>41300</v>
      </c>
      <c r="B103" s="2">
        <v>25659287.93</v>
      </c>
      <c r="C103" s="2">
        <v>1026.3699999999999</v>
      </c>
      <c r="D103" s="2">
        <f t="shared" si="31"/>
        <v>0</v>
      </c>
      <c r="E103" s="30">
        <f t="shared" si="31"/>
        <v>0</v>
      </c>
      <c r="F103" s="73">
        <f t="shared" si="32"/>
        <v>0</v>
      </c>
      <c r="G103" s="43">
        <f t="shared" si="32"/>
        <v>0</v>
      </c>
      <c r="H103" s="55"/>
      <c r="I103" s="19">
        <f t="shared" si="26"/>
        <v>630.97</v>
      </c>
      <c r="J103" s="138">
        <f t="shared" si="40"/>
        <v>343.52600000000001</v>
      </c>
      <c r="K103" s="78">
        <f t="shared" si="35"/>
        <v>61.834699999999998</v>
      </c>
      <c r="L103" s="144">
        <f t="shared" si="41"/>
        <v>105.161</v>
      </c>
      <c r="M103" s="87">
        <f t="shared" si="37"/>
        <v>18.928999999999998</v>
      </c>
      <c r="N103" s="191" t="s">
        <v>54</v>
      </c>
      <c r="O103" s="191"/>
      <c r="P103" s="191"/>
      <c r="V103" s="36">
        <f t="shared" si="24"/>
        <v>1029.4499999999998</v>
      </c>
      <c r="W103" s="36">
        <f t="shared" si="25"/>
        <v>1023.2899999999998</v>
      </c>
    </row>
    <row r="104" spans="1:23" x14ac:dyDescent="0.2">
      <c r="A104" s="171">
        <v>41301</v>
      </c>
      <c r="B104" s="2">
        <v>25659287.93</v>
      </c>
      <c r="C104" s="2">
        <v>1026.3699999999999</v>
      </c>
      <c r="D104" s="2">
        <f t="shared" si="31"/>
        <v>0</v>
      </c>
      <c r="E104" s="30">
        <f t="shared" si="31"/>
        <v>0</v>
      </c>
      <c r="F104" s="73">
        <f t="shared" si="32"/>
        <v>0</v>
      </c>
      <c r="G104" s="43">
        <f t="shared" si="32"/>
        <v>0</v>
      </c>
      <c r="H104" s="55"/>
      <c r="I104" s="19">
        <f t="shared" si="26"/>
        <v>630.97</v>
      </c>
      <c r="J104" s="138">
        <f t="shared" si="40"/>
        <v>343.52600000000001</v>
      </c>
      <c r="K104" s="78">
        <f t="shared" si="35"/>
        <v>61.834699999999998</v>
      </c>
      <c r="L104" s="144">
        <f t="shared" si="41"/>
        <v>105.161</v>
      </c>
      <c r="M104" s="87">
        <f t="shared" si="37"/>
        <v>18.928999999999998</v>
      </c>
      <c r="N104" s="119" t="s">
        <v>52</v>
      </c>
      <c r="O104" s="120" t="e">
        <f>SUM(J78:J108)</f>
        <v>#REF!</v>
      </c>
      <c r="P104" s="76" t="e">
        <f>SUM(L78:L108)</f>
        <v>#REF!</v>
      </c>
      <c r="V104" s="36">
        <f t="shared" si="24"/>
        <v>1029.4499999999998</v>
      </c>
      <c r="W104" s="36">
        <f t="shared" si="25"/>
        <v>1023.2899999999998</v>
      </c>
    </row>
    <row r="105" spans="1:23" x14ac:dyDescent="0.2">
      <c r="A105" s="171">
        <v>41302</v>
      </c>
      <c r="B105" s="2">
        <v>25659287.93</v>
      </c>
      <c r="C105" s="2">
        <v>1026.3699999999999</v>
      </c>
      <c r="D105" s="2">
        <f t="shared" si="31"/>
        <v>0</v>
      </c>
      <c r="E105" s="30">
        <f t="shared" si="31"/>
        <v>0</v>
      </c>
      <c r="F105" s="73">
        <f t="shared" si="32"/>
        <v>0</v>
      </c>
      <c r="G105" s="43">
        <f t="shared" si="32"/>
        <v>0</v>
      </c>
      <c r="H105" s="55"/>
      <c r="I105" s="31">
        <f t="shared" si="26"/>
        <v>630.97</v>
      </c>
      <c r="J105" s="137">
        <f t="shared" si="40"/>
        <v>343.52600000000001</v>
      </c>
      <c r="K105" s="77">
        <f t="shared" si="35"/>
        <v>61.834699999999998</v>
      </c>
      <c r="L105" s="137">
        <f>ROUND(IF(B104&lt;=$R$824,B104*$S$824/$O$813,IF(B104&gt;$R$825,B104*$S$825/$O$813,0)),4)</f>
        <v>105.161</v>
      </c>
      <c r="M105" s="77">
        <f t="shared" si="37"/>
        <v>18.928999999999998</v>
      </c>
      <c r="N105" s="119" t="s">
        <v>53</v>
      </c>
      <c r="O105" s="76" t="e">
        <f>SUM(K78:K108)</f>
        <v>#REF!</v>
      </c>
      <c r="P105" s="76" t="e">
        <f>SUM(M78:M108)</f>
        <v>#REF!</v>
      </c>
      <c r="V105" s="36">
        <f t="shared" si="24"/>
        <v>1029.4499999999998</v>
      </c>
      <c r="W105" s="36">
        <f t="shared" si="25"/>
        <v>1023.2899999999998</v>
      </c>
    </row>
    <row r="106" spans="1:23" x14ac:dyDescent="0.2">
      <c r="A106" s="171">
        <v>41303</v>
      </c>
      <c r="B106" s="2">
        <v>25659287.93</v>
      </c>
      <c r="C106" s="2">
        <v>1026.3699999999999</v>
      </c>
      <c r="D106" s="2">
        <f t="shared" si="31"/>
        <v>0</v>
      </c>
      <c r="E106" s="30">
        <f t="shared" si="31"/>
        <v>0</v>
      </c>
      <c r="F106" s="73">
        <f t="shared" si="32"/>
        <v>0</v>
      </c>
      <c r="G106" s="43">
        <f t="shared" si="32"/>
        <v>0</v>
      </c>
      <c r="H106" s="55"/>
      <c r="I106" s="31">
        <f t="shared" si="26"/>
        <v>630.97</v>
      </c>
      <c r="J106" s="137">
        <f t="shared" si="40"/>
        <v>343.52600000000001</v>
      </c>
      <c r="K106" s="77">
        <f t="shared" si="35"/>
        <v>61.834699999999998</v>
      </c>
      <c r="L106" s="137">
        <f>ROUND(IF(B105&lt;=$R$824,B105*$S$824/$O$813,IF(B105&gt;$R$825,B105*$S$825/$O$813,0)),4)</f>
        <v>105.161</v>
      </c>
      <c r="M106" s="77">
        <f t="shared" si="37"/>
        <v>18.928999999999998</v>
      </c>
      <c r="N106" s="186" t="s">
        <v>5</v>
      </c>
      <c r="O106" s="186"/>
      <c r="P106" s="186"/>
      <c r="V106" s="36">
        <f t="shared" si="24"/>
        <v>1029.4499999999998</v>
      </c>
      <c r="W106" s="36">
        <f t="shared" si="25"/>
        <v>1023.2899999999998</v>
      </c>
    </row>
    <row r="107" spans="1:23" x14ac:dyDescent="0.2">
      <c r="A107" s="171">
        <v>41304</v>
      </c>
      <c r="B107" s="2">
        <v>25659287.93</v>
      </c>
      <c r="C107" s="2">
        <v>1026.3699999999999</v>
      </c>
      <c r="D107" s="2">
        <f t="shared" si="31"/>
        <v>0</v>
      </c>
      <c r="E107" s="30">
        <f t="shared" si="31"/>
        <v>0</v>
      </c>
      <c r="F107" s="73">
        <f t="shared" si="32"/>
        <v>0</v>
      </c>
      <c r="G107" s="43">
        <f t="shared" si="32"/>
        <v>0</v>
      </c>
      <c r="H107" s="55"/>
      <c r="I107" s="19">
        <f t="shared" si="26"/>
        <v>630.97</v>
      </c>
      <c r="J107" s="138">
        <f t="shared" si="40"/>
        <v>343.52600000000001</v>
      </c>
      <c r="K107" s="78">
        <f t="shared" si="35"/>
        <v>61.834699999999998</v>
      </c>
      <c r="L107" s="144">
        <f>ROUND(IF(B106&lt;=$R$824,B106*$S$824/$O$813,IF(B106&gt;$R$825,B106*$S$825/$O$813,0)),4)</f>
        <v>105.161</v>
      </c>
      <c r="M107" s="87">
        <f t="shared" si="37"/>
        <v>18.928999999999998</v>
      </c>
      <c r="N107" s="92" t="s">
        <v>43</v>
      </c>
      <c r="O107" s="174" t="s">
        <v>39</v>
      </c>
      <c r="P107" s="93" t="s">
        <v>40</v>
      </c>
      <c r="V107" s="36">
        <f t="shared" si="24"/>
        <v>1029.4499999999998</v>
      </c>
      <c r="W107" s="36">
        <f t="shared" si="25"/>
        <v>1023.2899999999998</v>
      </c>
    </row>
    <row r="108" spans="1:23" x14ac:dyDescent="0.2">
      <c r="A108" s="171">
        <v>41305</v>
      </c>
      <c r="B108" s="31">
        <v>26579965.960000001</v>
      </c>
      <c r="C108" s="31">
        <v>1063.2</v>
      </c>
      <c r="D108" s="2">
        <f t="shared" si="31"/>
        <v>920678.03000000119</v>
      </c>
      <c r="E108" s="30">
        <f t="shared" si="31"/>
        <v>36.830000000000155</v>
      </c>
      <c r="F108" s="73">
        <f t="shared" si="32"/>
        <v>3.5880887751509834E-2</v>
      </c>
      <c r="G108" s="43">
        <f t="shared" si="32"/>
        <v>3.5883745627795199E-2</v>
      </c>
      <c r="H108" s="55"/>
      <c r="I108" s="32">
        <f t="shared" si="26"/>
        <v>630.97</v>
      </c>
      <c r="J108" s="139">
        <f t="shared" si="40"/>
        <v>343.52600000000001</v>
      </c>
      <c r="K108" s="79">
        <f t="shared" si="35"/>
        <v>61.834699999999998</v>
      </c>
      <c r="L108" s="139">
        <f>ROUND(IF(B107&lt;=$R$824,B107*$S$824/$O$813,IF(B107&gt;$R$825,B107*$S$825/$O$813,0)),4)</f>
        <v>105.161</v>
      </c>
      <c r="M108" s="79">
        <f t="shared" si="37"/>
        <v>18.928999999999998</v>
      </c>
      <c r="N108" s="94" t="e">
        <f>SUM(I78:I108)</f>
        <v>#REF!</v>
      </c>
      <c r="O108" s="89" t="e">
        <f>IF(SUM(J78:J108)&lt;20000,20000,SUM(J78:J108))</f>
        <v>#REF!</v>
      </c>
      <c r="P108" s="91" t="e">
        <f>IF(SUM(L78:L108)&lt;6000,6000,SUM(L78:L108))</f>
        <v>#REF!</v>
      </c>
      <c r="Q108" s="118"/>
      <c r="V108" s="36">
        <f t="shared" si="24"/>
        <v>1066.3900000000001</v>
      </c>
      <c r="W108" s="36">
        <f t="shared" si="25"/>
        <v>1060.01</v>
      </c>
    </row>
    <row r="109" spans="1:23" x14ac:dyDescent="0.2">
      <c r="A109" s="171">
        <v>41306</v>
      </c>
      <c r="B109" s="2">
        <v>26579965.960000001</v>
      </c>
      <c r="C109" s="2">
        <v>1063.2</v>
      </c>
      <c r="D109" s="2">
        <f t="shared" si="31"/>
        <v>0</v>
      </c>
      <c r="E109" s="30">
        <f t="shared" si="31"/>
        <v>0</v>
      </c>
      <c r="F109" s="73">
        <f t="shared" si="32"/>
        <v>0</v>
      </c>
      <c r="G109" s="43">
        <f t="shared" si="32"/>
        <v>0</v>
      </c>
      <c r="I109" s="19">
        <f t="shared" si="26"/>
        <v>653.61</v>
      </c>
      <c r="J109" s="138">
        <f t="shared" si="40"/>
        <v>355.85199999999998</v>
      </c>
      <c r="K109" s="78">
        <f t="shared" si="35"/>
        <v>64.053399999999996</v>
      </c>
      <c r="L109" s="144">
        <f>ROUND(IF(B108&lt;=$R$824,B108*$S$824/$O$813,IF(B108&gt;$R$825,B108*$S$825/$O$813,0)),4)</f>
        <v>108.93429999999999</v>
      </c>
      <c r="M109" s="87">
        <f t="shared" si="37"/>
        <v>19.6082</v>
      </c>
      <c r="N109" s="94" t="e">
        <f>ROUND(N108*18/118,2)</f>
        <v>#REF!</v>
      </c>
      <c r="O109" s="90" t="e">
        <f>IF(O108=TRUE,SUM(K78:K108),O108*18%)</f>
        <v>#REF!</v>
      </c>
      <c r="P109" s="91" t="e">
        <f>IF(P108=TRUE,SUM(M78:M108),P108*18%)</f>
        <v>#REF!</v>
      </c>
      <c r="Q109" s="36"/>
      <c r="V109" s="36">
        <f t="shared" si="24"/>
        <v>1066.3900000000001</v>
      </c>
      <c r="W109" s="36">
        <f t="shared" si="25"/>
        <v>1060.01</v>
      </c>
    </row>
    <row r="110" spans="1:23" x14ac:dyDescent="0.2">
      <c r="A110" s="171">
        <v>41307</v>
      </c>
      <c r="B110" s="2">
        <v>26579965.960000001</v>
      </c>
      <c r="C110" s="2">
        <v>1063.2</v>
      </c>
      <c r="D110" s="2">
        <f t="shared" si="31"/>
        <v>0</v>
      </c>
      <c r="E110" s="30">
        <f t="shared" si="31"/>
        <v>0</v>
      </c>
      <c r="F110" s="73">
        <f t="shared" si="32"/>
        <v>0</v>
      </c>
      <c r="G110" s="43">
        <f t="shared" si="32"/>
        <v>0</v>
      </c>
      <c r="I110" s="19">
        <f t="shared" si="26"/>
        <v>653.61</v>
      </c>
      <c r="J110" s="138">
        <f t="shared" si="40"/>
        <v>355.85199999999998</v>
      </c>
      <c r="K110" s="78">
        <f t="shared" si="35"/>
        <v>64.053399999999996</v>
      </c>
      <c r="L110" s="144">
        <f t="shared" ref="L110:L173" si="42">ROUND(IF(B109&lt;=$R$824,B109*$S$824/$O$813,IF(B109&gt;$R$825,B109*$S$825/$O$813,0)),4)</f>
        <v>108.93429999999999</v>
      </c>
      <c r="M110" s="87">
        <f t="shared" si="37"/>
        <v>19.6082</v>
      </c>
      <c r="N110" s="190" t="s">
        <v>47</v>
      </c>
      <c r="O110" s="190"/>
      <c r="P110" s="190"/>
      <c r="V110" s="36">
        <f t="shared" si="24"/>
        <v>1066.3900000000001</v>
      </c>
      <c r="W110" s="36">
        <f t="shared" si="25"/>
        <v>1060.01</v>
      </c>
    </row>
    <row r="111" spans="1:23" x14ac:dyDescent="0.2">
      <c r="A111" s="171">
        <v>41308</v>
      </c>
      <c r="B111" s="2">
        <v>26579965.960000001</v>
      </c>
      <c r="C111" s="2">
        <v>1063.2</v>
      </c>
      <c r="D111" s="2">
        <f t="shared" si="31"/>
        <v>0</v>
      </c>
      <c r="E111" s="30">
        <f t="shared" si="31"/>
        <v>0</v>
      </c>
      <c r="F111" s="73">
        <f t="shared" si="32"/>
        <v>0</v>
      </c>
      <c r="G111" s="43">
        <f t="shared" si="32"/>
        <v>0</v>
      </c>
      <c r="I111" s="19">
        <f t="shared" ref="I111:I142" si="43">ROUND(B110*$N$2/$O$813,2)</f>
        <v>653.61</v>
      </c>
      <c r="J111" s="138">
        <f t="shared" si="40"/>
        <v>355.85199999999998</v>
      </c>
      <c r="K111" s="78">
        <f t="shared" si="35"/>
        <v>64.053399999999996</v>
      </c>
      <c r="L111" s="144">
        <f t="shared" si="42"/>
        <v>108.93429999999999</v>
      </c>
      <c r="M111" s="87">
        <f t="shared" si="37"/>
        <v>19.6082</v>
      </c>
      <c r="N111" s="88"/>
      <c r="O111" s="121"/>
      <c r="V111" s="36">
        <f t="shared" si="24"/>
        <v>1066.3900000000001</v>
      </c>
      <c r="W111" s="36">
        <f t="shared" si="25"/>
        <v>1060.01</v>
      </c>
    </row>
    <row r="112" spans="1:23" x14ac:dyDescent="0.2">
      <c r="A112" s="171">
        <v>41309</v>
      </c>
      <c r="B112" s="2">
        <v>26579965.960000001</v>
      </c>
      <c r="C112" s="2">
        <v>1063.2</v>
      </c>
      <c r="D112" s="2">
        <f t="shared" si="31"/>
        <v>0</v>
      </c>
      <c r="E112" s="30">
        <f t="shared" si="31"/>
        <v>0</v>
      </c>
      <c r="F112" s="73">
        <f t="shared" si="32"/>
        <v>0</v>
      </c>
      <c r="G112" s="43">
        <f t="shared" si="32"/>
        <v>0</v>
      </c>
      <c r="I112" s="31">
        <f t="shared" si="43"/>
        <v>653.61</v>
      </c>
      <c r="J112" s="137">
        <f t="shared" si="40"/>
        <v>355.85199999999998</v>
      </c>
      <c r="K112" s="77">
        <f t="shared" si="35"/>
        <v>64.053399999999996</v>
      </c>
      <c r="L112" s="137">
        <f t="shared" si="42"/>
        <v>108.93429999999999</v>
      </c>
      <c r="M112" s="77">
        <f t="shared" si="37"/>
        <v>19.6082</v>
      </c>
      <c r="V112" s="36">
        <f t="shared" si="24"/>
        <v>1066.3900000000001</v>
      </c>
      <c r="W112" s="36">
        <f t="shared" si="25"/>
        <v>1060.01</v>
      </c>
    </row>
    <row r="113" spans="1:23" x14ac:dyDescent="0.2">
      <c r="A113" s="171">
        <v>41310</v>
      </c>
      <c r="B113" s="2">
        <v>26579965.960000001</v>
      </c>
      <c r="C113" s="2">
        <v>1063.2</v>
      </c>
      <c r="D113" s="2">
        <f t="shared" si="31"/>
        <v>0</v>
      </c>
      <c r="E113" s="30">
        <f t="shared" si="31"/>
        <v>0</v>
      </c>
      <c r="F113" s="73">
        <f t="shared" si="32"/>
        <v>0</v>
      </c>
      <c r="G113" s="43">
        <f t="shared" si="32"/>
        <v>0</v>
      </c>
      <c r="I113" s="31">
        <f t="shared" si="43"/>
        <v>653.61</v>
      </c>
      <c r="J113" s="137">
        <f t="shared" si="40"/>
        <v>355.85199999999998</v>
      </c>
      <c r="K113" s="77">
        <f t="shared" si="35"/>
        <v>64.053399999999996</v>
      </c>
      <c r="L113" s="137">
        <f t="shared" si="42"/>
        <v>108.93429999999999</v>
      </c>
      <c r="M113" s="77">
        <f t="shared" si="37"/>
        <v>19.6082</v>
      </c>
      <c r="N113" s="14"/>
      <c r="O113" s="14"/>
      <c r="P113" s="14"/>
      <c r="V113" s="36">
        <f t="shared" si="24"/>
        <v>1066.3900000000001</v>
      </c>
      <c r="W113" s="36">
        <f t="shared" si="25"/>
        <v>1060.01</v>
      </c>
    </row>
    <row r="114" spans="1:23" x14ac:dyDescent="0.2">
      <c r="A114" s="171">
        <v>41311</v>
      </c>
      <c r="B114" s="2">
        <v>26579965.960000001</v>
      </c>
      <c r="C114" s="2">
        <v>1063.2</v>
      </c>
      <c r="D114" s="2">
        <f t="shared" si="31"/>
        <v>0</v>
      </c>
      <c r="E114" s="30">
        <f t="shared" si="31"/>
        <v>0</v>
      </c>
      <c r="F114" s="73">
        <f t="shared" si="32"/>
        <v>0</v>
      </c>
      <c r="G114" s="43">
        <f t="shared" si="32"/>
        <v>0</v>
      </c>
      <c r="I114" s="19">
        <f t="shared" si="43"/>
        <v>653.61</v>
      </c>
      <c r="J114" s="138">
        <f t="shared" si="40"/>
        <v>355.85199999999998</v>
      </c>
      <c r="K114" s="78">
        <f t="shared" si="35"/>
        <v>64.053399999999996</v>
      </c>
      <c r="L114" s="144">
        <f t="shared" si="42"/>
        <v>108.93429999999999</v>
      </c>
      <c r="M114" s="87">
        <f t="shared" si="37"/>
        <v>19.6082</v>
      </c>
      <c r="N114" s="14"/>
      <c r="O114" s="14"/>
      <c r="P114" s="14"/>
      <c r="V114" s="36">
        <f t="shared" si="24"/>
        <v>1066.3900000000001</v>
      </c>
      <c r="W114" s="36">
        <f t="shared" si="25"/>
        <v>1060.01</v>
      </c>
    </row>
    <row r="115" spans="1:23" x14ac:dyDescent="0.2">
      <c r="A115" s="171">
        <v>41312</v>
      </c>
      <c r="B115" s="2">
        <v>26579965.960000001</v>
      </c>
      <c r="C115" s="2">
        <v>1063.2</v>
      </c>
      <c r="D115" s="2">
        <f t="shared" si="31"/>
        <v>0</v>
      </c>
      <c r="E115" s="30">
        <f t="shared" si="31"/>
        <v>0</v>
      </c>
      <c r="F115" s="73">
        <f t="shared" si="32"/>
        <v>0</v>
      </c>
      <c r="G115" s="43">
        <f t="shared" si="32"/>
        <v>0</v>
      </c>
      <c r="I115" s="19">
        <f t="shared" si="43"/>
        <v>653.61</v>
      </c>
      <c r="J115" s="138">
        <f t="shared" si="40"/>
        <v>355.85199999999998</v>
      </c>
      <c r="K115" s="78">
        <f t="shared" si="35"/>
        <v>64.053399999999996</v>
      </c>
      <c r="L115" s="144">
        <f t="shared" si="42"/>
        <v>108.93429999999999</v>
      </c>
      <c r="M115" s="87">
        <f t="shared" si="37"/>
        <v>19.6082</v>
      </c>
      <c r="N115" s="14"/>
      <c r="O115" s="14"/>
      <c r="P115" s="14"/>
      <c r="V115" s="36">
        <f t="shared" si="24"/>
        <v>1066.3900000000001</v>
      </c>
      <c r="W115" s="36">
        <f t="shared" si="25"/>
        <v>1060.01</v>
      </c>
    </row>
    <row r="116" spans="1:23" x14ac:dyDescent="0.2">
      <c r="A116" s="171">
        <v>41313</v>
      </c>
      <c r="B116" s="2">
        <v>26579965.960000001</v>
      </c>
      <c r="C116" s="2">
        <v>1063.2</v>
      </c>
      <c r="D116" s="2">
        <f t="shared" si="31"/>
        <v>0</v>
      </c>
      <c r="E116" s="30">
        <f t="shared" si="31"/>
        <v>0</v>
      </c>
      <c r="F116" s="73">
        <f t="shared" si="32"/>
        <v>0</v>
      </c>
      <c r="G116" s="43">
        <f t="shared" si="32"/>
        <v>0</v>
      </c>
      <c r="I116" s="19">
        <f t="shared" si="43"/>
        <v>653.61</v>
      </c>
      <c r="J116" s="138">
        <f t="shared" si="40"/>
        <v>355.85199999999998</v>
      </c>
      <c r="K116" s="78">
        <f t="shared" si="35"/>
        <v>64.053399999999996</v>
      </c>
      <c r="L116" s="144">
        <f t="shared" si="42"/>
        <v>108.93429999999999</v>
      </c>
      <c r="M116" s="87">
        <f t="shared" si="37"/>
        <v>19.6082</v>
      </c>
      <c r="N116" s="14"/>
      <c r="O116" s="14"/>
      <c r="P116" s="14"/>
      <c r="V116" s="36">
        <f t="shared" si="24"/>
        <v>1066.3900000000001</v>
      </c>
      <c r="W116" s="36">
        <f t="shared" si="25"/>
        <v>1060.01</v>
      </c>
    </row>
    <row r="117" spans="1:23" x14ac:dyDescent="0.2">
      <c r="A117" s="171">
        <v>41314</v>
      </c>
      <c r="B117" s="2">
        <v>26579965.960000001</v>
      </c>
      <c r="C117" s="2">
        <v>1063.2</v>
      </c>
      <c r="D117" s="2">
        <f t="shared" si="31"/>
        <v>0</v>
      </c>
      <c r="E117" s="30">
        <f t="shared" si="31"/>
        <v>0</v>
      </c>
      <c r="F117" s="73">
        <f t="shared" si="32"/>
        <v>0</v>
      </c>
      <c r="G117" s="43">
        <f t="shared" si="32"/>
        <v>0</v>
      </c>
      <c r="I117" s="19">
        <f t="shared" si="43"/>
        <v>653.61</v>
      </c>
      <c r="J117" s="138">
        <f t="shared" si="40"/>
        <v>355.85199999999998</v>
      </c>
      <c r="K117" s="78">
        <f t="shared" si="35"/>
        <v>64.053399999999996</v>
      </c>
      <c r="L117" s="144">
        <f t="shared" si="42"/>
        <v>108.93429999999999</v>
      </c>
      <c r="M117" s="87">
        <f t="shared" si="37"/>
        <v>19.6082</v>
      </c>
      <c r="N117" s="14"/>
      <c r="O117" s="14"/>
      <c r="P117" s="14"/>
      <c r="V117" s="36">
        <f t="shared" si="24"/>
        <v>1066.3900000000001</v>
      </c>
      <c r="W117" s="36">
        <f t="shared" si="25"/>
        <v>1060.01</v>
      </c>
    </row>
    <row r="118" spans="1:23" x14ac:dyDescent="0.2">
      <c r="A118" s="171">
        <v>41315</v>
      </c>
      <c r="B118" s="2">
        <v>26579965.960000001</v>
      </c>
      <c r="C118" s="2">
        <v>1063.2</v>
      </c>
      <c r="D118" s="2">
        <f t="shared" si="31"/>
        <v>0</v>
      </c>
      <c r="E118" s="30">
        <f t="shared" si="31"/>
        <v>0</v>
      </c>
      <c r="F118" s="73">
        <f t="shared" si="32"/>
        <v>0</v>
      </c>
      <c r="G118" s="43">
        <f t="shared" si="32"/>
        <v>0</v>
      </c>
      <c r="I118" s="19">
        <f t="shared" si="43"/>
        <v>653.61</v>
      </c>
      <c r="J118" s="138">
        <f t="shared" si="40"/>
        <v>355.85199999999998</v>
      </c>
      <c r="K118" s="78">
        <f t="shared" si="35"/>
        <v>64.053399999999996</v>
      </c>
      <c r="L118" s="144">
        <f t="shared" si="42"/>
        <v>108.93429999999999</v>
      </c>
      <c r="M118" s="87">
        <f t="shared" si="37"/>
        <v>19.6082</v>
      </c>
      <c r="N118" s="14"/>
      <c r="O118" s="14"/>
      <c r="P118" s="14"/>
      <c r="V118" s="36">
        <f t="shared" si="24"/>
        <v>1066.3900000000001</v>
      </c>
      <c r="W118" s="36">
        <f t="shared" si="25"/>
        <v>1060.01</v>
      </c>
    </row>
    <row r="119" spans="1:23" x14ac:dyDescent="0.2">
      <c r="A119" s="171">
        <v>41316</v>
      </c>
      <c r="B119" s="2">
        <v>26579965.960000001</v>
      </c>
      <c r="C119" s="2">
        <v>1063.2</v>
      </c>
      <c r="D119" s="2">
        <f t="shared" si="31"/>
        <v>0</v>
      </c>
      <c r="E119" s="30">
        <f t="shared" si="31"/>
        <v>0</v>
      </c>
      <c r="F119" s="73">
        <f t="shared" si="32"/>
        <v>0</v>
      </c>
      <c r="G119" s="43">
        <f t="shared" si="32"/>
        <v>0</v>
      </c>
      <c r="I119" s="31">
        <f t="shared" si="43"/>
        <v>653.61</v>
      </c>
      <c r="J119" s="137">
        <f t="shared" si="40"/>
        <v>355.85199999999998</v>
      </c>
      <c r="K119" s="77">
        <f t="shared" si="35"/>
        <v>64.053399999999996</v>
      </c>
      <c r="L119" s="137">
        <f t="shared" si="42"/>
        <v>108.93429999999999</v>
      </c>
      <c r="M119" s="77">
        <f t="shared" si="37"/>
        <v>19.6082</v>
      </c>
      <c r="N119" s="14"/>
      <c r="O119" s="14"/>
      <c r="P119" s="14"/>
      <c r="V119" s="36">
        <f t="shared" si="24"/>
        <v>1066.3900000000001</v>
      </c>
      <c r="W119" s="36">
        <f t="shared" si="25"/>
        <v>1060.01</v>
      </c>
    </row>
    <row r="120" spans="1:23" x14ac:dyDescent="0.2">
      <c r="A120" s="171">
        <v>41317</v>
      </c>
      <c r="B120" s="2">
        <v>26579965.960000001</v>
      </c>
      <c r="C120" s="2">
        <v>1063.2</v>
      </c>
      <c r="D120" s="2">
        <f t="shared" si="31"/>
        <v>0</v>
      </c>
      <c r="E120" s="30">
        <f t="shared" si="31"/>
        <v>0</v>
      </c>
      <c r="F120" s="73">
        <f t="shared" si="32"/>
        <v>0</v>
      </c>
      <c r="G120" s="43">
        <f t="shared" si="32"/>
        <v>0</v>
      </c>
      <c r="I120" s="31">
        <f t="shared" si="43"/>
        <v>653.61</v>
      </c>
      <c r="J120" s="137">
        <f t="shared" si="40"/>
        <v>355.85199999999998</v>
      </c>
      <c r="K120" s="77">
        <f t="shared" si="35"/>
        <v>64.053399999999996</v>
      </c>
      <c r="L120" s="137">
        <f t="shared" si="42"/>
        <v>108.93429999999999</v>
      </c>
      <c r="M120" s="77">
        <f t="shared" si="37"/>
        <v>19.6082</v>
      </c>
      <c r="N120" s="14"/>
      <c r="O120" s="14"/>
      <c r="P120" s="14"/>
      <c r="V120" s="36">
        <f t="shared" si="24"/>
        <v>1066.3900000000001</v>
      </c>
      <c r="W120" s="36">
        <f t="shared" si="25"/>
        <v>1060.01</v>
      </c>
    </row>
    <row r="121" spans="1:23" x14ac:dyDescent="0.2">
      <c r="A121" s="171">
        <v>41318</v>
      </c>
      <c r="B121" s="2">
        <v>26579965.960000001</v>
      </c>
      <c r="C121" s="2">
        <v>1063.2</v>
      </c>
      <c r="D121" s="2">
        <f t="shared" si="31"/>
        <v>0</v>
      </c>
      <c r="E121" s="30">
        <f t="shared" si="31"/>
        <v>0</v>
      </c>
      <c r="F121" s="73">
        <f t="shared" si="32"/>
        <v>0</v>
      </c>
      <c r="G121" s="43">
        <f t="shared" si="32"/>
        <v>0</v>
      </c>
      <c r="I121" s="19">
        <f t="shared" si="43"/>
        <v>653.61</v>
      </c>
      <c r="J121" s="138">
        <f t="shared" si="40"/>
        <v>355.85199999999998</v>
      </c>
      <c r="K121" s="78">
        <f t="shared" si="35"/>
        <v>64.053399999999996</v>
      </c>
      <c r="L121" s="144">
        <f t="shared" si="42"/>
        <v>108.93429999999999</v>
      </c>
      <c r="M121" s="87">
        <f t="shared" si="37"/>
        <v>19.6082</v>
      </c>
      <c r="N121" s="14"/>
      <c r="O121" s="14"/>
      <c r="P121" s="14"/>
      <c r="V121" s="36">
        <f t="shared" si="24"/>
        <v>1066.3900000000001</v>
      </c>
      <c r="W121" s="36">
        <f t="shared" si="25"/>
        <v>1060.01</v>
      </c>
    </row>
    <row r="122" spans="1:23" x14ac:dyDescent="0.2">
      <c r="A122" s="171">
        <v>41319</v>
      </c>
      <c r="B122" s="2">
        <v>26579965.960000001</v>
      </c>
      <c r="C122" s="2">
        <v>1063.2</v>
      </c>
      <c r="D122" s="2">
        <f t="shared" si="31"/>
        <v>0</v>
      </c>
      <c r="E122" s="30">
        <f t="shared" si="31"/>
        <v>0</v>
      </c>
      <c r="F122" s="73">
        <f t="shared" si="32"/>
        <v>0</v>
      </c>
      <c r="G122" s="43">
        <f t="shared" si="32"/>
        <v>0</v>
      </c>
      <c r="I122" s="19">
        <f t="shared" si="43"/>
        <v>653.61</v>
      </c>
      <c r="J122" s="138">
        <f t="shared" si="40"/>
        <v>355.85199999999998</v>
      </c>
      <c r="K122" s="78">
        <f t="shared" si="35"/>
        <v>64.053399999999996</v>
      </c>
      <c r="L122" s="144">
        <f t="shared" si="42"/>
        <v>108.93429999999999</v>
      </c>
      <c r="M122" s="87">
        <f t="shared" si="37"/>
        <v>19.6082</v>
      </c>
      <c r="N122" s="14"/>
      <c r="O122" s="14"/>
      <c r="P122" s="14"/>
      <c r="V122" s="36">
        <f t="shared" si="24"/>
        <v>1066.3900000000001</v>
      </c>
      <c r="W122" s="36">
        <f t="shared" si="25"/>
        <v>1060.01</v>
      </c>
    </row>
    <row r="123" spans="1:23" x14ac:dyDescent="0.2">
      <c r="A123" s="171">
        <v>41320</v>
      </c>
      <c r="B123" s="2">
        <v>26579965.960000001</v>
      </c>
      <c r="C123" s="2">
        <v>1063.2</v>
      </c>
      <c r="D123" s="2">
        <f t="shared" si="31"/>
        <v>0</v>
      </c>
      <c r="E123" s="30">
        <f t="shared" si="31"/>
        <v>0</v>
      </c>
      <c r="F123" s="73">
        <f t="shared" si="32"/>
        <v>0</v>
      </c>
      <c r="G123" s="43">
        <f t="shared" si="32"/>
        <v>0</v>
      </c>
      <c r="I123" s="19">
        <f t="shared" si="43"/>
        <v>653.61</v>
      </c>
      <c r="J123" s="138">
        <f t="shared" si="40"/>
        <v>355.85199999999998</v>
      </c>
      <c r="K123" s="78">
        <f t="shared" si="35"/>
        <v>64.053399999999996</v>
      </c>
      <c r="L123" s="144">
        <f t="shared" si="42"/>
        <v>108.93429999999999</v>
      </c>
      <c r="M123" s="87">
        <f t="shared" si="37"/>
        <v>19.6082</v>
      </c>
      <c r="N123" s="14"/>
      <c r="O123" s="14"/>
      <c r="P123" s="14"/>
      <c r="V123" s="36">
        <f t="shared" si="24"/>
        <v>1066.3900000000001</v>
      </c>
      <c r="W123" s="36">
        <f t="shared" si="25"/>
        <v>1060.01</v>
      </c>
    </row>
    <row r="124" spans="1:23" x14ac:dyDescent="0.2">
      <c r="A124" s="171">
        <v>41321</v>
      </c>
      <c r="B124" s="2">
        <v>26579965.960000001</v>
      </c>
      <c r="C124" s="2">
        <v>1063.2</v>
      </c>
      <c r="D124" s="2">
        <f t="shared" si="31"/>
        <v>0</v>
      </c>
      <c r="E124" s="30">
        <f t="shared" si="31"/>
        <v>0</v>
      </c>
      <c r="F124" s="73">
        <f t="shared" si="32"/>
        <v>0</v>
      </c>
      <c r="G124" s="43">
        <f t="shared" si="32"/>
        <v>0</v>
      </c>
      <c r="I124" s="19">
        <f t="shared" si="43"/>
        <v>653.61</v>
      </c>
      <c r="J124" s="138">
        <f t="shared" si="40"/>
        <v>355.85199999999998</v>
      </c>
      <c r="K124" s="78">
        <f t="shared" si="35"/>
        <v>64.053399999999996</v>
      </c>
      <c r="L124" s="144">
        <f t="shared" si="42"/>
        <v>108.93429999999999</v>
      </c>
      <c r="M124" s="87">
        <f t="shared" si="37"/>
        <v>19.6082</v>
      </c>
      <c r="N124" s="14"/>
      <c r="O124" s="14"/>
      <c r="P124" s="14"/>
      <c r="V124" s="36">
        <f t="shared" si="24"/>
        <v>1066.3900000000001</v>
      </c>
      <c r="W124" s="36">
        <f t="shared" si="25"/>
        <v>1060.01</v>
      </c>
    </row>
    <row r="125" spans="1:23" x14ac:dyDescent="0.2">
      <c r="A125" s="171">
        <v>41322</v>
      </c>
      <c r="B125" s="2">
        <v>26579965.960000001</v>
      </c>
      <c r="C125" s="2">
        <v>1063.2</v>
      </c>
      <c r="D125" s="2">
        <f t="shared" si="31"/>
        <v>0</v>
      </c>
      <c r="E125" s="30">
        <f t="shared" si="31"/>
        <v>0</v>
      </c>
      <c r="F125" s="73">
        <f t="shared" si="32"/>
        <v>0</v>
      </c>
      <c r="G125" s="43">
        <f t="shared" si="32"/>
        <v>0</v>
      </c>
      <c r="I125" s="19">
        <f t="shared" si="43"/>
        <v>653.61</v>
      </c>
      <c r="J125" s="138">
        <f t="shared" si="40"/>
        <v>355.85199999999998</v>
      </c>
      <c r="K125" s="78">
        <f t="shared" si="35"/>
        <v>64.053399999999996</v>
      </c>
      <c r="L125" s="144">
        <f t="shared" si="42"/>
        <v>108.93429999999999</v>
      </c>
      <c r="M125" s="87">
        <f t="shared" si="37"/>
        <v>19.6082</v>
      </c>
      <c r="N125" s="14"/>
      <c r="O125" s="14"/>
      <c r="P125" s="14"/>
      <c r="V125" s="36">
        <f t="shared" si="24"/>
        <v>1066.3900000000001</v>
      </c>
      <c r="W125" s="36">
        <f t="shared" si="25"/>
        <v>1060.01</v>
      </c>
    </row>
    <row r="126" spans="1:23" x14ac:dyDescent="0.2">
      <c r="A126" s="171">
        <v>41323</v>
      </c>
      <c r="B126" s="2">
        <v>26579965.960000001</v>
      </c>
      <c r="C126" s="2">
        <v>1063.2</v>
      </c>
      <c r="D126" s="2">
        <f t="shared" si="31"/>
        <v>0</v>
      </c>
      <c r="E126" s="30">
        <f t="shared" si="31"/>
        <v>0</v>
      </c>
      <c r="F126" s="73">
        <f t="shared" si="32"/>
        <v>0</v>
      </c>
      <c r="G126" s="43">
        <f t="shared" si="32"/>
        <v>0</v>
      </c>
      <c r="I126" s="31">
        <f t="shared" si="43"/>
        <v>653.61</v>
      </c>
      <c r="J126" s="137">
        <f t="shared" si="40"/>
        <v>355.85199999999998</v>
      </c>
      <c r="K126" s="77">
        <f t="shared" si="35"/>
        <v>64.053399999999996</v>
      </c>
      <c r="L126" s="137">
        <f t="shared" si="42"/>
        <v>108.93429999999999</v>
      </c>
      <c r="M126" s="77">
        <f t="shared" si="37"/>
        <v>19.6082</v>
      </c>
      <c r="N126" s="14"/>
      <c r="O126" s="14"/>
      <c r="P126" s="14"/>
      <c r="V126" s="36">
        <f t="shared" si="24"/>
        <v>1066.3900000000001</v>
      </c>
      <c r="W126" s="36">
        <f t="shared" si="25"/>
        <v>1060.01</v>
      </c>
    </row>
    <row r="127" spans="1:23" x14ac:dyDescent="0.2">
      <c r="A127" s="171">
        <v>41324</v>
      </c>
      <c r="B127" s="2">
        <v>26579965.960000001</v>
      </c>
      <c r="C127" s="2">
        <v>1063.2</v>
      </c>
      <c r="D127" s="2">
        <f t="shared" si="31"/>
        <v>0</v>
      </c>
      <c r="E127" s="30">
        <f t="shared" si="31"/>
        <v>0</v>
      </c>
      <c r="F127" s="73">
        <f t="shared" si="32"/>
        <v>0</v>
      </c>
      <c r="G127" s="43">
        <f t="shared" si="32"/>
        <v>0</v>
      </c>
      <c r="I127" s="31">
        <f t="shared" si="43"/>
        <v>653.61</v>
      </c>
      <c r="J127" s="137">
        <f t="shared" si="40"/>
        <v>355.85199999999998</v>
      </c>
      <c r="K127" s="77">
        <f t="shared" si="35"/>
        <v>64.053399999999996</v>
      </c>
      <c r="L127" s="137">
        <f t="shared" si="42"/>
        <v>108.93429999999999</v>
      </c>
      <c r="M127" s="77">
        <f t="shared" si="37"/>
        <v>19.6082</v>
      </c>
      <c r="N127" s="14"/>
      <c r="O127" s="14"/>
      <c r="P127" s="14"/>
      <c r="V127" s="36">
        <f t="shared" si="24"/>
        <v>1066.3900000000001</v>
      </c>
      <c r="W127" s="36">
        <f t="shared" si="25"/>
        <v>1060.01</v>
      </c>
    </row>
    <row r="128" spans="1:23" x14ac:dyDescent="0.2">
      <c r="A128" s="171">
        <v>41325</v>
      </c>
      <c r="B128" s="2">
        <v>26579965.960000001</v>
      </c>
      <c r="C128" s="2">
        <v>1063.2</v>
      </c>
      <c r="D128" s="2">
        <f t="shared" si="31"/>
        <v>0</v>
      </c>
      <c r="E128" s="30">
        <f t="shared" si="31"/>
        <v>0</v>
      </c>
      <c r="F128" s="73">
        <f t="shared" si="32"/>
        <v>0</v>
      </c>
      <c r="G128" s="43">
        <f t="shared" si="32"/>
        <v>0</v>
      </c>
      <c r="I128" s="19">
        <f t="shared" si="43"/>
        <v>653.61</v>
      </c>
      <c r="J128" s="138">
        <f t="shared" si="40"/>
        <v>355.85199999999998</v>
      </c>
      <c r="K128" s="78">
        <f t="shared" si="35"/>
        <v>64.053399999999996</v>
      </c>
      <c r="L128" s="144">
        <f t="shared" si="42"/>
        <v>108.93429999999999</v>
      </c>
      <c r="M128" s="87">
        <f t="shared" si="37"/>
        <v>19.6082</v>
      </c>
      <c r="N128" s="14"/>
      <c r="O128" s="14"/>
      <c r="P128" s="14"/>
      <c r="V128" s="36">
        <f t="shared" si="24"/>
        <v>1066.3900000000001</v>
      </c>
      <c r="W128" s="36">
        <f t="shared" si="25"/>
        <v>1060.01</v>
      </c>
    </row>
    <row r="129" spans="1:23" x14ac:dyDescent="0.2">
      <c r="A129" s="171">
        <v>41326</v>
      </c>
      <c r="B129" s="2">
        <v>26579965.960000001</v>
      </c>
      <c r="C129" s="2">
        <v>1063.2</v>
      </c>
      <c r="D129" s="2">
        <f t="shared" si="31"/>
        <v>0</v>
      </c>
      <c r="E129" s="30">
        <f t="shared" si="31"/>
        <v>0</v>
      </c>
      <c r="F129" s="73">
        <f t="shared" si="32"/>
        <v>0</v>
      </c>
      <c r="G129" s="43">
        <f t="shared" si="32"/>
        <v>0</v>
      </c>
      <c r="I129" s="19">
        <f t="shared" si="43"/>
        <v>653.61</v>
      </c>
      <c r="J129" s="138">
        <f t="shared" si="40"/>
        <v>355.85199999999998</v>
      </c>
      <c r="K129" s="78">
        <f t="shared" si="35"/>
        <v>64.053399999999996</v>
      </c>
      <c r="L129" s="144">
        <f t="shared" si="42"/>
        <v>108.93429999999999</v>
      </c>
      <c r="M129" s="87">
        <f t="shared" si="37"/>
        <v>19.6082</v>
      </c>
      <c r="N129" s="14"/>
      <c r="O129" s="14"/>
      <c r="P129" s="14"/>
      <c r="V129" s="36">
        <f t="shared" si="24"/>
        <v>1066.3900000000001</v>
      </c>
      <c r="W129" s="36">
        <f t="shared" si="25"/>
        <v>1060.01</v>
      </c>
    </row>
    <row r="130" spans="1:23" x14ac:dyDescent="0.2">
      <c r="A130" s="171">
        <v>41327</v>
      </c>
      <c r="B130" s="2">
        <v>26579965.960000001</v>
      </c>
      <c r="C130" s="2">
        <v>1063.2</v>
      </c>
      <c r="D130" s="2">
        <f t="shared" si="31"/>
        <v>0</v>
      </c>
      <c r="E130" s="30">
        <f t="shared" si="31"/>
        <v>0</v>
      </c>
      <c r="F130" s="73">
        <f t="shared" si="32"/>
        <v>0</v>
      </c>
      <c r="G130" s="43">
        <f t="shared" si="32"/>
        <v>0</v>
      </c>
      <c r="I130" s="19">
        <f t="shared" si="43"/>
        <v>653.61</v>
      </c>
      <c r="J130" s="138">
        <f t="shared" si="40"/>
        <v>355.85199999999998</v>
      </c>
      <c r="K130" s="78">
        <f t="shared" si="35"/>
        <v>64.053399999999996</v>
      </c>
      <c r="L130" s="144">
        <f t="shared" si="42"/>
        <v>108.93429999999999</v>
      </c>
      <c r="M130" s="87">
        <f t="shared" si="37"/>
        <v>19.6082</v>
      </c>
      <c r="N130" s="14"/>
      <c r="O130" s="14"/>
      <c r="P130" s="14"/>
      <c r="V130" s="36">
        <f t="shared" si="24"/>
        <v>1066.3900000000001</v>
      </c>
      <c r="W130" s="36">
        <f t="shared" si="25"/>
        <v>1060.01</v>
      </c>
    </row>
    <row r="131" spans="1:23" x14ac:dyDescent="0.2">
      <c r="A131" s="171">
        <v>41328</v>
      </c>
      <c r="B131" s="2">
        <v>26579965.960000001</v>
      </c>
      <c r="C131" s="2">
        <v>1063.2</v>
      </c>
      <c r="D131" s="2">
        <f t="shared" si="31"/>
        <v>0</v>
      </c>
      <c r="E131" s="30">
        <f t="shared" si="31"/>
        <v>0</v>
      </c>
      <c r="F131" s="73">
        <f t="shared" si="32"/>
        <v>0</v>
      </c>
      <c r="G131" s="43">
        <f t="shared" si="32"/>
        <v>0</v>
      </c>
      <c r="I131" s="31">
        <f t="shared" si="43"/>
        <v>653.61</v>
      </c>
      <c r="J131" s="137">
        <f t="shared" si="40"/>
        <v>355.85199999999998</v>
      </c>
      <c r="K131" s="77">
        <f t="shared" si="35"/>
        <v>64.053399999999996</v>
      </c>
      <c r="L131" s="137">
        <f t="shared" si="42"/>
        <v>108.93429999999999</v>
      </c>
      <c r="M131" s="77">
        <f t="shared" si="37"/>
        <v>19.6082</v>
      </c>
      <c r="V131" s="36">
        <f t="shared" si="24"/>
        <v>1066.3900000000001</v>
      </c>
      <c r="W131" s="36">
        <f t="shared" si="25"/>
        <v>1060.01</v>
      </c>
    </row>
    <row r="132" spans="1:23" x14ac:dyDescent="0.2">
      <c r="A132" s="171">
        <v>41329</v>
      </c>
      <c r="B132" s="2">
        <v>26579965.960000001</v>
      </c>
      <c r="C132" s="2">
        <v>1063.2</v>
      </c>
      <c r="D132" s="2">
        <f t="shared" si="31"/>
        <v>0</v>
      </c>
      <c r="E132" s="30">
        <f t="shared" si="31"/>
        <v>0</v>
      </c>
      <c r="F132" s="73">
        <f t="shared" si="32"/>
        <v>0</v>
      </c>
      <c r="G132" s="43">
        <f t="shared" si="32"/>
        <v>0</v>
      </c>
      <c r="I132" s="19">
        <f t="shared" si="43"/>
        <v>653.61</v>
      </c>
      <c r="J132" s="138">
        <f t="shared" si="40"/>
        <v>355.85199999999998</v>
      </c>
      <c r="K132" s="78">
        <f t="shared" si="35"/>
        <v>64.053399999999996</v>
      </c>
      <c r="L132" s="144">
        <f t="shared" si="42"/>
        <v>108.93429999999999</v>
      </c>
      <c r="M132" s="87">
        <f t="shared" si="37"/>
        <v>19.6082</v>
      </c>
      <c r="N132" s="191" t="s">
        <v>54</v>
      </c>
      <c r="O132" s="191"/>
      <c r="P132" s="191"/>
      <c r="V132" s="36">
        <f t="shared" si="24"/>
        <v>1066.3900000000001</v>
      </c>
      <c r="W132" s="36">
        <f t="shared" si="25"/>
        <v>1060.01</v>
      </c>
    </row>
    <row r="133" spans="1:23" x14ac:dyDescent="0.2">
      <c r="A133" s="171">
        <v>41330</v>
      </c>
      <c r="B133" s="2">
        <v>26579965.960000001</v>
      </c>
      <c r="C133" s="2">
        <v>1063.2</v>
      </c>
      <c r="D133" s="2">
        <f t="shared" si="31"/>
        <v>0</v>
      </c>
      <c r="E133" s="30">
        <f t="shared" si="31"/>
        <v>0</v>
      </c>
      <c r="F133" s="73">
        <f t="shared" si="32"/>
        <v>0</v>
      </c>
      <c r="G133" s="43">
        <f t="shared" si="32"/>
        <v>0</v>
      </c>
      <c r="I133" s="31">
        <f t="shared" si="43"/>
        <v>653.61</v>
      </c>
      <c r="J133" s="137">
        <f t="shared" si="40"/>
        <v>355.85199999999998</v>
      </c>
      <c r="K133" s="77">
        <f t="shared" si="35"/>
        <v>64.053399999999996</v>
      </c>
      <c r="L133" s="137">
        <f t="shared" si="42"/>
        <v>108.93429999999999</v>
      </c>
      <c r="M133" s="77">
        <f t="shared" si="37"/>
        <v>19.6082</v>
      </c>
      <c r="N133" s="119" t="s">
        <v>52</v>
      </c>
      <c r="O133" s="120">
        <f>SUM(J109:J137)</f>
        <v>10324.033600000002</v>
      </c>
      <c r="P133" s="76">
        <f>SUM(L109:L137)</f>
        <v>3160.4188999999978</v>
      </c>
      <c r="V133" s="36">
        <f t="shared" si="24"/>
        <v>1066.3900000000001</v>
      </c>
      <c r="W133" s="36">
        <f t="shared" si="25"/>
        <v>1060.01</v>
      </c>
    </row>
    <row r="134" spans="1:23" x14ac:dyDescent="0.2">
      <c r="A134" s="171">
        <v>41331</v>
      </c>
      <c r="B134" s="2">
        <v>26579965.960000001</v>
      </c>
      <c r="C134" s="2">
        <v>1063.2</v>
      </c>
      <c r="D134" s="2">
        <f t="shared" si="31"/>
        <v>0</v>
      </c>
      <c r="E134" s="30">
        <f t="shared" si="31"/>
        <v>0</v>
      </c>
      <c r="F134" s="73">
        <f t="shared" si="32"/>
        <v>0</v>
      </c>
      <c r="G134" s="43">
        <f t="shared" si="32"/>
        <v>0</v>
      </c>
      <c r="I134" s="31">
        <f t="shared" si="43"/>
        <v>653.61</v>
      </c>
      <c r="J134" s="137">
        <f t="shared" si="40"/>
        <v>355.85199999999998</v>
      </c>
      <c r="K134" s="77">
        <f t="shared" si="35"/>
        <v>64.053399999999996</v>
      </c>
      <c r="L134" s="137">
        <f t="shared" si="42"/>
        <v>108.93429999999999</v>
      </c>
      <c r="M134" s="77">
        <f t="shared" si="37"/>
        <v>19.6082</v>
      </c>
      <c r="N134" s="119" t="s">
        <v>53</v>
      </c>
      <c r="O134" s="76">
        <f>SUM(K109:K137)</f>
        <v>1858.3272000000002</v>
      </c>
      <c r="P134" s="76">
        <f>SUM(M109:M137)</f>
        <v>568.87610000000018</v>
      </c>
      <c r="V134" s="36">
        <f t="shared" si="24"/>
        <v>1066.3900000000001</v>
      </c>
      <c r="W134" s="36">
        <f t="shared" si="25"/>
        <v>1060.01</v>
      </c>
    </row>
    <row r="135" spans="1:23" x14ac:dyDescent="0.2">
      <c r="A135" s="171">
        <v>41332</v>
      </c>
      <c r="B135" s="2">
        <v>26579965.960000001</v>
      </c>
      <c r="C135" s="2">
        <v>1063.2</v>
      </c>
      <c r="D135" s="2">
        <f t="shared" si="31"/>
        <v>0</v>
      </c>
      <c r="E135" s="30">
        <f t="shared" si="31"/>
        <v>0</v>
      </c>
      <c r="F135" s="73">
        <f t="shared" si="32"/>
        <v>0</v>
      </c>
      <c r="G135" s="43">
        <f t="shared" si="32"/>
        <v>0</v>
      </c>
      <c r="I135" s="19">
        <f t="shared" si="43"/>
        <v>653.61</v>
      </c>
      <c r="J135" s="138">
        <f t="shared" si="40"/>
        <v>355.85199999999998</v>
      </c>
      <c r="K135" s="78">
        <f t="shared" si="35"/>
        <v>64.053399999999996</v>
      </c>
      <c r="L135" s="144">
        <f t="shared" si="42"/>
        <v>108.93429999999999</v>
      </c>
      <c r="M135" s="87">
        <f t="shared" si="37"/>
        <v>19.6082</v>
      </c>
      <c r="N135" s="186" t="s">
        <v>6</v>
      </c>
      <c r="O135" s="186"/>
      <c r="P135" s="186"/>
      <c r="V135" s="36">
        <f t="shared" si="24"/>
        <v>1066.3900000000001</v>
      </c>
      <c r="W135" s="36">
        <f t="shared" si="25"/>
        <v>1060.01</v>
      </c>
    </row>
    <row r="136" spans="1:23" x14ac:dyDescent="0.2">
      <c r="A136" s="171">
        <v>41333</v>
      </c>
      <c r="B136" s="31">
        <v>26903064.079999998</v>
      </c>
      <c r="C136" s="31">
        <v>1076.1199999999999</v>
      </c>
      <c r="D136" s="2">
        <f t="shared" si="31"/>
        <v>323098.11999999732</v>
      </c>
      <c r="E136" s="30">
        <f t="shared" si="31"/>
        <v>12.919999999999845</v>
      </c>
      <c r="F136" s="73">
        <f t="shared" si="32"/>
        <v>1.2155701045149018E-2</v>
      </c>
      <c r="G136" s="43">
        <f t="shared" si="32"/>
        <v>1.2151993980436272E-2</v>
      </c>
      <c r="I136" s="19">
        <f t="shared" si="43"/>
        <v>653.61</v>
      </c>
      <c r="J136" s="138">
        <f t="shared" si="40"/>
        <v>355.85199999999998</v>
      </c>
      <c r="K136" s="78">
        <f t="shared" si="35"/>
        <v>64.053399999999996</v>
      </c>
      <c r="L136" s="144">
        <f t="shared" si="42"/>
        <v>108.93429999999999</v>
      </c>
      <c r="M136" s="87">
        <f t="shared" si="37"/>
        <v>19.6082</v>
      </c>
      <c r="N136" s="92" t="s">
        <v>43</v>
      </c>
      <c r="O136" s="174" t="s">
        <v>39</v>
      </c>
      <c r="P136" s="93" t="s">
        <v>40</v>
      </c>
      <c r="V136" s="36">
        <f t="shared" si="24"/>
        <v>1079.3499999999999</v>
      </c>
      <c r="W136" s="36">
        <f t="shared" si="25"/>
        <v>1072.8899999999999</v>
      </c>
    </row>
    <row r="137" spans="1:23" x14ac:dyDescent="0.2">
      <c r="A137" s="171">
        <v>41334</v>
      </c>
      <c r="B137" s="2">
        <v>26903064.079999998</v>
      </c>
      <c r="C137" s="2">
        <v>1076.1199999999999</v>
      </c>
      <c r="D137" s="2">
        <f t="shared" si="31"/>
        <v>0</v>
      </c>
      <c r="E137" s="30">
        <f t="shared" si="31"/>
        <v>0</v>
      </c>
      <c r="F137" s="73">
        <f t="shared" si="32"/>
        <v>0</v>
      </c>
      <c r="G137" s="43">
        <f t="shared" si="32"/>
        <v>0</v>
      </c>
      <c r="I137" s="32">
        <f t="shared" si="43"/>
        <v>661.55</v>
      </c>
      <c r="J137" s="139">
        <f t="shared" si="40"/>
        <v>360.17759999999998</v>
      </c>
      <c r="K137" s="79">
        <f t="shared" si="35"/>
        <v>64.831999999999994</v>
      </c>
      <c r="L137" s="139">
        <f t="shared" si="42"/>
        <v>110.2585</v>
      </c>
      <c r="M137" s="79">
        <f t="shared" si="37"/>
        <v>19.846499999999999</v>
      </c>
      <c r="N137" s="94">
        <f>SUM(I109:I137)</f>
        <v>18962.630000000005</v>
      </c>
      <c r="O137" s="89">
        <f>IF(SUM(J109:J137)&lt;20000,20000,SUM(J109:J137))</f>
        <v>20000</v>
      </c>
      <c r="P137" s="91">
        <f>IF(SUM(L109:L137)&lt;6000,6000,SUM(L109:L137))</f>
        <v>6000</v>
      </c>
      <c r="V137" s="36">
        <f t="shared" si="24"/>
        <v>1079.3499999999999</v>
      </c>
      <c r="W137" s="36">
        <f t="shared" si="25"/>
        <v>1072.8899999999999</v>
      </c>
    </row>
    <row r="138" spans="1:23" x14ac:dyDescent="0.2">
      <c r="A138" s="171">
        <v>41335</v>
      </c>
      <c r="B138" s="2">
        <v>26903064.079999998</v>
      </c>
      <c r="C138" s="2">
        <v>1076.1199999999999</v>
      </c>
      <c r="D138" s="2">
        <f t="shared" si="31"/>
        <v>0</v>
      </c>
      <c r="E138" s="30">
        <f t="shared" si="31"/>
        <v>0</v>
      </c>
      <c r="F138" s="73">
        <f t="shared" si="32"/>
        <v>0</v>
      </c>
      <c r="G138" s="43">
        <f t="shared" si="32"/>
        <v>0</v>
      </c>
      <c r="I138" s="19">
        <f t="shared" si="43"/>
        <v>661.55</v>
      </c>
      <c r="J138" s="138">
        <f t="shared" si="40"/>
        <v>360.17759999999998</v>
      </c>
      <c r="K138" s="78">
        <f t="shared" si="35"/>
        <v>64.831999999999994</v>
      </c>
      <c r="L138" s="144">
        <f t="shared" si="42"/>
        <v>110.2585</v>
      </c>
      <c r="M138" s="87">
        <f t="shared" si="37"/>
        <v>19.846499999999999</v>
      </c>
      <c r="N138" s="94">
        <f>ROUND(N137*18/118,2)</f>
        <v>2892.6</v>
      </c>
      <c r="O138" s="95">
        <f>IF(O137=TRUE,SUM(K109:K137),O137*18%)</f>
        <v>3600</v>
      </c>
      <c r="P138" s="96">
        <f>IF(P137=TRUE,SUM(M109:M137),P137*18%)</f>
        <v>1080</v>
      </c>
      <c r="V138" s="36">
        <f t="shared" si="24"/>
        <v>1079.3499999999999</v>
      </c>
      <c r="W138" s="36">
        <f t="shared" si="25"/>
        <v>1072.8899999999999</v>
      </c>
    </row>
    <row r="139" spans="1:23" x14ac:dyDescent="0.2">
      <c r="A139" s="171">
        <v>41336</v>
      </c>
      <c r="B139" s="2">
        <v>26903064.079999998</v>
      </c>
      <c r="C139" s="2">
        <v>1076.1199999999999</v>
      </c>
      <c r="D139" s="2">
        <f t="shared" si="31"/>
        <v>0</v>
      </c>
      <c r="E139" s="30">
        <f t="shared" si="31"/>
        <v>0</v>
      </c>
      <c r="F139" s="73">
        <f t="shared" si="32"/>
        <v>0</v>
      </c>
      <c r="G139" s="43">
        <f t="shared" si="32"/>
        <v>0</v>
      </c>
      <c r="I139" s="19">
        <f t="shared" si="43"/>
        <v>661.55</v>
      </c>
      <c r="J139" s="138">
        <f t="shared" si="40"/>
        <v>360.17759999999998</v>
      </c>
      <c r="K139" s="78">
        <f t="shared" si="35"/>
        <v>64.831999999999994</v>
      </c>
      <c r="L139" s="144">
        <f t="shared" si="42"/>
        <v>110.2585</v>
      </c>
      <c r="M139" s="87">
        <f t="shared" si="37"/>
        <v>19.846499999999999</v>
      </c>
      <c r="N139" s="190" t="s">
        <v>47</v>
      </c>
      <c r="O139" s="190"/>
      <c r="P139" s="190"/>
      <c r="V139" s="36">
        <f t="shared" si="24"/>
        <v>1079.3499999999999</v>
      </c>
      <c r="W139" s="36">
        <f t="shared" si="25"/>
        <v>1072.8899999999999</v>
      </c>
    </row>
    <row r="140" spans="1:23" x14ac:dyDescent="0.2">
      <c r="A140" s="171">
        <v>41337</v>
      </c>
      <c r="B140" s="2">
        <v>26903064.079999998</v>
      </c>
      <c r="C140" s="2">
        <v>1076.1199999999999</v>
      </c>
      <c r="D140" s="2">
        <f t="shared" si="31"/>
        <v>0</v>
      </c>
      <c r="E140" s="30">
        <f t="shared" si="31"/>
        <v>0</v>
      </c>
      <c r="F140" s="73">
        <f t="shared" si="32"/>
        <v>0</v>
      </c>
      <c r="G140" s="43">
        <f t="shared" si="32"/>
        <v>0</v>
      </c>
      <c r="I140" s="31">
        <f t="shared" si="43"/>
        <v>661.55</v>
      </c>
      <c r="J140" s="137">
        <f t="shared" si="40"/>
        <v>360.17759999999998</v>
      </c>
      <c r="K140" s="77">
        <f t="shared" si="35"/>
        <v>64.831999999999994</v>
      </c>
      <c r="L140" s="137">
        <f t="shared" si="42"/>
        <v>110.2585</v>
      </c>
      <c r="M140" s="77">
        <f t="shared" si="37"/>
        <v>19.846499999999999</v>
      </c>
      <c r="N140" s="14"/>
      <c r="O140" s="14"/>
      <c r="P140" s="14"/>
      <c r="V140" s="36">
        <f t="shared" si="24"/>
        <v>1079.3499999999999</v>
      </c>
      <c r="W140" s="36">
        <f t="shared" si="25"/>
        <v>1072.8899999999999</v>
      </c>
    </row>
    <row r="141" spans="1:23" x14ac:dyDescent="0.2">
      <c r="A141" s="171">
        <v>41338</v>
      </c>
      <c r="B141" s="2">
        <v>26903064.079999998</v>
      </c>
      <c r="C141" s="2">
        <v>1076.1199999999999</v>
      </c>
      <c r="D141" s="2">
        <f t="shared" si="31"/>
        <v>0</v>
      </c>
      <c r="E141" s="30">
        <f t="shared" si="31"/>
        <v>0</v>
      </c>
      <c r="F141" s="73">
        <f t="shared" si="32"/>
        <v>0</v>
      </c>
      <c r="G141" s="43">
        <f t="shared" si="32"/>
        <v>0</v>
      </c>
      <c r="I141" s="31">
        <f t="shared" si="43"/>
        <v>661.55</v>
      </c>
      <c r="J141" s="137">
        <f t="shared" si="40"/>
        <v>360.17759999999998</v>
      </c>
      <c r="K141" s="77">
        <f t="shared" si="35"/>
        <v>64.831999999999994</v>
      </c>
      <c r="L141" s="137">
        <f t="shared" si="42"/>
        <v>110.2585</v>
      </c>
      <c r="M141" s="77">
        <f t="shared" si="37"/>
        <v>19.846499999999999</v>
      </c>
      <c r="N141" s="14"/>
      <c r="O141" s="14"/>
      <c r="P141" s="14"/>
      <c r="V141" s="36">
        <f t="shared" si="24"/>
        <v>1079.3499999999999</v>
      </c>
      <c r="W141" s="36">
        <f t="shared" si="25"/>
        <v>1072.8899999999999</v>
      </c>
    </row>
    <row r="142" spans="1:23" x14ac:dyDescent="0.2">
      <c r="A142" s="171">
        <v>41339</v>
      </c>
      <c r="B142" s="2">
        <v>26903064.079999998</v>
      </c>
      <c r="C142" s="2">
        <v>1076.1199999999999</v>
      </c>
      <c r="D142" s="2">
        <f t="shared" si="31"/>
        <v>0</v>
      </c>
      <c r="E142" s="30">
        <f t="shared" si="31"/>
        <v>0</v>
      </c>
      <c r="F142" s="73">
        <f t="shared" si="32"/>
        <v>0</v>
      </c>
      <c r="G142" s="43">
        <f t="shared" si="32"/>
        <v>0</v>
      </c>
      <c r="I142" s="19">
        <f t="shared" si="43"/>
        <v>661.55</v>
      </c>
      <c r="J142" s="138">
        <f t="shared" si="40"/>
        <v>360.17759999999998</v>
      </c>
      <c r="K142" s="78">
        <f t="shared" si="35"/>
        <v>64.831999999999994</v>
      </c>
      <c r="L142" s="144">
        <f t="shared" si="42"/>
        <v>110.2585</v>
      </c>
      <c r="M142" s="87">
        <f t="shared" si="37"/>
        <v>19.846499999999999</v>
      </c>
      <c r="N142" s="14"/>
      <c r="O142" s="14"/>
      <c r="P142" s="14"/>
      <c r="V142" s="36">
        <f t="shared" si="24"/>
        <v>1079.3499999999999</v>
      </c>
      <c r="W142" s="36">
        <f t="shared" ref="W142:W150" si="44">C142-(ROUND(C142*$V$2,2))</f>
        <v>1072.8899999999999</v>
      </c>
    </row>
    <row r="143" spans="1:23" x14ac:dyDescent="0.2">
      <c r="A143" s="171">
        <v>41340</v>
      </c>
      <c r="B143" s="2">
        <v>26903064.079999998</v>
      </c>
      <c r="C143" s="2">
        <v>1076.1199999999999</v>
      </c>
      <c r="D143" s="2">
        <f t="shared" ref="D143:E206" si="45">IF(B143-B142=-B143-B142,0,B143-B142)</f>
        <v>0</v>
      </c>
      <c r="E143" s="30">
        <f t="shared" si="45"/>
        <v>0</v>
      </c>
      <c r="F143" s="73">
        <f t="shared" ref="F143:G206" si="46">IFERROR(D143/B142,0)</f>
        <v>0</v>
      </c>
      <c r="G143" s="43">
        <f t="shared" si="46"/>
        <v>0</v>
      </c>
      <c r="I143" s="19">
        <f t="shared" ref="I143:I174" si="47">ROUND(B142*$N$2/$O$813,2)</f>
        <v>661.55</v>
      </c>
      <c r="J143" s="138">
        <f t="shared" si="40"/>
        <v>360.17759999999998</v>
      </c>
      <c r="K143" s="78">
        <f t="shared" si="35"/>
        <v>64.831999999999994</v>
      </c>
      <c r="L143" s="144">
        <f t="shared" si="42"/>
        <v>110.2585</v>
      </c>
      <c r="M143" s="87">
        <f t="shared" si="37"/>
        <v>19.846499999999999</v>
      </c>
      <c r="N143" s="14"/>
      <c r="O143" s="14"/>
      <c r="P143" s="14"/>
      <c r="V143" s="36">
        <f t="shared" ref="V143:V150" si="48">C143+(ROUND(C143*$V$2,2))</f>
        <v>1079.3499999999999</v>
      </c>
      <c r="W143" s="36">
        <f t="shared" si="44"/>
        <v>1072.8899999999999</v>
      </c>
    </row>
    <row r="144" spans="1:23" x14ac:dyDescent="0.2">
      <c r="A144" s="171">
        <v>41341</v>
      </c>
      <c r="B144" s="2">
        <v>26903064.079999998</v>
      </c>
      <c r="C144" s="2">
        <v>1076.1199999999999</v>
      </c>
      <c r="D144" s="2">
        <f t="shared" si="45"/>
        <v>0</v>
      </c>
      <c r="E144" s="30">
        <f t="shared" si="45"/>
        <v>0</v>
      </c>
      <c r="F144" s="73">
        <f t="shared" si="46"/>
        <v>0</v>
      </c>
      <c r="G144" s="43">
        <f t="shared" si="46"/>
        <v>0</v>
      </c>
      <c r="I144" s="19">
        <f t="shared" si="47"/>
        <v>661.55</v>
      </c>
      <c r="J144" s="138">
        <f t="shared" si="40"/>
        <v>360.17759999999998</v>
      </c>
      <c r="K144" s="78">
        <f t="shared" si="35"/>
        <v>64.831999999999994</v>
      </c>
      <c r="L144" s="144">
        <f t="shared" si="42"/>
        <v>110.2585</v>
      </c>
      <c r="M144" s="87">
        <f t="shared" si="37"/>
        <v>19.846499999999999</v>
      </c>
      <c r="N144" s="14"/>
      <c r="O144" s="14"/>
      <c r="P144" s="14"/>
      <c r="V144" s="36">
        <f t="shared" si="48"/>
        <v>1079.3499999999999</v>
      </c>
      <c r="W144" s="36">
        <f t="shared" si="44"/>
        <v>1072.8899999999999</v>
      </c>
    </row>
    <row r="145" spans="1:23" x14ac:dyDescent="0.2">
      <c r="A145" s="171">
        <v>41342</v>
      </c>
      <c r="B145" s="2">
        <v>26903064.079999998</v>
      </c>
      <c r="C145" s="2">
        <v>1076.1199999999999</v>
      </c>
      <c r="D145" s="2">
        <f t="shared" si="45"/>
        <v>0</v>
      </c>
      <c r="E145" s="30">
        <f t="shared" si="45"/>
        <v>0</v>
      </c>
      <c r="F145" s="73">
        <f t="shared" si="46"/>
        <v>0</v>
      </c>
      <c r="G145" s="43">
        <f t="shared" si="46"/>
        <v>0</v>
      </c>
      <c r="I145" s="31">
        <f t="shared" si="47"/>
        <v>661.55</v>
      </c>
      <c r="J145" s="137">
        <f t="shared" si="40"/>
        <v>360.17759999999998</v>
      </c>
      <c r="K145" s="77">
        <f t="shared" si="35"/>
        <v>64.831999999999994</v>
      </c>
      <c r="L145" s="137">
        <f t="shared" si="42"/>
        <v>110.2585</v>
      </c>
      <c r="M145" s="77">
        <f t="shared" si="37"/>
        <v>19.846499999999999</v>
      </c>
      <c r="N145" s="14"/>
      <c r="O145" s="14"/>
      <c r="P145" s="14"/>
      <c r="V145" s="36">
        <f t="shared" si="48"/>
        <v>1079.3499999999999</v>
      </c>
      <c r="W145" s="36">
        <f t="shared" si="44"/>
        <v>1072.8899999999999</v>
      </c>
    </row>
    <row r="146" spans="1:23" x14ac:dyDescent="0.2">
      <c r="A146" s="171">
        <v>41343</v>
      </c>
      <c r="B146" s="2">
        <v>26903064.079999998</v>
      </c>
      <c r="C146" s="2">
        <v>1076.1199999999999</v>
      </c>
      <c r="D146" s="2">
        <f t="shared" si="45"/>
        <v>0</v>
      </c>
      <c r="E146" s="30">
        <f t="shared" si="45"/>
        <v>0</v>
      </c>
      <c r="F146" s="73">
        <f t="shared" si="46"/>
        <v>0</v>
      </c>
      <c r="G146" s="43">
        <f t="shared" si="46"/>
        <v>0</v>
      </c>
      <c r="I146" s="31">
        <f t="shared" si="47"/>
        <v>661.55</v>
      </c>
      <c r="J146" s="137">
        <f t="shared" si="40"/>
        <v>360.17759999999998</v>
      </c>
      <c r="K146" s="77">
        <f t="shared" si="35"/>
        <v>64.831999999999994</v>
      </c>
      <c r="L146" s="137">
        <f t="shared" si="42"/>
        <v>110.2585</v>
      </c>
      <c r="M146" s="77">
        <f t="shared" si="37"/>
        <v>19.846499999999999</v>
      </c>
      <c r="N146" s="14"/>
      <c r="O146" s="14"/>
      <c r="P146" s="14"/>
      <c r="V146" s="36">
        <f t="shared" si="48"/>
        <v>1079.3499999999999</v>
      </c>
      <c r="W146" s="36">
        <f t="shared" si="44"/>
        <v>1072.8899999999999</v>
      </c>
    </row>
    <row r="147" spans="1:23" x14ac:dyDescent="0.2">
      <c r="A147" s="171">
        <v>41344</v>
      </c>
      <c r="B147" s="2">
        <v>26903064.079999998</v>
      </c>
      <c r="C147" s="2">
        <v>1076.1199999999999</v>
      </c>
      <c r="D147" s="2">
        <f t="shared" si="45"/>
        <v>0</v>
      </c>
      <c r="E147" s="30">
        <f t="shared" si="45"/>
        <v>0</v>
      </c>
      <c r="F147" s="73">
        <f t="shared" si="46"/>
        <v>0</v>
      </c>
      <c r="G147" s="43">
        <f t="shared" si="46"/>
        <v>0</v>
      </c>
      <c r="I147" s="31">
        <f t="shared" si="47"/>
        <v>661.55</v>
      </c>
      <c r="J147" s="137">
        <f t="shared" si="40"/>
        <v>360.17759999999998</v>
      </c>
      <c r="K147" s="77">
        <f t="shared" si="35"/>
        <v>64.831999999999994</v>
      </c>
      <c r="L147" s="137">
        <f t="shared" si="42"/>
        <v>110.2585</v>
      </c>
      <c r="M147" s="77">
        <f t="shared" si="37"/>
        <v>19.846499999999999</v>
      </c>
      <c r="N147" s="14"/>
      <c r="O147" s="14"/>
      <c r="P147" s="14"/>
      <c r="V147" s="36">
        <f t="shared" si="48"/>
        <v>1079.3499999999999</v>
      </c>
      <c r="W147" s="36">
        <f t="shared" si="44"/>
        <v>1072.8899999999999</v>
      </c>
    </row>
    <row r="148" spans="1:23" x14ac:dyDescent="0.2">
      <c r="A148" s="171">
        <v>41345</v>
      </c>
      <c r="B148" s="2">
        <v>26903064.079999998</v>
      </c>
      <c r="C148" s="2">
        <v>1076.1199999999999</v>
      </c>
      <c r="D148" s="2">
        <f t="shared" si="45"/>
        <v>0</v>
      </c>
      <c r="E148" s="30">
        <f t="shared" si="45"/>
        <v>0</v>
      </c>
      <c r="F148" s="73">
        <f t="shared" si="46"/>
        <v>0</v>
      </c>
      <c r="G148" s="43">
        <f t="shared" si="46"/>
        <v>0</v>
      </c>
      <c r="I148" s="19">
        <f t="shared" si="47"/>
        <v>661.55</v>
      </c>
      <c r="J148" s="138">
        <f t="shared" si="40"/>
        <v>360.17759999999998</v>
      </c>
      <c r="K148" s="78">
        <f t="shared" si="35"/>
        <v>64.831999999999994</v>
      </c>
      <c r="L148" s="144">
        <f t="shared" si="42"/>
        <v>110.2585</v>
      </c>
      <c r="M148" s="87">
        <f t="shared" si="37"/>
        <v>19.846499999999999</v>
      </c>
      <c r="N148" s="14"/>
      <c r="O148" s="14"/>
      <c r="P148" s="14"/>
      <c r="V148" s="36">
        <f t="shared" si="48"/>
        <v>1079.3499999999999</v>
      </c>
      <c r="W148" s="36">
        <f t="shared" si="44"/>
        <v>1072.8899999999999</v>
      </c>
    </row>
    <row r="149" spans="1:23" x14ac:dyDescent="0.2">
      <c r="A149" s="171">
        <v>41346</v>
      </c>
      <c r="B149" s="2">
        <v>26903064.079999998</v>
      </c>
      <c r="C149" s="2">
        <v>1076.1199999999999</v>
      </c>
      <c r="D149" s="2">
        <f t="shared" si="45"/>
        <v>0</v>
      </c>
      <c r="E149" s="30">
        <f t="shared" si="45"/>
        <v>0</v>
      </c>
      <c r="F149" s="73">
        <f t="shared" si="46"/>
        <v>0</v>
      </c>
      <c r="G149" s="43">
        <f t="shared" si="46"/>
        <v>0</v>
      </c>
      <c r="I149" s="19">
        <f t="shared" si="47"/>
        <v>661.55</v>
      </c>
      <c r="J149" s="138">
        <f t="shared" si="40"/>
        <v>360.17759999999998</v>
      </c>
      <c r="K149" s="78">
        <f t="shared" si="35"/>
        <v>64.831999999999994</v>
      </c>
      <c r="L149" s="144">
        <f t="shared" si="42"/>
        <v>110.2585</v>
      </c>
      <c r="M149" s="87">
        <f t="shared" si="37"/>
        <v>19.846499999999999</v>
      </c>
      <c r="N149" s="14"/>
      <c r="O149" s="14"/>
      <c r="P149" s="14"/>
      <c r="V149" s="36">
        <f t="shared" si="48"/>
        <v>1079.3499999999999</v>
      </c>
      <c r="W149" s="36">
        <f t="shared" si="44"/>
        <v>1072.8899999999999</v>
      </c>
    </row>
    <row r="150" spans="1:23" x14ac:dyDescent="0.2">
      <c r="A150" s="171">
        <v>41347</v>
      </c>
      <c r="B150" s="2">
        <v>26903064.079999998</v>
      </c>
      <c r="C150" s="2">
        <v>1076.1199999999999</v>
      </c>
      <c r="D150" s="2">
        <f t="shared" si="45"/>
        <v>0</v>
      </c>
      <c r="E150" s="30">
        <f t="shared" si="45"/>
        <v>0</v>
      </c>
      <c r="F150" s="73">
        <f t="shared" si="46"/>
        <v>0</v>
      </c>
      <c r="G150" s="43">
        <f t="shared" si="46"/>
        <v>0</v>
      </c>
      <c r="I150" s="19">
        <f t="shared" si="47"/>
        <v>661.55</v>
      </c>
      <c r="J150" s="138">
        <f t="shared" si="40"/>
        <v>360.17759999999998</v>
      </c>
      <c r="K150" s="78">
        <f t="shared" si="35"/>
        <v>64.831999999999994</v>
      </c>
      <c r="L150" s="144">
        <f t="shared" si="42"/>
        <v>110.2585</v>
      </c>
      <c r="M150" s="87">
        <f t="shared" si="37"/>
        <v>19.846499999999999</v>
      </c>
      <c r="N150" s="14"/>
      <c r="O150" s="14"/>
      <c r="P150" s="14"/>
      <c r="V150" s="36">
        <f t="shared" si="48"/>
        <v>1079.3499999999999</v>
      </c>
      <c r="W150" s="36">
        <f t="shared" si="44"/>
        <v>1072.8899999999999</v>
      </c>
    </row>
    <row r="151" spans="1:23" x14ac:dyDescent="0.2">
      <c r="A151" s="171">
        <v>41348</v>
      </c>
      <c r="B151" s="2">
        <v>26903064.079999998</v>
      </c>
      <c r="C151" s="2">
        <v>1076.1199999999999</v>
      </c>
      <c r="D151" s="2">
        <f t="shared" si="45"/>
        <v>0</v>
      </c>
      <c r="E151" s="30">
        <f t="shared" si="45"/>
        <v>0</v>
      </c>
      <c r="F151" s="73">
        <f t="shared" si="46"/>
        <v>0</v>
      </c>
      <c r="G151" s="43">
        <f t="shared" si="46"/>
        <v>0</v>
      </c>
      <c r="I151" s="19">
        <f t="shared" si="47"/>
        <v>661.55</v>
      </c>
      <c r="J151" s="138">
        <f t="shared" si="40"/>
        <v>360.17759999999998</v>
      </c>
      <c r="K151" s="78">
        <f t="shared" si="35"/>
        <v>64.831999999999994</v>
      </c>
      <c r="L151" s="144">
        <f t="shared" si="42"/>
        <v>110.2585</v>
      </c>
      <c r="M151" s="87">
        <f t="shared" si="37"/>
        <v>19.846499999999999</v>
      </c>
      <c r="N151" s="14"/>
      <c r="O151" s="14"/>
      <c r="P151" s="14"/>
      <c r="V151" s="36">
        <f>C151+(ROUND(C151*$V$2,2))</f>
        <v>1079.3499999999999</v>
      </c>
      <c r="W151" s="36">
        <f>C151-(ROUND(C151*$V$2,2))</f>
        <v>1072.8899999999999</v>
      </c>
    </row>
    <row r="152" spans="1:23" x14ac:dyDescent="0.2">
      <c r="A152" s="171">
        <v>41349</v>
      </c>
      <c r="B152" s="2">
        <v>26903064.079999998</v>
      </c>
      <c r="C152" s="2">
        <v>1076.1199999999999</v>
      </c>
      <c r="D152" s="2">
        <f t="shared" si="45"/>
        <v>0</v>
      </c>
      <c r="E152" s="30">
        <f t="shared" si="45"/>
        <v>0</v>
      </c>
      <c r="F152" s="73">
        <f t="shared" si="46"/>
        <v>0</v>
      </c>
      <c r="G152" s="43">
        <f t="shared" si="46"/>
        <v>0</v>
      </c>
      <c r="I152" s="19">
        <f t="shared" si="47"/>
        <v>661.55</v>
      </c>
      <c r="J152" s="138">
        <f t="shared" si="40"/>
        <v>360.17759999999998</v>
      </c>
      <c r="K152" s="78">
        <f t="shared" ref="K152:K215" si="49">ROUND(J152*18%,4)</f>
        <v>64.831999999999994</v>
      </c>
      <c r="L152" s="144">
        <f t="shared" si="42"/>
        <v>110.2585</v>
      </c>
      <c r="M152" s="87">
        <f t="shared" ref="M152:M215" si="50">ROUND(L152*18%,4)</f>
        <v>19.846499999999999</v>
      </c>
      <c r="N152" s="14"/>
      <c r="O152" s="14"/>
      <c r="P152" s="14"/>
      <c r="Q152" s="83"/>
      <c r="R152" s="83"/>
      <c r="V152" s="36">
        <f t="shared" ref="V152:V215" si="51">C152+(ROUND(C152*$V$2,2))</f>
        <v>1079.3499999999999</v>
      </c>
      <c r="W152" s="36">
        <f t="shared" ref="W152:W215" si="52">C152-(ROUND(C152*$V$2,2))</f>
        <v>1072.8899999999999</v>
      </c>
    </row>
    <row r="153" spans="1:23" x14ac:dyDescent="0.2">
      <c r="A153" s="171">
        <v>41350</v>
      </c>
      <c r="B153" s="2">
        <v>26903064.079999998</v>
      </c>
      <c r="C153" s="2">
        <v>1076.1199999999999</v>
      </c>
      <c r="D153" s="2">
        <f t="shared" si="45"/>
        <v>0</v>
      </c>
      <c r="E153" s="30">
        <f t="shared" si="45"/>
        <v>0</v>
      </c>
      <c r="F153" s="73">
        <f t="shared" si="46"/>
        <v>0</v>
      </c>
      <c r="G153" s="43">
        <f t="shared" si="46"/>
        <v>0</v>
      </c>
      <c r="I153" s="19">
        <f t="shared" si="47"/>
        <v>661.55</v>
      </c>
      <c r="J153" s="138">
        <f t="shared" si="40"/>
        <v>360.17759999999998</v>
      </c>
      <c r="K153" s="78">
        <f t="shared" si="49"/>
        <v>64.831999999999994</v>
      </c>
      <c r="L153" s="144">
        <f t="shared" si="42"/>
        <v>110.2585</v>
      </c>
      <c r="M153" s="87">
        <f t="shared" si="50"/>
        <v>19.846499999999999</v>
      </c>
      <c r="N153" s="14"/>
      <c r="O153" s="14"/>
      <c r="P153" s="14"/>
      <c r="Q153" s="83"/>
      <c r="R153" s="83"/>
      <c r="V153" s="36">
        <f t="shared" si="51"/>
        <v>1079.3499999999999</v>
      </c>
      <c r="W153" s="36">
        <f t="shared" si="52"/>
        <v>1072.8899999999999</v>
      </c>
    </row>
    <row r="154" spans="1:23" x14ac:dyDescent="0.2">
      <c r="A154" s="171">
        <v>41351</v>
      </c>
      <c r="B154" s="2">
        <v>26903064.079999998</v>
      </c>
      <c r="C154" s="2">
        <v>1076.1199999999999</v>
      </c>
      <c r="D154" s="2">
        <f t="shared" si="45"/>
        <v>0</v>
      </c>
      <c r="E154" s="30">
        <f t="shared" si="45"/>
        <v>0</v>
      </c>
      <c r="F154" s="73">
        <f t="shared" si="46"/>
        <v>0</v>
      </c>
      <c r="G154" s="43">
        <f t="shared" si="46"/>
        <v>0</v>
      </c>
      <c r="I154" s="31">
        <f t="shared" si="47"/>
        <v>661.55</v>
      </c>
      <c r="J154" s="137">
        <f t="shared" si="40"/>
        <v>360.17759999999998</v>
      </c>
      <c r="K154" s="77">
        <f t="shared" si="49"/>
        <v>64.831999999999994</v>
      </c>
      <c r="L154" s="137">
        <f t="shared" si="42"/>
        <v>110.2585</v>
      </c>
      <c r="M154" s="77">
        <f t="shared" si="50"/>
        <v>19.846499999999999</v>
      </c>
      <c r="N154" s="14"/>
      <c r="O154" s="14"/>
      <c r="P154" s="14"/>
      <c r="Q154" s="83"/>
      <c r="R154" s="83"/>
      <c r="V154" s="36">
        <f t="shared" si="51"/>
        <v>1079.3499999999999</v>
      </c>
      <c r="W154" s="36">
        <f t="shared" si="52"/>
        <v>1072.8899999999999</v>
      </c>
    </row>
    <row r="155" spans="1:23" x14ac:dyDescent="0.2">
      <c r="A155" s="171">
        <v>41352</v>
      </c>
      <c r="B155" s="2">
        <v>26903064.079999998</v>
      </c>
      <c r="C155" s="2">
        <v>1076.1199999999999</v>
      </c>
      <c r="D155" s="2">
        <f t="shared" si="45"/>
        <v>0</v>
      </c>
      <c r="E155" s="30">
        <f t="shared" si="45"/>
        <v>0</v>
      </c>
      <c r="F155" s="73">
        <f t="shared" si="46"/>
        <v>0</v>
      </c>
      <c r="G155" s="43">
        <f t="shared" si="46"/>
        <v>0</v>
      </c>
      <c r="I155" s="31">
        <f t="shared" si="47"/>
        <v>661.55</v>
      </c>
      <c r="J155" s="137">
        <f t="shared" si="40"/>
        <v>360.17759999999998</v>
      </c>
      <c r="K155" s="77">
        <f t="shared" si="49"/>
        <v>64.831999999999994</v>
      </c>
      <c r="L155" s="137">
        <f t="shared" si="42"/>
        <v>110.2585</v>
      </c>
      <c r="M155" s="77">
        <f t="shared" si="50"/>
        <v>19.846499999999999</v>
      </c>
      <c r="N155" s="14"/>
      <c r="O155" s="14"/>
      <c r="P155" s="14"/>
      <c r="Q155" s="83"/>
      <c r="R155" s="83"/>
      <c r="V155" s="36">
        <f t="shared" si="51"/>
        <v>1079.3499999999999</v>
      </c>
      <c r="W155" s="36">
        <f t="shared" si="52"/>
        <v>1072.8899999999999</v>
      </c>
    </row>
    <row r="156" spans="1:23" x14ac:dyDescent="0.2">
      <c r="A156" s="171">
        <v>41353</v>
      </c>
      <c r="B156" s="2">
        <v>26903064.079999998</v>
      </c>
      <c r="C156" s="2">
        <v>1076.1199999999999</v>
      </c>
      <c r="D156" s="2">
        <f t="shared" si="45"/>
        <v>0</v>
      </c>
      <c r="E156" s="30">
        <f t="shared" si="45"/>
        <v>0</v>
      </c>
      <c r="F156" s="73">
        <f t="shared" si="46"/>
        <v>0</v>
      </c>
      <c r="G156" s="43">
        <f t="shared" si="46"/>
        <v>0</v>
      </c>
      <c r="I156" s="19">
        <f t="shared" si="47"/>
        <v>661.55</v>
      </c>
      <c r="J156" s="138">
        <f t="shared" si="40"/>
        <v>360.17759999999998</v>
      </c>
      <c r="K156" s="78">
        <f t="shared" si="49"/>
        <v>64.831999999999994</v>
      </c>
      <c r="L156" s="144">
        <f t="shared" si="42"/>
        <v>110.2585</v>
      </c>
      <c r="M156" s="87">
        <f t="shared" si="50"/>
        <v>19.846499999999999</v>
      </c>
      <c r="N156" s="14"/>
      <c r="O156" s="14"/>
      <c r="P156" s="14"/>
      <c r="Q156" s="83"/>
      <c r="R156" s="83"/>
      <c r="V156" s="36">
        <f t="shared" si="51"/>
        <v>1079.3499999999999</v>
      </c>
      <c r="W156" s="36">
        <f t="shared" si="52"/>
        <v>1072.8899999999999</v>
      </c>
    </row>
    <row r="157" spans="1:23" x14ac:dyDescent="0.2">
      <c r="A157" s="171">
        <v>41354</v>
      </c>
      <c r="B157" s="2">
        <v>26903064.079999998</v>
      </c>
      <c r="C157" s="2">
        <v>1076.1199999999999</v>
      </c>
      <c r="D157" s="2">
        <f t="shared" si="45"/>
        <v>0</v>
      </c>
      <c r="E157" s="30">
        <f t="shared" si="45"/>
        <v>0</v>
      </c>
      <c r="F157" s="73">
        <f t="shared" si="46"/>
        <v>0</v>
      </c>
      <c r="G157" s="43">
        <f t="shared" si="46"/>
        <v>0</v>
      </c>
      <c r="I157" s="19">
        <f t="shared" si="47"/>
        <v>661.55</v>
      </c>
      <c r="J157" s="138">
        <f t="shared" si="40"/>
        <v>360.17759999999998</v>
      </c>
      <c r="K157" s="78">
        <f t="shared" si="49"/>
        <v>64.831999999999994</v>
      </c>
      <c r="L157" s="144">
        <f t="shared" si="42"/>
        <v>110.2585</v>
      </c>
      <c r="M157" s="87">
        <f t="shared" si="50"/>
        <v>19.846499999999999</v>
      </c>
      <c r="N157" s="14"/>
      <c r="O157" s="14"/>
      <c r="P157" s="14"/>
      <c r="Q157" s="83"/>
      <c r="R157" s="83"/>
      <c r="V157" s="36">
        <f t="shared" si="51"/>
        <v>1079.3499999999999</v>
      </c>
      <c r="W157" s="36">
        <f t="shared" si="52"/>
        <v>1072.8899999999999</v>
      </c>
    </row>
    <row r="158" spans="1:23" x14ac:dyDescent="0.2">
      <c r="A158" s="171">
        <v>41355</v>
      </c>
      <c r="B158" s="2">
        <v>26903064.079999998</v>
      </c>
      <c r="C158" s="2">
        <v>1076.1199999999999</v>
      </c>
      <c r="D158" s="2">
        <f t="shared" si="45"/>
        <v>0</v>
      </c>
      <c r="E158" s="30">
        <f t="shared" si="45"/>
        <v>0</v>
      </c>
      <c r="F158" s="73">
        <f t="shared" si="46"/>
        <v>0</v>
      </c>
      <c r="G158" s="43">
        <f t="shared" si="46"/>
        <v>0</v>
      </c>
      <c r="I158" s="19">
        <f t="shared" si="47"/>
        <v>661.55</v>
      </c>
      <c r="J158" s="138">
        <f t="shared" si="40"/>
        <v>360.17759999999998</v>
      </c>
      <c r="K158" s="78">
        <f t="shared" si="49"/>
        <v>64.831999999999994</v>
      </c>
      <c r="L158" s="144">
        <f t="shared" si="42"/>
        <v>110.2585</v>
      </c>
      <c r="M158" s="87">
        <f t="shared" si="50"/>
        <v>19.846499999999999</v>
      </c>
      <c r="N158" s="14"/>
      <c r="O158" s="116"/>
      <c r="P158" s="14"/>
      <c r="Q158" s="83"/>
      <c r="R158" s="83"/>
      <c r="S158" s="118"/>
      <c r="V158" s="36">
        <f t="shared" si="51"/>
        <v>1079.3499999999999</v>
      </c>
      <c r="W158" s="36">
        <f t="shared" si="52"/>
        <v>1072.8899999999999</v>
      </c>
    </row>
    <row r="159" spans="1:23" x14ac:dyDescent="0.2">
      <c r="A159" s="171">
        <v>41356</v>
      </c>
      <c r="B159" s="2">
        <v>26903064.079999998</v>
      </c>
      <c r="C159" s="2">
        <v>1076.1199999999999</v>
      </c>
      <c r="D159" s="2">
        <f t="shared" si="45"/>
        <v>0</v>
      </c>
      <c r="E159" s="30">
        <f t="shared" si="45"/>
        <v>0</v>
      </c>
      <c r="F159" s="73">
        <f t="shared" si="46"/>
        <v>0</v>
      </c>
      <c r="G159" s="43">
        <f t="shared" si="46"/>
        <v>0</v>
      </c>
      <c r="I159" s="19">
        <f t="shared" si="47"/>
        <v>661.55</v>
      </c>
      <c r="J159" s="138">
        <f t="shared" si="40"/>
        <v>360.17759999999998</v>
      </c>
      <c r="K159" s="78">
        <f t="shared" si="49"/>
        <v>64.831999999999994</v>
      </c>
      <c r="L159" s="144">
        <f t="shared" si="42"/>
        <v>110.2585</v>
      </c>
      <c r="M159" s="87">
        <f t="shared" si="50"/>
        <v>19.846499999999999</v>
      </c>
      <c r="N159" s="14"/>
      <c r="O159" s="14"/>
      <c r="P159" s="14"/>
      <c r="Q159" s="83"/>
      <c r="R159" s="83"/>
      <c r="V159" s="36">
        <f t="shared" si="51"/>
        <v>1079.3499999999999</v>
      </c>
      <c r="W159" s="36">
        <f t="shared" si="52"/>
        <v>1072.8899999999999</v>
      </c>
    </row>
    <row r="160" spans="1:23" x14ac:dyDescent="0.2">
      <c r="A160" s="171">
        <v>41357</v>
      </c>
      <c r="B160" s="2">
        <v>26903064.079999998</v>
      </c>
      <c r="C160" s="2">
        <v>1076.1199999999999</v>
      </c>
      <c r="D160" s="2">
        <f t="shared" si="45"/>
        <v>0</v>
      </c>
      <c r="E160" s="30">
        <f t="shared" si="45"/>
        <v>0</v>
      </c>
      <c r="F160" s="73">
        <f t="shared" si="46"/>
        <v>0</v>
      </c>
      <c r="G160" s="43">
        <f t="shared" si="46"/>
        <v>0</v>
      </c>
      <c r="I160" s="19">
        <f t="shared" si="47"/>
        <v>661.55</v>
      </c>
      <c r="J160" s="138">
        <f t="shared" si="40"/>
        <v>360.17759999999998</v>
      </c>
      <c r="K160" s="78">
        <f t="shared" si="49"/>
        <v>64.831999999999994</v>
      </c>
      <c r="L160" s="144">
        <f t="shared" si="42"/>
        <v>110.2585</v>
      </c>
      <c r="M160" s="87">
        <f t="shared" si="50"/>
        <v>19.846499999999999</v>
      </c>
      <c r="N160" s="14"/>
      <c r="O160" s="14"/>
      <c r="P160" s="14"/>
      <c r="Q160" s="83"/>
      <c r="R160" s="83"/>
      <c r="V160" s="36">
        <f t="shared" si="51"/>
        <v>1079.3499999999999</v>
      </c>
      <c r="W160" s="36">
        <f t="shared" si="52"/>
        <v>1072.8899999999999</v>
      </c>
    </row>
    <row r="161" spans="1:23" x14ac:dyDescent="0.2">
      <c r="A161" s="171">
        <v>41358</v>
      </c>
      <c r="B161" s="2">
        <v>26903064.079999998</v>
      </c>
      <c r="C161" s="2">
        <v>1076.1199999999999</v>
      </c>
      <c r="D161" s="2">
        <f t="shared" si="45"/>
        <v>0</v>
      </c>
      <c r="E161" s="30">
        <f t="shared" si="45"/>
        <v>0</v>
      </c>
      <c r="F161" s="73">
        <f t="shared" si="46"/>
        <v>0</v>
      </c>
      <c r="G161" s="43">
        <f t="shared" si="46"/>
        <v>0</v>
      </c>
      <c r="I161" s="31">
        <f t="shared" si="47"/>
        <v>661.55</v>
      </c>
      <c r="J161" s="137">
        <f t="shared" si="40"/>
        <v>360.17759999999998</v>
      </c>
      <c r="K161" s="77">
        <f t="shared" si="49"/>
        <v>64.831999999999994</v>
      </c>
      <c r="L161" s="137">
        <f t="shared" si="42"/>
        <v>110.2585</v>
      </c>
      <c r="M161" s="77">
        <f t="shared" si="50"/>
        <v>19.846499999999999</v>
      </c>
      <c r="N161" s="14"/>
      <c r="O161" s="14"/>
      <c r="P161" s="14"/>
      <c r="Q161" s="83"/>
      <c r="R161" s="83"/>
      <c r="V161" s="36">
        <f t="shared" si="51"/>
        <v>1079.3499999999999</v>
      </c>
      <c r="W161" s="36">
        <f t="shared" si="52"/>
        <v>1072.8899999999999</v>
      </c>
    </row>
    <row r="162" spans="1:23" x14ac:dyDescent="0.2">
      <c r="A162" s="171">
        <v>41359</v>
      </c>
      <c r="B162" s="2">
        <v>26903064.079999998</v>
      </c>
      <c r="C162" s="2">
        <v>1076.1199999999999</v>
      </c>
      <c r="D162" s="2">
        <f t="shared" si="45"/>
        <v>0</v>
      </c>
      <c r="E162" s="30">
        <f t="shared" si="45"/>
        <v>0</v>
      </c>
      <c r="F162" s="73">
        <f t="shared" si="46"/>
        <v>0</v>
      </c>
      <c r="G162" s="43">
        <f t="shared" si="46"/>
        <v>0</v>
      </c>
      <c r="I162" s="31">
        <f t="shared" si="47"/>
        <v>661.55</v>
      </c>
      <c r="J162" s="137">
        <f t="shared" si="40"/>
        <v>360.17759999999998</v>
      </c>
      <c r="K162" s="77">
        <f t="shared" si="49"/>
        <v>64.831999999999994</v>
      </c>
      <c r="L162" s="137">
        <f t="shared" si="42"/>
        <v>110.2585</v>
      </c>
      <c r="M162" s="77">
        <f t="shared" si="50"/>
        <v>19.846499999999999</v>
      </c>
      <c r="N162" s="191" t="s">
        <v>54</v>
      </c>
      <c r="O162" s="191"/>
      <c r="P162" s="191"/>
      <c r="Q162" s="83"/>
      <c r="R162" s="83"/>
      <c r="V162" s="36">
        <f t="shared" si="51"/>
        <v>1079.3499999999999</v>
      </c>
      <c r="W162" s="36">
        <f t="shared" si="52"/>
        <v>1072.8899999999999</v>
      </c>
    </row>
    <row r="163" spans="1:23" x14ac:dyDescent="0.2">
      <c r="A163" s="171">
        <v>41360</v>
      </c>
      <c r="B163" s="2">
        <v>26903064.079999998</v>
      </c>
      <c r="C163" s="2">
        <v>1076.1199999999999</v>
      </c>
      <c r="D163" s="2">
        <f t="shared" si="45"/>
        <v>0</v>
      </c>
      <c r="E163" s="30">
        <f t="shared" si="45"/>
        <v>0</v>
      </c>
      <c r="F163" s="73">
        <f t="shared" si="46"/>
        <v>0</v>
      </c>
      <c r="G163" s="43">
        <f t="shared" si="46"/>
        <v>0</v>
      </c>
      <c r="I163" s="19">
        <f t="shared" si="47"/>
        <v>661.55</v>
      </c>
      <c r="J163" s="138">
        <f t="shared" si="40"/>
        <v>360.17759999999998</v>
      </c>
      <c r="K163" s="78">
        <f t="shared" si="49"/>
        <v>64.831999999999994</v>
      </c>
      <c r="L163" s="144">
        <f t="shared" si="42"/>
        <v>110.2585</v>
      </c>
      <c r="M163" s="87">
        <f t="shared" si="50"/>
        <v>19.846499999999999</v>
      </c>
      <c r="N163" s="119" t="s">
        <v>52</v>
      </c>
      <c r="O163" s="120">
        <f>SUM(J138:J168)</f>
        <v>11173.718999999996</v>
      </c>
      <c r="P163" s="76">
        <f>SUM(L138:L168)</f>
        <v>3420.5274999999988</v>
      </c>
      <c r="Q163" s="83"/>
      <c r="R163" s="83"/>
      <c r="V163" s="36">
        <f t="shared" si="51"/>
        <v>1079.3499999999999</v>
      </c>
      <c r="W163" s="36">
        <f t="shared" si="52"/>
        <v>1072.8899999999999</v>
      </c>
    </row>
    <row r="164" spans="1:23" x14ac:dyDescent="0.2">
      <c r="A164" s="171">
        <v>41361</v>
      </c>
      <c r="B164" s="2">
        <v>26903064.079999998</v>
      </c>
      <c r="C164" s="2">
        <v>1076.1199999999999</v>
      </c>
      <c r="D164" s="2">
        <f t="shared" si="45"/>
        <v>0</v>
      </c>
      <c r="E164" s="30">
        <f t="shared" si="45"/>
        <v>0</v>
      </c>
      <c r="F164" s="73">
        <f t="shared" si="46"/>
        <v>0</v>
      </c>
      <c r="G164" s="43">
        <f t="shared" si="46"/>
        <v>0</v>
      </c>
      <c r="I164" s="19">
        <f t="shared" si="47"/>
        <v>661.55</v>
      </c>
      <c r="J164" s="138">
        <f t="shared" si="40"/>
        <v>360.17759999999998</v>
      </c>
      <c r="K164" s="78">
        <f t="shared" si="49"/>
        <v>64.831999999999994</v>
      </c>
      <c r="L164" s="144">
        <f t="shared" si="42"/>
        <v>110.2585</v>
      </c>
      <c r="M164" s="87">
        <f t="shared" si="50"/>
        <v>19.846499999999999</v>
      </c>
      <c r="N164" s="119" t="s">
        <v>53</v>
      </c>
      <c r="O164" s="76">
        <f>SUM(K138:K168)</f>
        <v>2011.2703999999987</v>
      </c>
      <c r="P164" s="76">
        <f>SUM(M138:M168)</f>
        <v>615.6941999999998</v>
      </c>
      <c r="Q164" s="83"/>
      <c r="R164" s="83"/>
      <c r="V164" s="36">
        <f t="shared" si="51"/>
        <v>1079.3499999999999</v>
      </c>
      <c r="W164" s="36">
        <f t="shared" si="52"/>
        <v>1072.8899999999999</v>
      </c>
    </row>
    <row r="165" spans="1:23" x14ac:dyDescent="0.2">
      <c r="A165" s="171">
        <v>41362</v>
      </c>
      <c r="B165" s="31">
        <v>27107557.199999999</v>
      </c>
      <c r="C165" s="31">
        <v>1084.3</v>
      </c>
      <c r="D165" s="2">
        <f t="shared" si="45"/>
        <v>204493.12000000104</v>
      </c>
      <c r="E165" s="30">
        <f t="shared" si="45"/>
        <v>8.1800000000000637</v>
      </c>
      <c r="F165" s="73">
        <f t="shared" si="46"/>
        <v>7.6011089068483929E-3</v>
      </c>
      <c r="G165" s="43">
        <f t="shared" si="46"/>
        <v>7.6013827454187869E-3</v>
      </c>
      <c r="I165" s="19">
        <f t="shared" si="47"/>
        <v>661.55</v>
      </c>
      <c r="J165" s="138">
        <f t="shared" ref="J165:J228" si="53">ROUND(IF(B164&lt;=$R$814,B164*$S$814/$O$813,MAX(IF(B164&lt;=$R$815,B164*$S$815/$O$813,MAX(IF(B164&lt;=$R$816,B164*$S$816/$O$813,MAX(IF(B164&lt;=$R$817,B164*$S$817/$O$813,MAX(IF(B164&lt;=$R$818,B164*$S$818/$O$813,MAX(IF(B164&lt;=$R$819,B164*$S$819/$O$813,MAX(IF(B164&gt;$R$820,B164*$S$820/$O$813,0),$R$819*$S$819/$O$813)),$R$818*$S$818/$O$813)),$R$817*$S$817/$O$813)),$R$816*$S$816/$O$813)),$R$815*$S$815/$O$813)),$R$814*$S$814/$O$813)),4)</f>
        <v>360.17759999999998</v>
      </c>
      <c r="K165" s="78">
        <f t="shared" si="49"/>
        <v>64.831999999999994</v>
      </c>
      <c r="L165" s="144">
        <f t="shared" si="42"/>
        <v>110.2585</v>
      </c>
      <c r="M165" s="87">
        <f t="shared" si="50"/>
        <v>19.846499999999999</v>
      </c>
      <c r="N165" s="186" t="s">
        <v>7</v>
      </c>
      <c r="O165" s="199"/>
      <c r="P165" s="199"/>
      <c r="Q165" s="83"/>
      <c r="R165" s="83"/>
      <c r="V165" s="36">
        <f t="shared" si="51"/>
        <v>1087.55</v>
      </c>
      <c r="W165" s="36">
        <f t="shared" si="52"/>
        <v>1081.05</v>
      </c>
    </row>
    <row r="166" spans="1:23" x14ac:dyDescent="0.2">
      <c r="A166" s="171">
        <v>41363</v>
      </c>
      <c r="B166" s="2">
        <v>27107557.199999999</v>
      </c>
      <c r="C166" s="2">
        <v>1084.3</v>
      </c>
      <c r="D166" s="2">
        <f t="shared" si="45"/>
        <v>0</v>
      </c>
      <c r="E166" s="30">
        <f t="shared" si="45"/>
        <v>0</v>
      </c>
      <c r="F166" s="73">
        <f t="shared" si="46"/>
        <v>0</v>
      </c>
      <c r="G166" s="43">
        <f t="shared" si="46"/>
        <v>0</v>
      </c>
      <c r="I166" s="19">
        <f t="shared" si="47"/>
        <v>666.58</v>
      </c>
      <c r="J166" s="138">
        <f t="shared" si="53"/>
        <v>362.91539999999998</v>
      </c>
      <c r="K166" s="78">
        <f t="shared" si="49"/>
        <v>65.324799999999996</v>
      </c>
      <c r="L166" s="144">
        <f t="shared" si="42"/>
        <v>111.09650000000001</v>
      </c>
      <c r="M166" s="87">
        <f t="shared" si="50"/>
        <v>19.997399999999999</v>
      </c>
      <c r="N166" s="92" t="s">
        <v>43</v>
      </c>
      <c r="O166" s="174" t="s">
        <v>39</v>
      </c>
      <c r="P166" s="93" t="s">
        <v>40</v>
      </c>
      <c r="Q166" s="83"/>
      <c r="R166" s="83"/>
      <c r="V166" s="36">
        <f t="shared" si="51"/>
        <v>1087.55</v>
      </c>
      <c r="W166" s="36">
        <f t="shared" si="52"/>
        <v>1081.05</v>
      </c>
    </row>
    <row r="167" spans="1:23" x14ac:dyDescent="0.2">
      <c r="A167" s="171">
        <v>41364</v>
      </c>
      <c r="B167" s="2">
        <v>27107557.199999999</v>
      </c>
      <c r="C167" s="2">
        <v>1084.3</v>
      </c>
      <c r="D167" s="2">
        <f t="shared" si="45"/>
        <v>0</v>
      </c>
      <c r="E167" s="30">
        <f t="shared" si="45"/>
        <v>0</v>
      </c>
      <c r="F167" s="73">
        <f t="shared" si="46"/>
        <v>0</v>
      </c>
      <c r="G167" s="43">
        <f t="shared" si="46"/>
        <v>0</v>
      </c>
      <c r="I167" s="32">
        <f t="shared" si="47"/>
        <v>666.58</v>
      </c>
      <c r="J167" s="138">
        <f t="shared" si="53"/>
        <v>362.91539999999998</v>
      </c>
      <c r="K167" s="78">
        <f t="shared" si="49"/>
        <v>65.324799999999996</v>
      </c>
      <c r="L167" s="144">
        <f t="shared" si="42"/>
        <v>111.09650000000001</v>
      </c>
      <c r="M167" s="87">
        <f t="shared" si="50"/>
        <v>19.997399999999999</v>
      </c>
      <c r="N167" s="94">
        <f>SUM(I138:I167)</f>
        <v>19856.559999999994</v>
      </c>
      <c r="O167" s="89">
        <f>IF(SUM(J138:J168)&lt;20000,20000,SUM(J138:J168))</f>
        <v>20000</v>
      </c>
      <c r="P167" s="91">
        <f>IF(SUM(L138:L168)&lt;6000,6000,SUM(L138:L168))</f>
        <v>6000</v>
      </c>
      <c r="Q167" s="83"/>
      <c r="R167" s="83"/>
      <c r="V167" s="36">
        <f t="shared" si="51"/>
        <v>1087.55</v>
      </c>
      <c r="W167" s="36">
        <f t="shared" si="52"/>
        <v>1081.05</v>
      </c>
    </row>
    <row r="168" spans="1:23" x14ac:dyDescent="0.2">
      <c r="A168" s="171">
        <v>41365</v>
      </c>
      <c r="B168" s="2">
        <v>27107557.199999999</v>
      </c>
      <c r="C168" s="2">
        <v>1084.3</v>
      </c>
      <c r="D168" s="2">
        <f t="shared" si="45"/>
        <v>0</v>
      </c>
      <c r="E168" s="30">
        <f t="shared" si="45"/>
        <v>0</v>
      </c>
      <c r="F168" s="73">
        <f t="shared" si="46"/>
        <v>0</v>
      </c>
      <c r="G168" s="43">
        <f t="shared" si="46"/>
        <v>0</v>
      </c>
      <c r="I168" s="31">
        <f t="shared" si="47"/>
        <v>666.58</v>
      </c>
      <c r="J168" s="139">
        <f t="shared" si="53"/>
        <v>362.91539999999998</v>
      </c>
      <c r="K168" s="79">
        <f t="shared" si="49"/>
        <v>65.324799999999996</v>
      </c>
      <c r="L168" s="139">
        <f t="shared" si="42"/>
        <v>111.09650000000001</v>
      </c>
      <c r="M168" s="79">
        <f t="shared" si="50"/>
        <v>19.997399999999999</v>
      </c>
      <c r="N168" s="94">
        <f>ROUND(N167*18/118,2)</f>
        <v>3028.97</v>
      </c>
      <c r="O168" s="95">
        <f>IF(O167=TRUE,SUM(K138:K168),O167*18%)</f>
        <v>3600</v>
      </c>
      <c r="P168" s="96">
        <f>IF(P167=TRUE,SUM(M138:M168),P167*18%)</f>
        <v>1080</v>
      </c>
      <c r="Q168" s="83"/>
      <c r="R168" s="83"/>
      <c r="V168" s="36">
        <f t="shared" si="51"/>
        <v>1087.55</v>
      </c>
      <c r="W168" s="36">
        <f t="shared" si="52"/>
        <v>1081.05</v>
      </c>
    </row>
    <row r="169" spans="1:23" x14ac:dyDescent="0.2">
      <c r="A169" s="171">
        <v>41366</v>
      </c>
      <c r="B169" s="2">
        <v>27107557.199999999</v>
      </c>
      <c r="C169" s="2">
        <v>1084.3</v>
      </c>
      <c r="D169" s="2">
        <f t="shared" si="45"/>
        <v>0</v>
      </c>
      <c r="E169" s="30">
        <f t="shared" si="45"/>
        <v>0</v>
      </c>
      <c r="F169" s="73">
        <f t="shared" si="46"/>
        <v>0</v>
      </c>
      <c r="G169" s="43">
        <f t="shared" si="46"/>
        <v>0</v>
      </c>
      <c r="I169" s="31">
        <f t="shared" si="47"/>
        <v>666.58</v>
      </c>
      <c r="J169" s="137">
        <f t="shared" si="53"/>
        <v>362.91539999999998</v>
      </c>
      <c r="K169" s="77">
        <f t="shared" si="49"/>
        <v>65.324799999999996</v>
      </c>
      <c r="L169" s="137">
        <f t="shared" si="42"/>
        <v>111.09650000000001</v>
      </c>
      <c r="M169" s="77">
        <f t="shared" si="50"/>
        <v>19.997399999999999</v>
      </c>
      <c r="N169" s="190" t="s">
        <v>47</v>
      </c>
      <c r="O169" s="190"/>
      <c r="P169" s="190"/>
      <c r="Q169" s="83"/>
      <c r="R169" s="83"/>
      <c r="V169" s="36">
        <f t="shared" si="51"/>
        <v>1087.55</v>
      </c>
      <c r="W169" s="36">
        <f t="shared" si="52"/>
        <v>1081.05</v>
      </c>
    </row>
    <row r="170" spans="1:23" x14ac:dyDescent="0.2">
      <c r="A170" s="171">
        <v>41367</v>
      </c>
      <c r="B170" s="2">
        <v>27107557.199999999</v>
      </c>
      <c r="C170" s="2">
        <v>1084.3</v>
      </c>
      <c r="D170" s="2">
        <f t="shared" si="45"/>
        <v>0</v>
      </c>
      <c r="E170" s="30">
        <f t="shared" si="45"/>
        <v>0</v>
      </c>
      <c r="F170" s="73">
        <f t="shared" si="46"/>
        <v>0</v>
      </c>
      <c r="G170" s="43">
        <f t="shared" si="46"/>
        <v>0</v>
      </c>
      <c r="I170" s="19">
        <f t="shared" si="47"/>
        <v>666.58</v>
      </c>
      <c r="J170" s="138">
        <f t="shared" si="53"/>
        <v>362.91539999999998</v>
      </c>
      <c r="K170" s="78">
        <f t="shared" si="49"/>
        <v>65.324799999999996</v>
      </c>
      <c r="L170" s="144">
        <f t="shared" si="42"/>
        <v>111.09650000000001</v>
      </c>
      <c r="M170" s="87">
        <f t="shared" si="50"/>
        <v>19.997399999999999</v>
      </c>
      <c r="N170" s="145"/>
      <c r="O170" s="14"/>
      <c r="P170" s="14"/>
      <c r="V170" s="36">
        <f t="shared" si="51"/>
        <v>1087.55</v>
      </c>
      <c r="W170" s="36">
        <f t="shared" si="52"/>
        <v>1081.05</v>
      </c>
    </row>
    <row r="171" spans="1:23" x14ac:dyDescent="0.2">
      <c r="A171" s="171">
        <v>41368</v>
      </c>
      <c r="B171" s="2">
        <v>27107557.199999999</v>
      </c>
      <c r="C171" s="2">
        <v>1084.3</v>
      </c>
      <c r="D171" s="2">
        <f t="shared" si="45"/>
        <v>0</v>
      </c>
      <c r="E171" s="30">
        <f t="shared" si="45"/>
        <v>0</v>
      </c>
      <c r="F171" s="73">
        <f t="shared" si="46"/>
        <v>0</v>
      </c>
      <c r="G171" s="43">
        <f t="shared" si="46"/>
        <v>0</v>
      </c>
      <c r="I171" s="19">
        <f t="shared" si="47"/>
        <v>666.58</v>
      </c>
      <c r="J171" s="138">
        <f t="shared" si="53"/>
        <v>362.91539999999998</v>
      </c>
      <c r="K171" s="78">
        <f t="shared" si="49"/>
        <v>65.324799999999996</v>
      </c>
      <c r="L171" s="144">
        <f t="shared" si="42"/>
        <v>111.09650000000001</v>
      </c>
      <c r="M171" s="87">
        <f t="shared" si="50"/>
        <v>19.997399999999999</v>
      </c>
      <c r="N171" s="14"/>
      <c r="O171" s="14"/>
      <c r="P171" s="14"/>
      <c r="V171" s="36">
        <f t="shared" si="51"/>
        <v>1087.55</v>
      </c>
      <c r="W171" s="36">
        <f t="shared" si="52"/>
        <v>1081.05</v>
      </c>
    </row>
    <row r="172" spans="1:23" x14ac:dyDescent="0.2">
      <c r="A172" s="171">
        <v>41369</v>
      </c>
      <c r="B172" s="2">
        <v>27107557.199999999</v>
      </c>
      <c r="C172" s="2">
        <v>1084.3</v>
      </c>
      <c r="D172" s="2">
        <f t="shared" si="45"/>
        <v>0</v>
      </c>
      <c r="E172" s="30">
        <f t="shared" si="45"/>
        <v>0</v>
      </c>
      <c r="F172" s="73">
        <f t="shared" si="46"/>
        <v>0</v>
      </c>
      <c r="G172" s="43">
        <f t="shared" si="46"/>
        <v>0</v>
      </c>
      <c r="I172" s="19">
        <f t="shared" si="47"/>
        <v>666.58</v>
      </c>
      <c r="J172" s="138">
        <f t="shared" si="53"/>
        <v>362.91539999999998</v>
      </c>
      <c r="K172" s="78">
        <f t="shared" si="49"/>
        <v>65.324799999999996</v>
      </c>
      <c r="L172" s="144">
        <f t="shared" si="42"/>
        <v>111.09650000000001</v>
      </c>
      <c r="M172" s="87">
        <f t="shared" si="50"/>
        <v>19.997399999999999</v>
      </c>
      <c r="N172" s="14"/>
      <c r="O172" s="14"/>
      <c r="P172" s="14"/>
      <c r="V172" s="36">
        <f t="shared" si="51"/>
        <v>1087.55</v>
      </c>
      <c r="W172" s="36">
        <f t="shared" si="52"/>
        <v>1081.05</v>
      </c>
    </row>
    <row r="173" spans="1:23" x14ac:dyDescent="0.2">
      <c r="A173" s="171">
        <v>41370</v>
      </c>
      <c r="B173" s="2">
        <v>27107557.199999999</v>
      </c>
      <c r="C173" s="2">
        <v>1084.3</v>
      </c>
      <c r="D173" s="2">
        <f t="shared" si="45"/>
        <v>0</v>
      </c>
      <c r="E173" s="30">
        <f t="shared" si="45"/>
        <v>0</v>
      </c>
      <c r="F173" s="73">
        <f t="shared" si="46"/>
        <v>0</v>
      </c>
      <c r="G173" s="43">
        <f t="shared" si="46"/>
        <v>0</v>
      </c>
      <c r="I173" s="19">
        <f t="shared" si="47"/>
        <v>666.58</v>
      </c>
      <c r="J173" s="138">
        <f t="shared" si="53"/>
        <v>362.91539999999998</v>
      </c>
      <c r="K173" s="78">
        <f t="shared" si="49"/>
        <v>65.324799999999996</v>
      </c>
      <c r="L173" s="144">
        <f t="shared" si="42"/>
        <v>111.09650000000001</v>
      </c>
      <c r="M173" s="87">
        <f t="shared" si="50"/>
        <v>19.997399999999999</v>
      </c>
      <c r="N173" s="14"/>
      <c r="O173" s="14"/>
      <c r="P173" s="14"/>
      <c r="V173" s="36">
        <f t="shared" si="51"/>
        <v>1087.55</v>
      </c>
      <c r="W173" s="36">
        <f t="shared" si="52"/>
        <v>1081.05</v>
      </c>
    </row>
    <row r="174" spans="1:23" x14ac:dyDescent="0.2">
      <c r="A174" s="171">
        <v>41371</v>
      </c>
      <c r="B174" s="2">
        <v>27107557.199999999</v>
      </c>
      <c r="C174" s="2">
        <v>1084.3</v>
      </c>
      <c r="D174" s="2">
        <f t="shared" si="45"/>
        <v>0</v>
      </c>
      <c r="E174" s="30">
        <f t="shared" si="45"/>
        <v>0</v>
      </c>
      <c r="F174" s="73">
        <f t="shared" si="46"/>
        <v>0</v>
      </c>
      <c r="G174" s="43">
        <f t="shared" si="46"/>
        <v>0</v>
      </c>
      <c r="I174" s="19">
        <f t="shared" si="47"/>
        <v>666.58</v>
      </c>
      <c r="J174" s="138">
        <f t="shared" si="53"/>
        <v>362.91539999999998</v>
      </c>
      <c r="K174" s="78">
        <f t="shared" si="49"/>
        <v>65.324799999999996</v>
      </c>
      <c r="L174" s="144">
        <f t="shared" ref="L174:L237" si="54">ROUND(IF(B173&lt;=$R$824,B173*$S$824/$O$813,IF(B173&gt;$R$825,B173*$S$825/$O$813,0)),4)</f>
        <v>111.09650000000001</v>
      </c>
      <c r="M174" s="87">
        <f t="shared" si="50"/>
        <v>19.997399999999999</v>
      </c>
      <c r="N174" s="14"/>
      <c r="O174" s="14"/>
      <c r="P174" s="14"/>
      <c r="V174" s="36">
        <f t="shared" si="51"/>
        <v>1087.55</v>
      </c>
      <c r="W174" s="36">
        <f t="shared" si="52"/>
        <v>1081.05</v>
      </c>
    </row>
    <row r="175" spans="1:23" x14ac:dyDescent="0.2">
      <c r="A175" s="171">
        <v>41372</v>
      </c>
      <c r="B175" s="2">
        <v>27107557.199999999</v>
      </c>
      <c r="C175" s="2">
        <v>1084.3</v>
      </c>
      <c r="D175" s="2">
        <f t="shared" si="45"/>
        <v>0</v>
      </c>
      <c r="E175" s="30">
        <f t="shared" si="45"/>
        <v>0</v>
      </c>
      <c r="F175" s="73">
        <f t="shared" si="46"/>
        <v>0</v>
      </c>
      <c r="G175" s="43">
        <f t="shared" si="46"/>
        <v>0</v>
      </c>
      <c r="I175" s="31">
        <f t="shared" ref="I175:I196" si="55">ROUND(B174*$N$2/$O$813,2)</f>
        <v>666.58</v>
      </c>
      <c r="J175" s="137">
        <f t="shared" si="53"/>
        <v>362.91539999999998</v>
      </c>
      <c r="K175" s="77">
        <f t="shared" si="49"/>
        <v>65.324799999999996</v>
      </c>
      <c r="L175" s="137">
        <f t="shared" si="54"/>
        <v>111.09650000000001</v>
      </c>
      <c r="M175" s="77">
        <f t="shared" si="50"/>
        <v>19.997399999999999</v>
      </c>
      <c r="N175" s="14"/>
      <c r="O175" s="14"/>
      <c r="P175" s="14"/>
      <c r="V175" s="36">
        <f t="shared" si="51"/>
        <v>1087.55</v>
      </c>
      <c r="W175" s="36">
        <f t="shared" si="52"/>
        <v>1081.05</v>
      </c>
    </row>
    <row r="176" spans="1:23" x14ac:dyDescent="0.2">
      <c r="A176" s="171">
        <v>41373</v>
      </c>
      <c r="B176" s="2">
        <v>27107557.199999999</v>
      </c>
      <c r="C176" s="2">
        <v>1084.3</v>
      </c>
      <c r="D176" s="2">
        <f t="shared" si="45"/>
        <v>0</v>
      </c>
      <c r="E176" s="30">
        <f t="shared" si="45"/>
        <v>0</v>
      </c>
      <c r="F176" s="73">
        <f t="shared" si="46"/>
        <v>0</v>
      </c>
      <c r="G176" s="43">
        <f t="shared" si="46"/>
        <v>0</v>
      </c>
      <c r="I176" s="31">
        <f t="shared" si="55"/>
        <v>666.58</v>
      </c>
      <c r="J176" s="137">
        <f t="shared" si="53"/>
        <v>362.91539999999998</v>
      </c>
      <c r="K176" s="77">
        <f t="shared" si="49"/>
        <v>65.324799999999996</v>
      </c>
      <c r="L176" s="137">
        <f t="shared" si="54"/>
        <v>111.09650000000001</v>
      </c>
      <c r="M176" s="77">
        <f t="shared" si="50"/>
        <v>19.997399999999999</v>
      </c>
      <c r="N176" s="14"/>
      <c r="O176" s="14"/>
      <c r="P176" s="14"/>
      <c r="V176" s="36">
        <f t="shared" si="51"/>
        <v>1087.55</v>
      </c>
      <c r="W176" s="36">
        <f t="shared" si="52"/>
        <v>1081.05</v>
      </c>
    </row>
    <row r="177" spans="1:23" x14ac:dyDescent="0.2">
      <c r="A177" s="171">
        <v>41374</v>
      </c>
      <c r="B177" s="2">
        <v>27107557.199999999</v>
      </c>
      <c r="C177" s="2">
        <v>1084.3</v>
      </c>
      <c r="D177" s="2">
        <f t="shared" si="45"/>
        <v>0</v>
      </c>
      <c r="E177" s="30">
        <f t="shared" si="45"/>
        <v>0</v>
      </c>
      <c r="F177" s="73">
        <f t="shared" si="46"/>
        <v>0</v>
      </c>
      <c r="G177" s="43">
        <f t="shared" si="46"/>
        <v>0</v>
      </c>
      <c r="I177" s="19">
        <f t="shared" si="55"/>
        <v>666.58</v>
      </c>
      <c r="J177" s="138">
        <f t="shared" si="53"/>
        <v>362.91539999999998</v>
      </c>
      <c r="K177" s="78">
        <f t="shared" si="49"/>
        <v>65.324799999999996</v>
      </c>
      <c r="L177" s="144">
        <f t="shared" si="54"/>
        <v>111.09650000000001</v>
      </c>
      <c r="M177" s="87">
        <f t="shared" si="50"/>
        <v>19.997399999999999</v>
      </c>
      <c r="N177" s="14"/>
      <c r="O177" s="14"/>
      <c r="P177" s="14"/>
      <c r="V177" s="36">
        <f t="shared" si="51"/>
        <v>1087.55</v>
      </c>
      <c r="W177" s="36">
        <f t="shared" si="52"/>
        <v>1081.05</v>
      </c>
    </row>
    <row r="178" spans="1:23" x14ac:dyDescent="0.2">
      <c r="A178" s="171">
        <v>41375</v>
      </c>
      <c r="B178" s="2">
        <v>27107557.199999999</v>
      </c>
      <c r="C178" s="2">
        <v>1084.3</v>
      </c>
      <c r="D178" s="2">
        <f t="shared" si="45"/>
        <v>0</v>
      </c>
      <c r="E178" s="30">
        <f t="shared" si="45"/>
        <v>0</v>
      </c>
      <c r="F178" s="73">
        <f t="shared" si="46"/>
        <v>0</v>
      </c>
      <c r="G178" s="43">
        <f t="shared" si="46"/>
        <v>0</v>
      </c>
      <c r="I178" s="19">
        <f t="shared" si="55"/>
        <v>666.58</v>
      </c>
      <c r="J178" s="138">
        <f t="shared" si="53"/>
        <v>362.91539999999998</v>
      </c>
      <c r="K178" s="78">
        <f t="shared" si="49"/>
        <v>65.324799999999996</v>
      </c>
      <c r="L178" s="144">
        <f t="shared" si="54"/>
        <v>111.09650000000001</v>
      </c>
      <c r="M178" s="87">
        <f t="shared" si="50"/>
        <v>19.997399999999999</v>
      </c>
      <c r="N178" s="14"/>
      <c r="O178" s="14"/>
      <c r="P178" s="14"/>
      <c r="V178" s="36">
        <f t="shared" si="51"/>
        <v>1087.55</v>
      </c>
      <c r="W178" s="36">
        <f t="shared" si="52"/>
        <v>1081.05</v>
      </c>
    </row>
    <row r="179" spans="1:23" x14ac:dyDescent="0.2">
      <c r="A179" s="171">
        <v>41376</v>
      </c>
      <c r="B179" s="2">
        <v>27107557.199999999</v>
      </c>
      <c r="C179" s="2">
        <v>1084.3</v>
      </c>
      <c r="D179" s="2">
        <f t="shared" si="45"/>
        <v>0</v>
      </c>
      <c r="E179" s="30">
        <f t="shared" si="45"/>
        <v>0</v>
      </c>
      <c r="F179" s="73">
        <f t="shared" si="46"/>
        <v>0</v>
      </c>
      <c r="G179" s="43">
        <f t="shared" si="46"/>
        <v>0</v>
      </c>
      <c r="I179" s="19">
        <f t="shared" si="55"/>
        <v>666.58</v>
      </c>
      <c r="J179" s="138">
        <f t="shared" si="53"/>
        <v>362.91539999999998</v>
      </c>
      <c r="K179" s="78">
        <f t="shared" si="49"/>
        <v>65.324799999999996</v>
      </c>
      <c r="L179" s="144">
        <f t="shared" si="54"/>
        <v>111.09650000000001</v>
      </c>
      <c r="M179" s="87">
        <f t="shared" si="50"/>
        <v>19.997399999999999</v>
      </c>
      <c r="N179" s="14"/>
      <c r="O179" s="14"/>
      <c r="P179" s="14"/>
      <c r="V179" s="36">
        <f t="shared" si="51"/>
        <v>1087.55</v>
      </c>
      <c r="W179" s="36">
        <f t="shared" si="52"/>
        <v>1081.05</v>
      </c>
    </row>
    <row r="180" spans="1:23" x14ac:dyDescent="0.2">
      <c r="A180" s="171">
        <v>41377</v>
      </c>
      <c r="B180" s="2">
        <v>27107557.199999999</v>
      </c>
      <c r="C180" s="2">
        <v>1084.3</v>
      </c>
      <c r="D180" s="2">
        <f t="shared" si="45"/>
        <v>0</v>
      </c>
      <c r="E180" s="30">
        <f t="shared" si="45"/>
        <v>0</v>
      </c>
      <c r="F180" s="73">
        <f t="shared" si="46"/>
        <v>0</v>
      </c>
      <c r="G180" s="43">
        <f t="shared" si="46"/>
        <v>0</v>
      </c>
      <c r="I180" s="19">
        <f t="shared" si="55"/>
        <v>666.58</v>
      </c>
      <c r="J180" s="138">
        <f t="shared" si="53"/>
        <v>362.91539999999998</v>
      </c>
      <c r="K180" s="78">
        <f t="shared" si="49"/>
        <v>65.324799999999996</v>
      </c>
      <c r="L180" s="144">
        <f t="shared" si="54"/>
        <v>111.09650000000001</v>
      </c>
      <c r="M180" s="87">
        <f t="shared" si="50"/>
        <v>19.997399999999999</v>
      </c>
      <c r="N180" s="14"/>
      <c r="O180" s="14"/>
      <c r="P180" s="14"/>
      <c r="V180" s="36">
        <f t="shared" si="51"/>
        <v>1087.55</v>
      </c>
      <c r="W180" s="36">
        <f t="shared" si="52"/>
        <v>1081.05</v>
      </c>
    </row>
    <row r="181" spans="1:23" x14ac:dyDescent="0.2">
      <c r="A181" s="171">
        <v>41378</v>
      </c>
      <c r="B181" s="2">
        <v>27107557.199999999</v>
      </c>
      <c r="C181" s="2">
        <v>1084.3</v>
      </c>
      <c r="D181" s="2">
        <f t="shared" si="45"/>
        <v>0</v>
      </c>
      <c r="E181" s="30">
        <f t="shared" si="45"/>
        <v>0</v>
      </c>
      <c r="F181" s="73">
        <f t="shared" si="46"/>
        <v>0</v>
      </c>
      <c r="G181" s="43">
        <f t="shared" si="46"/>
        <v>0</v>
      </c>
      <c r="I181" s="19">
        <f t="shared" si="55"/>
        <v>666.58</v>
      </c>
      <c r="J181" s="138">
        <f t="shared" si="53"/>
        <v>362.91539999999998</v>
      </c>
      <c r="K181" s="78">
        <f t="shared" si="49"/>
        <v>65.324799999999996</v>
      </c>
      <c r="L181" s="144">
        <f t="shared" si="54"/>
        <v>111.09650000000001</v>
      </c>
      <c r="M181" s="87">
        <f t="shared" si="50"/>
        <v>19.997399999999999</v>
      </c>
      <c r="N181" s="14"/>
      <c r="O181" s="14"/>
      <c r="P181" s="14"/>
      <c r="V181" s="36">
        <f t="shared" si="51"/>
        <v>1087.55</v>
      </c>
      <c r="W181" s="36">
        <f t="shared" si="52"/>
        <v>1081.05</v>
      </c>
    </row>
    <row r="182" spans="1:23" x14ac:dyDescent="0.2">
      <c r="A182" s="171">
        <v>41379</v>
      </c>
      <c r="B182" s="2">
        <v>27107557.199999999</v>
      </c>
      <c r="C182" s="2">
        <v>1084.3</v>
      </c>
      <c r="D182" s="2">
        <f t="shared" si="45"/>
        <v>0</v>
      </c>
      <c r="E182" s="30">
        <f t="shared" si="45"/>
        <v>0</v>
      </c>
      <c r="F182" s="73">
        <f t="shared" si="46"/>
        <v>0</v>
      </c>
      <c r="G182" s="43">
        <f t="shared" si="46"/>
        <v>0</v>
      </c>
      <c r="I182" s="31">
        <f t="shared" si="55"/>
        <v>666.58</v>
      </c>
      <c r="J182" s="137">
        <f t="shared" si="53"/>
        <v>362.91539999999998</v>
      </c>
      <c r="K182" s="77">
        <f t="shared" si="49"/>
        <v>65.324799999999996</v>
      </c>
      <c r="L182" s="137">
        <f t="shared" si="54"/>
        <v>111.09650000000001</v>
      </c>
      <c r="M182" s="77">
        <f t="shared" si="50"/>
        <v>19.997399999999999</v>
      </c>
      <c r="N182" s="14"/>
      <c r="O182" s="14"/>
      <c r="P182" s="14"/>
      <c r="V182" s="36">
        <f t="shared" si="51"/>
        <v>1087.55</v>
      </c>
      <c r="W182" s="36">
        <f t="shared" si="52"/>
        <v>1081.05</v>
      </c>
    </row>
    <row r="183" spans="1:23" x14ac:dyDescent="0.2">
      <c r="A183" s="171">
        <v>41380</v>
      </c>
      <c r="B183" s="2">
        <v>27107557.199999999</v>
      </c>
      <c r="C183" s="2">
        <v>1084.3</v>
      </c>
      <c r="D183" s="2">
        <f t="shared" si="45"/>
        <v>0</v>
      </c>
      <c r="E183" s="30">
        <f t="shared" si="45"/>
        <v>0</v>
      </c>
      <c r="F183" s="73">
        <f t="shared" si="46"/>
        <v>0</v>
      </c>
      <c r="G183" s="43">
        <f t="shared" si="46"/>
        <v>0</v>
      </c>
      <c r="I183" s="31">
        <f t="shared" si="55"/>
        <v>666.58</v>
      </c>
      <c r="J183" s="137">
        <f t="shared" si="53"/>
        <v>362.91539999999998</v>
      </c>
      <c r="K183" s="77">
        <f t="shared" si="49"/>
        <v>65.324799999999996</v>
      </c>
      <c r="L183" s="137">
        <f t="shared" si="54"/>
        <v>111.09650000000001</v>
      </c>
      <c r="M183" s="77">
        <f t="shared" si="50"/>
        <v>19.997399999999999</v>
      </c>
      <c r="N183" s="14"/>
      <c r="O183" s="14"/>
      <c r="P183" s="14"/>
      <c r="V183" s="36">
        <f t="shared" si="51"/>
        <v>1087.55</v>
      </c>
      <c r="W183" s="36">
        <f t="shared" si="52"/>
        <v>1081.05</v>
      </c>
    </row>
    <row r="184" spans="1:23" x14ac:dyDescent="0.2">
      <c r="A184" s="171">
        <v>41381</v>
      </c>
      <c r="B184" s="2">
        <v>27107557.199999999</v>
      </c>
      <c r="C184" s="2">
        <v>1084.3</v>
      </c>
      <c r="D184" s="2">
        <f t="shared" si="45"/>
        <v>0</v>
      </c>
      <c r="E184" s="30">
        <f t="shared" si="45"/>
        <v>0</v>
      </c>
      <c r="F184" s="73">
        <f t="shared" si="46"/>
        <v>0</v>
      </c>
      <c r="G184" s="43">
        <f t="shared" si="46"/>
        <v>0</v>
      </c>
      <c r="I184" s="19">
        <f t="shared" si="55"/>
        <v>666.58</v>
      </c>
      <c r="J184" s="138">
        <f t="shared" si="53"/>
        <v>362.91539999999998</v>
      </c>
      <c r="K184" s="78">
        <f t="shared" si="49"/>
        <v>65.324799999999996</v>
      </c>
      <c r="L184" s="144">
        <f t="shared" si="54"/>
        <v>111.09650000000001</v>
      </c>
      <c r="M184" s="87">
        <f t="shared" si="50"/>
        <v>19.997399999999999</v>
      </c>
      <c r="N184" s="14"/>
      <c r="O184" s="14"/>
      <c r="P184" s="14"/>
      <c r="V184" s="36">
        <f t="shared" si="51"/>
        <v>1087.55</v>
      </c>
      <c r="W184" s="36">
        <f t="shared" si="52"/>
        <v>1081.05</v>
      </c>
    </row>
    <row r="185" spans="1:23" x14ac:dyDescent="0.2">
      <c r="A185" s="171">
        <v>41382</v>
      </c>
      <c r="B185" s="2">
        <v>27107557.199999999</v>
      </c>
      <c r="C185" s="2">
        <v>1084.3</v>
      </c>
      <c r="D185" s="2">
        <f t="shared" si="45"/>
        <v>0</v>
      </c>
      <c r="E185" s="30">
        <f t="shared" si="45"/>
        <v>0</v>
      </c>
      <c r="F185" s="73">
        <f t="shared" si="46"/>
        <v>0</v>
      </c>
      <c r="G185" s="43">
        <f t="shared" si="46"/>
        <v>0</v>
      </c>
      <c r="I185" s="19">
        <f t="shared" si="55"/>
        <v>666.58</v>
      </c>
      <c r="J185" s="138">
        <f t="shared" si="53"/>
        <v>362.91539999999998</v>
      </c>
      <c r="K185" s="78">
        <f t="shared" si="49"/>
        <v>65.324799999999996</v>
      </c>
      <c r="L185" s="144">
        <f t="shared" si="54"/>
        <v>111.09650000000001</v>
      </c>
      <c r="M185" s="87">
        <f t="shared" si="50"/>
        <v>19.997399999999999</v>
      </c>
      <c r="N185" s="14"/>
      <c r="O185" s="14"/>
      <c r="P185" s="14"/>
      <c r="V185" s="36">
        <f t="shared" si="51"/>
        <v>1087.55</v>
      </c>
      <c r="W185" s="36">
        <f t="shared" si="52"/>
        <v>1081.05</v>
      </c>
    </row>
    <row r="186" spans="1:23" x14ac:dyDescent="0.2">
      <c r="A186" s="171">
        <v>41383</v>
      </c>
      <c r="B186" s="2">
        <v>27107557.199999999</v>
      </c>
      <c r="C186" s="2">
        <v>1084.3</v>
      </c>
      <c r="D186" s="2">
        <f t="shared" si="45"/>
        <v>0</v>
      </c>
      <c r="E186" s="30">
        <f t="shared" si="45"/>
        <v>0</v>
      </c>
      <c r="F186" s="73">
        <f t="shared" si="46"/>
        <v>0</v>
      </c>
      <c r="G186" s="43">
        <f t="shared" si="46"/>
        <v>0</v>
      </c>
      <c r="I186" s="19">
        <f t="shared" si="55"/>
        <v>666.58</v>
      </c>
      <c r="J186" s="138">
        <f t="shared" si="53"/>
        <v>362.91539999999998</v>
      </c>
      <c r="K186" s="78">
        <f t="shared" si="49"/>
        <v>65.324799999999996</v>
      </c>
      <c r="L186" s="144">
        <f t="shared" si="54"/>
        <v>111.09650000000001</v>
      </c>
      <c r="M186" s="87">
        <f t="shared" si="50"/>
        <v>19.997399999999999</v>
      </c>
      <c r="N186" s="14"/>
      <c r="O186" s="14"/>
      <c r="P186" s="14"/>
      <c r="V186" s="36">
        <f t="shared" si="51"/>
        <v>1087.55</v>
      </c>
      <c r="W186" s="36">
        <f t="shared" si="52"/>
        <v>1081.05</v>
      </c>
    </row>
    <row r="187" spans="1:23" x14ac:dyDescent="0.2">
      <c r="A187" s="171">
        <v>41384</v>
      </c>
      <c r="B187" s="2">
        <v>27107557.199999999</v>
      </c>
      <c r="C187" s="2">
        <v>1084.3</v>
      </c>
      <c r="D187" s="2">
        <f t="shared" si="45"/>
        <v>0</v>
      </c>
      <c r="E187" s="30">
        <f t="shared" si="45"/>
        <v>0</v>
      </c>
      <c r="F187" s="73">
        <f t="shared" si="46"/>
        <v>0</v>
      </c>
      <c r="G187" s="43">
        <f t="shared" si="46"/>
        <v>0</v>
      </c>
      <c r="I187" s="19">
        <f t="shared" si="55"/>
        <v>666.58</v>
      </c>
      <c r="J187" s="138">
        <f t="shared" si="53"/>
        <v>362.91539999999998</v>
      </c>
      <c r="K187" s="78">
        <f t="shared" si="49"/>
        <v>65.324799999999996</v>
      </c>
      <c r="L187" s="144">
        <f t="shared" si="54"/>
        <v>111.09650000000001</v>
      </c>
      <c r="M187" s="87">
        <f t="shared" si="50"/>
        <v>19.997399999999999</v>
      </c>
      <c r="N187" s="14"/>
      <c r="O187" s="14"/>
      <c r="P187" s="14"/>
      <c r="V187" s="36">
        <f t="shared" si="51"/>
        <v>1087.55</v>
      </c>
      <c r="W187" s="36">
        <f t="shared" si="52"/>
        <v>1081.05</v>
      </c>
    </row>
    <row r="188" spans="1:23" x14ac:dyDescent="0.2">
      <c r="A188" s="171">
        <v>41385</v>
      </c>
      <c r="B188" s="2">
        <v>27107557.199999999</v>
      </c>
      <c r="C188" s="2">
        <v>1084.3</v>
      </c>
      <c r="D188" s="2">
        <f t="shared" si="45"/>
        <v>0</v>
      </c>
      <c r="E188" s="30">
        <f t="shared" si="45"/>
        <v>0</v>
      </c>
      <c r="F188" s="73">
        <f t="shared" si="46"/>
        <v>0</v>
      </c>
      <c r="G188" s="43">
        <f t="shared" si="46"/>
        <v>0</v>
      </c>
      <c r="I188" s="19">
        <f t="shared" si="55"/>
        <v>666.58</v>
      </c>
      <c r="J188" s="138">
        <f t="shared" si="53"/>
        <v>362.91539999999998</v>
      </c>
      <c r="K188" s="78">
        <f t="shared" si="49"/>
        <v>65.324799999999996</v>
      </c>
      <c r="L188" s="144">
        <f t="shared" si="54"/>
        <v>111.09650000000001</v>
      </c>
      <c r="M188" s="87">
        <f t="shared" si="50"/>
        <v>19.997399999999999</v>
      </c>
      <c r="N188" s="14"/>
      <c r="O188" s="14"/>
      <c r="P188" s="14"/>
      <c r="V188" s="36">
        <f t="shared" si="51"/>
        <v>1087.55</v>
      </c>
      <c r="W188" s="36">
        <f t="shared" si="52"/>
        <v>1081.05</v>
      </c>
    </row>
    <row r="189" spans="1:23" x14ac:dyDescent="0.2">
      <c r="A189" s="171">
        <v>41386</v>
      </c>
      <c r="B189" s="2">
        <v>27107557.199999999</v>
      </c>
      <c r="C189" s="2">
        <v>1084.3</v>
      </c>
      <c r="D189" s="2">
        <f t="shared" si="45"/>
        <v>0</v>
      </c>
      <c r="E189" s="30">
        <f t="shared" si="45"/>
        <v>0</v>
      </c>
      <c r="F189" s="73">
        <f t="shared" si="46"/>
        <v>0</v>
      </c>
      <c r="G189" s="43">
        <f t="shared" si="46"/>
        <v>0</v>
      </c>
      <c r="I189" s="31">
        <f t="shared" si="55"/>
        <v>666.58</v>
      </c>
      <c r="J189" s="137">
        <f t="shared" si="53"/>
        <v>362.91539999999998</v>
      </c>
      <c r="K189" s="77">
        <f t="shared" si="49"/>
        <v>65.324799999999996</v>
      </c>
      <c r="L189" s="137">
        <f t="shared" si="54"/>
        <v>111.09650000000001</v>
      </c>
      <c r="M189" s="77">
        <f t="shared" si="50"/>
        <v>19.997399999999999</v>
      </c>
      <c r="N189" s="14"/>
      <c r="O189" s="14"/>
      <c r="P189" s="14"/>
      <c r="V189" s="36">
        <f t="shared" si="51"/>
        <v>1087.55</v>
      </c>
      <c r="W189" s="36">
        <f t="shared" si="52"/>
        <v>1081.05</v>
      </c>
    </row>
    <row r="190" spans="1:23" x14ac:dyDescent="0.2">
      <c r="A190" s="171">
        <v>41387</v>
      </c>
      <c r="B190" s="2">
        <v>27107557.199999999</v>
      </c>
      <c r="C190" s="2">
        <v>1084.3</v>
      </c>
      <c r="D190" s="2">
        <f t="shared" si="45"/>
        <v>0</v>
      </c>
      <c r="E190" s="30">
        <f t="shared" si="45"/>
        <v>0</v>
      </c>
      <c r="F190" s="73">
        <f t="shared" si="46"/>
        <v>0</v>
      </c>
      <c r="G190" s="43">
        <f t="shared" si="46"/>
        <v>0</v>
      </c>
      <c r="I190" s="31">
        <f t="shared" si="55"/>
        <v>666.58</v>
      </c>
      <c r="J190" s="137">
        <f t="shared" si="53"/>
        <v>362.91539999999998</v>
      </c>
      <c r="K190" s="77">
        <f t="shared" si="49"/>
        <v>65.324799999999996</v>
      </c>
      <c r="L190" s="137">
        <f t="shared" si="54"/>
        <v>111.09650000000001</v>
      </c>
      <c r="M190" s="77">
        <f t="shared" si="50"/>
        <v>19.997399999999999</v>
      </c>
      <c r="N190" s="14"/>
      <c r="O190" s="14"/>
      <c r="P190" s="14"/>
      <c r="V190" s="36">
        <f t="shared" si="51"/>
        <v>1087.55</v>
      </c>
      <c r="W190" s="36">
        <f t="shared" si="52"/>
        <v>1081.05</v>
      </c>
    </row>
    <row r="191" spans="1:23" x14ac:dyDescent="0.2">
      <c r="A191" s="171">
        <v>41388</v>
      </c>
      <c r="B191" s="2">
        <v>27107557.199999999</v>
      </c>
      <c r="C191" s="2">
        <v>1084.3</v>
      </c>
      <c r="D191" s="2">
        <f t="shared" si="45"/>
        <v>0</v>
      </c>
      <c r="E191" s="30">
        <f t="shared" si="45"/>
        <v>0</v>
      </c>
      <c r="F191" s="73">
        <f t="shared" si="46"/>
        <v>0</v>
      </c>
      <c r="G191" s="43">
        <f t="shared" si="46"/>
        <v>0</v>
      </c>
      <c r="I191" s="19">
        <f t="shared" si="55"/>
        <v>666.58</v>
      </c>
      <c r="J191" s="138">
        <f t="shared" si="53"/>
        <v>362.91539999999998</v>
      </c>
      <c r="K191" s="78">
        <f t="shared" si="49"/>
        <v>65.324799999999996</v>
      </c>
      <c r="L191" s="144">
        <f t="shared" si="54"/>
        <v>111.09650000000001</v>
      </c>
      <c r="M191" s="87">
        <f t="shared" si="50"/>
        <v>19.997399999999999</v>
      </c>
      <c r="N191" s="191" t="s">
        <v>54</v>
      </c>
      <c r="O191" s="191"/>
      <c r="P191" s="191"/>
      <c r="V191" s="36">
        <f t="shared" si="51"/>
        <v>1087.55</v>
      </c>
      <c r="W191" s="36">
        <f t="shared" si="52"/>
        <v>1081.05</v>
      </c>
    </row>
    <row r="192" spans="1:23" x14ac:dyDescent="0.2">
      <c r="A192" s="171">
        <v>41389</v>
      </c>
      <c r="B192" s="2">
        <v>27107557.199999999</v>
      </c>
      <c r="C192" s="2">
        <v>1084.3</v>
      </c>
      <c r="D192" s="2">
        <f t="shared" si="45"/>
        <v>0</v>
      </c>
      <c r="E192" s="30">
        <f t="shared" si="45"/>
        <v>0</v>
      </c>
      <c r="F192" s="73">
        <f t="shared" si="46"/>
        <v>0</v>
      </c>
      <c r="G192" s="43">
        <f t="shared" si="46"/>
        <v>0</v>
      </c>
      <c r="I192" s="19">
        <f t="shared" si="55"/>
        <v>666.58</v>
      </c>
      <c r="J192" s="138">
        <f t="shared" si="53"/>
        <v>362.91539999999998</v>
      </c>
      <c r="K192" s="78">
        <f t="shared" si="49"/>
        <v>65.324799999999996</v>
      </c>
      <c r="L192" s="144">
        <f t="shared" si="54"/>
        <v>111.09650000000001</v>
      </c>
      <c r="M192" s="87">
        <f t="shared" si="50"/>
        <v>19.997399999999999</v>
      </c>
      <c r="N192" s="119" t="s">
        <v>52</v>
      </c>
      <c r="O192" s="120">
        <f>SUM(J169:J198)</f>
        <v>10896.578399999999</v>
      </c>
      <c r="P192" s="76">
        <f>SUM(L169:L198)</f>
        <v>3335.685800000002</v>
      </c>
      <c r="V192" s="36">
        <f t="shared" si="51"/>
        <v>1087.55</v>
      </c>
      <c r="W192" s="36">
        <f t="shared" si="52"/>
        <v>1081.05</v>
      </c>
    </row>
    <row r="193" spans="1:23" x14ac:dyDescent="0.2">
      <c r="A193" s="171">
        <v>41390</v>
      </c>
      <c r="B193" s="2">
        <v>27107557.199999999</v>
      </c>
      <c r="C193" s="2">
        <v>1084.3</v>
      </c>
      <c r="D193" s="2">
        <f t="shared" si="45"/>
        <v>0</v>
      </c>
      <c r="E193" s="30">
        <f t="shared" si="45"/>
        <v>0</v>
      </c>
      <c r="F193" s="73">
        <f t="shared" si="46"/>
        <v>0</v>
      </c>
      <c r="G193" s="43">
        <f t="shared" si="46"/>
        <v>0</v>
      </c>
      <c r="I193" s="19">
        <f t="shared" si="55"/>
        <v>666.58</v>
      </c>
      <c r="J193" s="138">
        <f t="shared" si="53"/>
        <v>362.91539999999998</v>
      </c>
      <c r="K193" s="78">
        <f t="shared" si="49"/>
        <v>65.324799999999996</v>
      </c>
      <c r="L193" s="144">
        <f t="shared" si="54"/>
        <v>111.09650000000001</v>
      </c>
      <c r="M193" s="87">
        <f t="shared" si="50"/>
        <v>19.997399999999999</v>
      </c>
      <c r="N193" s="119" t="s">
        <v>53</v>
      </c>
      <c r="O193" s="76">
        <f>SUM(K169:K198)</f>
        <v>1961.3849000000012</v>
      </c>
      <c r="P193" s="76">
        <f>SUM(M169:M198)</f>
        <v>600.42429999999945</v>
      </c>
      <c r="V193" s="36">
        <f t="shared" si="51"/>
        <v>1087.55</v>
      </c>
      <c r="W193" s="36">
        <f t="shared" si="52"/>
        <v>1081.05</v>
      </c>
    </row>
    <row r="194" spans="1:23" x14ac:dyDescent="0.2">
      <c r="A194" s="171">
        <v>41391</v>
      </c>
      <c r="B194" s="2">
        <v>27107557.199999999</v>
      </c>
      <c r="C194" s="2">
        <v>1084.3</v>
      </c>
      <c r="D194" s="2">
        <f t="shared" si="45"/>
        <v>0</v>
      </c>
      <c r="E194" s="30">
        <f t="shared" si="45"/>
        <v>0</v>
      </c>
      <c r="F194" s="73">
        <f t="shared" si="46"/>
        <v>0</v>
      </c>
      <c r="G194" s="43">
        <f t="shared" si="46"/>
        <v>0</v>
      </c>
      <c r="I194" s="19">
        <f t="shared" si="55"/>
        <v>666.58</v>
      </c>
      <c r="J194" s="138">
        <f t="shared" si="53"/>
        <v>362.91539999999998</v>
      </c>
      <c r="K194" s="78">
        <f t="shared" si="49"/>
        <v>65.324799999999996</v>
      </c>
      <c r="L194" s="144">
        <f t="shared" si="54"/>
        <v>111.09650000000001</v>
      </c>
      <c r="M194" s="87">
        <f t="shared" si="50"/>
        <v>19.997399999999999</v>
      </c>
      <c r="N194" s="186" t="s">
        <v>8</v>
      </c>
      <c r="O194" s="186"/>
      <c r="P194" s="186"/>
      <c r="V194" s="36">
        <f t="shared" si="51"/>
        <v>1087.55</v>
      </c>
      <c r="W194" s="36">
        <f t="shared" si="52"/>
        <v>1081.05</v>
      </c>
    </row>
    <row r="195" spans="1:23" x14ac:dyDescent="0.2">
      <c r="A195" s="171">
        <v>41392</v>
      </c>
      <c r="B195" s="2">
        <v>27107557.199999999</v>
      </c>
      <c r="C195" s="2">
        <v>1084.3</v>
      </c>
      <c r="D195" s="2">
        <f t="shared" si="45"/>
        <v>0</v>
      </c>
      <c r="E195" s="30">
        <f t="shared" si="45"/>
        <v>0</v>
      </c>
      <c r="F195" s="73">
        <f t="shared" si="46"/>
        <v>0</v>
      </c>
      <c r="G195" s="43">
        <f t="shared" si="46"/>
        <v>0</v>
      </c>
      <c r="I195" s="19">
        <f t="shared" si="55"/>
        <v>666.58</v>
      </c>
      <c r="J195" s="138">
        <f t="shared" si="53"/>
        <v>362.91539999999998</v>
      </c>
      <c r="K195" s="78">
        <f t="shared" si="49"/>
        <v>65.324799999999996</v>
      </c>
      <c r="L195" s="144">
        <f t="shared" si="54"/>
        <v>111.09650000000001</v>
      </c>
      <c r="M195" s="87">
        <f t="shared" si="50"/>
        <v>19.997399999999999</v>
      </c>
      <c r="N195" s="92" t="s">
        <v>43</v>
      </c>
      <c r="O195" s="174" t="s">
        <v>39</v>
      </c>
      <c r="P195" s="93" t="s">
        <v>40</v>
      </c>
      <c r="V195" s="36">
        <f t="shared" si="51"/>
        <v>1087.55</v>
      </c>
      <c r="W195" s="36">
        <f t="shared" si="52"/>
        <v>1081.05</v>
      </c>
    </row>
    <row r="196" spans="1:23" x14ac:dyDescent="0.2">
      <c r="A196" s="171">
        <v>41393</v>
      </c>
      <c r="B196" s="2">
        <v>27107557.199999999</v>
      </c>
      <c r="C196" s="2">
        <v>1084.3</v>
      </c>
      <c r="D196" s="2">
        <f t="shared" si="45"/>
        <v>0</v>
      </c>
      <c r="E196" s="30">
        <f t="shared" si="45"/>
        <v>0</v>
      </c>
      <c r="F196" s="73">
        <f t="shared" si="46"/>
        <v>0</v>
      </c>
      <c r="G196" s="43">
        <f t="shared" si="46"/>
        <v>0</v>
      </c>
      <c r="I196" s="32">
        <f t="shared" si="55"/>
        <v>666.58</v>
      </c>
      <c r="J196" s="138">
        <f t="shared" si="53"/>
        <v>362.91539999999998</v>
      </c>
      <c r="K196" s="78">
        <f t="shared" si="49"/>
        <v>65.324799999999996</v>
      </c>
      <c r="L196" s="144">
        <f t="shared" si="54"/>
        <v>111.09650000000001</v>
      </c>
      <c r="M196" s="87">
        <f t="shared" si="50"/>
        <v>19.997399999999999</v>
      </c>
      <c r="N196" s="94">
        <f>SUM(I168:I196)</f>
        <v>19330.820000000007</v>
      </c>
      <c r="O196" s="89">
        <f>IF(SUM(J169:J198)&lt;20000,20000,SUM(J169:J198))</f>
        <v>20000</v>
      </c>
      <c r="P196" s="91">
        <f>IF(SUM(L169:L198)&lt;6000,6000,SUM(L169:L198))</f>
        <v>6000</v>
      </c>
      <c r="V196" s="36">
        <f t="shared" si="51"/>
        <v>1087.55</v>
      </c>
      <c r="W196" s="36">
        <f t="shared" si="52"/>
        <v>1081.05</v>
      </c>
    </row>
    <row r="197" spans="1:23" x14ac:dyDescent="0.2">
      <c r="A197" s="171">
        <v>41394</v>
      </c>
      <c r="B197" s="31">
        <v>27788498.68</v>
      </c>
      <c r="C197" s="31">
        <v>1111.54</v>
      </c>
      <c r="D197" s="2">
        <f t="shared" si="45"/>
        <v>680941.48000000045</v>
      </c>
      <c r="E197" s="30">
        <f t="shared" si="45"/>
        <v>27.240000000000009</v>
      </c>
      <c r="F197" s="73">
        <f t="shared" si="46"/>
        <v>2.5119986835257898E-2</v>
      </c>
      <c r="G197" s="43">
        <f t="shared" si="46"/>
        <v>2.5122198653509186E-2</v>
      </c>
      <c r="I197" s="31">
        <f>ROUND(B197*$N$2/$O$813,2)</f>
        <v>683.32</v>
      </c>
      <c r="J197" s="137">
        <f t="shared" si="53"/>
        <v>362.91539999999998</v>
      </c>
      <c r="K197" s="77">
        <f t="shared" si="49"/>
        <v>65.324799999999996</v>
      </c>
      <c r="L197" s="137">
        <f t="shared" si="54"/>
        <v>111.09650000000001</v>
      </c>
      <c r="M197" s="77">
        <f t="shared" si="50"/>
        <v>19.997399999999999</v>
      </c>
      <c r="N197" s="94">
        <f>ROUND(N196*18/118,2)</f>
        <v>2948.77</v>
      </c>
      <c r="O197" s="95">
        <f>IF(O196=TRUE,SUM(K169:K198),O196*18%)</f>
        <v>3600</v>
      </c>
      <c r="P197" s="96">
        <f>IF(P196=TRUE,SUM(M169:M198),P196*18%)</f>
        <v>1080</v>
      </c>
      <c r="V197" s="36">
        <f t="shared" si="51"/>
        <v>1114.8699999999999</v>
      </c>
      <c r="W197" s="36">
        <f t="shared" si="52"/>
        <v>1108.21</v>
      </c>
    </row>
    <row r="198" spans="1:23" x14ac:dyDescent="0.2">
      <c r="A198" s="171">
        <v>41395</v>
      </c>
      <c r="B198" s="2">
        <v>27788498.68</v>
      </c>
      <c r="C198" s="2">
        <v>1111.54</v>
      </c>
      <c r="D198" s="2">
        <f t="shared" si="45"/>
        <v>0</v>
      </c>
      <c r="E198" s="30">
        <f t="shared" si="45"/>
        <v>0</v>
      </c>
      <c r="F198" s="73">
        <f t="shared" si="46"/>
        <v>0</v>
      </c>
      <c r="G198" s="43">
        <f t="shared" si="46"/>
        <v>0</v>
      </c>
      <c r="I198" s="31">
        <f>ROUND(B198*$N$2/$O$813,2)</f>
        <v>683.32</v>
      </c>
      <c r="J198" s="139">
        <f t="shared" si="53"/>
        <v>372.03179999999998</v>
      </c>
      <c r="K198" s="79">
        <f t="shared" si="49"/>
        <v>66.965699999999998</v>
      </c>
      <c r="L198" s="139">
        <f t="shared" si="54"/>
        <v>113.8873</v>
      </c>
      <c r="M198" s="79">
        <f t="shared" si="50"/>
        <v>20.499700000000001</v>
      </c>
      <c r="N198" s="190" t="s">
        <v>47</v>
      </c>
      <c r="O198" s="190"/>
      <c r="P198" s="190"/>
      <c r="V198" s="36">
        <f t="shared" si="51"/>
        <v>1114.8699999999999</v>
      </c>
      <c r="W198" s="36">
        <f t="shared" si="52"/>
        <v>1108.21</v>
      </c>
    </row>
    <row r="199" spans="1:23" x14ac:dyDescent="0.2">
      <c r="A199" s="171">
        <v>41396</v>
      </c>
      <c r="B199" s="2">
        <v>27788498.68</v>
      </c>
      <c r="C199" s="2">
        <v>1111.54</v>
      </c>
      <c r="D199" s="2">
        <f t="shared" si="45"/>
        <v>0</v>
      </c>
      <c r="E199" s="30">
        <f t="shared" si="45"/>
        <v>0</v>
      </c>
      <c r="F199" s="73">
        <f t="shared" si="46"/>
        <v>0</v>
      </c>
      <c r="G199" s="43">
        <f t="shared" si="46"/>
        <v>0</v>
      </c>
      <c r="I199" s="31">
        <f>ROUND(B199*$N$2/$O$813,2)</f>
        <v>683.32</v>
      </c>
      <c r="J199" s="137">
        <f t="shared" si="53"/>
        <v>372.03179999999998</v>
      </c>
      <c r="K199" s="77">
        <f t="shared" si="49"/>
        <v>66.965699999999998</v>
      </c>
      <c r="L199" s="137">
        <f t="shared" si="54"/>
        <v>113.8873</v>
      </c>
      <c r="M199" s="77">
        <f t="shared" si="50"/>
        <v>20.499700000000001</v>
      </c>
      <c r="N199" s="14"/>
      <c r="O199" s="14"/>
      <c r="P199" s="14"/>
      <c r="Q199" s="34"/>
      <c r="V199" s="36">
        <f t="shared" si="51"/>
        <v>1114.8699999999999</v>
      </c>
      <c r="W199" s="36">
        <f t="shared" si="52"/>
        <v>1108.21</v>
      </c>
    </row>
    <row r="200" spans="1:23" x14ac:dyDescent="0.2">
      <c r="A200" s="171">
        <v>41397</v>
      </c>
      <c r="B200" s="2">
        <v>27788498.68</v>
      </c>
      <c r="C200" s="2">
        <v>1111.54</v>
      </c>
      <c r="D200" s="2">
        <f t="shared" si="45"/>
        <v>0</v>
      </c>
      <c r="E200" s="30">
        <f t="shared" si="45"/>
        <v>0</v>
      </c>
      <c r="F200" s="73">
        <f t="shared" si="46"/>
        <v>0</v>
      </c>
      <c r="G200" s="43">
        <f t="shared" si="46"/>
        <v>0</v>
      </c>
      <c r="I200" s="19">
        <f t="shared" ref="I200:I238" si="56">ROUND(B199*$N$2/$O$813,2)</f>
        <v>683.32</v>
      </c>
      <c r="J200" s="138">
        <f t="shared" si="53"/>
        <v>372.03179999999998</v>
      </c>
      <c r="K200" s="78">
        <f t="shared" si="49"/>
        <v>66.965699999999998</v>
      </c>
      <c r="L200" s="144">
        <f t="shared" si="54"/>
        <v>113.8873</v>
      </c>
      <c r="M200" s="87">
        <f t="shared" si="50"/>
        <v>20.499700000000001</v>
      </c>
      <c r="N200" s="14"/>
      <c r="O200" s="14"/>
      <c r="P200" s="14"/>
      <c r="Q200" s="34"/>
      <c r="V200" s="36">
        <f t="shared" si="51"/>
        <v>1114.8699999999999</v>
      </c>
      <c r="W200" s="36">
        <f t="shared" si="52"/>
        <v>1108.21</v>
      </c>
    </row>
    <row r="201" spans="1:23" x14ac:dyDescent="0.2">
      <c r="A201" s="171">
        <v>41398</v>
      </c>
      <c r="B201" s="2">
        <v>27788498.68</v>
      </c>
      <c r="C201" s="2">
        <v>1111.54</v>
      </c>
      <c r="D201" s="2">
        <f t="shared" si="45"/>
        <v>0</v>
      </c>
      <c r="E201" s="30">
        <f t="shared" si="45"/>
        <v>0</v>
      </c>
      <c r="F201" s="73">
        <f t="shared" si="46"/>
        <v>0</v>
      </c>
      <c r="G201" s="43">
        <f t="shared" si="46"/>
        <v>0</v>
      </c>
      <c r="I201" s="19">
        <f t="shared" si="56"/>
        <v>683.32</v>
      </c>
      <c r="J201" s="138">
        <f t="shared" si="53"/>
        <v>372.03179999999998</v>
      </c>
      <c r="K201" s="78">
        <f t="shared" si="49"/>
        <v>66.965699999999998</v>
      </c>
      <c r="L201" s="144">
        <f t="shared" si="54"/>
        <v>113.8873</v>
      </c>
      <c r="M201" s="87">
        <f t="shared" si="50"/>
        <v>20.499700000000001</v>
      </c>
      <c r="N201" s="74"/>
      <c r="O201" s="75"/>
      <c r="P201" s="75"/>
      <c r="Q201" s="34"/>
      <c r="V201" s="36">
        <f t="shared" si="51"/>
        <v>1114.8699999999999</v>
      </c>
      <c r="W201" s="36">
        <f t="shared" si="52"/>
        <v>1108.21</v>
      </c>
    </row>
    <row r="202" spans="1:23" x14ac:dyDescent="0.2">
      <c r="A202" s="171">
        <v>41399</v>
      </c>
      <c r="B202" s="2">
        <v>27788498.68</v>
      </c>
      <c r="C202" s="2">
        <v>1111.54</v>
      </c>
      <c r="D202" s="2">
        <f t="shared" si="45"/>
        <v>0</v>
      </c>
      <c r="E202" s="30">
        <f t="shared" si="45"/>
        <v>0</v>
      </c>
      <c r="F202" s="73">
        <f t="shared" si="46"/>
        <v>0</v>
      </c>
      <c r="G202" s="43">
        <f t="shared" si="46"/>
        <v>0</v>
      </c>
      <c r="I202" s="19">
        <f t="shared" si="56"/>
        <v>683.32</v>
      </c>
      <c r="J202" s="138">
        <f t="shared" si="53"/>
        <v>372.03179999999998</v>
      </c>
      <c r="K202" s="78">
        <f t="shared" si="49"/>
        <v>66.965699999999998</v>
      </c>
      <c r="L202" s="144">
        <f t="shared" si="54"/>
        <v>113.8873</v>
      </c>
      <c r="M202" s="87">
        <f t="shared" si="50"/>
        <v>20.499700000000001</v>
      </c>
      <c r="N202" s="74"/>
      <c r="O202" s="75"/>
      <c r="P202" s="75"/>
      <c r="Q202" s="34"/>
      <c r="V202" s="36">
        <f t="shared" si="51"/>
        <v>1114.8699999999999</v>
      </c>
      <c r="W202" s="36">
        <f t="shared" si="52"/>
        <v>1108.21</v>
      </c>
    </row>
    <row r="203" spans="1:23" x14ac:dyDescent="0.2">
      <c r="A203" s="171">
        <v>41400</v>
      </c>
      <c r="B203" s="2">
        <v>27788498.68</v>
      </c>
      <c r="C203" s="2">
        <v>1111.54</v>
      </c>
      <c r="D203" s="2">
        <f t="shared" si="45"/>
        <v>0</v>
      </c>
      <c r="E203" s="30">
        <f t="shared" si="45"/>
        <v>0</v>
      </c>
      <c r="F203" s="73">
        <f t="shared" si="46"/>
        <v>0</v>
      </c>
      <c r="G203" s="43">
        <f t="shared" si="46"/>
        <v>0</v>
      </c>
      <c r="I203" s="31">
        <f t="shared" si="56"/>
        <v>683.32</v>
      </c>
      <c r="J203" s="137">
        <f t="shared" si="53"/>
        <v>372.03179999999998</v>
      </c>
      <c r="K203" s="77">
        <f t="shared" si="49"/>
        <v>66.965699999999998</v>
      </c>
      <c r="L203" s="137">
        <f t="shared" si="54"/>
        <v>113.8873</v>
      </c>
      <c r="M203" s="77">
        <f t="shared" si="50"/>
        <v>20.499700000000001</v>
      </c>
      <c r="N203" s="14"/>
      <c r="O203" s="14"/>
      <c r="P203" s="14"/>
      <c r="V203" s="36">
        <f t="shared" si="51"/>
        <v>1114.8699999999999</v>
      </c>
      <c r="W203" s="36">
        <f t="shared" si="52"/>
        <v>1108.21</v>
      </c>
    </row>
    <row r="204" spans="1:23" x14ac:dyDescent="0.2">
      <c r="A204" s="171">
        <v>41401</v>
      </c>
      <c r="B204" s="2">
        <v>27788498.68</v>
      </c>
      <c r="C204" s="2">
        <v>1111.54</v>
      </c>
      <c r="D204" s="2">
        <f t="shared" si="45"/>
        <v>0</v>
      </c>
      <c r="E204" s="30">
        <f t="shared" si="45"/>
        <v>0</v>
      </c>
      <c r="F204" s="73">
        <f t="shared" si="46"/>
        <v>0</v>
      </c>
      <c r="G204" s="43">
        <f t="shared" si="46"/>
        <v>0</v>
      </c>
      <c r="I204" s="31">
        <f t="shared" si="56"/>
        <v>683.32</v>
      </c>
      <c r="J204" s="137">
        <f t="shared" si="53"/>
        <v>372.03179999999998</v>
      </c>
      <c r="K204" s="77">
        <f t="shared" si="49"/>
        <v>66.965699999999998</v>
      </c>
      <c r="L204" s="137">
        <f t="shared" si="54"/>
        <v>113.8873</v>
      </c>
      <c r="M204" s="77">
        <f t="shared" si="50"/>
        <v>20.499700000000001</v>
      </c>
      <c r="N204" s="14"/>
      <c r="O204" s="14"/>
      <c r="P204" s="14"/>
      <c r="V204" s="36">
        <f t="shared" si="51"/>
        <v>1114.8699999999999</v>
      </c>
      <c r="W204" s="36">
        <f t="shared" si="52"/>
        <v>1108.21</v>
      </c>
    </row>
    <row r="205" spans="1:23" x14ac:dyDescent="0.2">
      <c r="A205" s="171">
        <v>41402</v>
      </c>
      <c r="B205" s="2">
        <v>27788498.68</v>
      </c>
      <c r="C205" s="2">
        <v>1111.54</v>
      </c>
      <c r="D205" s="2">
        <f t="shared" si="45"/>
        <v>0</v>
      </c>
      <c r="E205" s="30">
        <f t="shared" si="45"/>
        <v>0</v>
      </c>
      <c r="F205" s="73">
        <f t="shared" si="46"/>
        <v>0</v>
      </c>
      <c r="G205" s="43">
        <f t="shared" si="46"/>
        <v>0</v>
      </c>
      <c r="I205" s="19">
        <f t="shared" si="56"/>
        <v>683.32</v>
      </c>
      <c r="J205" s="138">
        <f t="shared" si="53"/>
        <v>372.03179999999998</v>
      </c>
      <c r="K205" s="78">
        <f t="shared" si="49"/>
        <v>66.965699999999998</v>
      </c>
      <c r="L205" s="144">
        <f t="shared" si="54"/>
        <v>113.8873</v>
      </c>
      <c r="M205" s="87">
        <f t="shared" si="50"/>
        <v>20.499700000000001</v>
      </c>
      <c r="N205" s="14"/>
      <c r="O205" s="14"/>
      <c r="P205" s="14"/>
      <c r="V205" s="36">
        <f t="shared" si="51"/>
        <v>1114.8699999999999</v>
      </c>
      <c r="W205" s="36">
        <f t="shared" si="52"/>
        <v>1108.21</v>
      </c>
    </row>
    <row r="206" spans="1:23" x14ac:dyDescent="0.2">
      <c r="A206" s="171">
        <v>41403</v>
      </c>
      <c r="B206" s="2">
        <v>27788498.68</v>
      </c>
      <c r="C206" s="2">
        <v>1111.54</v>
      </c>
      <c r="D206" s="2">
        <f t="shared" si="45"/>
        <v>0</v>
      </c>
      <c r="E206" s="30">
        <f t="shared" si="45"/>
        <v>0</v>
      </c>
      <c r="F206" s="73">
        <f t="shared" si="46"/>
        <v>0</v>
      </c>
      <c r="G206" s="43">
        <f t="shared" si="46"/>
        <v>0</v>
      </c>
      <c r="I206" s="19">
        <f t="shared" si="56"/>
        <v>683.32</v>
      </c>
      <c r="J206" s="138">
        <f t="shared" si="53"/>
        <v>372.03179999999998</v>
      </c>
      <c r="K206" s="78">
        <f t="shared" si="49"/>
        <v>66.965699999999998</v>
      </c>
      <c r="L206" s="144">
        <f t="shared" si="54"/>
        <v>113.8873</v>
      </c>
      <c r="M206" s="87">
        <f t="shared" si="50"/>
        <v>20.499700000000001</v>
      </c>
      <c r="N206" s="14"/>
      <c r="O206" s="14"/>
      <c r="P206" s="14"/>
      <c r="V206" s="36">
        <f t="shared" si="51"/>
        <v>1114.8699999999999</v>
      </c>
      <c r="W206" s="36">
        <f t="shared" si="52"/>
        <v>1108.21</v>
      </c>
    </row>
    <row r="207" spans="1:23" x14ac:dyDescent="0.2">
      <c r="A207" s="171">
        <v>41404</v>
      </c>
      <c r="B207" s="2">
        <v>27788498.68</v>
      </c>
      <c r="C207" s="2">
        <v>1111.54</v>
      </c>
      <c r="D207" s="2">
        <f t="shared" ref="D207:E270" si="57">IF(B207-B206=-B207-B206,0,B207-B206)</f>
        <v>0</v>
      </c>
      <c r="E207" s="30">
        <f t="shared" si="57"/>
        <v>0</v>
      </c>
      <c r="F207" s="73">
        <f t="shared" ref="F207:G270" si="58">IFERROR(D207/B206,0)</f>
        <v>0</v>
      </c>
      <c r="G207" s="43">
        <f t="shared" si="58"/>
        <v>0</v>
      </c>
      <c r="I207" s="31">
        <f t="shared" si="56"/>
        <v>683.32</v>
      </c>
      <c r="J207" s="137">
        <f t="shared" si="53"/>
        <v>372.03179999999998</v>
      </c>
      <c r="K207" s="77">
        <f t="shared" si="49"/>
        <v>66.965699999999998</v>
      </c>
      <c r="L207" s="137">
        <f t="shared" si="54"/>
        <v>113.8873</v>
      </c>
      <c r="M207" s="77">
        <f t="shared" si="50"/>
        <v>20.499700000000001</v>
      </c>
      <c r="N207" s="14"/>
      <c r="O207" s="14"/>
      <c r="P207" s="14"/>
      <c r="V207" s="36">
        <f t="shared" si="51"/>
        <v>1114.8699999999999</v>
      </c>
      <c r="W207" s="36">
        <f t="shared" si="52"/>
        <v>1108.21</v>
      </c>
    </row>
    <row r="208" spans="1:23" x14ac:dyDescent="0.2">
      <c r="A208" s="171">
        <v>41405</v>
      </c>
      <c r="B208" s="2">
        <v>27788498.68</v>
      </c>
      <c r="C208" s="2">
        <v>1111.54</v>
      </c>
      <c r="D208" s="2">
        <f t="shared" si="57"/>
        <v>0</v>
      </c>
      <c r="E208" s="30">
        <f t="shared" si="57"/>
        <v>0</v>
      </c>
      <c r="F208" s="73">
        <f t="shared" si="58"/>
        <v>0</v>
      </c>
      <c r="G208" s="43">
        <f t="shared" si="58"/>
        <v>0</v>
      </c>
      <c r="I208" s="19">
        <f t="shared" si="56"/>
        <v>683.32</v>
      </c>
      <c r="J208" s="138">
        <f t="shared" si="53"/>
        <v>372.03179999999998</v>
      </c>
      <c r="K208" s="78">
        <f t="shared" si="49"/>
        <v>66.965699999999998</v>
      </c>
      <c r="L208" s="144">
        <f t="shared" si="54"/>
        <v>113.8873</v>
      </c>
      <c r="M208" s="87">
        <f t="shared" si="50"/>
        <v>20.499700000000001</v>
      </c>
      <c r="N208" s="14"/>
      <c r="O208" s="14"/>
      <c r="P208" s="14"/>
      <c r="V208" s="36">
        <f t="shared" si="51"/>
        <v>1114.8699999999999</v>
      </c>
      <c r="W208" s="36">
        <f t="shared" si="52"/>
        <v>1108.21</v>
      </c>
    </row>
    <row r="209" spans="1:23" x14ac:dyDescent="0.2">
      <c r="A209" s="171">
        <v>41406</v>
      </c>
      <c r="B209" s="2">
        <v>27788498.68</v>
      </c>
      <c r="C209" s="2">
        <v>1111.54</v>
      </c>
      <c r="D209" s="2">
        <f t="shared" si="57"/>
        <v>0</v>
      </c>
      <c r="E209" s="30">
        <f t="shared" si="57"/>
        <v>0</v>
      </c>
      <c r="F209" s="73">
        <f t="shared" si="58"/>
        <v>0</v>
      </c>
      <c r="G209" s="43">
        <f t="shared" si="58"/>
        <v>0</v>
      </c>
      <c r="I209" s="19">
        <f t="shared" si="56"/>
        <v>683.32</v>
      </c>
      <c r="J209" s="138">
        <f t="shared" si="53"/>
        <v>372.03179999999998</v>
      </c>
      <c r="K209" s="78">
        <f t="shared" si="49"/>
        <v>66.965699999999998</v>
      </c>
      <c r="L209" s="144">
        <f t="shared" si="54"/>
        <v>113.8873</v>
      </c>
      <c r="M209" s="87">
        <f t="shared" si="50"/>
        <v>20.499700000000001</v>
      </c>
      <c r="N209" s="14"/>
      <c r="O209" s="14"/>
      <c r="P209" s="14"/>
      <c r="V209" s="36">
        <f t="shared" si="51"/>
        <v>1114.8699999999999</v>
      </c>
      <c r="W209" s="36">
        <f t="shared" si="52"/>
        <v>1108.21</v>
      </c>
    </row>
    <row r="210" spans="1:23" x14ac:dyDescent="0.2">
      <c r="A210" s="171">
        <v>41407</v>
      </c>
      <c r="B210" s="2">
        <v>27788498.68</v>
      </c>
      <c r="C210" s="2">
        <v>1111.54</v>
      </c>
      <c r="D210" s="2">
        <f t="shared" si="57"/>
        <v>0</v>
      </c>
      <c r="E210" s="30">
        <f t="shared" si="57"/>
        <v>0</v>
      </c>
      <c r="F210" s="73">
        <f t="shared" si="58"/>
        <v>0</v>
      </c>
      <c r="G210" s="43">
        <f t="shared" si="58"/>
        <v>0</v>
      </c>
      <c r="I210" s="31">
        <f t="shared" si="56"/>
        <v>683.32</v>
      </c>
      <c r="J210" s="137">
        <f t="shared" si="53"/>
        <v>372.03179999999998</v>
      </c>
      <c r="K210" s="77">
        <f t="shared" si="49"/>
        <v>66.965699999999998</v>
      </c>
      <c r="L210" s="137">
        <f t="shared" si="54"/>
        <v>113.8873</v>
      </c>
      <c r="M210" s="77">
        <f t="shared" si="50"/>
        <v>20.499700000000001</v>
      </c>
      <c r="N210" s="14"/>
      <c r="O210" s="14"/>
      <c r="P210" s="14"/>
      <c r="V210" s="36">
        <f t="shared" si="51"/>
        <v>1114.8699999999999</v>
      </c>
      <c r="W210" s="36">
        <f t="shared" si="52"/>
        <v>1108.21</v>
      </c>
    </row>
    <row r="211" spans="1:23" x14ac:dyDescent="0.2">
      <c r="A211" s="171">
        <v>41408</v>
      </c>
      <c r="B211" s="2">
        <v>27788498.68</v>
      </c>
      <c r="C211" s="2">
        <v>1111.54</v>
      </c>
      <c r="D211" s="2">
        <f t="shared" si="57"/>
        <v>0</v>
      </c>
      <c r="E211" s="30">
        <f t="shared" si="57"/>
        <v>0</v>
      </c>
      <c r="F211" s="73">
        <f t="shared" si="58"/>
        <v>0</v>
      </c>
      <c r="G211" s="43">
        <f t="shared" si="58"/>
        <v>0</v>
      </c>
      <c r="I211" s="31">
        <f t="shared" si="56"/>
        <v>683.32</v>
      </c>
      <c r="J211" s="137">
        <f t="shared" si="53"/>
        <v>372.03179999999998</v>
      </c>
      <c r="K211" s="77">
        <f t="shared" si="49"/>
        <v>66.965699999999998</v>
      </c>
      <c r="L211" s="137">
        <f t="shared" si="54"/>
        <v>113.8873</v>
      </c>
      <c r="M211" s="77">
        <f t="shared" si="50"/>
        <v>20.499700000000001</v>
      </c>
      <c r="N211" s="14"/>
      <c r="O211" s="14"/>
      <c r="P211" s="14"/>
      <c r="V211" s="36">
        <f t="shared" si="51"/>
        <v>1114.8699999999999</v>
      </c>
      <c r="W211" s="36">
        <f t="shared" si="52"/>
        <v>1108.21</v>
      </c>
    </row>
    <row r="212" spans="1:23" x14ac:dyDescent="0.2">
      <c r="A212" s="171">
        <v>41409</v>
      </c>
      <c r="B212" s="2">
        <v>27788498.68</v>
      </c>
      <c r="C212" s="2">
        <v>1111.54</v>
      </c>
      <c r="D212" s="2">
        <f t="shared" si="57"/>
        <v>0</v>
      </c>
      <c r="E212" s="30">
        <f t="shared" si="57"/>
        <v>0</v>
      </c>
      <c r="F212" s="73">
        <f t="shared" si="58"/>
        <v>0</v>
      </c>
      <c r="G212" s="43">
        <f t="shared" si="58"/>
        <v>0</v>
      </c>
      <c r="I212" s="19">
        <f t="shared" si="56"/>
        <v>683.32</v>
      </c>
      <c r="J212" s="138">
        <f t="shared" si="53"/>
        <v>372.03179999999998</v>
      </c>
      <c r="K212" s="78">
        <f t="shared" si="49"/>
        <v>66.965699999999998</v>
      </c>
      <c r="L212" s="144">
        <f t="shared" si="54"/>
        <v>113.8873</v>
      </c>
      <c r="M212" s="87">
        <f t="shared" si="50"/>
        <v>20.499700000000001</v>
      </c>
      <c r="N212" s="14"/>
      <c r="O212" s="14"/>
      <c r="P212" s="14"/>
      <c r="V212" s="36">
        <f t="shared" si="51"/>
        <v>1114.8699999999999</v>
      </c>
      <c r="W212" s="36">
        <f t="shared" si="52"/>
        <v>1108.21</v>
      </c>
    </row>
    <row r="213" spans="1:23" x14ac:dyDescent="0.2">
      <c r="A213" s="171">
        <v>41410</v>
      </c>
      <c r="B213" s="2">
        <v>27788498.68</v>
      </c>
      <c r="C213" s="2">
        <v>1111.54</v>
      </c>
      <c r="D213" s="2">
        <f t="shared" si="57"/>
        <v>0</v>
      </c>
      <c r="E213" s="30">
        <f t="shared" si="57"/>
        <v>0</v>
      </c>
      <c r="F213" s="73">
        <f t="shared" si="58"/>
        <v>0</v>
      </c>
      <c r="G213" s="43">
        <f t="shared" si="58"/>
        <v>0</v>
      </c>
      <c r="I213" s="19">
        <f t="shared" si="56"/>
        <v>683.32</v>
      </c>
      <c r="J213" s="138">
        <f t="shared" si="53"/>
        <v>372.03179999999998</v>
      </c>
      <c r="K213" s="78">
        <f t="shared" si="49"/>
        <v>66.965699999999998</v>
      </c>
      <c r="L213" s="144">
        <f t="shared" si="54"/>
        <v>113.8873</v>
      </c>
      <c r="M213" s="87">
        <f t="shared" si="50"/>
        <v>20.499700000000001</v>
      </c>
      <c r="N213" s="14"/>
      <c r="O213" s="14"/>
      <c r="P213" s="14"/>
      <c r="V213" s="36">
        <f t="shared" si="51"/>
        <v>1114.8699999999999</v>
      </c>
      <c r="W213" s="36">
        <f t="shared" si="52"/>
        <v>1108.21</v>
      </c>
    </row>
    <row r="214" spans="1:23" x14ac:dyDescent="0.2">
      <c r="A214" s="171">
        <v>41411</v>
      </c>
      <c r="B214" s="2">
        <v>27788498.68</v>
      </c>
      <c r="C214" s="2">
        <v>1111.54</v>
      </c>
      <c r="D214" s="2">
        <f t="shared" si="57"/>
        <v>0</v>
      </c>
      <c r="E214" s="30">
        <f t="shared" si="57"/>
        <v>0</v>
      </c>
      <c r="F214" s="73">
        <f t="shared" si="58"/>
        <v>0</v>
      </c>
      <c r="G214" s="43">
        <f t="shared" si="58"/>
        <v>0</v>
      </c>
      <c r="I214" s="19">
        <f t="shared" si="56"/>
        <v>683.32</v>
      </c>
      <c r="J214" s="138">
        <f t="shared" si="53"/>
        <v>372.03179999999998</v>
      </c>
      <c r="K214" s="78">
        <f t="shared" si="49"/>
        <v>66.965699999999998</v>
      </c>
      <c r="L214" s="144">
        <f t="shared" si="54"/>
        <v>113.8873</v>
      </c>
      <c r="M214" s="87">
        <f t="shared" si="50"/>
        <v>20.499700000000001</v>
      </c>
      <c r="N214" s="14"/>
      <c r="O214" s="14"/>
      <c r="P214" s="14"/>
      <c r="V214" s="36">
        <f t="shared" si="51"/>
        <v>1114.8699999999999</v>
      </c>
      <c r="W214" s="36">
        <f t="shared" si="52"/>
        <v>1108.21</v>
      </c>
    </row>
    <row r="215" spans="1:23" x14ac:dyDescent="0.2">
      <c r="A215" s="171">
        <v>41412</v>
      </c>
      <c r="B215" s="2">
        <v>27788498.68</v>
      </c>
      <c r="C215" s="2">
        <v>1111.54</v>
      </c>
      <c r="D215" s="2">
        <f t="shared" si="57"/>
        <v>0</v>
      </c>
      <c r="E215" s="30">
        <f t="shared" si="57"/>
        <v>0</v>
      </c>
      <c r="F215" s="73">
        <f t="shared" si="58"/>
        <v>0</v>
      </c>
      <c r="G215" s="43">
        <f t="shared" si="58"/>
        <v>0</v>
      </c>
      <c r="I215" s="19">
        <f t="shared" si="56"/>
        <v>683.32</v>
      </c>
      <c r="J215" s="138">
        <f t="shared" si="53"/>
        <v>372.03179999999998</v>
      </c>
      <c r="K215" s="78">
        <f t="shared" si="49"/>
        <v>66.965699999999998</v>
      </c>
      <c r="L215" s="144">
        <f t="shared" si="54"/>
        <v>113.8873</v>
      </c>
      <c r="M215" s="87">
        <f t="shared" si="50"/>
        <v>20.499700000000001</v>
      </c>
      <c r="N215" s="14"/>
      <c r="O215" s="14"/>
      <c r="P215" s="14"/>
      <c r="V215" s="36">
        <f t="shared" si="51"/>
        <v>1114.8699999999999</v>
      </c>
      <c r="W215" s="36">
        <f t="shared" si="52"/>
        <v>1108.21</v>
      </c>
    </row>
    <row r="216" spans="1:23" x14ac:dyDescent="0.2">
      <c r="A216" s="171">
        <v>41413</v>
      </c>
      <c r="B216" s="2">
        <v>27788498.68</v>
      </c>
      <c r="C216" s="2">
        <v>1111.54</v>
      </c>
      <c r="D216" s="2">
        <f t="shared" si="57"/>
        <v>0</v>
      </c>
      <c r="E216" s="30">
        <f t="shared" si="57"/>
        <v>0</v>
      </c>
      <c r="F216" s="73">
        <f t="shared" si="58"/>
        <v>0</v>
      </c>
      <c r="G216" s="43">
        <f t="shared" si="58"/>
        <v>0</v>
      </c>
      <c r="I216" s="19">
        <f t="shared" si="56"/>
        <v>683.32</v>
      </c>
      <c r="J216" s="138">
        <f t="shared" si="53"/>
        <v>372.03179999999998</v>
      </c>
      <c r="K216" s="78">
        <f t="shared" ref="K216:K279" si="59">ROUND(J216*18%,4)</f>
        <v>66.965699999999998</v>
      </c>
      <c r="L216" s="144">
        <f t="shared" si="54"/>
        <v>113.8873</v>
      </c>
      <c r="M216" s="87">
        <f t="shared" ref="M216:M279" si="60">ROUND(L216*18%,4)</f>
        <v>20.499700000000001</v>
      </c>
      <c r="N216" s="14"/>
      <c r="O216" s="14"/>
      <c r="P216" s="14"/>
      <c r="V216" s="36">
        <f t="shared" ref="V216:V279" si="61">C216+(ROUND(C216*$V$2,2))</f>
        <v>1114.8699999999999</v>
      </c>
      <c r="W216" s="36">
        <f t="shared" ref="W216:W279" si="62">C216-(ROUND(C216*$V$2,2))</f>
        <v>1108.21</v>
      </c>
    </row>
    <row r="217" spans="1:23" x14ac:dyDescent="0.2">
      <c r="A217" s="171">
        <v>41414</v>
      </c>
      <c r="B217" s="2">
        <v>27788498.68</v>
      </c>
      <c r="C217" s="2">
        <v>1111.54</v>
      </c>
      <c r="D217" s="2">
        <f t="shared" si="57"/>
        <v>0</v>
      </c>
      <c r="E217" s="30">
        <f t="shared" si="57"/>
        <v>0</v>
      </c>
      <c r="F217" s="73">
        <f t="shared" si="58"/>
        <v>0</v>
      </c>
      <c r="G217" s="43">
        <f t="shared" si="58"/>
        <v>0</v>
      </c>
      <c r="I217" s="31">
        <f t="shared" si="56"/>
        <v>683.32</v>
      </c>
      <c r="J217" s="137">
        <f t="shared" si="53"/>
        <v>372.03179999999998</v>
      </c>
      <c r="K217" s="77">
        <f t="shared" si="59"/>
        <v>66.965699999999998</v>
      </c>
      <c r="L217" s="137">
        <f t="shared" si="54"/>
        <v>113.8873</v>
      </c>
      <c r="M217" s="77">
        <f t="shared" si="60"/>
        <v>20.499700000000001</v>
      </c>
      <c r="N217" s="14"/>
      <c r="O217" s="14"/>
      <c r="P217" s="14"/>
      <c r="V217" s="36">
        <f t="shared" si="61"/>
        <v>1114.8699999999999</v>
      </c>
      <c r="W217" s="36">
        <f t="shared" si="62"/>
        <v>1108.21</v>
      </c>
    </row>
    <row r="218" spans="1:23" x14ac:dyDescent="0.2">
      <c r="A218" s="171">
        <v>41415</v>
      </c>
      <c r="B218" s="2">
        <v>27788498.68</v>
      </c>
      <c r="C218" s="2">
        <v>1111.54</v>
      </c>
      <c r="D218" s="2">
        <f t="shared" si="57"/>
        <v>0</v>
      </c>
      <c r="E218" s="30">
        <f t="shared" si="57"/>
        <v>0</v>
      </c>
      <c r="F218" s="73">
        <f t="shared" si="58"/>
        <v>0</v>
      </c>
      <c r="G218" s="43">
        <f t="shared" si="58"/>
        <v>0</v>
      </c>
      <c r="I218" s="31">
        <f t="shared" si="56"/>
        <v>683.32</v>
      </c>
      <c r="J218" s="137">
        <f t="shared" si="53"/>
        <v>372.03179999999998</v>
      </c>
      <c r="K218" s="77">
        <f t="shared" si="59"/>
        <v>66.965699999999998</v>
      </c>
      <c r="L218" s="137">
        <f t="shared" si="54"/>
        <v>113.8873</v>
      </c>
      <c r="M218" s="77">
        <f t="shared" si="60"/>
        <v>20.499700000000001</v>
      </c>
      <c r="N218" s="14"/>
      <c r="O218" s="14"/>
      <c r="P218" s="14"/>
      <c r="V218" s="36">
        <f t="shared" si="61"/>
        <v>1114.8699999999999</v>
      </c>
      <c r="W218" s="36">
        <f t="shared" si="62"/>
        <v>1108.21</v>
      </c>
    </row>
    <row r="219" spans="1:23" x14ac:dyDescent="0.2">
      <c r="A219" s="171">
        <v>41416</v>
      </c>
      <c r="B219" s="2">
        <v>27788498.68</v>
      </c>
      <c r="C219" s="2">
        <v>1111.54</v>
      </c>
      <c r="D219" s="2">
        <f t="shared" si="57"/>
        <v>0</v>
      </c>
      <c r="E219" s="30">
        <f t="shared" si="57"/>
        <v>0</v>
      </c>
      <c r="F219" s="73">
        <f t="shared" si="58"/>
        <v>0</v>
      </c>
      <c r="G219" s="43">
        <f t="shared" si="58"/>
        <v>0</v>
      </c>
      <c r="I219" s="19">
        <f t="shared" si="56"/>
        <v>683.32</v>
      </c>
      <c r="J219" s="138">
        <f t="shared" si="53"/>
        <v>372.03179999999998</v>
      </c>
      <c r="K219" s="78">
        <f t="shared" si="59"/>
        <v>66.965699999999998</v>
      </c>
      <c r="L219" s="144">
        <f t="shared" si="54"/>
        <v>113.8873</v>
      </c>
      <c r="M219" s="87">
        <f t="shared" si="60"/>
        <v>20.499700000000001</v>
      </c>
      <c r="N219" s="14"/>
      <c r="O219" s="14"/>
      <c r="P219" s="14"/>
      <c r="V219" s="36">
        <f t="shared" si="61"/>
        <v>1114.8699999999999</v>
      </c>
      <c r="W219" s="36">
        <f t="shared" si="62"/>
        <v>1108.21</v>
      </c>
    </row>
    <row r="220" spans="1:23" x14ac:dyDescent="0.2">
      <c r="A220" s="171">
        <v>41417</v>
      </c>
      <c r="B220" s="2">
        <v>27788498.68</v>
      </c>
      <c r="C220" s="2">
        <v>1111.54</v>
      </c>
      <c r="D220" s="2">
        <f t="shared" si="57"/>
        <v>0</v>
      </c>
      <c r="E220" s="30">
        <f t="shared" si="57"/>
        <v>0</v>
      </c>
      <c r="F220" s="73">
        <f t="shared" si="58"/>
        <v>0</v>
      </c>
      <c r="G220" s="43">
        <f t="shared" si="58"/>
        <v>0</v>
      </c>
      <c r="I220" s="19">
        <f t="shared" si="56"/>
        <v>683.32</v>
      </c>
      <c r="J220" s="138">
        <f t="shared" si="53"/>
        <v>372.03179999999998</v>
      </c>
      <c r="K220" s="78">
        <f t="shared" si="59"/>
        <v>66.965699999999998</v>
      </c>
      <c r="L220" s="144">
        <f t="shared" si="54"/>
        <v>113.8873</v>
      </c>
      <c r="M220" s="87">
        <f t="shared" si="60"/>
        <v>20.499700000000001</v>
      </c>
      <c r="N220" s="14"/>
      <c r="O220" s="14"/>
      <c r="P220" s="14"/>
      <c r="V220" s="36">
        <f t="shared" si="61"/>
        <v>1114.8699999999999</v>
      </c>
      <c r="W220" s="36">
        <f t="shared" si="62"/>
        <v>1108.21</v>
      </c>
    </row>
    <row r="221" spans="1:23" x14ac:dyDescent="0.2">
      <c r="A221" s="171">
        <v>41418</v>
      </c>
      <c r="B221" s="2">
        <v>27788498.68</v>
      </c>
      <c r="C221" s="2">
        <v>1111.54</v>
      </c>
      <c r="D221" s="2">
        <f t="shared" si="57"/>
        <v>0</v>
      </c>
      <c r="E221" s="30">
        <f t="shared" si="57"/>
        <v>0</v>
      </c>
      <c r="F221" s="73">
        <f t="shared" si="58"/>
        <v>0</v>
      </c>
      <c r="G221" s="43">
        <f t="shared" si="58"/>
        <v>0</v>
      </c>
      <c r="I221" s="19">
        <f t="shared" si="56"/>
        <v>683.32</v>
      </c>
      <c r="J221" s="138">
        <f t="shared" si="53"/>
        <v>372.03179999999998</v>
      </c>
      <c r="K221" s="78">
        <f t="shared" si="59"/>
        <v>66.965699999999998</v>
      </c>
      <c r="L221" s="144">
        <f t="shared" si="54"/>
        <v>113.8873</v>
      </c>
      <c r="M221" s="87">
        <f t="shared" si="60"/>
        <v>20.499700000000001</v>
      </c>
      <c r="N221" s="14"/>
      <c r="O221" s="14"/>
      <c r="P221" s="14"/>
      <c r="V221" s="36">
        <f t="shared" si="61"/>
        <v>1114.8699999999999</v>
      </c>
      <c r="W221" s="36">
        <f t="shared" si="62"/>
        <v>1108.21</v>
      </c>
    </row>
    <row r="222" spans="1:23" x14ac:dyDescent="0.2">
      <c r="A222" s="171">
        <v>41419</v>
      </c>
      <c r="B222" s="2">
        <v>27788498.68</v>
      </c>
      <c r="C222" s="2">
        <v>1111.54</v>
      </c>
      <c r="D222" s="2">
        <f t="shared" si="57"/>
        <v>0</v>
      </c>
      <c r="E222" s="30">
        <f t="shared" si="57"/>
        <v>0</v>
      </c>
      <c r="F222" s="73">
        <f t="shared" si="58"/>
        <v>0</v>
      </c>
      <c r="G222" s="43">
        <f t="shared" si="58"/>
        <v>0</v>
      </c>
      <c r="I222" s="19">
        <f t="shared" si="56"/>
        <v>683.32</v>
      </c>
      <c r="J222" s="138">
        <f t="shared" si="53"/>
        <v>372.03179999999998</v>
      </c>
      <c r="K222" s="78">
        <f t="shared" si="59"/>
        <v>66.965699999999998</v>
      </c>
      <c r="L222" s="144">
        <f t="shared" si="54"/>
        <v>113.8873</v>
      </c>
      <c r="M222" s="87">
        <f t="shared" si="60"/>
        <v>20.499700000000001</v>
      </c>
      <c r="N222" s="14"/>
      <c r="O222" s="14"/>
      <c r="P222" s="14"/>
      <c r="V222" s="36">
        <f t="shared" si="61"/>
        <v>1114.8699999999999</v>
      </c>
      <c r="W222" s="36">
        <f t="shared" si="62"/>
        <v>1108.21</v>
      </c>
    </row>
    <row r="223" spans="1:23" x14ac:dyDescent="0.2">
      <c r="A223" s="171">
        <v>41420</v>
      </c>
      <c r="B223" s="2">
        <v>27788498.68</v>
      </c>
      <c r="C223" s="2">
        <v>1111.54</v>
      </c>
      <c r="D223" s="2">
        <f t="shared" si="57"/>
        <v>0</v>
      </c>
      <c r="E223" s="30">
        <f t="shared" si="57"/>
        <v>0</v>
      </c>
      <c r="F223" s="73">
        <f t="shared" si="58"/>
        <v>0</v>
      </c>
      <c r="G223" s="43">
        <f t="shared" si="58"/>
        <v>0</v>
      </c>
      <c r="I223" s="19">
        <f t="shared" si="56"/>
        <v>683.32</v>
      </c>
      <c r="J223" s="138">
        <f t="shared" si="53"/>
        <v>372.03179999999998</v>
      </c>
      <c r="K223" s="78">
        <f t="shared" si="59"/>
        <v>66.965699999999998</v>
      </c>
      <c r="L223" s="144">
        <f t="shared" si="54"/>
        <v>113.8873</v>
      </c>
      <c r="M223" s="87">
        <f t="shared" si="60"/>
        <v>20.499700000000001</v>
      </c>
      <c r="N223" s="14"/>
      <c r="O223" s="14"/>
      <c r="P223" s="14"/>
      <c r="V223" s="36">
        <f t="shared" si="61"/>
        <v>1114.8699999999999</v>
      </c>
      <c r="W223" s="36">
        <f t="shared" si="62"/>
        <v>1108.21</v>
      </c>
    </row>
    <row r="224" spans="1:23" x14ac:dyDescent="0.2">
      <c r="A224" s="171">
        <v>41421</v>
      </c>
      <c r="B224" s="2">
        <v>27788498.68</v>
      </c>
      <c r="C224" s="2">
        <v>1111.54</v>
      </c>
      <c r="D224" s="2">
        <f t="shared" si="57"/>
        <v>0</v>
      </c>
      <c r="E224" s="30">
        <f t="shared" si="57"/>
        <v>0</v>
      </c>
      <c r="F224" s="73">
        <f t="shared" si="58"/>
        <v>0</v>
      </c>
      <c r="G224" s="43">
        <f t="shared" si="58"/>
        <v>0</v>
      </c>
      <c r="I224" s="31">
        <f t="shared" si="56"/>
        <v>683.32</v>
      </c>
      <c r="J224" s="137">
        <f t="shared" si="53"/>
        <v>372.03179999999998</v>
      </c>
      <c r="K224" s="77">
        <f t="shared" si="59"/>
        <v>66.965699999999998</v>
      </c>
      <c r="L224" s="137">
        <f t="shared" si="54"/>
        <v>113.8873</v>
      </c>
      <c r="M224" s="77">
        <f t="shared" si="60"/>
        <v>20.499700000000001</v>
      </c>
      <c r="N224" s="191" t="s">
        <v>54</v>
      </c>
      <c r="O224" s="191"/>
      <c r="P224" s="191"/>
      <c r="V224" s="36">
        <f t="shared" si="61"/>
        <v>1114.8699999999999</v>
      </c>
      <c r="W224" s="36">
        <f t="shared" si="62"/>
        <v>1108.21</v>
      </c>
    </row>
    <row r="225" spans="1:23" x14ac:dyDescent="0.2">
      <c r="A225" s="171">
        <v>41422</v>
      </c>
      <c r="B225" s="2">
        <v>27788498.68</v>
      </c>
      <c r="C225" s="2">
        <v>1111.54</v>
      </c>
      <c r="D225" s="2">
        <f t="shared" si="57"/>
        <v>0</v>
      </c>
      <c r="E225" s="30">
        <f t="shared" si="57"/>
        <v>0</v>
      </c>
      <c r="F225" s="73">
        <f t="shared" si="58"/>
        <v>0</v>
      </c>
      <c r="G225" s="43">
        <f t="shared" si="58"/>
        <v>0</v>
      </c>
      <c r="I225" s="31">
        <f t="shared" si="56"/>
        <v>683.32</v>
      </c>
      <c r="J225" s="137">
        <f t="shared" si="53"/>
        <v>372.03179999999998</v>
      </c>
      <c r="K225" s="77">
        <f t="shared" si="59"/>
        <v>66.965699999999998</v>
      </c>
      <c r="L225" s="137">
        <f t="shared" si="54"/>
        <v>113.8873</v>
      </c>
      <c r="M225" s="77">
        <f t="shared" si="60"/>
        <v>20.499700000000001</v>
      </c>
      <c r="N225" s="119" t="s">
        <v>52</v>
      </c>
      <c r="O225" s="120">
        <f>SUM(J199:J229)</f>
        <v>11541.429200000002</v>
      </c>
      <c r="P225" s="76">
        <f>SUM(L199:L229)</f>
        <v>3533.0909999999994</v>
      </c>
      <c r="V225" s="36">
        <f t="shared" si="61"/>
        <v>1114.8699999999999</v>
      </c>
      <c r="W225" s="36">
        <f t="shared" si="62"/>
        <v>1108.21</v>
      </c>
    </row>
    <row r="226" spans="1:23" x14ac:dyDescent="0.2">
      <c r="A226" s="171">
        <v>41423</v>
      </c>
      <c r="B226" s="2">
        <v>27788498.68</v>
      </c>
      <c r="C226" s="2">
        <v>1111.54</v>
      </c>
      <c r="D226" s="2">
        <f t="shared" si="57"/>
        <v>0</v>
      </c>
      <c r="E226" s="30">
        <f t="shared" si="57"/>
        <v>0</v>
      </c>
      <c r="F226" s="73">
        <f t="shared" si="58"/>
        <v>0</v>
      </c>
      <c r="G226" s="43">
        <f t="shared" si="58"/>
        <v>0</v>
      </c>
      <c r="I226" s="19">
        <f t="shared" si="56"/>
        <v>683.32</v>
      </c>
      <c r="J226" s="138">
        <f t="shared" si="53"/>
        <v>372.03179999999998</v>
      </c>
      <c r="K226" s="78">
        <f t="shared" si="59"/>
        <v>66.965699999999998</v>
      </c>
      <c r="L226" s="144">
        <f t="shared" si="54"/>
        <v>113.8873</v>
      </c>
      <c r="M226" s="87">
        <f t="shared" si="60"/>
        <v>20.499700000000001</v>
      </c>
      <c r="N226" s="119" t="s">
        <v>53</v>
      </c>
      <c r="O226" s="76">
        <f>SUM(K199:K229)</f>
        <v>2077.4564999999993</v>
      </c>
      <c r="P226" s="76">
        <f>SUM(M199:M229)</f>
        <v>635.95600000000002</v>
      </c>
      <c r="V226" s="36">
        <f t="shared" si="61"/>
        <v>1114.8699999999999</v>
      </c>
      <c r="W226" s="36">
        <f t="shared" si="62"/>
        <v>1108.21</v>
      </c>
    </row>
    <row r="227" spans="1:23" x14ac:dyDescent="0.2">
      <c r="A227" s="171">
        <v>41424</v>
      </c>
      <c r="B227" s="2">
        <v>27788498.68</v>
      </c>
      <c r="C227" s="2">
        <v>1111.54</v>
      </c>
      <c r="D227" s="2">
        <f t="shared" si="57"/>
        <v>0</v>
      </c>
      <c r="E227" s="30">
        <f t="shared" si="57"/>
        <v>0</v>
      </c>
      <c r="F227" s="73">
        <f t="shared" si="58"/>
        <v>0</v>
      </c>
      <c r="G227" s="43">
        <f t="shared" si="58"/>
        <v>0</v>
      </c>
      <c r="I227" s="19">
        <f t="shared" si="56"/>
        <v>683.32</v>
      </c>
      <c r="J227" s="138">
        <f t="shared" si="53"/>
        <v>372.03179999999998</v>
      </c>
      <c r="K227" s="78">
        <f t="shared" si="59"/>
        <v>66.965699999999998</v>
      </c>
      <c r="L227" s="144">
        <f t="shared" si="54"/>
        <v>113.8873</v>
      </c>
      <c r="M227" s="87">
        <f t="shared" si="60"/>
        <v>20.499700000000001</v>
      </c>
      <c r="N227" s="193" t="s">
        <v>9</v>
      </c>
      <c r="O227" s="194"/>
      <c r="P227" s="194"/>
      <c r="V227" s="36">
        <f t="shared" si="61"/>
        <v>1114.8699999999999</v>
      </c>
      <c r="W227" s="36">
        <f t="shared" si="62"/>
        <v>1108.21</v>
      </c>
    </row>
    <row r="228" spans="1:23" x14ac:dyDescent="0.2">
      <c r="A228" s="171">
        <v>41425</v>
      </c>
      <c r="B228" s="31">
        <v>28419170.359999999</v>
      </c>
      <c r="C228" s="31">
        <v>1136.77</v>
      </c>
      <c r="D228" s="2">
        <f t="shared" si="57"/>
        <v>630671.6799999997</v>
      </c>
      <c r="E228" s="30">
        <f t="shared" si="57"/>
        <v>25.230000000000018</v>
      </c>
      <c r="F228" s="73">
        <f t="shared" si="58"/>
        <v>2.2695421125931793E-2</v>
      </c>
      <c r="G228" s="43">
        <f t="shared" si="58"/>
        <v>2.2698238479946758E-2</v>
      </c>
      <c r="I228" s="19">
        <f t="shared" si="56"/>
        <v>683.32</v>
      </c>
      <c r="J228" s="138">
        <f t="shared" si="53"/>
        <v>372.03179999999998</v>
      </c>
      <c r="K228" s="78">
        <f t="shared" si="59"/>
        <v>66.965699999999998</v>
      </c>
      <c r="L228" s="144">
        <f t="shared" si="54"/>
        <v>113.8873</v>
      </c>
      <c r="M228" s="87">
        <f t="shared" si="60"/>
        <v>20.499700000000001</v>
      </c>
      <c r="N228" s="92" t="s">
        <v>43</v>
      </c>
      <c r="O228" s="174" t="s">
        <v>39</v>
      </c>
      <c r="P228" s="93" t="s">
        <v>40</v>
      </c>
      <c r="V228" s="36">
        <f t="shared" si="61"/>
        <v>1140.18</v>
      </c>
      <c r="W228" s="36">
        <f t="shared" si="62"/>
        <v>1133.3599999999999</v>
      </c>
    </row>
    <row r="229" spans="1:23" x14ac:dyDescent="0.2">
      <c r="A229" s="171">
        <v>41426</v>
      </c>
      <c r="B229" s="2">
        <v>28419170.359999999</v>
      </c>
      <c r="C229" s="2">
        <v>1136.77</v>
      </c>
      <c r="D229" s="2">
        <f t="shared" si="57"/>
        <v>0</v>
      </c>
      <c r="E229" s="30">
        <f t="shared" si="57"/>
        <v>0</v>
      </c>
      <c r="F229" s="73">
        <f t="shared" si="58"/>
        <v>0</v>
      </c>
      <c r="G229" s="43">
        <f t="shared" si="58"/>
        <v>0</v>
      </c>
      <c r="I229" s="32">
        <f t="shared" si="56"/>
        <v>698.83</v>
      </c>
      <c r="J229" s="139">
        <f t="shared" ref="J229:J292" si="63">ROUND(IF(B228&lt;=$R$814,B228*$S$814/$O$813,MAX(IF(B228&lt;=$R$815,B228*$S$815/$O$813,MAX(IF(B228&lt;=$R$816,B228*$S$816/$O$813,MAX(IF(B228&lt;=$R$817,B228*$S$817/$O$813,MAX(IF(B228&lt;=$R$818,B228*$S$818/$O$813,MAX(IF(B228&lt;=$R$819,B228*$S$819/$O$813,MAX(IF(B228&gt;$R$820,B228*$S$820/$O$813,0),$R$819*$S$819/$O$813)),$R$818*$S$818/$O$813)),$R$817*$S$817/$O$813)),$R$816*$S$816/$O$813)),$R$815*$S$815/$O$813)),$R$814*$S$814/$O$813)),4)</f>
        <v>380.47519999999997</v>
      </c>
      <c r="K229" s="79">
        <f t="shared" si="59"/>
        <v>68.485500000000002</v>
      </c>
      <c r="L229" s="139">
        <f t="shared" si="54"/>
        <v>116.47199999999999</v>
      </c>
      <c r="M229" s="79">
        <f t="shared" si="60"/>
        <v>20.965</v>
      </c>
      <c r="N229" s="94">
        <f>SUM(I197:I229)</f>
        <v>22565.069999999996</v>
      </c>
      <c r="O229" s="89">
        <f>IF(SUM(J199:J229)&lt;20000,20000,SUM(J199:J229))</f>
        <v>20000</v>
      </c>
      <c r="P229" s="91">
        <f>IF(SUM(L199:L229)&lt;6000,6000,SUM(L199:L229))</f>
        <v>6000</v>
      </c>
      <c r="V229" s="36">
        <f t="shared" si="61"/>
        <v>1140.18</v>
      </c>
      <c r="W229" s="36">
        <f t="shared" si="62"/>
        <v>1133.3599999999999</v>
      </c>
    </row>
    <row r="230" spans="1:23" x14ac:dyDescent="0.2">
      <c r="A230" s="171">
        <v>41427</v>
      </c>
      <c r="B230" s="2">
        <v>28419170.359999999</v>
      </c>
      <c r="C230" s="2">
        <v>1136.77</v>
      </c>
      <c r="D230" s="2">
        <f t="shared" si="57"/>
        <v>0</v>
      </c>
      <c r="E230" s="30">
        <f t="shared" si="57"/>
        <v>0</v>
      </c>
      <c r="F230" s="73">
        <f t="shared" si="58"/>
        <v>0</v>
      </c>
      <c r="G230" s="43">
        <f t="shared" si="58"/>
        <v>0</v>
      </c>
      <c r="I230" s="19">
        <f t="shared" si="56"/>
        <v>698.83</v>
      </c>
      <c r="J230" s="138">
        <f t="shared" si="63"/>
        <v>380.47519999999997</v>
      </c>
      <c r="K230" s="78">
        <f t="shared" si="59"/>
        <v>68.485500000000002</v>
      </c>
      <c r="L230" s="144">
        <f t="shared" si="54"/>
        <v>116.47199999999999</v>
      </c>
      <c r="M230" s="87">
        <f t="shared" si="60"/>
        <v>20.965</v>
      </c>
      <c r="N230" s="94">
        <f>ROUND(N229*18/118,2)</f>
        <v>3442.13</v>
      </c>
      <c r="O230" s="95">
        <f>IF(O229=TRUE,SUM(K199:K229),O229*18%)</f>
        <v>3600</v>
      </c>
      <c r="P230" s="96">
        <f>IF(P229=TRUE,SUM(M199:M229),P229*18%)</f>
        <v>1080</v>
      </c>
      <c r="Q230" s="34"/>
      <c r="V230" s="36">
        <f t="shared" si="61"/>
        <v>1140.18</v>
      </c>
      <c r="W230" s="36">
        <f t="shared" si="62"/>
        <v>1133.3599999999999</v>
      </c>
    </row>
    <row r="231" spans="1:23" x14ac:dyDescent="0.2">
      <c r="A231" s="171">
        <v>41428</v>
      </c>
      <c r="B231" s="2">
        <v>28419170.359999999</v>
      </c>
      <c r="C231" s="2">
        <v>1136.77</v>
      </c>
      <c r="D231" s="2">
        <f t="shared" si="57"/>
        <v>0</v>
      </c>
      <c r="E231" s="30">
        <f t="shared" si="57"/>
        <v>0</v>
      </c>
      <c r="F231" s="73">
        <f t="shared" si="58"/>
        <v>0</v>
      </c>
      <c r="G231" s="43">
        <f t="shared" si="58"/>
        <v>0</v>
      </c>
      <c r="I231" s="31">
        <f t="shared" si="56"/>
        <v>698.83</v>
      </c>
      <c r="J231" s="137">
        <f t="shared" si="63"/>
        <v>380.47519999999997</v>
      </c>
      <c r="K231" s="77">
        <f t="shared" si="59"/>
        <v>68.485500000000002</v>
      </c>
      <c r="L231" s="137">
        <f t="shared" si="54"/>
        <v>116.47199999999999</v>
      </c>
      <c r="M231" s="77">
        <f t="shared" si="60"/>
        <v>20.965</v>
      </c>
      <c r="N231" s="190" t="s">
        <v>47</v>
      </c>
      <c r="O231" s="190"/>
      <c r="P231" s="190"/>
      <c r="Q231" s="34"/>
      <c r="V231" s="36">
        <f t="shared" si="61"/>
        <v>1140.18</v>
      </c>
      <c r="W231" s="36">
        <f t="shared" si="62"/>
        <v>1133.3599999999999</v>
      </c>
    </row>
    <row r="232" spans="1:23" x14ac:dyDescent="0.2">
      <c r="A232" s="171">
        <v>41429</v>
      </c>
      <c r="B232" s="2">
        <v>28419170.359999999</v>
      </c>
      <c r="C232" s="2">
        <v>1136.77</v>
      </c>
      <c r="D232" s="2">
        <f t="shared" si="57"/>
        <v>0</v>
      </c>
      <c r="E232" s="30">
        <f t="shared" si="57"/>
        <v>0</v>
      </c>
      <c r="F232" s="73">
        <f t="shared" si="58"/>
        <v>0</v>
      </c>
      <c r="G232" s="43">
        <f t="shared" si="58"/>
        <v>0</v>
      </c>
      <c r="I232" s="31">
        <f t="shared" si="56"/>
        <v>698.83</v>
      </c>
      <c r="J232" s="137">
        <f t="shared" si="63"/>
        <v>380.47519999999997</v>
      </c>
      <c r="K232" s="77">
        <f t="shared" si="59"/>
        <v>68.485500000000002</v>
      </c>
      <c r="L232" s="137">
        <f t="shared" si="54"/>
        <v>116.47199999999999</v>
      </c>
      <c r="M232" s="77">
        <f t="shared" si="60"/>
        <v>20.965</v>
      </c>
      <c r="N232" s="75"/>
      <c r="O232" s="75"/>
      <c r="P232" s="75"/>
      <c r="Q232" s="34"/>
      <c r="V232" s="36">
        <f t="shared" si="61"/>
        <v>1140.18</v>
      </c>
      <c r="W232" s="36">
        <f t="shared" si="62"/>
        <v>1133.3599999999999</v>
      </c>
    </row>
    <row r="233" spans="1:23" x14ac:dyDescent="0.2">
      <c r="A233" s="171">
        <v>41430</v>
      </c>
      <c r="B233" s="2">
        <v>28419170.359999999</v>
      </c>
      <c r="C233" s="2">
        <v>1136.77</v>
      </c>
      <c r="D233" s="2">
        <f t="shared" si="57"/>
        <v>0</v>
      </c>
      <c r="E233" s="30">
        <f t="shared" si="57"/>
        <v>0</v>
      </c>
      <c r="F233" s="73">
        <f t="shared" si="58"/>
        <v>0</v>
      </c>
      <c r="G233" s="43">
        <f t="shared" si="58"/>
        <v>0</v>
      </c>
      <c r="I233" s="19">
        <f t="shared" si="56"/>
        <v>698.83</v>
      </c>
      <c r="J233" s="138">
        <f t="shared" si="63"/>
        <v>380.47519999999997</v>
      </c>
      <c r="K233" s="78">
        <f t="shared" si="59"/>
        <v>68.485500000000002</v>
      </c>
      <c r="L233" s="144">
        <f t="shared" si="54"/>
        <v>116.47199999999999</v>
      </c>
      <c r="M233" s="87">
        <f t="shared" si="60"/>
        <v>20.965</v>
      </c>
      <c r="N233" s="75"/>
      <c r="O233" s="75"/>
      <c r="P233" s="75"/>
      <c r="Q233" s="34"/>
      <c r="V233" s="36">
        <f t="shared" si="61"/>
        <v>1140.18</v>
      </c>
      <c r="W233" s="36">
        <f t="shared" si="62"/>
        <v>1133.3599999999999</v>
      </c>
    </row>
    <row r="234" spans="1:23" x14ac:dyDescent="0.2">
      <c r="A234" s="171">
        <v>41431</v>
      </c>
      <c r="B234" s="2">
        <v>28419170.359999999</v>
      </c>
      <c r="C234" s="2">
        <v>1136.77</v>
      </c>
      <c r="D234" s="2">
        <f t="shared" si="57"/>
        <v>0</v>
      </c>
      <c r="E234" s="30">
        <f t="shared" si="57"/>
        <v>0</v>
      </c>
      <c r="F234" s="73">
        <f t="shared" si="58"/>
        <v>0</v>
      </c>
      <c r="G234" s="43">
        <f t="shared" si="58"/>
        <v>0</v>
      </c>
      <c r="I234" s="19">
        <f t="shared" si="56"/>
        <v>698.83</v>
      </c>
      <c r="J234" s="138">
        <f t="shared" si="63"/>
        <v>380.47519999999997</v>
      </c>
      <c r="K234" s="78">
        <f t="shared" si="59"/>
        <v>68.485500000000002</v>
      </c>
      <c r="L234" s="144">
        <f t="shared" si="54"/>
        <v>116.47199999999999</v>
      </c>
      <c r="M234" s="87">
        <f t="shared" si="60"/>
        <v>20.965</v>
      </c>
      <c r="N234" s="14"/>
      <c r="O234" s="14"/>
      <c r="P234" s="14"/>
      <c r="Q234" s="34"/>
      <c r="V234" s="36">
        <f t="shared" si="61"/>
        <v>1140.18</v>
      </c>
      <c r="W234" s="36">
        <f t="shared" si="62"/>
        <v>1133.3599999999999</v>
      </c>
    </row>
    <row r="235" spans="1:23" x14ac:dyDescent="0.2">
      <c r="A235" s="171">
        <v>41432</v>
      </c>
      <c r="B235" s="2">
        <v>28419170.359999999</v>
      </c>
      <c r="C235" s="2">
        <v>1136.77</v>
      </c>
      <c r="D235" s="2">
        <f t="shared" si="57"/>
        <v>0</v>
      </c>
      <c r="E235" s="30">
        <f t="shared" si="57"/>
        <v>0</v>
      </c>
      <c r="F235" s="73">
        <f t="shared" si="58"/>
        <v>0</v>
      </c>
      <c r="G235" s="43">
        <f t="shared" si="58"/>
        <v>0</v>
      </c>
      <c r="I235" s="19">
        <f t="shared" si="56"/>
        <v>698.83</v>
      </c>
      <c r="J235" s="138">
        <f t="shared" si="63"/>
        <v>380.47519999999997</v>
      </c>
      <c r="K235" s="78">
        <f t="shared" si="59"/>
        <v>68.485500000000002</v>
      </c>
      <c r="L235" s="144">
        <f t="shared" si="54"/>
        <v>116.47199999999999</v>
      </c>
      <c r="M235" s="87">
        <f t="shared" si="60"/>
        <v>20.965</v>
      </c>
      <c r="N235" s="14"/>
      <c r="O235" s="14"/>
      <c r="P235" s="14"/>
      <c r="Q235" s="34"/>
      <c r="V235" s="36">
        <f t="shared" si="61"/>
        <v>1140.18</v>
      </c>
      <c r="W235" s="36">
        <f t="shared" si="62"/>
        <v>1133.3599999999999</v>
      </c>
    </row>
    <row r="236" spans="1:23" x14ac:dyDescent="0.2">
      <c r="A236" s="171">
        <v>41433</v>
      </c>
      <c r="B236" s="2">
        <v>28419170.359999999</v>
      </c>
      <c r="C236" s="2">
        <v>1136.77</v>
      </c>
      <c r="D236" s="2">
        <f t="shared" si="57"/>
        <v>0</v>
      </c>
      <c r="E236" s="30">
        <f t="shared" si="57"/>
        <v>0</v>
      </c>
      <c r="F236" s="73">
        <f t="shared" si="58"/>
        <v>0</v>
      </c>
      <c r="G236" s="43">
        <f t="shared" si="58"/>
        <v>0</v>
      </c>
      <c r="I236" s="19">
        <f t="shared" si="56"/>
        <v>698.83</v>
      </c>
      <c r="J236" s="138">
        <f t="shared" si="63"/>
        <v>380.47519999999997</v>
      </c>
      <c r="K236" s="78">
        <f t="shared" si="59"/>
        <v>68.485500000000002</v>
      </c>
      <c r="L236" s="144">
        <f t="shared" si="54"/>
        <v>116.47199999999999</v>
      </c>
      <c r="M236" s="87">
        <f t="shared" si="60"/>
        <v>20.965</v>
      </c>
      <c r="N236" s="14"/>
      <c r="O236" s="14"/>
      <c r="P236" s="14"/>
      <c r="Q236" s="34"/>
      <c r="V236" s="36">
        <f t="shared" si="61"/>
        <v>1140.18</v>
      </c>
      <c r="W236" s="36">
        <f t="shared" si="62"/>
        <v>1133.3599999999999</v>
      </c>
    </row>
    <row r="237" spans="1:23" x14ac:dyDescent="0.2">
      <c r="A237" s="171">
        <v>41434</v>
      </c>
      <c r="B237" s="2">
        <v>28419170.359999999</v>
      </c>
      <c r="C237" s="2">
        <v>1136.77</v>
      </c>
      <c r="D237" s="2">
        <f t="shared" si="57"/>
        <v>0</v>
      </c>
      <c r="E237" s="30">
        <f t="shared" si="57"/>
        <v>0</v>
      </c>
      <c r="F237" s="73">
        <f t="shared" si="58"/>
        <v>0</v>
      </c>
      <c r="G237" s="43">
        <f t="shared" si="58"/>
        <v>0</v>
      </c>
      <c r="I237" s="19">
        <f t="shared" si="56"/>
        <v>698.83</v>
      </c>
      <c r="J237" s="138">
        <f t="shared" si="63"/>
        <v>380.47519999999997</v>
      </c>
      <c r="K237" s="78">
        <f t="shared" si="59"/>
        <v>68.485500000000002</v>
      </c>
      <c r="L237" s="144">
        <f t="shared" si="54"/>
        <v>116.47199999999999</v>
      </c>
      <c r="M237" s="87">
        <f t="shared" si="60"/>
        <v>20.965</v>
      </c>
      <c r="N237" s="14"/>
      <c r="O237" s="14"/>
      <c r="P237" s="14"/>
      <c r="V237" s="36">
        <f t="shared" si="61"/>
        <v>1140.18</v>
      </c>
      <c r="W237" s="36">
        <f t="shared" si="62"/>
        <v>1133.3599999999999</v>
      </c>
    </row>
    <row r="238" spans="1:23" x14ac:dyDescent="0.2">
      <c r="A238" s="171">
        <v>41435</v>
      </c>
      <c r="B238" s="2">
        <v>28419170.359999999</v>
      </c>
      <c r="C238" s="2">
        <v>1136.77</v>
      </c>
      <c r="D238" s="2">
        <f t="shared" si="57"/>
        <v>0</v>
      </c>
      <c r="E238" s="30">
        <f t="shared" si="57"/>
        <v>0</v>
      </c>
      <c r="F238" s="73">
        <f t="shared" si="58"/>
        <v>0</v>
      </c>
      <c r="G238" s="43">
        <f t="shared" si="58"/>
        <v>0</v>
      </c>
      <c r="I238" s="19">
        <f t="shared" si="56"/>
        <v>698.83</v>
      </c>
      <c r="J238" s="138">
        <f t="shared" si="63"/>
        <v>380.47519999999997</v>
      </c>
      <c r="K238" s="78">
        <f t="shared" si="59"/>
        <v>68.485500000000002</v>
      </c>
      <c r="L238" s="144">
        <f t="shared" ref="L238:L301" si="64">ROUND(IF(B237&lt;=$R$824,B237*$S$824/$O$813,IF(B237&gt;$R$825,B237*$S$825/$O$813,0)),4)</f>
        <v>116.47199999999999</v>
      </c>
      <c r="M238" s="87">
        <f t="shared" si="60"/>
        <v>20.965</v>
      </c>
      <c r="N238" s="14"/>
      <c r="O238" s="14"/>
      <c r="P238" s="14"/>
      <c r="V238" s="36">
        <f t="shared" si="61"/>
        <v>1140.18</v>
      </c>
      <c r="W238" s="36">
        <f t="shared" si="62"/>
        <v>1133.3599999999999</v>
      </c>
    </row>
    <row r="239" spans="1:23" x14ac:dyDescent="0.2">
      <c r="A239" s="171">
        <v>41436</v>
      </c>
      <c r="B239" s="2">
        <v>28419170.359999999</v>
      </c>
      <c r="C239" s="2">
        <v>1136.77</v>
      </c>
      <c r="D239" s="2">
        <f t="shared" si="57"/>
        <v>0</v>
      </c>
      <c r="E239" s="30">
        <f t="shared" si="57"/>
        <v>0</v>
      </c>
      <c r="F239" s="73">
        <f t="shared" si="58"/>
        <v>0</v>
      </c>
      <c r="G239" s="43">
        <f t="shared" si="58"/>
        <v>0</v>
      </c>
      <c r="I239" s="31">
        <f>ROUND(B239*$N$2/$O$813,2)</f>
        <v>698.83</v>
      </c>
      <c r="J239" s="137">
        <f t="shared" si="63"/>
        <v>380.47519999999997</v>
      </c>
      <c r="K239" s="77">
        <f t="shared" si="59"/>
        <v>68.485500000000002</v>
      </c>
      <c r="L239" s="137">
        <f t="shared" si="64"/>
        <v>116.47199999999999</v>
      </c>
      <c r="M239" s="77">
        <f t="shared" si="60"/>
        <v>20.965</v>
      </c>
      <c r="N239" s="14"/>
      <c r="O239" s="14"/>
      <c r="P239" s="14"/>
      <c r="V239" s="36">
        <f t="shared" si="61"/>
        <v>1140.18</v>
      </c>
      <c r="W239" s="36">
        <f t="shared" si="62"/>
        <v>1133.3599999999999</v>
      </c>
    </row>
    <row r="240" spans="1:23" x14ac:dyDescent="0.2">
      <c r="A240" s="171">
        <v>41437</v>
      </c>
      <c r="B240" s="2">
        <v>28419170.359999999</v>
      </c>
      <c r="C240" s="2">
        <v>1136.77</v>
      </c>
      <c r="D240" s="2">
        <f t="shared" si="57"/>
        <v>0</v>
      </c>
      <c r="E240" s="30">
        <f t="shared" si="57"/>
        <v>0</v>
      </c>
      <c r="F240" s="73">
        <f t="shared" si="58"/>
        <v>0</v>
      </c>
      <c r="G240" s="43">
        <f t="shared" si="58"/>
        <v>0</v>
      </c>
      <c r="I240" s="31">
        <f>ROUND(B240*$N$2/$O$813,2)</f>
        <v>698.83</v>
      </c>
      <c r="J240" s="137">
        <f t="shared" si="63"/>
        <v>380.47519999999997</v>
      </c>
      <c r="K240" s="77">
        <f t="shared" si="59"/>
        <v>68.485500000000002</v>
      </c>
      <c r="L240" s="137">
        <f t="shared" si="64"/>
        <v>116.47199999999999</v>
      </c>
      <c r="M240" s="77">
        <f t="shared" si="60"/>
        <v>20.965</v>
      </c>
      <c r="N240" s="14"/>
      <c r="O240" s="14"/>
      <c r="P240" s="14"/>
      <c r="V240" s="36">
        <f t="shared" si="61"/>
        <v>1140.18</v>
      </c>
      <c r="W240" s="36">
        <f t="shared" si="62"/>
        <v>1133.3599999999999</v>
      </c>
    </row>
    <row r="241" spans="1:23" x14ac:dyDescent="0.2">
      <c r="A241" s="171">
        <v>41438</v>
      </c>
      <c r="B241" s="2">
        <v>28419170.359999999</v>
      </c>
      <c r="C241" s="2">
        <v>1136.77</v>
      </c>
      <c r="D241" s="2">
        <f t="shared" si="57"/>
        <v>0</v>
      </c>
      <c r="E241" s="30">
        <f t="shared" si="57"/>
        <v>0</v>
      </c>
      <c r="F241" s="73">
        <f t="shared" si="58"/>
        <v>0</v>
      </c>
      <c r="G241" s="43">
        <f t="shared" si="58"/>
        <v>0</v>
      </c>
      <c r="I241" s="31">
        <f>ROUND(B241*$N$2/$O$813,2)</f>
        <v>698.83</v>
      </c>
      <c r="J241" s="137">
        <f t="shared" si="63"/>
        <v>380.47519999999997</v>
      </c>
      <c r="K241" s="77">
        <f t="shared" si="59"/>
        <v>68.485500000000002</v>
      </c>
      <c r="L241" s="137">
        <f t="shared" si="64"/>
        <v>116.47199999999999</v>
      </c>
      <c r="M241" s="77">
        <f t="shared" si="60"/>
        <v>20.965</v>
      </c>
      <c r="N241" s="14"/>
      <c r="O241" s="14"/>
      <c r="P241" s="14"/>
      <c r="V241" s="36">
        <f t="shared" si="61"/>
        <v>1140.18</v>
      </c>
      <c r="W241" s="36">
        <f t="shared" si="62"/>
        <v>1133.3599999999999</v>
      </c>
    </row>
    <row r="242" spans="1:23" x14ac:dyDescent="0.2">
      <c r="A242" s="171">
        <v>41439</v>
      </c>
      <c r="B242" s="2">
        <v>28419170.359999999</v>
      </c>
      <c r="C242" s="2">
        <v>1136.77</v>
      </c>
      <c r="D242" s="2">
        <f t="shared" si="57"/>
        <v>0</v>
      </c>
      <c r="E242" s="30">
        <f t="shared" si="57"/>
        <v>0</v>
      </c>
      <c r="F242" s="73">
        <f t="shared" si="58"/>
        <v>0</v>
      </c>
      <c r="G242" s="43">
        <f t="shared" si="58"/>
        <v>0</v>
      </c>
      <c r="I242" s="19">
        <f t="shared" ref="I242:I273" si="65">ROUND(B241*$N$2/$O$813,2)</f>
        <v>698.83</v>
      </c>
      <c r="J242" s="138">
        <f t="shared" si="63"/>
        <v>380.47519999999997</v>
      </c>
      <c r="K242" s="78">
        <f t="shared" si="59"/>
        <v>68.485500000000002</v>
      </c>
      <c r="L242" s="144">
        <f t="shared" si="64"/>
        <v>116.47199999999999</v>
      </c>
      <c r="M242" s="87">
        <f t="shared" si="60"/>
        <v>20.965</v>
      </c>
      <c r="N242" s="14"/>
      <c r="O242" s="14"/>
      <c r="P242" s="14"/>
      <c r="V242" s="36">
        <f t="shared" si="61"/>
        <v>1140.18</v>
      </c>
      <c r="W242" s="36">
        <f t="shared" si="62"/>
        <v>1133.3599999999999</v>
      </c>
    </row>
    <row r="243" spans="1:23" x14ac:dyDescent="0.2">
      <c r="A243" s="171">
        <v>41440</v>
      </c>
      <c r="B243" s="2">
        <v>28419170.359999999</v>
      </c>
      <c r="C243" s="2">
        <v>1136.77</v>
      </c>
      <c r="D243" s="2">
        <f t="shared" si="57"/>
        <v>0</v>
      </c>
      <c r="E243" s="30">
        <f t="shared" si="57"/>
        <v>0</v>
      </c>
      <c r="F243" s="73">
        <f t="shared" si="58"/>
        <v>0</v>
      </c>
      <c r="G243" s="43">
        <f t="shared" si="58"/>
        <v>0</v>
      </c>
      <c r="I243" s="19">
        <f t="shared" si="65"/>
        <v>698.83</v>
      </c>
      <c r="J243" s="138">
        <f t="shared" si="63"/>
        <v>380.47519999999997</v>
      </c>
      <c r="K243" s="78">
        <f t="shared" si="59"/>
        <v>68.485500000000002</v>
      </c>
      <c r="L243" s="144">
        <f t="shared" si="64"/>
        <v>116.47199999999999</v>
      </c>
      <c r="M243" s="87">
        <f t="shared" si="60"/>
        <v>20.965</v>
      </c>
      <c r="N243" s="14"/>
      <c r="O243" s="14"/>
      <c r="P243" s="14"/>
      <c r="V243" s="36">
        <f t="shared" si="61"/>
        <v>1140.18</v>
      </c>
      <c r="W243" s="36">
        <f t="shared" si="62"/>
        <v>1133.3599999999999</v>
      </c>
    </row>
    <row r="244" spans="1:23" x14ac:dyDescent="0.2">
      <c r="A244" s="171">
        <v>41441</v>
      </c>
      <c r="B244" s="2">
        <v>28419170.359999999</v>
      </c>
      <c r="C244" s="2">
        <v>1136.77</v>
      </c>
      <c r="D244" s="2">
        <f t="shared" si="57"/>
        <v>0</v>
      </c>
      <c r="E244" s="30">
        <f t="shared" si="57"/>
        <v>0</v>
      </c>
      <c r="F244" s="73">
        <f t="shared" si="58"/>
        <v>0</v>
      </c>
      <c r="G244" s="43">
        <f t="shared" si="58"/>
        <v>0</v>
      </c>
      <c r="I244" s="19">
        <f t="shared" si="65"/>
        <v>698.83</v>
      </c>
      <c r="J244" s="138">
        <f t="shared" si="63"/>
        <v>380.47519999999997</v>
      </c>
      <c r="K244" s="78">
        <f t="shared" si="59"/>
        <v>68.485500000000002</v>
      </c>
      <c r="L244" s="144">
        <f t="shared" si="64"/>
        <v>116.47199999999999</v>
      </c>
      <c r="M244" s="87">
        <f t="shared" si="60"/>
        <v>20.965</v>
      </c>
      <c r="N244" s="14"/>
      <c r="O244" s="14"/>
      <c r="P244" s="14"/>
      <c r="V244" s="36">
        <f t="shared" si="61"/>
        <v>1140.18</v>
      </c>
      <c r="W244" s="36">
        <f t="shared" si="62"/>
        <v>1133.3599999999999</v>
      </c>
    </row>
    <row r="245" spans="1:23" x14ac:dyDescent="0.2">
      <c r="A245" s="171">
        <v>41442</v>
      </c>
      <c r="B245" s="2">
        <v>28419170.359999999</v>
      </c>
      <c r="C245" s="2">
        <v>1136.77</v>
      </c>
      <c r="D245" s="2">
        <f t="shared" si="57"/>
        <v>0</v>
      </c>
      <c r="E245" s="30">
        <f t="shared" si="57"/>
        <v>0</v>
      </c>
      <c r="F245" s="73">
        <f t="shared" si="58"/>
        <v>0</v>
      </c>
      <c r="G245" s="43">
        <f t="shared" si="58"/>
        <v>0</v>
      </c>
      <c r="I245" s="31">
        <f t="shared" si="65"/>
        <v>698.83</v>
      </c>
      <c r="J245" s="137">
        <f t="shared" si="63"/>
        <v>380.47519999999997</v>
      </c>
      <c r="K245" s="77">
        <f t="shared" si="59"/>
        <v>68.485500000000002</v>
      </c>
      <c r="L245" s="137">
        <f t="shared" si="64"/>
        <v>116.47199999999999</v>
      </c>
      <c r="M245" s="77">
        <f t="shared" si="60"/>
        <v>20.965</v>
      </c>
      <c r="N245" s="14"/>
      <c r="O245" s="14"/>
      <c r="P245" s="14"/>
      <c r="V245" s="36">
        <f t="shared" si="61"/>
        <v>1140.18</v>
      </c>
      <c r="W245" s="36">
        <f t="shared" si="62"/>
        <v>1133.3599999999999</v>
      </c>
    </row>
    <row r="246" spans="1:23" x14ac:dyDescent="0.2">
      <c r="A246" s="171">
        <v>41443</v>
      </c>
      <c r="B246" s="2">
        <v>28419170.359999999</v>
      </c>
      <c r="C246" s="2">
        <v>1136.77</v>
      </c>
      <c r="D246" s="2">
        <f t="shared" si="57"/>
        <v>0</v>
      </c>
      <c r="E246" s="30">
        <f t="shared" si="57"/>
        <v>0</v>
      </c>
      <c r="F246" s="73">
        <f t="shared" si="58"/>
        <v>0</v>
      </c>
      <c r="G246" s="43">
        <f t="shared" si="58"/>
        <v>0</v>
      </c>
      <c r="I246" s="31">
        <f t="shared" si="65"/>
        <v>698.83</v>
      </c>
      <c r="J246" s="137">
        <f t="shared" si="63"/>
        <v>380.47519999999997</v>
      </c>
      <c r="K246" s="77">
        <f t="shared" si="59"/>
        <v>68.485500000000002</v>
      </c>
      <c r="L246" s="137">
        <f t="shared" si="64"/>
        <v>116.47199999999999</v>
      </c>
      <c r="M246" s="77">
        <f t="shared" si="60"/>
        <v>20.965</v>
      </c>
      <c r="N246" s="14"/>
      <c r="O246" s="14"/>
      <c r="P246" s="14"/>
      <c r="V246" s="36">
        <f t="shared" si="61"/>
        <v>1140.18</v>
      </c>
      <c r="W246" s="36">
        <f t="shared" si="62"/>
        <v>1133.3599999999999</v>
      </c>
    </row>
    <row r="247" spans="1:23" x14ac:dyDescent="0.2">
      <c r="A247" s="171">
        <v>41444</v>
      </c>
      <c r="B247" s="2">
        <v>28419170.359999999</v>
      </c>
      <c r="C247" s="2">
        <v>1136.77</v>
      </c>
      <c r="D247" s="2">
        <f t="shared" si="57"/>
        <v>0</v>
      </c>
      <c r="E247" s="30">
        <f t="shared" si="57"/>
        <v>0</v>
      </c>
      <c r="F247" s="73">
        <f t="shared" si="58"/>
        <v>0</v>
      </c>
      <c r="G247" s="43">
        <f t="shared" si="58"/>
        <v>0</v>
      </c>
      <c r="I247" s="19">
        <f t="shared" si="65"/>
        <v>698.83</v>
      </c>
      <c r="J247" s="138">
        <f t="shared" si="63"/>
        <v>380.47519999999997</v>
      </c>
      <c r="K247" s="78">
        <f t="shared" si="59"/>
        <v>68.485500000000002</v>
      </c>
      <c r="L247" s="144">
        <f t="shared" si="64"/>
        <v>116.47199999999999</v>
      </c>
      <c r="M247" s="87">
        <f t="shared" si="60"/>
        <v>20.965</v>
      </c>
      <c r="N247" s="14"/>
      <c r="O247" s="14"/>
      <c r="P247" s="14"/>
      <c r="V247" s="36">
        <f t="shared" si="61"/>
        <v>1140.18</v>
      </c>
      <c r="W247" s="36">
        <f t="shared" si="62"/>
        <v>1133.3599999999999</v>
      </c>
    </row>
    <row r="248" spans="1:23" x14ac:dyDescent="0.2">
      <c r="A248" s="171">
        <v>41445</v>
      </c>
      <c r="B248" s="2">
        <v>28419170.359999999</v>
      </c>
      <c r="C248" s="2">
        <v>1136.77</v>
      </c>
      <c r="D248" s="2">
        <f t="shared" si="57"/>
        <v>0</v>
      </c>
      <c r="E248" s="30">
        <f t="shared" si="57"/>
        <v>0</v>
      </c>
      <c r="F248" s="73">
        <f t="shared" si="58"/>
        <v>0</v>
      </c>
      <c r="G248" s="43">
        <f t="shared" si="58"/>
        <v>0</v>
      </c>
      <c r="I248" s="19">
        <f t="shared" si="65"/>
        <v>698.83</v>
      </c>
      <c r="J248" s="138">
        <f t="shared" si="63"/>
        <v>380.47519999999997</v>
      </c>
      <c r="K248" s="78">
        <f t="shared" si="59"/>
        <v>68.485500000000002</v>
      </c>
      <c r="L248" s="144">
        <f t="shared" si="64"/>
        <v>116.47199999999999</v>
      </c>
      <c r="M248" s="87">
        <f t="shared" si="60"/>
        <v>20.965</v>
      </c>
      <c r="N248" s="14"/>
      <c r="O248" s="14"/>
      <c r="P248" s="14"/>
      <c r="V248" s="36">
        <f t="shared" si="61"/>
        <v>1140.18</v>
      </c>
      <c r="W248" s="36">
        <f t="shared" si="62"/>
        <v>1133.3599999999999</v>
      </c>
    </row>
    <row r="249" spans="1:23" x14ac:dyDescent="0.2">
      <c r="A249" s="171">
        <v>41446</v>
      </c>
      <c r="B249" s="2">
        <v>28419170.359999999</v>
      </c>
      <c r="C249" s="2">
        <v>1136.77</v>
      </c>
      <c r="D249" s="2">
        <f t="shared" si="57"/>
        <v>0</v>
      </c>
      <c r="E249" s="30">
        <f t="shared" si="57"/>
        <v>0</v>
      </c>
      <c r="F249" s="73">
        <f t="shared" si="58"/>
        <v>0</v>
      </c>
      <c r="G249" s="43">
        <f t="shared" si="58"/>
        <v>0</v>
      </c>
      <c r="I249" s="19">
        <f t="shared" si="65"/>
        <v>698.83</v>
      </c>
      <c r="J249" s="138">
        <f t="shared" si="63"/>
        <v>380.47519999999997</v>
      </c>
      <c r="K249" s="78">
        <f t="shared" si="59"/>
        <v>68.485500000000002</v>
      </c>
      <c r="L249" s="144">
        <f t="shared" si="64"/>
        <v>116.47199999999999</v>
      </c>
      <c r="M249" s="87">
        <f t="shared" si="60"/>
        <v>20.965</v>
      </c>
      <c r="N249" s="14"/>
      <c r="O249" s="14"/>
      <c r="P249" s="14"/>
      <c r="V249" s="36">
        <f t="shared" si="61"/>
        <v>1140.18</v>
      </c>
      <c r="W249" s="36">
        <f t="shared" si="62"/>
        <v>1133.3599999999999</v>
      </c>
    </row>
    <row r="250" spans="1:23" x14ac:dyDescent="0.2">
      <c r="A250" s="171">
        <v>41447</v>
      </c>
      <c r="B250" s="2">
        <v>28419170.359999999</v>
      </c>
      <c r="C250" s="2">
        <v>1136.77</v>
      </c>
      <c r="D250" s="2">
        <f t="shared" si="57"/>
        <v>0</v>
      </c>
      <c r="E250" s="30">
        <f t="shared" si="57"/>
        <v>0</v>
      </c>
      <c r="F250" s="73">
        <f t="shared" si="58"/>
        <v>0</v>
      </c>
      <c r="G250" s="43">
        <f t="shared" si="58"/>
        <v>0</v>
      </c>
      <c r="I250" s="19">
        <f t="shared" si="65"/>
        <v>698.83</v>
      </c>
      <c r="J250" s="138">
        <f t="shared" si="63"/>
        <v>380.47519999999997</v>
      </c>
      <c r="K250" s="78">
        <f t="shared" si="59"/>
        <v>68.485500000000002</v>
      </c>
      <c r="L250" s="144">
        <f t="shared" si="64"/>
        <v>116.47199999999999</v>
      </c>
      <c r="M250" s="87">
        <f t="shared" si="60"/>
        <v>20.965</v>
      </c>
      <c r="N250" s="14"/>
      <c r="O250" s="14"/>
      <c r="P250" s="14"/>
      <c r="V250" s="36">
        <f t="shared" si="61"/>
        <v>1140.18</v>
      </c>
      <c r="W250" s="36">
        <f t="shared" si="62"/>
        <v>1133.3599999999999</v>
      </c>
    </row>
    <row r="251" spans="1:23" x14ac:dyDescent="0.2">
      <c r="A251" s="171">
        <v>41448</v>
      </c>
      <c r="B251" s="2">
        <v>28419170.359999999</v>
      </c>
      <c r="C251" s="2">
        <v>1136.77</v>
      </c>
      <c r="D251" s="2">
        <f t="shared" si="57"/>
        <v>0</v>
      </c>
      <c r="E251" s="30">
        <f t="shared" si="57"/>
        <v>0</v>
      </c>
      <c r="F251" s="73">
        <f t="shared" si="58"/>
        <v>0</v>
      </c>
      <c r="G251" s="43">
        <f t="shared" si="58"/>
        <v>0</v>
      </c>
      <c r="I251" s="19">
        <f t="shared" si="65"/>
        <v>698.83</v>
      </c>
      <c r="J251" s="138">
        <f t="shared" si="63"/>
        <v>380.47519999999997</v>
      </c>
      <c r="K251" s="78">
        <f t="shared" si="59"/>
        <v>68.485500000000002</v>
      </c>
      <c r="L251" s="144">
        <f t="shared" si="64"/>
        <v>116.47199999999999</v>
      </c>
      <c r="M251" s="87">
        <f t="shared" si="60"/>
        <v>20.965</v>
      </c>
      <c r="N251" s="14"/>
      <c r="O251" s="14"/>
      <c r="P251" s="14"/>
      <c r="V251" s="36">
        <f t="shared" si="61"/>
        <v>1140.18</v>
      </c>
      <c r="W251" s="36">
        <f t="shared" si="62"/>
        <v>1133.3599999999999</v>
      </c>
    </row>
    <row r="252" spans="1:23" x14ac:dyDescent="0.2">
      <c r="A252" s="171">
        <v>41449</v>
      </c>
      <c r="B252" s="2">
        <v>28419170.359999999</v>
      </c>
      <c r="C252" s="2">
        <v>1136.77</v>
      </c>
      <c r="D252" s="2">
        <f t="shared" si="57"/>
        <v>0</v>
      </c>
      <c r="E252" s="30">
        <f t="shared" si="57"/>
        <v>0</v>
      </c>
      <c r="F252" s="73">
        <f t="shared" si="58"/>
        <v>0</v>
      </c>
      <c r="G252" s="43">
        <f t="shared" si="58"/>
        <v>0</v>
      </c>
      <c r="I252" s="31">
        <f t="shared" si="65"/>
        <v>698.83</v>
      </c>
      <c r="J252" s="137">
        <f t="shared" si="63"/>
        <v>380.47519999999997</v>
      </c>
      <c r="K252" s="77">
        <f t="shared" si="59"/>
        <v>68.485500000000002</v>
      </c>
      <c r="L252" s="137">
        <f t="shared" si="64"/>
        <v>116.47199999999999</v>
      </c>
      <c r="M252" s="77">
        <f t="shared" si="60"/>
        <v>20.965</v>
      </c>
      <c r="N252" s="14"/>
      <c r="O252" s="14"/>
      <c r="P252" s="14"/>
      <c r="V252" s="36">
        <f t="shared" si="61"/>
        <v>1140.18</v>
      </c>
      <c r="W252" s="36">
        <f t="shared" si="62"/>
        <v>1133.3599999999999</v>
      </c>
    </row>
    <row r="253" spans="1:23" x14ac:dyDescent="0.2">
      <c r="A253" s="171">
        <v>41450</v>
      </c>
      <c r="B253" s="2">
        <v>28419170.359999999</v>
      </c>
      <c r="C253" s="2">
        <v>1136.77</v>
      </c>
      <c r="D253" s="2">
        <f t="shared" si="57"/>
        <v>0</v>
      </c>
      <c r="E253" s="30">
        <f t="shared" si="57"/>
        <v>0</v>
      </c>
      <c r="F253" s="73">
        <f t="shared" si="58"/>
        <v>0</v>
      </c>
      <c r="G253" s="43">
        <f t="shared" si="58"/>
        <v>0</v>
      </c>
      <c r="I253" s="31">
        <f t="shared" si="65"/>
        <v>698.83</v>
      </c>
      <c r="J253" s="137">
        <f t="shared" si="63"/>
        <v>380.47519999999997</v>
      </c>
      <c r="K253" s="77">
        <f t="shared" si="59"/>
        <v>68.485500000000002</v>
      </c>
      <c r="L253" s="137">
        <f t="shared" si="64"/>
        <v>116.47199999999999</v>
      </c>
      <c r="M253" s="77">
        <f t="shared" si="60"/>
        <v>20.965</v>
      </c>
      <c r="N253" s="191" t="s">
        <v>54</v>
      </c>
      <c r="O253" s="191"/>
      <c r="P253" s="191"/>
      <c r="V253" s="36">
        <f t="shared" si="61"/>
        <v>1140.18</v>
      </c>
      <c r="W253" s="36">
        <f t="shared" si="62"/>
        <v>1133.3599999999999</v>
      </c>
    </row>
    <row r="254" spans="1:23" x14ac:dyDescent="0.2">
      <c r="A254" s="171">
        <v>41451</v>
      </c>
      <c r="B254" s="2">
        <v>28419170.359999999</v>
      </c>
      <c r="C254" s="2">
        <v>1136.77</v>
      </c>
      <c r="D254" s="2">
        <f t="shared" si="57"/>
        <v>0</v>
      </c>
      <c r="E254" s="30">
        <f t="shared" si="57"/>
        <v>0</v>
      </c>
      <c r="F254" s="73">
        <f t="shared" si="58"/>
        <v>0</v>
      </c>
      <c r="G254" s="43">
        <f t="shared" si="58"/>
        <v>0</v>
      </c>
      <c r="I254" s="19">
        <f t="shared" si="65"/>
        <v>698.83</v>
      </c>
      <c r="J254" s="138">
        <f t="shared" si="63"/>
        <v>380.47519999999997</v>
      </c>
      <c r="K254" s="78">
        <f t="shared" si="59"/>
        <v>68.485500000000002</v>
      </c>
      <c r="L254" s="144">
        <f t="shared" si="64"/>
        <v>116.47199999999999</v>
      </c>
      <c r="M254" s="87">
        <f t="shared" si="60"/>
        <v>20.965</v>
      </c>
      <c r="N254" s="119" t="s">
        <v>52</v>
      </c>
      <c r="O254" s="120">
        <f>SUM(J230:J259)</f>
        <v>11421.917700000002</v>
      </c>
      <c r="P254" s="76">
        <f>SUM(L230:L259)</f>
        <v>3496.5054000000018</v>
      </c>
      <c r="V254" s="36">
        <f t="shared" si="61"/>
        <v>1140.18</v>
      </c>
      <c r="W254" s="36">
        <f t="shared" si="62"/>
        <v>1133.3599999999999</v>
      </c>
    </row>
    <row r="255" spans="1:23" x14ac:dyDescent="0.2">
      <c r="A255" s="171">
        <v>41452</v>
      </c>
      <c r="B255" s="2">
        <v>28419170.359999999</v>
      </c>
      <c r="C255" s="2">
        <v>1136.77</v>
      </c>
      <c r="D255" s="2">
        <f t="shared" si="57"/>
        <v>0</v>
      </c>
      <c r="E255" s="30">
        <f t="shared" si="57"/>
        <v>0</v>
      </c>
      <c r="F255" s="73">
        <f t="shared" si="58"/>
        <v>0</v>
      </c>
      <c r="G255" s="43">
        <f t="shared" si="58"/>
        <v>0</v>
      </c>
      <c r="I255" s="19">
        <f t="shared" si="65"/>
        <v>698.83</v>
      </c>
      <c r="J255" s="138">
        <f t="shared" si="63"/>
        <v>380.47519999999997</v>
      </c>
      <c r="K255" s="78">
        <f t="shared" si="59"/>
        <v>68.485500000000002</v>
      </c>
      <c r="L255" s="144">
        <f t="shared" si="64"/>
        <v>116.47199999999999</v>
      </c>
      <c r="M255" s="87">
        <f t="shared" si="60"/>
        <v>20.965</v>
      </c>
      <c r="N255" s="119" t="s">
        <v>53</v>
      </c>
      <c r="O255" s="76">
        <f>SUM(K230:K259)</f>
        <v>2055.9441000000002</v>
      </c>
      <c r="P255" s="76">
        <f>SUM(M230:M259)</f>
        <v>629.3720999999997</v>
      </c>
      <c r="V255" s="36">
        <f t="shared" si="61"/>
        <v>1140.18</v>
      </c>
      <c r="W255" s="36">
        <f t="shared" si="62"/>
        <v>1133.3599999999999</v>
      </c>
    </row>
    <row r="256" spans="1:23" x14ac:dyDescent="0.2">
      <c r="A256" s="171">
        <v>41453</v>
      </c>
      <c r="B256" s="31">
        <v>28609930.879999999</v>
      </c>
      <c r="C256" s="31">
        <v>1144.4000000000001</v>
      </c>
      <c r="D256" s="2">
        <f t="shared" si="57"/>
        <v>190760.51999999955</v>
      </c>
      <c r="E256" s="30">
        <f t="shared" si="57"/>
        <v>7.6300000000001091</v>
      </c>
      <c r="F256" s="73">
        <f t="shared" si="58"/>
        <v>6.7123887708029333E-3</v>
      </c>
      <c r="G256" s="43">
        <f t="shared" si="58"/>
        <v>6.7119997888755939E-3</v>
      </c>
      <c r="I256" s="19">
        <f t="shared" si="65"/>
        <v>698.83</v>
      </c>
      <c r="J256" s="138">
        <f t="shared" si="63"/>
        <v>380.47519999999997</v>
      </c>
      <c r="K256" s="78">
        <f t="shared" si="59"/>
        <v>68.485500000000002</v>
      </c>
      <c r="L256" s="144">
        <f t="shared" si="64"/>
        <v>116.47199999999999</v>
      </c>
      <c r="M256" s="87">
        <f t="shared" si="60"/>
        <v>20.965</v>
      </c>
      <c r="N256" s="193" t="s">
        <v>10</v>
      </c>
      <c r="O256" s="193"/>
      <c r="P256" s="193"/>
      <c r="V256" s="36">
        <f t="shared" si="61"/>
        <v>1147.8300000000002</v>
      </c>
      <c r="W256" s="36">
        <f t="shared" si="62"/>
        <v>1140.97</v>
      </c>
    </row>
    <row r="257" spans="1:23" x14ac:dyDescent="0.2">
      <c r="A257" s="171">
        <v>41454</v>
      </c>
      <c r="B257" s="2">
        <v>28609930.879999999</v>
      </c>
      <c r="C257" s="2">
        <v>1144.4000000000001</v>
      </c>
      <c r="D257" s="2">
        <f t="shared" si="57"/>
        <v>0</v>
      </c>
      <c r="E257" s="30">
        <f t="shared" si="57"/>
        <v>0</v>
      </c>
      <c r="F257" s="73">
        <f t="shared" si="58"/>
        <v>0</v>
      </c>
      <c r="G257" s="43">
        <f t="shared" si="58"/>
        <v>0</v>
      </c>
      <c r="I257" s="19">
        <f t="shared" si="65"/>
        <v>703.52</v>
      </c>
      <c r="J257" s="138">
        <f t="shared" si="63"/>
        <v>383.02910000000003</v>
      </c>
      <c r="K257" s="78">
        <f t="shared" si="59"/>
        <v>68.9452</v>
      </c>
      <c r="L257" s="144">
        <f t="shared" si="64"/>
        <v>117.2538</v>
      </c>
      <c r="M257" s="87">
        <f t="shared" si="60"/>
        <v>21.105699999999999</v>
      </c>
      <c r="N257" s="92" t="s">
        <v>43</v>
      </c>
      <c r="O257" s="174" t="s">
        <v>39</v>
      </c>
      <c r="P257" s="93" t="s">
        <v>40</v>
      </c>
      <c r="V257" s="36">
        <f t="shared" si="61"/>
        <v>1147.8300000000002</v>
      </c>
      <c r="W257" s="36">
        <f t="shared" si="62"/>
        <v>1140.97</v>
      </c>
    </row>
    <row r="258" spans="1:23" x14ac:dyDescent="0.2">
      <c r="A258" s="171">
        <v>41455</v>
      </c>
      <c r="B258" s="2">
        <v>28609930.879999999</v>
      </c>
      <c r="C258" s="2">
        <v>1144.4000000000001</v>
      </c>
      <c r="D258" s="2">
        <f t="shared" si="57"/>
        <v>0</v>
      </c>
      <c r="E258" s="30">
        <f t="shared" si="57"/>
        <v>0</v>
      </c>
      <c r="F258" s="73">
        <f t="shared" si="58"/>
        <v>0</v>
      </c>
      <c r="G258" s="43">
        <f t="shared" si="58"/>
        <v>0</v>
      </c>
      <c r="I258" s="32">
        <f t="shared" si="65"/>
        <v>703.52</v>
      </c>
      <c r="J258" s="138">
        <f t="shared" si="63"/>
        <v>383.02910000000003</v>
      </c>
      <c r="K258" s="78">
        <f t="shared" si="59"/>
        <v>68.9452</v>
      </c>
      <c r="L258" s="144">
        <f t="shared" si="64"/>
        <v>117.2538</v>
      </c>
      <c r="M258" s="87">
        <f t="shared" si="60"/>
        <v>21.105699999999999</v>
      </c>
      <c r="N258" s="94">
        <f>SUM(I230:I258)</f>
        <v>20275.450000000008</v>
      </c>
      <c r="O258" s="89">
        <f>IF(SUM(J230:J259)&lt;20000,20000,SUM(J230:J259))</f>
        <v>20000</v>
      </c>
      <c r="P258" s="91">
        <f>IF(SUM(L230:L259)&lt;6000,6000,SUM(L230:L259))</f>
        <v>6000</v>
      </c>
      <c r="V258" s="36">
        <f t="shared" si="61"/>
        <v>1147.8300000000002</v>
      </c>
      <c r="W258" s="36">
        <f t="shared" si="62"/>
        <v>1140.97</v>
      </c>
    </row>
    <row r="259" spans="1:23" x14ac:dyDescent="0.2">
      <c r="A259" s="171">
        <v>41456</v>
      </c>
      <c r="B259" s="2">
        <v>28609930.879999999</v>
      </c>
      <c r="C259" s="2">
        <v>1144.4000000000001</v>
      </c>
      <c r="D259" s="2">
        <f t="shared" si="57"/>
        <v>0</v>
      </c>
      <c r="E259" s="30">
        <f t="shared" si="57"/>
        <v>0</v>
      </c>
      <c r="F259" s="73">
        <f t="shared" si="58"/>
        <v>0</v>
      </c>
      <c r="G259" s="43">
        <f t="shared" si="58"/>
        <v>0</v>
      </c>
      <c r="I259" s="31">
        <f t="shared" si="65"/>
        <v>703.52</v>
      </c>
      <c r="J259" s="139">
        <f t="shared" si="63"/>
        <v>383.02910000000003</v>
      </c>
      <c r="K259" s="79">
        <f t="shared" si="59"/>
        <v>68.9452</v>
      </c>
      <c r="L259" s="139">
        <f t="shared" si="64"/>
        <v>117.2538</v>
      </c>
      <c r="M259" s="79">
        <f t="shared" si="60"/>
        <v>21.105699999999999</v>
      </c>
      <c r="N259" s="94">
        <f>ROUND(N258*18/118,2)</f>
        <v>3092.87</v>
      </c>
      <c r="O259" s="95">
        <f>IF(O258=TRUE,SUM(K230:K259),O258*18%)</f>
        <v>3600</v>
      </c>
      <c r="P259" s="96">
        <f>IF(P258=TRUE,SUM(M230:M259),P258*18%)</f>
        <v>1080</v>
      </c>
      <c r="V259" s="36">
        <f t="shared" si="61"/>
        <v>1147.8300000000002</v>
      </c>
      <c r="W259" s="36">
        <f t="shared" si="62"/>
        <v>1140.97</v>
      </c>
    </row>
    <row r="260" spans="1:23" x14ac:dyDescent="0.2">
      <c r="A260" s="171">
        <v>41457</v>
      </c>
      <c r="B260" s="2">
        <v>28609930.879999999</v>
      </c>
      <c r="C260" s="2">
        <v>1144.4000000000001</v>
      </c>
      <c r="D260" s="2">
        <f t="shared" si="57"/>
        <v>0</v>
      </c>
      <c r="E260" s="30">
        <f t="shared" si="57"/>
        <v>0</v>
      </c>
      <c r="F260" s="73">
        <f t="shared" si="58"/>
        <v>0</v>
      </c>
      <c r="G260" s="43">
        <f t="shared" si="58"/>
        <v>0</v>
      </c>
      <c r="I260" s="31">
        <f t="shared" si="65"/>
        <v>703.52</v>
      </c>
      <c r="J260" s="137">
        <f t="shared" si="63"/>
        <v>383.02910000000003</v>
      </c>
      <c r="K260" s="77">
        <f t="shared" si="59"/>
        <v>68.9452</v>
      </c>
      <c r="L260" s="137">
        <f t="shared" si="64"/>
        <v>117.2538</v>
      </c>
      <c r="M260" s="77">
        <f t="shared" si="60"/>
        <v>21.105699999999999</v>
      </c>
      <c r="N260" s="190" t="s">
        <v>47</v>
      </c>
      <c r="O260" s="190"/>
      <c r="P260" s="190"/>
      <c r="Q260" s="34"/>
      <c r="V260" s="36">
        <f t="shared" si="61"/>
        <v>1147.8300000000002</v>
      </c>
      <c r="W260" s="36">
        <f t="shared" si="62"/>
        <v>1140.97</v>
      </c>
    </row>
    <row r="261" spans="1:23" x14ac:dyDescent="0.2">
      <c r="A261" s="171">
        <v>41458</v>
      </c>
      <c r="B261" s="2">
        <v>28609930.879999999</v>
      </c>
      <c r="C261" s="2">
        <v>1144.4000000000001</v>
      </c>
      <c r="D261" s="2">
        <f t="shared" si="57"/>
        <v>0</v>
      </c>
      <c r="E261" s="30">
        <f t="shared" si="57"/>
        <v>0</v>
      </c>
      <c r="F261" s="73">
        <f t="shared" si="58"/>
        <v>0</v>
      </c>
      <c r="G261" s="43">
        <f t="shared" si="58"/>
        <v>0</v>
      </c>
      <c r="I261" s="19">
        <f t="shared" si="65"/>
        <v>703.52</v>
      </c>
      <c r="J261" s="138">
        <f t="shared" si="63"/>
        <v>383.02910000000003</v>
      </c>
      <c r="K261" s="78">
        <f t="shared" si="59"/>
        <v>68.9452</v>
      </c>
      <c r="L261" s="144">
        <f t="shared" si="64"/>
        <v>117.2538</v>
      </c>
      <c r="M261" s="87">
        <f t="shared" si="60"/>
        <v>21.105699999999999</v>
      </c>
      <c r="N261" s="14"/>
      <c r="O261" s="14"/>
      <c r="P261" s="14"/>
      <c r="Q261" s="34"/>
      <c r="V261" s="36">
        <f t="shared" si="61"/>
        <v>1147.8300000000002</v>
      </c>
      <c r="W261" s="36">
        <f t="shared" si="62"/>
        <v>1140.97</v>
      </c>
    </row>
    <row r="262" spans="1:23" x14ac:dyDescent="0.2">
      <c r="A262" s="171">
        <v>41459</v>
      </c>
      <c r="B262" s="2">
        <v>28609930.879999999</v>
      </c>
      <c r="C262" s="2">
        <v>1144.4000000000001</v>
      </c>
      <c r="D262" s="2">
        <f t="shared" si="57"/>
        <v>0</v>
      </c>
      <c r="E262" s="30">
        <f t="shared" si="57"/>
        <v>0</v>
      </c>
      <c r="F262" s="73">
        <f t="shared" si="58"/>
        <v>0</v>
      </c>
      <c r="G262" s="43">
        <f t="shared" si="58"/>
        <v>0</v>
      </c>
      <c r="I262" s="19">
        <f t="shared" si="65"/>
        <v>703.52</v>
      </c>
      <c r="J262" s="138">
        <f t="shared" si="63"/>
        <v>383.02910000000003</v>
      </c>
      <c r="K262" s="78">
        <f t="shared" si="59"/>
        <v>68.9452</v>
      </c>
      <c r="L262" s="144">
        <f t="shared" si="64"/>
        <v>117.2538</v>
      </c>
      <c r="M262" s="87">
        <f t="shared" si="60"/>
        <v>21.105699999999999</v>
      </c>
      <c r="N262" s="75"/>
      <c r="O262" s="75"/>
      <c r="P262" s="75"/>
      <c r="Q262" s="34"/>
      <c r="V262" s="36">
        <f t="shared" si="61"/>
        <v>1147.8300000000002</v>
      </c>
      <c r="W262" s="36">
        <f t="shared" si="62"/>
        <v>1140.97</v>
      </c>
    </row>
    <row r="263" spans="1:23" x14ac:dyDescent="0.2">
      <c r="A263" s="171">
        <v>41460</v>
      </c>
      <c r="B263" s="2">
        <v>28609930.879999999</v>
      </c>
      <c r="C263" s="2">
        <v>1144.4000000000001</v>
      </c>
      <c r="D263" s="2">
        <f t="shared" si="57"/>
        <v>0</v>
      </c>
      <c r="E263" s="30">
        <f t="shared" si="57"/>
        <v>0</v>
      </c>
      <c r="F263" s="73">
        <f t="shared" si="58"/>
        <v>0</v>
      </c>
      <c r="G263" s="43">
        <f t="shared" si="58"/>
        <v>0</v>
      </c>
      <c r="I263" s="19">
        <f t="shared" si="65"/>
        <v>703.52</v>
      </c>
      <c r="J263" s="138">
        <f t="shared" si="63"/>
        <v>383.02910000000003</v>
      </c>
      <c r="K263" s="78">
        <f t="shared" si="59"/>
        <v>68.9452</v>
      </c>
      <c r="L263" s="144">
        <f t="shared" si="64"/>
        <v>117.2538</v>
      </c>
      <c r="M263" s="87">
        <f t="shared" si="60"/>
        <v>21.105699999999999</v>
      </c>
      <c r="N263" s="75"/>
      <c r="O263" s="75"/>
      <c r="P263" s="75"/>
      <c r="Q263" s="34"/>
      <c r="V263" s="36">
        <f t="shared" si="61"/>
        <v>1147.8300000000002</v>
      </c>
      <c r="W263" s="36">
        <f t="shared" si="62"/>
        <v>1140.97</v>
      </c>
    </row>
    <row r="264" spans="1:23" x14ac:dyDescent="0.2">
      <c r="A264" s="171">
        <v>41461</v>
      </c>
      <c r="B264" s="2">
        <v>28609930.879999999</v>
      </c>
      <c r="C264" s="2">
        <v>1144.4000000000001</v>
      </c>
      <c r="D264" s="2">
        <f t="shared" si="57"/>
        <v>0</v>
      </c>
      <c r="E264" s="30">
        <f t="shared" si="57"/>
        <v>0</v>
      </c>
      <c r="F264" s="73">
        <f t="shared" si="58"/>
        <v>0</v>
      </c>
      <c r="G264" s="43">
        <f t="shared" si="58"/>
        <v>0</v>
      </c>
      <c r="I264" s="19">
        <f t="shared" si="65"/>
        <v>703.52</v>
      </c>
      <c r="J264" s="138">
        <f t="shared" si="63"/>
        <v>383.02910000000003</v>
      </c>
      <c r="K264" s="78">
        <f t="shared" si="59"/>
        <v>68.9452</v>
      </c>
      <c r="L264" s="144">
        <f t="shared" si="64"/>
        <v>117.2538</v>
      </c>
      <c r="M264" s="87">
        <f t="shared" si="60"/>
        <v>21.105699999999999</v>
      </c>
      <c r="N264" s="14"/>
      <c r="O264" s="14"/>
      <c r="P264" s="14"/>
      <c r="Q264" s="34"/>
      <c r="V264" s="36">
        <f t="shared" si="61"/>
        <v>1147.8300000000002</v>
      </c>
      <c r="W264" s="36">
        <f t="shared" si="62"/>
        <v>1140.97</v>
      </c>
    </row>
    <row r="265" spans="1:23" x14ac:dyDescent="0.2">
      <c r="A265" s="171">
        <v>41462</v>
      </c>
      <c r="B265" s="2">
        <v>28609930.879999999</v>
      </c>
      <c r="C265" s="2">
        <v>1144.4000000000001</v>
      </c>
      <c r="D265" s="2">
        <f t="shared" si="57"/>
        <v>0</v>
      </c>
      <c r="E265" s="30">
        <f t="shared" si="57"/>
        <v>0</v>
      </c>
      <c r="F265" s="73">
        <f t="shared" si="58"/>
        <v>0</v>
      </c>
      <c r="G265" s="43">
        <f t="shared" si="58"/>
        <v>0</v>
      </c>
      <c r="I265" s="19">
        <f t="shared" si="65"/>
        <v>703.52</v>
      </c>
      <c r="J265" s="138">
        <f t="shared" si="63"/>
        <v>383.02910000000003</v>
      </c>
      <c r="K265" s="78">
        <f t="shared" si="59"/>
        <v>68.9452</v>
      </c>
      <c r="L265" s="144">
        <f t="shared" si="64"/>
        <v>117.2538</v>
      </c>
      <c r="M265" s="87">
        <f t="shared" si="60"/>
        <v>21.105699999999999</v>
      </c>
      <c r="N265" s="14"/>
      <c r="O265" s="14"/>
      <c r="P265" s="14"/>
      <c r="Q265" s="34"/>
      <c r="V265" s="36">
        <f t="shared" si="61"/>
        <v>1147.8300000000002</v>
      </c>
      <c r="W265" s="36">
        <f t="shared" si="62"/>
        <v>1140.97</v>
      </c>
    </row>
    <row r="266" spans="1:23" x14ac:dyDescent="0.2">
      <c r="A266" s="171">
        <v>41463</v>
      </c>
      <c r="B266" s="2">
        <v>28609930.879999999</v>
      </c>
      <c r="C266" s="2">
        <v>1144.4000000000001</v>
      </c>
      <c r="D266" s="2">
        <f t="shared" si="57"/>
        <v>0</v>
      </c>
      <c r="E266" s="30">
        <f t="shared" si="57"/>
        <v>0</v>
      </c>
      <c r="F266" s="73">
        <f t="shared" si="58"/>
        <v>0</v>
      </c>
      <c r="G266" s="43">
        <f t="shared" si="58"/>
        <v>0</v>
      </c>
      <c r="I266" s="31">
        <f t="shared" si="65"/>
        <v>703.52</v>
      </c>
      <c r="J266" s="137">
        <f t="shared" si="63"/>
        <v>383.02910000000003</v>
      </c>
      <c r="K266" s="77">
        <f t="shared" si="59"/>
        <v>68.9452</v>
      </c>
      <c r="L266" s="137">
        <f t="shared" si="64"/>
        <v>117.2538</v>
      </c>
      <c r="M266" s="77">
        <f t="shared" si="60"/>
        <v>21.105699999999999</v>
      </c>
      <c r="N266" s="14"/>
      <c r="O266" s="14"/>
      <c r="P266" s="14"/>
      <c r="Q266" s="34"/>
      <c r="V266" s="36">
        <f t="shared" si="61"/>
        <v>1147.8300000000002</v>
      </c>
      <c r="W266" s="36">
        <f t="shared" si="62"/>
        <v>1140.97</v>
      </c>
    </row>
    <row r="267" spans="1:23" x14ac:dyDescent="0.2">
      <c r="A267" s="171">
        <v>41464</v>
      </c>
      <c r="B267" s="2">
        <v>28609930.879999999</v>
      </c>
      <c r="C267" s="2">
        <v>1144.4000000000001</v>
      </c>
      <c r="D267" s="2">
        <f t="shared" si="57"/>
        <v>0</v>
      </c>
      <c r="E267" s="30">
        <f t="shared" si="57"/>
        <v>0</v>
      </c>
      <c r="F267" s="73">
        <f t="shared" si="58"/>
        <v>0</v>
      </c>
      <c r="G267" s="43">
        <f t="shared" si="58"/>
        <v>0</v>
      </c>
      <c r="I267" s="31">
        <f t="shared" si="65"/>
        <v>703.52</v>
      </c>
      <c r="J267" s="137">
        <f t="shared" si="63"/>
        <v>383.02910000000003</v>
      </c>
      <c r="K267" s="77">
        <f t="shared" si="59"/>
        <v>68.9452</v>
      </c>
      <c r="L267" s="137">
        <f t="shared" si="64"/>
        <v>117.2538</v>
      </c>
      <c r="M267" s="77">
        <f t="shared" si="60"/>
        <v>21.105699999999999</v>
      </c>
      <c r="N267" s="14"/>
      <c r="O267" s="14"/>
      <c r="P267" s="14"/>
      <c r="V267" s="36">
        <f t="shared" si="61"/>
        <v>1147.8300000000002</v>
      </c>
      <c r="W267" s="36">
        <f t="shared" si="62"/>
        <v>1140.97</v>
      </c>
    </row>
    <row r="268" spans="1:23" x14ac:dyDescent="0.2">
      <c r="A268" s="171">
        <v>41465</v>
      </c>
      <c r="B268" s="2">
        <v>28609930.879999999</v>
      </c>
      <c r="C268" s="2">
        <v>1144.4000000000001</v>
      </c>
      <c r="D268" s="2">
        <f t="shared" si="57"/>
        <v>0</v>
      </c>
      <c r="E268" s="30">
        <f t="shared" si="57"/>
        <v>0</v>
      </c>
      <c r="F268" s="73">
        <f t="shared" si="58"/>
        <v>0</v>
      </c>
      <c r="G268" s="43">
        <f t="shared" si="58"/>
        <v>0</v>
      </c>
      <c r="I268" s="19">
        <f t="shared" si="65"/>
        <v>703.52</v>
      </c>
      <c r="J268" s="138">
        <f t="shared" si="63"/>
        <v>383.02910000000003</v>
      </c>
      <c r="K268" s="78">
        <f t="shared" si="59"/>
        <v>68.9452</v>
      </c>
      <c r="L268" s="144">
        <f t="shared" si="64"/>
        <v>117.2538</v>
      </c>
      <c r="M268" s="87">
        <f t="shared" si="60"/>
        <v>21.105699999999999</v>
      </c>
      <c r="N268" s="14"/>
      <c r="O268" s="14"/>
      <c r="P268" s="14"/>
      <c r="V268" s="36">
        <f t="shared" si="61"/>
        <v>1147.8300000000002</v>
      </c>
      <c r="W268" s="36">
        <f t="shared" si="62"/>
        <v>1140.97</v>
      </c>
    </row>
    <row r="269" spans="1:23" x14ac:dyDescent="0.2">
      <c r="A269" s="171">
        <v>41466</v>
      </c>
      <c r="B269" s="2">
        <v>28609930.879999999</v>
      </c>
      <c r="C269" s="2">
        <v>1144.4000000000001</v>
      </c>
      <c r="D269" s="2">
        <f t="shared" si="57"/>
        <v>0</v>
      </c>
      <c r="E269" s="30">
        <f t="shared" si="57"/>
        <v>0</v>
      </c>
      <c r="F269" s="73">
        <f t="shared" si="58"/>
        <v>0</v>
      </c>
      <c r="G269" s="43">
        <f t="shared" si="58"/>
        <v>0</v>
      </c>
      <c r="I269" s="19">
        <f t="shared" si="65"/>
        <v>703.52</v>
      </c>
      <c r="J269" s="138">
        <f t="shared" si="63"/>
        <v>383.02910000000003</v>
      </c>
      <c r="K269" s="78">
        <f t="shared" si="59"/>
        <v>68.9452</v>
      </c>
      <c r="L269" s="144">
        <f t="shared" si="64"/>
        <v>117.2538</v>
      </c>
      <c r="M269" s="87">
        <f t="shared" si="60"/>
        <v>21.105699999999999</v>
      </c>
      <c r="N269" s="14"/>
      <c r="O269" s="14"/>
      <c r="P269" s="14"/>
      <c r="V269" s="36">
        <f t="shared" si="61"/>
        <v>1147.8300000000002</v>
      </c>
      <c r="W269" s="36">
        <f t="shared" si="62"/>
        <v>1140.97</v>
      </c>
    </row>
    <row r="270" spans="1:23" x14ac:dyDescent="0.2">
      <c r="A270" s="171">
        <v>41467</v>
      </c>
      <c r="B270" s="2">
        <v>28609930.879999999</v>
      </c>
      <c r="C270" s="2">
        <v>1144.4000000000001</v>
      </c>
      <c r="D270" s="2">
        <f t="shared" si="57"/>
        <v>0</v>
      </c>
      <c r="E270" s="30">
        <f t="shared" si="57"/>
        <v>0</v>
      </c>
      <c r="F270" s="73">
        <f t="shared" si="58"/>
        <v>0</v>
      </c>
      <c r="G270" s="43">
        <f t="shared" si="58"/>
        <v>0</v>
      </c>
      <c r="I270" s="19">
        <f t="shared" si="65"/>
        <v>703.52</v>
      </c>
      <c r="J270" s="138">
        <f t="shared" si="63"/>
        <v>383.02910000000003</v>
      </c>
      <c r="K270" s="78">
        <f t="shared" si="59"/>
        <v>68.9452</v>
      </c>
      <c r="L270" s="144">
        <f t="shared" si="64"/>
        <v>117.2538</v>
      </c>
      <c r="M270" s="87">
        <f t="shared" si="60"/>
        <v>21.105699999999999</v>
      </c>
      <c r="N270" s="14"/>
      <c r="O270" s="14"/>
      <c r="P270" s="14"/>
      <c r="V270" s="36">
        <f t="shared" si="61"/>
        <v>1147.8300000000002</v>
      </c>
      <c r="W270" s="36">
        <f t="shared" si="62"/>
        <v>1140.97</v>
      </c>
    </row>
    <row r="271" spans="1:23" x14ac:dyDescent="0.2">
      <c r="A271" s="171">
        <v>41468</v>
      </c>
      <c r="B271" s="2">
        <v>28609930.879999999</v>
      </c>
      <c r="C271" s="2">
        <v>1144.4000000000001</v>
      </c>
      <c r="D271" s="2">
        <f t="shared" ref="D271:E334" si="66">IF(B271-B270=-B271-B270,0,B271-B270)</f>
        <v>0</v>
      </c>
      <c r="E271" s="30">
        <f t="shared" si="66"/>
        <v>0</v>
      </c>
      <c r="F271" s="73">
        <f t="shared" ref="F271:G334" si="67">IFERROR(D271/B270,0)</f>
        <v>0</v>
      </c>
      <c r="G271" s="43">
        <f t="shared" si="67"/>
        <v>0</v>
      </c>
      <c r="I271" s="19">
        <f t="shared" si="65"/>
        <v>703.52</v>
      </c>
      <c r="J271" s="138">
        <f t="shared" si="63"/>
        <v>383.02910000000003</v>
      </c>
      <c r="K271" s="78">
        <f t="shared" si="59"/>
        <v>68.9452</v>
      </c>
      <c r="L271" s="144">
        <f t="shared" si="64"/>
        <v>117.2538</v>
      </c>
      <c r="M271" s="87">
        <f t="shared" si="60"/>
        <v>21.105699999999999</v>
      </c>
      <c r="N271" s="14"/>
      <c r="O271" s="14"/>
      <c r="P271" s="14"/>
      <c r="V271" s="36">
        <f t="shared" si="61"/>
        <v>1147.8300000000002</v>
      </c>
      <c r="W271" s="36">
        <f t="shared" si="62"/>
        <v>1140.97</v>
      </c>
    </row>
    <row r="272" spans="1:23" x14ac:dyDescent="0.2">
      <c r="A272" s="171">
        <v>41469</v>
      </c>
      <c r="B272" s="2">
        <v>28609930.879999999</v>
      </c>
      <c r="C272" s="2">
        <v>1144.4000000000001</v>
      </c>
      <c r="D272" s="2">
        <f t="shared" si="66"/>
        <v>0</v>
      </c>
      <c r="E272" s="30">
        <f t="shared" si="66"/>
        <v>0</v>
      </c>
      <c r="F272" s="73">
        <f t="shared" si="67"/>
        <v>0</v>
      </c>
      <c r="G272" s="43">
        <f t="shared" si="67"/>
        <v>0</v>
      </c>
      <c r="I272" s="19">
        <f t="shared" si="65"/>
        <v>703.52</v>
      </c>
      <c r="J272" s="138">
        <f t="shared" si="63"/>
        <v>383.02910000000003</v>
      </c>
      <c r="K272" s="78">
        <f t="shared" si="59"/>
        <v>68.9452</v>
      </c>
      <c r="L272" s="144">
        <f t="shared" si="64"/>
        <v>117.2538</v>
      </c>
      <c r="M272" s="87">
        <f t="shared" si="60"/>
        <v>21.105699999999999</v>
      </c>
      <c r="N272" s="14"/>
      <c r="O272" s="14"/>
      <c r="P272" s="14"/>
      <c r="V272" s="36">
        <f t="shared" si="61"/>
        <v>1147.8300000000002</v>
      </c>
      <c r="W272" s="36">
        <f t="shared" si="62"/>
        <v>1140.97</v>
      </c>
    </row>
    <row r="273" spans="1:23" x14ac:dyDescent="0.2">
      <c r="A273" s="171">
        <v>41470</v>
      </c>
      <c r="B273" s="2">
        <v>28609930.879999999</v>
      </c>
      <c r="C273" s="2">
        <v>1144.4000000000001</v>
      </c>
      <c r="D273" s="2">
        <f t="shared" si="66"/>
        <v>0</v>
      </c>
      <c r="E273" s="30">
        <f t="shared" si="66"/>
        <v>0</v>
      </c>
      <c r="F273" s="73">
        <f t="shared" si="67"/>
        <v>0</v>
      </c>
      <c r="G273" s="43">
        <f t="shared" si="67"/>
        <v>0</v>
      </c>
      <c r="I273" s="31">
        <f t="shared" si="65"/>
        <v>703.52</v>
      </c>
      <c r="J273" s="137">
        <f t="shared" si="63"/>
        <v>383.02910000000003</v>
      </c>
      <c r="K273" s="77">
        <f t="shared" si="59"/>
        <v>68.9452</v>
      </c>
      <c r="L273" s="137">
        <f t="shared" si="64"/>
        <v>117.2538</v>
      </c>
      <c r="M273" s="77">
        <f t="shared" si="60"/>
        <v>21.105699999999999</v>
      </c>
      <c r="N273" s="14"/>
      <c r="O273" s="14"/>
      <c r="P273" s="14"/>
      <c r="V273" s="36">
        <f t="shared" si="61"/>
        <v>1147.8300000000002</v>
      </c>
      <c r="W273" s="36">
        <f t="shared" si="62"/>
        <v>1140.97</v>
      </c>
    </row>
    <row r="274" spans="1:23" x14ac:dyDescent="0.2">
      <c r="A274" s="171">
        <v>41471</v>
      </c>
      <c r="B274" s="2">
        <v>28609930.879999999</v>
      </c>
      <c r="C274" s="2">
        <v>1144.4000000000001</v>
      </c>
      <c r="D274" s="2">
        <f t="shared" si="66"/>
        <v>0</v>
      </c>
      <c r="E274" s="30">
        <f t="shared" si="66"/>
        <v>0</v>
      </c>
      <c r="F274" s="73">
        <f t="shared" si="67"/>
        <v>0</v>
      </c>
      <c r="G274" s="43">
        <f t="shared" si="67"/>
        <v>0</v>
      </c>
      <c r="I274" s="31">
        <f t="shared" ref="I274:I305" si="68">ROUND(B273*$N$2/$O$813,2)</f>
        <v>703.52</v>
      </c>
      <c r="J274" s="137">
        <f t="shared" si="63"/>
        <v>383.02910000000003</v>
      </c>
      <c r="K274" s="77">
        <f t="shared" si="59"/>
        <v>68.9452</v>
      </c>
      <c r="L274" s="137">
        <f t="shared" si="64"/>
        <v>117.2538</v>
      </c>
      <c r="M274" s="77">
        <f t="shared" si="60"/>
        <v>21.105699999999999</v>
      </c>
      <c r="N274" s="14"/>
      <c r="O274" s="14"/>
      <c r="P274" s="14"/>
      <c r="V274" s="36">
        <f t="shared" si="61"/>
        <v>1147.8300000000002</v>
      </c>
      <c r="W274" s="36">
        <f t="shared" si="62"/>
        <v>1140.97</v>
      </c>
    </row>
    <row r="275" spans="1:23" x14ac:dyDescent="0.2">
      <c r="A275" s="171">
        <v>41472</v>
      </c>
      <c r="B275" s="2">
        <v>28609930.879999999</v>
      </c>
      <c r="C275" s="2">
        <v>1144.4000000000001</v>
      </c>
      <c r="D275" s="2">
        <f t="shared" si="66"/>
        <v>0</v>
      </c>
      <c r="E275" s="30">
        <f t="shared" si="66"/>
        <v>0</v>
      </c>
      <c r="F275" s="73">
        <f t="shared" si="67"/>
        <v>0</v>
      </c>
      <c r="G275" s="43">
        <f t="shared" si="67"/>
        <v>0</v>
      </c>
      <c r="I275" s="19">
        <f t="shared" si="68"/>
        <v>703.52</v>
      </c>
      <c r="J275" s="138">
        <f t="shared" si="63"/>
        <v>383.02910000000003</v>
      </c>
      <c r="K275" s="78">
        <f t="shared" si="59"/>
        <v>68.9452</v>
      </c>
      <c r="L275" s="144">
        <f t="shared" si="64"/>
        <v>117.2538</v>
      </c>
      <c r="M275" s="87">
        <f t="shared" si="60"/>
        <v>21.105699999999999</v>
      </c>
      <c r="N275" s="14"/>
      <c r="O275" s="14"/>
      <c r="P275" s="14"/>
      <c r="V275" s="36">
        <f t="shared" si="61"/>
        <v>1147.8300000000002</v>
      </c>
      <c r="W275" s="36">
        <f t="shared" si="62"/>
        <v>1140.97</v>
      </c>
    </row>
    <row r="276" spans="1:23" x14ac:dyDescent="0.2">
      <c r="A276" s="171">
        <v>41473</v>
      </c>
      <c r="B276" s="2">
        <v>28609930.879999999</v>
      </c>
      <c r="C276" s="2">
        <v>1144.4000000000001</v>
      </c>
      <c r="D276" s="2">
        <f t="shared" si="66"/>
        <v>0</v>
      </c>
      <c r="E276" s="30">
        <f t="shared" si="66"/>
        <v>0</v>
      </c>
      <c r="F276" s="73">
        <f t="shared" si="67"/>
        <v>0</v>
      </c>
      <c r="G276" s="43">
        <f t="shared" si="67"/>
        <v>0</v>
      </c>
      <c r="I276" s="19">
        <f t="shared" si="68"/>
        <v>703.52</v>
      </c>
      <c r="J276" s="138">
        <f t="shared" si="63"/>
        <v>383.02910000000003</v>
      </c>
      <c r="K276" s="78">
        <f t="shared" si="59"/>
        <v>68.9452</v>
      </c>
      <c r="L276" s="144">
        <f t="shared" si="64"/>
        <v>117.2538</v>
      </c>
      <c r="M276" s="87">
        <f t="shared" si="60"/>
        <v>21.105699999999999</v>
      </c>
      <c r="N276" s="14"/>
      <c r="O276" s="14"/>
      <c r="P276" s="14"/>
      <c r="V276" s="36">
        <f t="shared" si="61"/>
        <v>1147.8300000000002</v>
      </c>
      <c r="W276" s="36">
        <f t="shared" si="62"/>
        <v>1140.97</v>
      </c>
    </row>
    <row r="277" spans="1:23" x14ac:dyDescent="0.2">
      <c r="A277" s="171">
        <v>41474</v>
      </c>
      <c r="B277" s="2">
        <v>28609930.879999999</v>
      </c>
      <c r="C277" s="2">
        <v>1144.4000000000001</v>
      </c>
      <c r="D277" s="2">
        <f t="shared" si="66"/>
        <v>0</v>
      </c>
      <c r="E277" s="30">
        <f t="shared" si="66"/>
        <v>0</v>
      </c>
      <c r="F277" s="73">
        <f t="shared" si="67"/>
        <v>0</v>
      </c>
      <c r="G277" s="43">
        <f t="shared" si="67"/>
        <v>0</v>
      </c>
      <c r="I277" s="19">
        <f t="shared" si="68"/>
        <v>703.52</v>
      </c>
      <c r="J277" s="138">
        <f t="shared" si="63"/>
        <v>383.02910000000003</v>
      </c>
      <c r="K277" s="78">
        <f t="shared" si="59"/>
        <v>68.9452</v>
      </c>
      <c r="L277" s="144">
        <f t="shared" si="64"/>
        <v>117.2538</v>
      </c>
      <c r="M277" s="87">
        <f t="shared" si="60"/>
        <v>21.105699999999999</v>
      </c>
      <c r="N277" s="14"/>
      <c r="O277" s="14"/>
      <c r="P277" s="14"/>
      <c r="V277" s="36">
        <f t="shared" si="61"/>
        <v>1147.8300000000002</v>
      </c>
      <c r="W277" s="36">
        <f t="shared" si="62"/>
        <v>1140.97</v>
      </c>
    </row>
    <row r="278" spans="1:23" x14ac:dyDescent="0.2">
      <c r="A278" s="171">
        <v>41475</v>
      </c>
      <c r="B278" s="2">
        <v>28609930.879999999</v>
      </c>
      <c r="C278" s="2">
        <v>1144.4000000000001</v>
      </c>
      <c r="D278" s="2">
        <f t="shared" si="66"/>
        <v>0</v>
      </c>
      <c r="E278" s="30">
        <f t="shared" si="66"/>
        <v>0</v>
      </c>
      <c r="F278" s="73">
        <f t="shared" si="67"/>
        <v>0</v>
      </c>
      <c r="G278" s="43">
        <f t="shared" si="67"/>
        <v>0</v>
      </c>
      <c r="I278" s="19">
        <f t="shared" si="68"/>
        <v>703.52</v>
      </c>
      <c r="J278" s="138">
        <f t="shared" si="63"/>
        <v>383.02910000000003</v>
      </c>
      <c r="K278" s="78">
        <f t="shared" si="59"/>
        <v>68.9452</v>
      </c>
      <c r="L278" s="144">
        <f t="shared" si="64"/>
        <v>117.2538</v>
      </c>
      <c r="M278" s="87">
        <f t="shared" si="60"/>
        <v>21.105699999999999</v>
      </c>
      <c r="N278" s="14"/>
      <c r="O278" s="14"/>
      <c r="P278" s="14"/>
      <c r="V278" s="36">
        <f t="shared" si="61"/>
        <v>1147.8300000000002</v>
      </c>
      <c r="W278" s="36">
        <f t="shared" si="62"/>
        <v>1140.97</v>
      </c>
    </row>
    <row r="279" spans="1:23" x14ac:dyDescent="0.2">
      <c r="A279" s="171">
        <v>41476</v>
      </c>
      <c r="B279" s="2">
        <v>28609930.879999999</v>
      </c>
      <c r="C279" s="2">
        <v>1144.4000000000001</v>
      </c>
      <c r="D279" s="2">
        <f t="shared" si="66"/>
        <v>0</v>
      </c>
      <c r="E279" s="30">
        <f t="shared" si="66"/>
        <v>0</v>
      </c>
      <c r="F279" s="73">
        <f t="shared" si="67"/>
        <v>0</v>
      </c>
      <c r="G279" s="43">
        <f t="shared" si="67"/>
        <v>0</v>
      </c>
      <c r="I279" s="19">
        <f t="shared" si="68"/>
        <v>703.52</v>
      </c>
      <c r="J279" s="138">
        <f t="shared" si="63"/>
        <v>383.02910000000003</v>
      </c>
      <c r="K279" s="78">
        <f t="shared" si="59"/>
        <v>68.9452</v>
      </c>
      <c r="L279" s="144">
        <f t="shared" si="64"/>
        <v>117.2538</v>
      </c>
      <c r="M279" s="87">
        <f t="shared" si="60"/>
        <v>21.105699999999999</v>
      </c>
      <c r="N279" s="14"/>
      <c r="O279" s="14"/>
      <c r="P279" s="14"/>
      <c r="V279" s="36">
        <f t="shared" si="61"/>
        <v>1147.8300000000002</v>
      </c>
      <c r="W279" s="36">
        <f t="shared" si="62"/>
        <v>1140.97</v>
      </c>
    </row>
    <row r="280" spans="1:23" x14ac:dyDescent="0.2">
      <c r="A280" s="171">
        <v>41477</v>
      </c>
      <c r="B280" s="2">
        <v>28609930.879999999</v>
      </c>
      <c r="C280" s="2">
        <v>1144.4000000000001</v>
      </c>
      <c r="D280" s="2">
        <f t="shared" si="66"/>
        <v>0</v>
      </c>
      <c r="E280" s="30">
        <f t="shared" si="66"/>
        <v>0</v>
      </c>
      <c r="F280" s="73">
        <f t="shared" si="67"/>
        <v>0</v>
      </c>
      <c r="G280" s="43">
        <f t="shared" si="67"/>
        <v>0</v>
      </c>
      <c r="I280" s="31">
        <f t="shared" si="68"/>
        <v>703.52</v>
      </c>
      <c r="J280" s="137">
        <f t="shared" si="63"/>
        <v>383.02910000000003</v>
      </c>
      <c r="K280" s="77">
        <f t="shared" ref="K280:K343" si="69">ROUND(J280*18%,4)</f>
        <v>68.9452</v>
      </c>
      <c r="L280" s="137">
        <f t="shared" si="64"/>
        <v>117.2538</v>
      </c>
      <c r="M280" s="77">
        <f t="shared" ref="M280:M343" si="70">ROUND(L280*18%,4)</f>
        <v>21.105699999999999</v>
      </c>
      <c r="N280" s="14"/>
      <c r="O280" s="14"/>
      <c r="P280" s="14"/>
      <c r="V280" s="36">
        <f t="shared" ref="V280:V343" si="71">C280+(ROUND(C280*$V$2,2))</f>
        <v>1147.8300000000002</v>
      </c>
      <c r="W280" s="36">
        <f t="shared" ref="W280:W343" si="72">C280-(ROUND(C280*$V$2,2))</f>
        <v>1140.97</v>
      </c>
    </row>
    <row r="281" spans="1:23" x14ac:dyDescent="0.2">
      <c r="A281" s="171">
        <v>41478</v>
      </c>
      <c r="B281" s="2">
        <v>28609930.879999999</v>
      </c>
      <c r="C281" s="2">
        <v>1144.4000000000001</v>
      </c>
      <c r="D281" s="2">
        <f t="shared" si="66"/>
        <v>0</v>
      </c>
      <c r="E281" s="30">
        <f t="shared" si="66"/>
        <v>0</v>
      </c>
      <c r="F281" s="73">
        <f t="shared" si="67"/>
        <v>0</v>
      </c>
      <c r="G281" s="43">
        <f t="shared" si="67"/>
        <v>0</v>
      </c>
      <c r="I281" s="31">
        <f t="shared" si="68"/>
        <v>703.52</v>
      </c>
      <c r="J281" s="137">
        <f t="shared" si="63"/>
        <v>383.02910000000003</v>
      </c>
      <c r="K281" s="77">
        <f t="shared" si="69"/>
        <v>68.9452</v>
      </c>
      <c r="L281" s="137">
        <f t="shared" si="64"/>
        <v>117.2538</v>
      </c>
      <c r="M281" s="77">
        <f t="shared" si="70"/>
        <v>21.105699999999999</v>
      </c>
      <c r="N281" s="14"/>
      <c r="O281" s="14"/>
      <c r="P281" s="14"/>
      <c r="V281" s="36">
        <f t="shared" si="71"/>
        <v>1147.8300000000002</v>
      </c>
      <c r="W281" s="36">
        <f t="shared" si="72"/>
        <v>1140.97</v>
      </c>
    </row>
    <row r="282" spans="1:23" x14ac:dyDescent="0.2">
      <c r="A282" s="171">
        <v>41479</v>
      </c>
      <c r="B282" s="2">
        <v>28609930.879999999</v>
      </c>
      <c r="C282" s="2">
        <v>1144.4000000000001</v>
      </c>
      <c r="D282" s="2">
        <f t="shared" si="66"/>
        <v>0</v>
      </c>
      <c r="E282" s="30">
        <f t="shared" si="66"/>
        <v>0</v>
      </c>
      <c r="F282" s="73">
        <f t="shared" si="67"/>
        <v>0</v>
      </c>
      <c r="G282" s="43">
        <f t="shared" si="67"/>
        <v>0</v>
      </c>
      <c r="I282" s="19">
        <f t="shared" si="68"/>
        <v>703.52</v>
      </c>
      <c r="J282" s="138">
        <f t="shared" si="63"/>
        <v>383.02910000000003</v>
      </c>
      <c r="K282" s="78">
        <f t="shared" si="69"/>
        <v>68.9452</v>
      </c>
      <c r="L282" s="144">
        <f t="shared" si="64"/>
        <v>117.2538</v>
      </c>
      <c r="M282" s="87">
        <f t="shared" si="70"/>
        <v>21.105699999999999</v>
      </c>
      <c r="N282" s="14"/>
      <c r="O282" s="14"/>
      <c r="P282" s="14"/>
      <c r="V282" s="36">
        <f t="shared" si="71"/>
        <v>1147.8300000000002</v>
      </c>
      <c r="W282" s="36">
        <f t="shared" si="72"/>
        <v>1140.97</v>
      </c>
    </row>
    <row r="283" spans="1:23" x14ac:dyDescent="0.2">
      <c r="A283" s="171">
        <v>41480</v>
      </c>
      <c r="B283" s="2">
        <v>28609930.879999999</v>
      </c>
      <c r="C283" s="2">
        <v>1144.4000000000001</v>
      </c>
      <c r="D283" s="2">
        <f t="shared" si="66"/>
        <v>0</v>
      </c>
      <c r="E283" s="30">
        <f t="shared" si="66"/>
        <v>0</v>
      </c>
      <c r="F283" s="73">
        <f t="shared" si="67"/>
        <v>0</v>
      </c>
      <c r="G283" s="43">
        <f t="shared" si="67"/>
        <v>0</v>
      </c>
      <c r="I283" s="19">
        <f t="shared" si="68"/>
        <v>703.52</v>
      </c>
      <c r="J283" s="138">
        <f t="shared" si="63"/>
        <v>383.02910000000003</v>
      </c>
      <c r="K283" s="78">
        <f t="shared" si="69"/>
        <v>68.9452</v>
      </c>
      <c r="L283" s="144">
        <f t="shared" si="64"/>
        <v>117.2538</v>
      </c>
      <c r="M283" s="87">
        <f t="shared" si="70"/>
        <v>21.105699999999999</v>
      </c>
      <c r="V283" s="36">
        <f t="shared" si="71"/>
        <v>1147.8300000000002</v>
      </c>
      <c r="W283" s="36">
        <f t="shared" si="72"/>
        <v>1140.97</v>
      </c>
    </row>
    <row r="284" spans="1:23" x14ac:dyDescent="0.2">
      <c r="A284" s="171">
        <v>41481</v>
      </c>
      <c r="B284" s="2">
        <v>28609930.879999999</v>
      </c>
      <c r="C284" s="2">
        <v>1144.4000000000001</v>
      </c>
      <c r="D284" s="2">
        <f t="shared" si="66"/>
        <v>0</v>
      </c>
      <c r="E284" s="30">
        <f t="shared" si="66"/>
        <v>0</v>
      </c>
      <c r="F284" s="73">
        <f t="shared" si="67"/>
        <v>0</v>
      </c>
      <c r="G284" s="43">
        <f t="shared" si="67"/>
        <v>0</v>
      </c>
      <c r="I284" s="19">
        <f t="shared" si="68"/>
        <v>703.52</v>
      </c>
      <c r="J284" s="138">
        <f t="shared" si="63"/>
        <v>383.02910000000003</v>
      </c>
      <c r="K284" s="78">
        <f t="shared" si="69"/>
        <v>68.9452</v>
      </c>
      <c r="L284" s="144">
        <f t="shared" si="64"/>
        <v>117.2538</v>
      </c>
      <c r="M284" s="87">
        <f t="shared" si="70"/>
        <v>21.105699999999999</v>
      </c>
      <c r="V284" s="36">
        <f t="shared" si="71"/>
        <v>1147.8300000000002</v>
      </c>
      <c r="W284" s="36">
        <f t="shared" si="72"/>
        <v>1140.97</v>
      </c>
    </row>
    <row r="285" spans="1:23" x14ac:dyDescent="0.2">
      <c r="A285" s="171">
        <v>41482</v>
      </c>
      <c r="B285" s="2">
        <v>28609930.879999999</v>
      </c>
      <c r="C285" s="2">
        <v>1144.4000000000001</v>
      </c>
      <c r="D285" s="2">
        <f t="shared" si="66"/>
        <v>0</v>
      </c>
      <c r="E285" s="30">
        <f t="shared" si="66"/>
        <v>0</v>
      </c>
      <c r="F285" s="73">
        <f t="shared" si="67"/>
        <v>0</v>
      </c>
      <c r="G285" s="43">
        <f t="shared" si="67"/>
        <v>0</v>
      </c>
      <c r="I285" s="19">
        <f t="shared" si="68"/>
        <v>703.52</v>
      </c>
      <c r="J285" s="138">
        <f t="shared" si="63"/>
        <v>383.02910000000003</v>
      </c>
      <c r="K285" s="78">
        <f t="shared" si="69"/>
        <v>68.9452</v>
      </c>
      <c r="L285" s="144">
        <f t="shared" si="64"/>
        <v>117.2538</v>
      </c>
      <c r="M285" s="87">
        <f t="shared" si="70"/>
        <v>21.105699999999999</v>
      </c>
      <c r="N285" s="191" t="s">
        <v>54</v>
      </c>
      <c r="O285" s="191"/>
      <c r="P285" s="191"/>
      <c r="V285" s="36">
        <f t="shared" si="71"/>
        <v>1147.8300000000002</v>
      </c>
      <c r="W285" s="36">
        <f t="shared" si="72"/>
        <v>1140.97</v>
      </c>
    </row>
    <row r="286" spans="1:23" x14ac:dyDescent="0.2">
      <c r="A286" s="171">
        <v>41483</v>
      </c>
      <c r="B286" s="2">
        <v>28609930.879999999</v>
      </c>
      <c r="C286" s="2">
        <v>1144.4000000000001</v>
      </c>
      <c r="D286" s="2">
        <f t="shared" si="66"/>
        <v>0</v>
      </c>
      <c r="E286" s="30">
        <f t="shared" si="66"/>
        <v>0</v>
      </c>
      <c r="F286" s="73">
        <f t="shared" si="67"/>
        <v>0</v>
      </c>
      <c r="G286" s="43">
        <f t="shared" si="67"/>
        <v>0</v>
      </c>
      <c r="I286" s="19">
        <f t="shared" si="68"/>
        <v>703.52</v>
      </c>
      <c r="J286" s="138">
        <f t="shared" si="63"/>
        <v>383.02910000000003</v>
      </c>
      <c r="K286" s="78">
        <f t="shared" si="69"/>
        <v>68.9452</v>
      </c>
      <c r="L286" s="144">
        <f t="shared" si="64"/>
        <v>117.2538</v>
      </c>
      <c r="M286" s="87">
        <f t="shared" si="70"/>
        <v>21.105699999999999</v>
      </c>
      <c r="N286" s="119" t="s">
        <v>52</v>
      </c>
      <c r="O286" s="120">
        <f>SUM(J260:J290)</f>
        <v>11880.521599999996</v>
      </c>
      <c r="P286" s="76">
        <f>SUM(L260:L290)</f>
        <v>3636.8941999999993</v>
      </c>
      <c r="V286" s="36">
        <f t="shared" si="71"/>
        <v>1147.8300000000002</v>
      </c>
      <c r="W286" s="36">
        <f t="shared" si="72"/>
        <v>1140.97</v>
      </c>
    </row>
    <row r="287" spans="1:23" x14ac:dyDescent="0.2">
      <c r="A287" s="171">
        <v>41484</v>
      </c>
      <c r="B287" s="2">
        <v>28609930.879999999</v>
      </c>
      <c r="C287" s="2">
        <v>1144.4000000000001</v>
      </c>
      <c r="D287" s="2">
        <f t="shared" si="66"/>
        <v>0</v>
      </c>
      <c r="E287" s="30">
        <f t="shared" si="66"/>
        <v>0</v>
      </c>
      <c r="F287" s="73">
        <f t="shared" si="67"/>
        <v>0</v>
      </c>
      <c r="G287" s="43">
        <f t="shared" si="67"/>
        <v>0</v>
      </c>
      <c r="I287" s="31">
        <f t="shared" si="68"/>
        <v>703.52</v>
      </c>
      <c r="J287" s="137">
        <f t="shared" si="63"/>
        <v>383.02910000000003</v>
      </c>
      <c r="K287" s="77">
        <f t="shared" si="69"/>
        <v>68.9452</v>
      </c>
      <c r="L287" s="137">
        <f t="shared" si="64"/>
        <v>117.2538</v>
      </c>
      <c r="M287" s="77">
        <f t="shared" si="70"/>
        <v>21.105699999999999</v>
      </c>
      <c r="N287" s="119" t="s">
        <v>53</v>
      </c>
      <c r="O287" s="76">
        <f>SUM(K260:K290)</f>
        <v>2138.4927000000016</v>
      </c>
      <c r="P287" s="76">
        <f>SUM(M260:M290)</f>
        <v>654.64139999999998</v>
      </c>
      <c r="V287" s="36">
        <f t="shared" si="71"/>
        <v>1147.8300000000002</v>
      </c>
      <c r="W287" s="36">
        <f t="shared" si="72"/>
        <v>1140.97</v>
      </c>
    </row>
    <row r="288" spans="1:23" x14ac:dyDescent="0.2">
      <c r="A288" s="171">
        <v>41485</v>
      </c>
      <c r="B288" s="2">
        <v>28609930.879999999</v>
      </c>
      <c r="C288" s="2">
        <v>1144.4000000000001</v>
      </c>
      <c r="D288" s="2">
        <f t="shared" si="66"/>
        <v>0</v>
      </c>
      <c r="E288" s="30">
        <f t="shared" si="66"/>
        <v>0</v>
      </c>
      <c r="F288" s="73">
        <f t="shared" si="67"/>
        <v>0</v>
      </c>
      <c r="G288" s="43">
        <f t="shared" si="67"/>
        <v>0</v>
      </c>
      <c r="I288" s="31">
        <f t="shared" si="68"/>
        <v>703.52</v>
      </c>
      <c r="J288" s="137">
        <f t="shared" si="63"/>
        <v>383.02910000000003</v>
      </c>
      <c r="K288" s="77">
        <f t="shared" si="69"/>
        <v>68.9452</v>
      </c>
      <c r="L288" s="137">
        <f t="shared" si="64"/>
        <v>117.2538</v>
      </c>
      <c r="M288" s="77">
        <f t="shared" si="70"/>
        <v>21.105699999999999</v>
      </c>
      <c r="N288" s="186" t="s">
        <v>11</v>
      </c>
      <c r="O288" s="186"/>
      <c r="P288" s="186"/>
      <c r="V288" s="36">
        <f t="shared" si="71"/>
        <v>1147.8300000000002</v>
      </c>
      <c r="W288" s="36">
        <f t="shared" si="72"/>
        <v>1140.97</v>
      </c>
    </row>
    <row r="289" spans="1:23" x14ac:dyDescent="0.2">
      <c r="A289" s="171">
        <v>41486</v>
      </c>
      <c r="B289" s="31">
        <v>29104364.440000001</v>
      </c>
      <c r="C289" s="31">
        <v>1164.17</v>
      </c>
      <c r="D289" s="2">
        <f t="shared" si="66"/>
        <v>494433.56000000238</v>
      </c>
      <c r="E289" s="30">
        <f t="shared" si="66"/>
        <v>19.769999999999982</v>
      </c>
      <c r="F289" s="73">
        <f t="shared" si="67"/>
        <v>1.7281885862424091E-2</v>
      </c>
      <c r="G289" s="43">
        <f t="shared" si="67"/>
        <v>1.7275428171967828E-2</v>
      </c>
      <c r="I289" s="19">
        <f t="shared" si="68"/>
        <v>703.52</v>
      </c>
      <c r="J289" s="138">
        <f t="shared" si="63"/>
        <v>383.02910000000003</v>
      </c>
      <c r="K289" s="78">
        <f t="shared" si="69"/>
        <v>68.9452</v>
      </c>
      <c r="L289" s="144">
        <f t="shared" si="64"/>
        <v>117.2538</v>
      </c>
      <c r="M289" s="87">
        <f t="shared" si="70"/>
        <v>21.105699999999999</v>
      </c>
      <c r="N289" s="92" t="s">
        <v>43</v>
      </c>
      <c r="O289" s="174" t="s">
        <v>39</v>
      </c>
      <c r="P289" s="93" t="s">
        <v>40</v>
      </c>
      <c r="V289" s="36">
        <f t="shared" si="71"/>
        <v>1167.6600000000001</v>
      </c>
      <c r="W289" s="36">
        <f t="shared" si="72"/>
        <v>1160.68</v>
      </c>
    </row>
    <row r="290" spans="1:23" x14ac:dyDescent="0.2">
      <c r="A290" s="171">
        <v>41487</v>
      </c>
      <c r="B290" s="2">
        <v>29104364.440000001</v>
      </c>
      <c r="C290" s="2">
        <v>1164.17</v>
      </c>
      <c r="D290" s="2">
        <f t="shared" si="66"/>
        <v>0</v>
      </c>
      <c r="E290" s="30">
        <f t="shared" si="66"/>
        <v>0</v>
      </c>
      <c r="F290" s="73">
        <f t="shared" si="67"/>
        <v>0</v>
      </c>
      <c r="G290" s="43">
        <f t="shared" si="67"/>
        <v>0</v>
      </c>
      <c r="I290" s="32">
        <f t="shared" si="68"/>
        <v>715.68</v>
      </c>
      <c r="J290" s="139">
        <f t="shared" si="63"/>
        <v>389.64859999999999</v>
      </c>
      <c r="K290" s="79">
        <f t="shared" si="69"/>
        <v>70.136700000000005</v>
      </c>
      <c r="L290" s="139">
        <f t="shared" si="64"/>
        <v>119.28019999999999</v>
      </c>
      <c r="M290" s="79">
        <f t="shared" si="70"/>
        <v>21.470400000000001</v>
      </c>
      <c r="N290" s="94">
        <f>SUM(I259:I290)</f>
        <v>22524.80000000001</v>
      </c>
      <c r="O290" s="89">
        <f>IF(SUM(J260:J290)&lt;20000,20000,SUM(J260:J290))</f>
        <v>20000</v>
      </c>
      <c r="P290" s="91">
        <f>IF(SUM(L260:L290)&lt;6000,6000,SUM(L260:L290))</f>
        <v>6000</v>
      </c>
      <c r="Q290" s="34"/>
      <c r="R290" s="34"/>
      <c r="V290" s="36">
        <f t="shared" si="71"/>
        <v>1167.6600000000001</v>
      </c>
      <c r="W290" s="36">
        <f t="shared" si="72"/>
        <v>1160.68</v>
      </c>
    </row>
    <row r="291" spans="1:23" x14ac:dyDescent="0.2">
      <c r="A291" s="171">
        <v>41488</v>
      </c>
      <c r="B291" s="2">
        <v>29104364.440000001</v>
      </c>
      <c r="C291" s="2">
        <v>1164.17</v>
      </c>
      <c r="D291" s="2">
        <f t="shared" si="66"/>
        <v>0</v>
      </c>
      <c r="E291" s="30">
        <f t="shared" si="66"/>
        <v>0</v>
      </c>
      <c r="F291" s="73">
        <f t="shared" si="67"/>
        <v>0</v>
      </c>
      <c r="G291" s="43">
        <f t="shared" si="67"/>
        <v>0</v>
      </c>
      <c r="I291" s="19">
        <f t="shared" si="68"/>
        <v>715.68</v>
      </c>
      <c r="J291" s="138">
        <f t="shared" si="63"/>
        <v>389.64859999999999</v>
      </c>
      <c r="K291" s="78">
        <f t="shared" si="69"/>
        <v>70.136700000000005</v>
      </c>
      <c r="L291" s="144">
        <f t="shared" si="64"/>
        <v>119.28019999999999</v>
      </c>
      <c r="M291" s="87">
        <f t="shared" si="70"/>
        <v>21.470400000000001</v>
      </c>
      <c r="N291" s="94">
        <f>ROUND(N290*18/118,2)</f>
        <v>3435.99</v>
      </c>
      <c r="O291" s="95">
        <f>IF(O290=TRUE,SUM(K260:K290),O290*18%)</f>
        <v>3600</v>
      </c>
      <c r="P291" s="96">
        <f>IF(P290=TRUE,SUM(M260:M290),P290*18%)</f>
        <v>1080</v>
      </c>
      <c r="Q291" s="34"/>
      <c r="R291" s="34"/>
      <c r="V291" s="36">
        <f t="shared" si="71"/>
        <v>1167.6600000000001</v>
      </c>
      <c r="W291" s="36">
        <f t="shared" si="72"/>
        <v>1160.68</v>
      </c>
    </row>
    <row r="292" spans="1:23" x14ac:dyDescent="0.2">
      <c r="A292" s="171">
        <v>41489</v>
      </c>
      <c r="B292" s="2">
        <v>29104364.440000001</v>
      </c>
      <c r="C292" s="2">
        <v>1164.17</v>
      </c>
      <c r="D292" s="2">
        <f t="shared" si="66"/>
        <v>0</v>
      </c>
      <c r="E292" s="30">
        <f t="shared" si="66"/>
        <v>0</v>
      </c>
      <c r="F292" s="73">
        <f t="shared" si="67"/>
        <v>0</v>
      </c>
      <c r="G292" s="43">
        <f t="shared" si="67"/>
        <v>0</v>
      </c>
      <c r="I292" s="19">
        <f t="shared" si="68"/>
        <v>715.68</v>
      </c>
      <c r="J292" s="138">
        <f t="shared" si="63"/>
        <v>389.64859999999999</v>
      </c>
      <c r="K292" s="78">
        <f t="shared" si="69"/>
        <v>70.136700000000005</v>
      </c>
      <c r="L292" s="144">
        <f t="shared" si="64"/>
        <v>119.28019999999999</v>
      </c>
      <c r="M292" s="87">
        <f t="shared" si="70"/>
        <v>21.470400000000001</v>
      </c>
      <c r="N292" s="190" t="s">
        <v>47</v>
      </c>
      <c r="O292" s="190"/>
      <c r="P292" s="190"/>
      <c r="Q292" s="34"/>
      <c r="R292" s="34"/>
      <c r="V292" s="36">
        <f t="shared" si="71"/>
        <v>1167.6600000000001</v>
      </c>
      <c r="W292" s="36">
        <f t="shared" si="72"/>
        <v>1160.68</v>
      </c>
    </row>
    <row r="293" spans="1:23" x14ac:dyDescent="0.2">
      <c r="A293" s="171">
        <v>41490</v>
      </c>
      <c r="B293" s="2">
        <v>29104364.440000001</v>
      </c>
      <c r="C293" s="2">
        <v>1164.17</v>
      </c>
      <c r="D293" s="2">
        <f t="shared" si="66"/>
        <v>0</v>
      </c>
      <c r="E293" s="30">
        <f t="shared" si="66"/>
        <v>0</v>
      </c>
      <c r="F293" s="73">
        <f t="shared" si="67"/>
        <v>0</v>
      </c>
      <c r="G293" s="43">
        <f t="shared" si="67"/>
        <v>0</v>
      </c>
      <c r="I293" s="19">
        <f t="shared" si="68"/>
        <v>715.68</v>
      </c>
      <c r="J293" s="138">
        <f t="shared" ref="J293:J356" si="73">ROUND(IF(B292&lt;=$R$814,B292*$S$814/$O$813,MAX(IF(B292&lt;=$R$815,B292*$S$815/$O$813,MAX(IF(B292&lt;=$R$816,B292*$S$816/$O$813,MAX(IF(B292&lt;=$R$817,B292*$S$817/$O$813,MAX(IF(B292&lt;=$R$818,B292*$S$818/$O$813,MAX(IF(B292&lt;=$R$819,B292*$S$819/$O$813,MAX(IF(B292&gt;$R$820,B292*$S$820/$O$813,0),$R$819*$S$819/$O$813)),$R$818*$S$818/$O$813)),$R$817*$S$817/$O$813)),$R$816*$S$816/$O$813)),$R$815*$S$815/$O$813)),$R$814*$S$814/$O$813)),4)</f>
        <v>389.64859999999999</v>
      </c>
      <c r="K293" s="78">
        <f t="shared" si="69"/>
        <v>70.136700000000005</v>
      </c>
      <c r="L293" s="144">
        <f t="shared" si="64"/>
        <v>119.28019999999999</v>
      </c>
      <c r="M293" s="87">
        <f t="shared" si="70"/>
        <v>21.470400000000001</v>
      </c>
      <c r="N293" s="75"/>
      <c r="O293" s="75"/>
      <c r="P293" s="75"/>
      <c r="Q293" s="34"/>
      <c r="R293" s="34"/>
      <c r="V293" s="36">
        <f t="shared" si="71"/>
        <v>1167.6600000000001</v>
      </c>
      <c r="W293" s="36">
        <f t="shared" si="72"/>
        <v>1160.68</v>
      </c>
    </row>
    <row r="294" spans="1:23" x14ac:dyDescent="0.2">
      <c r="A294" s="171">
        <v>41491</v>
      </c>
      <c r="B294" s="2">
        <v>29104364.440000001</v>
      </c>
      <c r="C294" s="2">
        <v>1164.17</v>
      </c>
      <c r="D294" s="2">
        <f t="shared" si="66"/>
        <v>0</v>
      </c>
      <c r="E294" s="30">
        <f t="shared" si="66"/>
        <v>0</v>
      </c>
      <c r="F294" s="73">
        <f t="shared" si="67"/>
        <v>0</v>
      </c>
      <c r="G294" s="43">
        <f t="shared" si="67"/>
        <v>0</v>
      </c>
      <c r="I294" s="31">
        <f t="shared" si="68"/>
        <v>715.68</v>
      </c>
      <c r="J294" s="137">
        <f t="shared" si="73"/>
        <v>389.64859999999999</v>
      </c>
      <c r="K294" s="77">
        <f t="shared" si="69"/>
        <v>70.136700000000005</v>
      </c>
      <c r="L294" s="137">
        <f t="shared" si="64"/>
        <v>119.28019999999999</v>
      </c>
      <c r="M294" s="77">
        <f t="shared" si="70"/>
        <v>21.470400000000001</v>
      </c>
      <c r="N294" s="14"/>
      <c r="O294" s="14"/>
      <c r="P294" s="14"/>
      <c r="Q294" s="34"/>
      <c r="R294" s="34"/>
      <c r="V294" s="36">
        <f t="shared" si="71"/>
        <v>1167.6600000000001</v>
      </c>
      <c r="W294" s="36">
        <f t="shared" si="72"/>
        <v>1160.68</v>
      </c>
    </row>
    <row r="295" spans="1:23" x14ac:dyDescent="0.2">
      <c r="A295" s="171">
        <v>41492</v>
      </c>
      <c r="B295" s="2">
        <v>29104364.440000001</v>
      </c>
      <c r="C295" s="2">
        <v>1164.17</v>
      </c>
      <c r="D295" s="2">
        <f t="shared" si="66"/>
        <v>0</v>
      </c>
      <c r="E295" s="30">
        <f t="shared" si="66"/>
        <v>0</v>
      </c>
      <c r="F295" s="73">
        <f t="shared" si="67"/>
        <v>0</v>
      </c>
      <c r="G295" s="43">
        <f t="shared" si="67"/>
        <v>0</v>
      </c>
      <c r="I295" s="31">
        <f t="shared" si="68"/>
        <v>715.68</v>
      </c>
      <c r="J295" s="137">
        <f t="shared" si="73"/>
        <v>389.64859999999999</v>
      </c>
      <c r="K295" s="77">
        <f t="shared" si="69"/>
        <v>70.136700000000005</v>
      </c>
      <c r="L295" s="137">
        <f t="shared" si="64"/>
        <v>119.28019999999999</v>
      </c>
      <c r="M295" s="77">
        <f t="shared" si="70"/>
        <v>21.470400000000001</v>
      </c>
      <c r="N295" s="14"/>
      <c r="O295" s="14"/>
      <c r="P295" s="14"/>
      <c r="Q295" s="34"/>
      <c r="R295" s="34"/>
      <c r="V295" s="36">
        <f t="shared" si="71"/>
        <v>1167.6600000000001</v>
      </c>
      <c r="W295" s="36">
        <f t="shared" si="72"/>
        <v>1160.68</v>
      </c>
    </row>
    <row r="296" spans="1:23" x14ac:dyDescent="0.2">
      <c r="A296" s="171">
        <v>41493</v>
      </c>
      <c r="B296" s="2">
        <v>29104364.440000001</v>
      </c>
      <c r="C296" s="2">
        <v>1164.17</v>
      </c>
      <c r="D296" s="2">
        <f t="shared" si="66"/>
        <v>0</v>
      </c>
      <c r="E296" s="30">
        <f t="shared" si="66"/>
        <v>0</v>
      </c>
      <c r="F296" s="73">
        <f t="shared" si="67"/>
        <v>0</v>
      </c>
      <c r="G296" s="43">
        <f t="shared" si="67"/>
        <v>0</v>
      </c>
      <c r="I296" s="19">
        <f t="shared" si="68"/>
        <v>715.68</v>
      </c>
      <c r="J296" s="138">
        <f t="shared" si="73"/>
        <v>389.64859999999999</v>
      </c>
      <c r="K296" s="78">
        <f t="shared" si="69"/>
        <v>70.136700000000005</v>
      </c>
      <c r="L296" s="144">
        <f t="shared" si="64"/>
        <v>119.28019999999999</v>
      </c>
      <c r="M296" s="87">
        <f t="shared" si="70"/>
        <v>21.470400000000001</v>
      </c>
      <c r="N296" s="14"/>
      <c r="O296" s="14"/>
      <c r="P296" s="14"/>
      <c r="V296" s="36">
        <f t="shared" si="71"/>
        <v>1167.6600000000001</v>
      </c>
      <c r="W296" s="36">
        <f t="shared" si="72"/>
        <v>1160.68</v>
      </c>
    </row>
    <row r="297" spans="1:23" x14ac:dyDescent="0.2">
      <c r="A297" s="171">
        <v>41494</v>
      </c>
      <c r="B297" s="2">
        <v>29104364.440000001</v>
      </c>
      <c r="C297" s="2">
        <v>1164.17</v>
      </c>
      <c r="D297" s="2">
        <f t="shared" si="66"/>
        <v>0</v>
      </c>
      <c r="E297" s="30">
        <f t="shared" si="66"/>
        <v>0</v>
      </c>
      <c r="F297" s="73">
        <f t="shared" si="67"/>
        <v>0</v>
      </c>
      <c r="G297" s="43">
        <f t="shared" si="67"/>
        <v>0</v>
      </c>
      <c r="I297" s="19">
        <f t="shared" si="68"/>
        <v>715.68</v>
      </c>
      <c r="J297" s="138">
        <f t="shared" si="73"/>
        <v>389.64859999999999</v>
      </c>
      <c r="K297" s="78">
        <f t="shared" si="69"/>
        <v>70.136700000000005</v>
      </c>
      <c r="L297" s="144">
        <f t="shared" si="64"/>
        <v>119.28019999999999</v>
      </c>
      <c r="M297" s="87">
        <f t="shared" si="70"/>
        <v>21.470400000000001</v>
      </c>
      <c r="N297" s="14"/>
      <c r="O297" s="14"/>
      <c r="P297" s="14"/>
      <c r="V297" s="36">
        <f t="shared" si="71"/>
        <v>1167.6600000000001</v>
      </c>
      <c r="W297" s="36">
        <f t="shared" si="72"/>
        <v>1160.68</v>
      </c>
    </row>
    <row r="298" spans="1:23" x14ac:dyDescent="0.2">
      <c r="A298" s="171">
        <v>41495</v>
      </c>
      <c r="B298" s="2">
        <v>29104364.440000001</v>
      </c>
      <c r="C298" s="2">
        <v>1164.17</v>
      </c>
      <c r="D298" s="2">
        <f t="shared" si="66"/>
        <v>0</v>
      </c>
      <c r="E298" s="30">
        <f t="shared" si="66"/>
        <v>0</v>
      </c>
      <c r="F298" s="73">
        <f t="shared" si="67"/>
        <v>0</v>
      </c>
      <c r="G298" s="43">
        <f t="shared" si="67"/>
        <v>0</v>
      </c>
      <c r="I298" s="19">
        <f t="shared" si="68"/>
        <v>715.68</v>
      </c>
      <c r="J298" s="138">
        <f t="shared" si="73"/>
        <v>389.64859999999999</v>
      </c>
      <c r="K298" s="78">
        <f t="shared" si="69"/>
        <v>70.136700000000005</v>
      </c>
      <c r="L298" s="144">
        <f t="shared" si="64"/>
        <v>119.28019999999999</v>
      </c>
      <c r="M298" s="87">
        <f t="shared" si="70"/>
        <v>21.470400000000001</v>
      </c>
      <c r="N298" s="14"/>
      <c r="O298" s="14"/>
      <c r="P298" s="14"/>
      <c r="V298" s="36">
        <f t="shared" si="71"/>
        <v>1167.6600000000001</v>
      </c>
      <c r="W298" s="36">
        <f t="shared" si="72"/>
        <v>1160.68</v>
      </c>
    </row>
    <row r="299" spans="1:23" x14ac:dyDescent="0.2">
      <c r="A299" s="171">
        <v>41496</v>
      </c>
      <c r="B299" s="2">
        <v>29104364.440000001</v>
      </c>
      <c r="C299" s="2">
        <v>1164.17</v>
      </c>
      <c r="D299" s="2">
        <f t="shared" si="66"/>
        <v>0</v>
      </c>
      <c r="E299" s="30">
        <f t="shared" si="66"/>
        <v>0</v>
      </c>
      <c r="F299" s="73">
        <f t="shared" si="67"/>
        <v>0</v>
      </c>
      <c r="G299" s="43">
        <f t="shared" si="67"/>
        <v>0</v>
      </c>
      <c r="I299" s="19">
        <f t="shared" si="68"/>
        <v>715.68</v>
      </c>
      <c r="J299" s="138">
        <f t="shared" si="73"/>
        <v>389.64859999999999</v>
      </c>
      <c r="K299" s="78">
        <f t="shared" si="69"/>
        <v>70.136700000000005</v>
      </c>
      <c r="L299" s="144">
        <f t="shared" si="64"/>
        <v>119.28019999999999</v>
      </c>
      <c r="M299" s="87">
        <f t="shared" si="70"/>
        <v>21.470400000000001</v>
      </c>
      <c r="N299" s="192"/>
      <c r="O299" s="192"/>
      <c r="P299" s="192"/>
      <c r="V299" s="36">
        <f t="shared" si="71"/>
        <v>1167.6600000000001</v>
      </c>
      <c r="W299" s="36">
        <f t="shared" si="72"/>
        <v>1160.68</v>
      </c>
    </row>
    <row r="300" spans="1:23" x14ac:dyDescent="0.2">
      <c r="A300" s="171">
        <v>41497</v>
      </c>
      <c r="B300" s="2">
        <v>29104364.440000001</v>
      </c>
      <c r="C300" s="2">
        <v>1164.17</v>
      </c>
      <c r="D300" s="2">
        <f t="shared" si="66"/>
        <v>0</v>
      </c>
      <c r="E300" s="30">
        <f t="shared" si="66"/>
        <v>0</v>
      </c>
      <c r="F300" s="73">
        <f t="shared" si="67"/>
        <v>0</v>
      </c>
      <c r="G300" s="43">
        <f t="shared" si="67"/>
        <v>0</v>
      </c>
      <c r="I300" s="19">
        <f t="shared" si="68"/>
        <v>715.68</v>
      </c>
      <c r="J300" s="138">
        <f t="shared" si="73"/>
        <v>389.64859999999999</v>
      </c>
      <c r="K300" s="78">
        <f t="shared" si="69"/>
        <v>70.136700000000005</v>
      </c>
      <c r="L300" s="144">
        <f t="shared" si="64"/>
        <v>119.28019999999999</v>
      </c>
      <c r="M300" s="87">
        <f t="shared" si="70"/>
        <v>21.470400000000001</v>
      </c>
      <c r="N300" s="175"/>
      <c r="O300" s="175"/>
      <c r="P300" s="175"/>
      <c r="V300" s="36">
        <f t="shared" si="71"/>
        <v>1167.6600000000001</v>
      </c>
      <c r="W300" s="36">
        <f t="shared" si="72"/>
        <v>1160.68</v>
      </c>
    </row>
    <row r="301" spans="1:23" x14ac:dyDescent="0.2">
      <c r="A301" s="171">
        <v>41498</v>
      </c>
      <c r="B301" s="2">
        <v>29104364.440000001</v>
      </c>
      <c r="C301" s="2">
        <v>1164.17</v>
      </c>
      <c r="D301" s="2">
        <f t="shared" si="66"/>
        <v>0</v>
      </c>
      <c r="E301" s="30">
        <f t="shared" si="66"/>
        <v>0</v>
      </c>
      <c r="F301" s="73">
        <f t="shared" si="67"/>
        <v>0</v>
      </c>
      <c r="G301" s="43">
        <f t="shared" si="67"/>
        <v>0</v>
      </c>
      <c r="I301" s="31">
        <f t="shared" si="68"/>
        <v>715.68</v>
      </c>
      <c r="J301" s="137">
        <f t="shared" si="73"/>
        <v>389.64859999999999</v>
      </c>
      <c r="K301" s="77">
        <f t="shared" si="69"/>
        <v>70.136700000000005</v>
      </c>
      <c r="L301" s="137">
        <f t="shared" si="64"/>
        <v>119.28019999999999</v>
      </c>
      <c r="M301" s="77">
        <f t="shared" si="70"/>
        <v>21.470400000000001</v>
      </c>
      <c r="N301" s="20"/>
      <c r="O301" s="21"/>
      <c r="P301" s="21"/>
      <c r="V301" s="36">
        <f t="shared" si="71"/>
        <v>1167.6600000000001</v>
      </c>
      <c r="W301" s="36">
        <f t="shared" si="72"/>
        <v>1160.68</v>
      </c>
    </row>
    <row r="302" spans="1:23" x14ac:dyDescent="0.2">
      <c r="A302" s="171">
        <v>41499</v>
      </c>
      <c r="B302" s="2">
        <v>29104364.440000001</v>
      </c>
      <c r="C302" s="2">
        <v>1164.17</v>
      </c>
      <c r="D302" s="2">
        <f t="shared" si="66"/>
        <v>0</v>
      </c>
      <c r="E302" s="30">
        <f t="shared" si="66"/>
        <v>0</v>
      </c>
      <c r="F302" s="73">
        <f t="shared" si="67"/>
        <v>0</v>
      </c>
      <c r="G302" s="43">
        <f t="shared" si="67"/>
        <v>0</v>
      </c>
      <c r="I302" s="31">
        <f t="shared" si="68"/>
        <v>715.68</v>
      </c>
      <c r="J302" s="137">
        <f t="shared" si="73"/>
        <v>389.64859999999999</v>
      </c>
      <c r="K302" s="77">
        <f t="shared" si="69"/>
        <v>70.136700000000005</v>
      </c>
      <c r="L302" s="137">
        <f t="shared" ref="L302:L365" si="74">ROUND(IF(B301&lt;=$R$824,B301*$S$824/$O$813,IF(B301&gt;$R$825,B301*$S$825/$O$813,0)),4)</f>
        <v>119.28019999999999</v>
      </c>
      <c r="M302" s="77">
        <f t="shared" si="70"/>
        <v>21.470400000000001</v>
      </c>
      <c r="N302" s="14"/>
      <c r="O302" s="14"/>
      <c r="P302" s="14"/>
      <c r="V302" s="36">
        <f t="shared" si="71"/>
        <v>1167.6600000000001</v>
      </c>
      <c r="W302" s="36">
        <f t="shared" si="72"/>
        <v>1160.68</v>
      </c>
    </row>
    <row r="303" spans="1:23" x14ac:dyDescent="0.2">
      <c r="A303" s="171">
        <v>41500</v>
      </c>
      <c r="B303" s="2">
        <v>29104364.440000001</v>
      </c>
      <c r="C303" s="2">
        <v>1164.17</v>
      </c>
      <c r="D303" s="2">
        <f t="shared" si="66"/>
        <v>0</v>
      </c>
      <c r="E303" s="30">
        <f t="shared" si="66"/>
        <v>0</v>
      </c>
      <c r="F303" s="73">
        <f t="shared" si="67"/>
        <v>0</v>
      </c>
      <c r="G303" s="43">
        <f t="shared" si="67"/>
        <v>0</v>
      </c>
      <c r="I303" s="19">
        <f t="shared" si="68"/>
        <v>715.68</v>
      </c>
      <c r="J303" s="138">
        <f t="shared" si="73"/>
        <v>389.64859999999999</v>
      </c>
      <c r="K303" s="78">
        <f t="shared" si="69"/>
        <v>70.136700000000005</v>
      </c>
      <c r="L303" s="144">
        <f t="shared" si="74"/>
        <v>119.28019999999999</v>
      </c>
      <c r="M303" s="87">
        <f t="shared" si="70"/>
        <v>21.470400000000001</v>
      </c>
      <c r="N303" s="14"/>
      <c r="O303" s="14"/>
      <c r="P303" s="14"/>
      <c r="V303" s="36">
        <f t="shared" si="71"/>
        <v>1167.6600000000001</v>
      </c>
      <c r="W303" s="36">
        <f t="shared" si="72"/>
        <v>1160.68</v>
      </c>
    </row>
    <row r="304" spans="1:23" x14ac:dyDescent="0.2">
      <c r="A304" s="171">
        <v>41501</v>
      </c>
      <c r="B304" s="2">
        <v>29104364.440000001</v>
      </c>
      <c r="C304" s="2">
        <v>1164.17</v>
      </c>
      <c r="D304" s="2">
        <f t="shared" si="66"/>
        <v>0</v>
      </c>
      <c r="E304" s="30">
        <f t="shared" si="66"/>
        <v>0</v>
      </c>
      <c r="F304" s="73">
        <f t="shared" si="67"/>
        <v>0</v>
      </c>
      <c r="G304" s="43">
        <f t="shared" si="67"/>
        <v>0</v>
      </c>
      <c r="I304" s="19">
        <f t="shared" si="68"/>
        <v>715.68</v>
      </c>
      <c r="J304" s="138">
        <f t="shared" si="73"/>
        <v>389.64859999999999</v>
      </c>
      <c r="K304" s="78">
        <f t="shared" si="69"/>
        <v>70.136700000000005</v>
      </c>
      <c r="L304" s="144">
        <f t="shared" si="74"/>
        <v>119.28019999999999</v>
      </c>
      <c r="M304" s="87">
        <f t="shared" si="70"/>
        <v>21.470400000000001</v>
      </c>
      <c r="N304" s="14"/>
      <c r="O304" s="14"/>
      <c r="P304" s="14"/>
      <c r="V304" s="36">
        <f t="shared" si="71"/>
        <v>1167.6600000000001</v>
      </c>
      <c r="W304" s="36">
        <f t="shared" si="72"/>
        <v>1160.68</v>
      </c>
    </row>
    <row r="305" spans="1:23" x14ac:dyDescent="0.2">
      <c r="A305" s="171">
        <v>41502</v>
      </c>
      <c r="B305" s="2">
        <v>29104364.440000001</v>
      </c>
      <c r="C305" s="2">
        <v>1164.17</v>
      </c>
      <c r="D305" s="2">
        <f t="shared" si="66"/>
        <v>0</v>
      </c>
      <c r="E305" s="30">
        <f t="shared" si="66"/>
        <v>0</v>
      </c>
      <c r="F305" s="73">
        <f t="shared" si="67"/>
        <v>0</v>
      </c>
      <c r="G305" s="43">
        <f t="shared" si="67"/>
        <v>0</v>
      </c>
      <c r="I305" s="19">
        <f t="shared" si="68"/>
        <v>715.68</v>
      </c>
      <c r="J305" s="138">
        <f t="shared" si="73"/>
        <v>389.64859999999999</v>
      </c>
      <c r="K305" s="78">
        <f t="shared" si="69"/>
        <v>70.136700000000005</v>
      </c>
      <c r="L305" s="144">
        <f t="shared" si="74"/>
        <v>119.28019999999999</v>
      </c>
      <c r="M305" s="87">
        <f t="shared" si="70"/>
        <v>21.470400000000001</v>
      </c>
      <c r="N305" s="14"/>
      <c r="O305" s="14"/>
      <c r="P305" s="14"/>
      <c r="V305" s="36">
        <f t="shared" si="71"/>
        <v>1167.6600000000001</v>
      </c>
      <c r="W305" s="36">
        <f t="shared" si="72"/>
        <v>1160.68</v>
      </c>
    </row>
    <row r="306" spans="1:23" x14ac:dyDescent="0.2">
      <c r="A306" s="171">
        <v>41503</v>
      </c>
      <c r="B306" s="2">
        <v>29104364.440000001</v>
      </c>
      <c r="C306" s="2">
        <v>1164.17</v>
      </c>
      <c r="D306" s="2">
        <f t="shared" si="66"/>
        <v>0</v>
      </c>
      <c r="E306" s="30">
        <f t="shared" si="66"/>
        <v>0</v>
      </c>
      <c r="F306" s="73">
        <f t="shared" si="67"/>
        <v>0</v>
      </c>
      <c r="G306" s="43">
        <f t="shared" si="67"/>
        <v>0</v>
      </c>
      <c r="I306" s="19">
        <f t="shared" ref="I306:I337" si="75">ROUND(B305*$N$2/$O$813,2)</f>
        <v>715.68</v>
      </c>
      <c r="J306" s="138">
        <f t="shared" si="73"/>
        <v>389.64859999999999</v>
      </c>
      <c r="K306" s="78">
        <f t="shared" si="69"/>
        <v>70.136700000000005</v>
      </c>
      <c r="L306" s="144">
        <f t="shared" si="74"/>
        <v>119.28019999999999</v>
      </c>
      <c r="M306" s="87">
        <f t="shared" si="70"/>
        <v>21.470400000000001</v>
      </c>
      <c r="N306" s="14"/>
      <c r="O306" s="14"/>
      <c r="P306" s="14"/>
      <c r="V306" s="36">
        <f t="shared" si="71"/>
        <v>1167.6600000000001</v>
      </c>
      <c r="W306" s="36">
        <f t="shared" si="72"/>
        <v>1160.68</v>
      </c>
    </row>
    <row r="307" spans="1:23" x14ac:dyDescent="0.2">
      <c r="A307" s="171">
        <v>41504</v>
      </c>
      <c r="B307" s="2">
        <v>29104364.440000001</v>
      </c>
      <c r="C307" s="2">
        <v>1164.17</v>
      </c>
      <c r="D307" s="2">
        <f t="shared" si="66"/>
        <v>0</v>
      </c>
      <c r="E307" s="30">
        <f t="shared" si="66"/>
        <v>0</v>
      </c>
      <c r="F307" s="73">
        <f t="shared" si="67"/>
        <v>0</v>
      </c>
      <c r="G307" s="43">
        <f t="shared" si="67"/>
        <v>0</v>
      </c>
      <c r="I307" s="19">
        <f t="shared" si="75"/>
        <v>715.68</v>
      </c>
      <c r="J307" s="138">
        <f t="shared" si="73"/>
        <v>389.64859999999999</v>
      </c>
      <c r="K307" s="78">
        <f t="shared" si="69"/>
        <v>70.136700000000005</v>
      </c>
      <c r="L307" s="144">
        <f t="shared" si="74"/>
        <v>119.28019999999999</v>
      </c>
      <c r="M307" s="87">
        <f t="shared" si="70"/>
        <v>21.470400000000001</v>
      </c>
      <c r="N307" s="14"/>
      <c r="O307" s="14"/>
      <c r="P307" s="14"/>
      <c r="V307" s="36">
        <f t="shared" si="71"/>
        <v>1167.6600000000001</v>
      </c>
      <c r="W307" s="36">
        <f t="shared" si="72"/>
        <v>1160.68</v>
      </c>
    </row>
    <row r="308" spans="1:23" x14ac:dyDescent="0.2">
      <c r="A308" s="171">
        <v>41505</v>
      </c>
      <c r="B308" s="2">
        <v>29104364.440000001</v>
      </c>
      <c r="C308" s="2">
        <v>1164.17</v>
      </c>
      <c r="D308" s="2">
        <f t="shared" si="66"/>
        <v>0</v>
      </c>
      <c r="E308" s="30">
        <f t="shared" si="66"/>
        <v>0</v>
      </c>
      <c r="F308" s="73">
        <f t="shared" si="67"/>
        <v>0</v>
      </c>
      <c r="G308" s="43">
        <f t="shared" si="67"/>
        <v>0</v>
      </c>
      <c r="I308" s="31">
        <f t="shared" si="75"/>
        <v>715.68</v>
      </c>
      <c r="J308" s="137">
        <f t="shared" si="73"/>
        <v>389.64859999999999</v>
      </c>
      <c r="K308" s="77">
        <f t="shared" si="69"/>
        <v>70.136700000000005</v>
      </c>
      <c r="L308" s="137">
        <f t="shared" si="74"/>
        <v>119.28019999999999</v>
      </c>
      <c r="M308" s="77">
        <f t="shared" si="70"/>
        <v>21.470400000000001</v>
      </c>
      <c r="N308" s="14"/>
      <c r="O308" s="14"/>
      <c r="P308" s="14"/>
      <c r="V308" s="36">
        <f t="shared" si="71"/>
        <v>1167.6600000000001</v>
      </c>
      <c r="W308" s="36">
        <f t="shared" si="72"/>
        <v>1160.68</v>
      </c>
    </row>
    <row r="309" spans="1:23" x14ac:dyDescent="0.2">
      <c r="A309" s="171">
        <v>41506</v>
      </c>
      <c r="B309" s="2">
        <v>29104364.440000001</v>
      </c>
      <c r="C309" s="2">
        <v>1164.17</v>
      </c>
      <c r="D309" s="2">
        <f t="shared" si="66"/>
        <v>0</v>
      </c>
      <c r="E309" s="30">
        <f t="shared" si="66"/>
        <v>0</v>
      </c>
      <c r="F309" s="73">
        <f t="shared" si="67"/>
        <v>0</v>
      </c>
      <c r="G309" s="43">
        <f t="shared" si="67"/>
        <v>0</v>
      </c>
      <c r="I309" s="31">
        <f t="shared" si="75"/>
        <v>715.68</v>
      </c>
      <c r="J309" s="137">
        <f t="shared" si="73"/>
        <v>389.64859999999999</v>
      </c>
      <c r="K309" s="77">
        <f t="shared" si="69"/>
        <v>70.136700000000005</v>
      </c>
      <c r="L309" s="137">
        <f t="shared" si="74"/>
        <v>119.28019999999999</v>
      </c>
      <c r="M309" s="77">
        <f t="shared" si="70"/>
        <v>21.470400000000001</v>
      </c>
      <c r="N309" s="14"/>
      <c r="O309" s="14"/>
      <c r="P309" s="14"/>
      <c r="V309" s="36">
        <f t="shared" si="71"/>
        <v>1167.6600000000001</v>
      </c>
      <c r="W309" s="36">
        <f t="shared" si="72"/>
        <v>1160.68</v>
      </c>
    </row>
    <row r="310" spans="1:23" x14ac:dyDescent="0.2">
      <c r="A310" s="171">
        <v>41507</v>
      </c>
      <c r="B310" s="2">
        <v>29104364.440000001</v>
      </c>
      <c r="C310" s="2">
        <v>1164.17</v>
      </c>
      <c r="D310" s="2">
        <f t="shared" si="66"/>
        <v>0</v>
      </c>
      <c r="E310" s="30">
        <f t="shared" si="66"/>
        <v>0</v>
      </c>
      <c r="F310" s="73">
        <f t="shared" si="67"/>
        <v>0</v>
      </c>
      <c r="G310" s="43">
        <f t="shared" si="67"/>
        <v>0</v>
      </c>
      <c r="I310" s="19">
        <f t="shared" si="75"/>
        <v>715.68</v>
      </c>
      <c r="J310" s="138">
        <f t="shared" si="73"/>
        <v>389.64859999999999</v>
      </c>
      <c r="K310" s="78">
        <f t="shared" si="69"/>
        <v>70.136700000000005</v>
      </c>
      <c r="L310" s="144">
        <f t="shared" si="74"/>
        <v>119.28019999999999</v>
      </c>
      <c r="M310" s="87">
        <f t="shared" si="70"/>
        <v>21.470400000000001</v>
      </c>
      <c r="N310" s="14"/>
      <c r="O310" s="14"/>
      <c r="P310" s="14"/>
      <c r="V310" s="36">
        <f t="shared" si="71"/>
        <v>1167.6600000000001</v>
      </c>
      <c r="W310" s="36">
        <f t="shared" si="72"/>
        <v>1160.68</v>
      </c>
    </row>
    <row r="311" spans="1:23" x14ac:dyDescent="0.2">
      <c r="A311" s="171">
        <v>41508</v>
      </c>
      <c r="B311" s="2">
        <v>29104364.440000001</v>
      </c>
      <c r="C311" s="2">
        <v>1164.17</v>
      </c>
      <c r="D311" s="2">
        <f t="shared" si="66"/>
        <v>0</v>
      </c>
      <c r="E311" s="30">
        <f t="shared" si="66"/>
        <v>0</v>
      </c>
      <c r="F311" s="73">
        <f t="shared" si="67"/>
        <v>0</v>
      </c>
      <c r="G311" s="43">
        <f t="shared" si="67"/>
        <v>0</v>
      </c>
      <c r="I311" s="19">
        <f t="shared" si="75"/>
        <v>715.68</v>
      </c>
      <c r="J311" s="138">
        <f t="shared" si="73"/>
        <v>389.64859999999999</v>
      </c>
      <c r="K311" s="78">
        <f t="shared" si="69"/>
        <v>70.136700000000005</v>
      </c>
      <c r="L311" s="144">
        <f t="shared" si="74"/>
        <v>119.28019999999999</v>
      </c>
      <c r="M311" s="87">
        <f t="shared" si="70"/>
        <v>21.470400000000001</v>
      </c>
      <c r="N311" s="14"/>
      <c r="O311" s="14"/>
      <c r="P311" s="14"/>
      <c r="V311" s="36">
        <f t="shared" si="71"/>
        <v>1167.6600000000001</v>
      </c>
      <c r="W311" s="36">
        <f t="shared" si="72"/>
        <v>1160.68</v>
      </c>
    </row>
    <row r="312" spans="1:23" x14ac:dyDescent="0.2">
      <c r="A312" s="171">
        <v>41509</v>
      </c>
      <c r="B312" s="2">
        <v>29104364.440000001</v>
      </c>
      <c r="C312" s="2">
        <v>1164.17</v>
      </c>
      <c r="D312" s="2">
        <f t="shared" si="66"/>
        <v>0</v>
      </c>
      <c r="E312" s="30">
        <f t="shared" si="66"/>
        <v>0</v>
      </c>
      <c r="F312" s="73">
        <f t="shared" si="67"/>
        <v>0</v>
      </c>
      <c r="G312" s="43">
        <f t="shared" si="67"/>
        <v>0</v>
      </c>
      <c r="I312" s="19">
        <f t="shared" si="75"/>
        <v>715.68</v>
      </c>
      <c r="J312" s="138">
        <f t="shared" si="73"/>
        <v>389.64859999999999</v>
      </c>
      <c r="K312" s="78">
        <f t="shared" si="69"/>
        <v>70.136700000000005</v>
      </c>
      <c r="L312" s="144">
        <f t="shared" si="74"/>
        <v>119.28019999999999</v>
      </c>
      <c r="M312" s="87">
        <f t="shared" si="70"/>
        <v>21.470400000000001</v>
      </c>
      <c r="N312" s="14"/>
      <c r="O312" s="14"/>
      <c r="P312" s="14"/>
      <c r="V312" s="36">
        <f t="shared" si="71"/>
        <v>1167.6600000000001</v>
      </c>
      <c r="W312" s="36">
        <f t="shared" si="72"/>
        <v>1160.68</v>
      </c>
    </row>
    <row r="313" spans="1:23" x14ac:dyDescent="0.2">
      <c r="A313" s="171">
        <v>41510</v>
      </c>
      <c r="B313" s="2">
        <v>29104364.440000001</v>
      </c>
      <c r="C313" s="2">
        <v>1164.17</v>
      </c>
      <c r="D313" s="2">
        <f t="shared" si="66"/>
        <v>0</v>
      </c>
      <c r="E313" s="30">
        <f t="shared" si="66"/>
        <v>0</v>
      </c>
      <c r="F313" s="73">
        <f t="shared" si="67"/>
        <v>0</v>
      </c>
      <c r="G313" s="43">
        <f t="shared" si="67"/>
        <v>0</v>
      </c>
      <c r="I313" s="19">
        <f t="shared" si="75"/>
        <v>715.68</v>
      </c>
      <c r="J313" s="138">
        <f t="shared" si="73"/>
        <v>389.64859999999999</v>
      </c>
      <c r="K313" s="78">
        <f t="shared" si="69"/>
        <v>70.136700000000005</v>
      </c>
      <c r="L313" s="144">
        <f t="shared" si="74"/>
        <v>119.28019999999999</v>
      </c>
      <c r="M313" s="87">
        <f t="shared" si="70"/>
        <v>21.470400000000001</v>
      </c>
      <c r="N313" s="14"/>
      <c r="O313" s="14"/>
      <c r="P313" s="14"/>
      <c r="V313" s="36">
        <f t="shared" si="71"/>
        <v>1167.6600000000001</v>
      </c>
      <c r="W313" s="36">
        <f t="shared" si="72"/>
        <v>1160.68</v>
      </c>
    </row>
    <row r="314" spans="1:23" x14ac:dyDescent="0.2">
      <c r="A314" s="171">
        <v>41511</v>
      </c>
      <c r="B314" s="2">
        <v>29104364.440000001</v>
      </c>
      <c r="C314" s="2">
        <v>1164.17</v>
      </c>
      <c r="D314" s="2">
        <f t="shared" si="66"/>
        <v>0</v>
      </c>
      <c r="E314" s="30">
        <f t="shared" si="66"/>
        <v>0</v>
      </c>
      <c r="F314" s="73">
        <f t="shared" si="67"/>
        <v>0</v>
      </c>
      <c r="G314" s="43">
        <f t="shared" si="67"/>
        <v>0</v>
      </c>
      <c r="I314" s="19">
        <f t="shared" si="75"/>
        <v>715.68</v>
      </c>
      <c r="J314" s="138">
        <f t="shared" si="73"/>
        <v>389.64859999999999</v>
      </c>
      <c r="K314" s="78">
        <f t="shared" si="69"/>
        <v>70.136700000000005</v>
      </c>
      <c r="L314" s="144">
        <f t="shared" si="74"/>
        <v>119.28019999999999</v>
      </c>
      <c r="M314" s="87">
        <f t="shared" si="70"/>
        <v>21.470400000000001</v>
      </c>
      <c r="N314" s="14"/>
      <c r="O314" s="14"/>
      <c r="P314" s="14"/>
      <c r="V314" s="36">
        <f t="shared" si="71"/>
        <v>1167.6600000000001</v>
      </c>
      <c r="W314" s="36">
        <f t="shared" si="72"/>
        <v>1160.68</v>
      </c>
    </row>
    <row r="315" spans="1:23" x14ac:dyDescent="0.2">
      <c r="A315" s="171">
        <v>41512</v>
      </c>
      <c r="B315" s="2">
        <v>29104364.440000001</v>
      </c>
      <c r="C315" s="2">
        <v>1164.17</v>
      </c>
      <c r="D315" s="2">
        <f t="shared" si="66"/>
        <v>0</v>
      </c>
      <c r="E315" s="30">
        <f t="shared" si="66"/>
        <v>0</v>
      </c>
      <c r="F315" s="73">
        <f t="shared" si="67"/>
        <v>0</v>
      </c>
      <c r="G315" s="43">
        <f t="shared" si="67"/>
        <v>0</v>
      </c>
      <c r="I315" s="31">
        <f t="shared" si="75"/>
        <v>715.68</v>
      </c>
      <c r="J315" s="137">
        <f t="shared" si="73"/>
        <v>389.64859999999999</v>
      </c>
      <c r="K315" s="77">
        <f t="shared" si="69"/>
        <v>70.136700000000005</v>
      </c>
      <c r="L315" s="137">
        <f t="shared" si="74"/>
        <v>119.28019999999999</v>
      </c>
      <c r="M315" s="77">
        <f t="shared" si="70"/>
        <v>21.470400000000001</v>
      </c>
      <c r="N315" s="14"/>
      <c r="O315" s="14"/>
      <c r="P315" s="14"/>
      <c r="V315" s="36">
        <f t="shared" si="71"/>
        <v>1167.6600000000001</v>
      </c>
      <c r="W315" s="36">
        <f t="shared" si="72"/>
        <v>1160.68</v>
      </c>
    </row>
    <row r="316" spans="1:23" x14ac:dyDescent="0.2">
      <c r="A316" s="171">
        <v>41513</v>
      </c>
      <c r="B316" s="2">
        <v>29104364.440000001</v>
      </c>
      <c r="C316" s="2">
        <v>1164.17</v>
      </c>
      <c r="D316" s="2">
        <f t="shared" si="66"/>
        <v>0</v>
      </c>
      <c r="E316" s="30">
        <f t="shared" si="66"/>
        <v>0</v>
      </c>
      <c r="F316" s="73">
        <f t="shared" si="67"/>
        <v>0</v>
      </c>
      <c r="G316" s="43">
        <f t="shared" si="67"/>
        <v>0</v>
      </c>
      <c r="I316" s="31">
        <f t="shared" si="75"/>
        <v>715.68</v>
      </c>
      <c r="J316" s="137">
        <f t="shared" si="73"/>
        <v>389.64859999999999</v>
      </c>
      <c r="K316" s="77">
        <f t="shared" si="69"/>
        <v>70.136700000000005</v>
      </c>
      <c r="L316" s="137">
        <f t="shared" si="74"/>
        <v>119.28019999999999</v>
      </c>
      <c r="M316" s="77">
        <f t="shared" si="70"/>
        <v>21.470400000000001</v>
      </c>
      <c r="N316" s="191" t="s">
        <v>54</v>
      </c>
      <c r="O316" s="191"/>
      <c r="P316" s="191"/>
      <c r="V316" s="36">
        <f t="shared" si="71"/>
        <v>1167.6600000000001</v>
      </c>
      <c r="W316" s="36">
        <f t="shared" si="72"/>
        <v>1160.68</v>
      </c>
    </row>
    <row r="317" spans="1:23" x14ac:dyDescent="0.2">
      <c r="A317" s="171">
        <v>41514</v>
      </c>
      <c r="B317" s="2">
        <v>29104364.440000001</v>
      </c>
      <c r="C317" s="2">
        <v>1164.17</v>
      </c>
      <c r="D317" s="2">
        <f t="shared" si="66"/>
        <v>0</v>
      </c>
      <c r="E317" s="30">
        <f t="shared" si="66"/>
        <v>0</v>
      </c>
      <c r="F317" s="73">
        <f t="shared" si="67"/>
        <v>0</v>
      </c>
      <c r="G317" s="43">
        <f t="shared" si="67"/>
        <v>0</v>
      </c>
      <c r="I317" s="19">
        <f t="shared" si="75"/>
        <v>715.68</v>
      </c>
      <c r="J317" s="138">
        <f t="shared" si="73"/>
        <v>389.64859999999999</v>
      </c>
      <c r="K317" s="78">
        <f t="shared" si="69"/>
        <v>70.136700000000005</v>
      </c>
      <c r="L317" s="144">
        <f t="shared" si="74"/>
        <v>119.28019999999999</v>
      </c>
      <c r="M317" s="87">
        <f t="shared" si="70"/>
        <v>21.470400000000001</v>
      </c>
      <c r="N317" s="119" t="s">
        <v>52</v>
      </c>
      <c r="O317" s="120">
        <f>SUM(J291:J321)</f>
        <v>12087.079000000007</v>
      </c>
      <c r="P317" s="76">
        <f>SUM(L291:L321)</f>
        <v>3700.1268000000014</v>
      </c>
      <c r="V317" s="36">
        <f t="shared" si="71"/>
        <v>1167.6600000000001</v>
      </c>
      <c r="W317" s="36">
        <f t="shared" si="72"/>
        <v>1160.68</v>
      </c>
    </row>
    <row r="318" spans="1:23" x14ac:dyDescent="0.2">
      <c r="A318" s="171">
        <v>41515</v>
      </c>
      <c r="B318" s="2">
        <v>29104364.440000001</v>
      </c>
      <c r="C318" s="2">
        <v>1164.17</v>
      </c>
      <c r="D318" s="2">
        <f t="shared" si="66"/>
        <v>0</v>
      </c>
      <c r="E318" s="30">
        <f t="shared" si="66"/>
        <v>0</v>
      </c>
      <c r="F318" s="73">
        <f t="shared" si="67"/>
        <v>0</v>
      </c>
      <c r="G318" s="43">
        <f t="shared" si="67"/>
        <v>0</v>
      </c>
      <c r="I318" s="19">
        <f t="shared" si="75"/>
        <v>715.68</v>
      </c>
      <c r="J318" s="138">
        <f t="shared" si="73"/>
        <v>389.64859999999999</v>
      </c>
      <c r="K318" s="78">
        <f t="shared" si="69"/>
        <v>70.136700000000005</v>
      </c>
      <c r="L318" s="144">
        <f t="shared" si="74"/>
        <v>119.28019999999999</v>
      </c>
      <c r="M318" s="87">
        <f t="shared" si="70"/>
        <v>21.470400000000001</v>
      </c>
      <c r="N318" s="119" t="s">
        <v>53</v>
      </c>
      <c r="O318" s="76">
        <f>SUM(K291:K321)</f>
        <v>2175.6729000000005</v>
      </c>
      <c r="P318" s="76">
        <f>SUM(M291:M321)</f>
        <v>666.02180000000021</v>
      </c>
      <c r="V318" s="36">
        <f t="shared" si="71"/>
        <v>1167.6600000000001</v>
      </c>
      <c r="W318" s="36">
        <f t="shared" si="72"/>
        <v>1160.68</v>
      </c>
    </row>
    <row r="319" spans="1:23" x14ac:dyDescent="0.2">
      <c r="A319" s="171">
        <v>41516</v>
      </c>
      <c r="B319" s="31">
        <v>29402109.899999999</v>
      </c>
      <c r="C319" s="31">
        <v>1176.08</v>
      </c>
      <c r="D319" s="2">
        <f t="shared" si="66"/>
        <v>297745.45999999717</v>
      </c>
      <c r="E319" s="30">
        <f t="shared" si="66"/>
        <v>11.909999999999854</v>
      </c>
      <c r="F319" s="73">
        <f t="shared" si="67"/>
        <v>1.0230268405751078E-2</v>
      </c>
      <c r="G319" s="43">
        <f t="shared" si="67"/>
        <v>1.0230464622864232E-2</v>
      </c>
      <c r="I319" s="19">
        <f t="shared" si="75"/>
        <v>715.68</v>
      </c>
      <c r="J319" s="138">
        <f t="shared" si="73"/>
        <v>389.64859999999999</v>
      </c>
      <c r="K319" s="78">
        <f t="shared" si="69"/>
        <v>70.136700000000005</v>
      </c>
      <c r="L319" s="144">
        <f t="shared" si="74"/>
        <v>119.28019999999999</v>
      </c>
      <c r="M319" s="87">
        <f t="shared" si="70"/>
        <v>21.470400000000001</v>
      </c>
      <c r="N319" s="186" t="s">
        <v>12</v>
      </c>
      <c r="O319" s="186"/>
      <c r="P319" s="186"/>
      <c r="V319" s="36">
        <f t="shared" si="71"/>
        <v>1179.6099999999999</v>
      </c>
      <c r="W319" s="36">
        <f t="shared" si="72"/>
        <v>1172.55</v>
      </c>
    </row>
    <row r="320" spans="1:23" x14ac:dyDescent="0.2">
      <c r="A320" s="171">
        <v>41517</v>
      </c>
      <c r="B320" s="2">
        <v>29402109.899999999</v>
      </c>
      <c r="C320" s="2">
        <v>1176.08</v>
      </c>
      <c r="D320" s="2">
        <f t="shared" si="66"/>
        <v>0</v>
      </c>
      <c r="E320" s="30">
        <f t="shared" si="66"/>
        <v>0</v>
      </c>
      <c r="F320" s="73">
        <f t="shared" si="67"/>
        <v>0</v>
      </c>
      <c r="G320" s="43">
        <f t="shared" si="67"/>
        <v>0</v>
      </c>
      <c r="I320" s="19">
        <f t="shared" si="75"/>
        <v>723</v>
      </c>
      <c r="J320" s="138">
        <f t="shared" si="73"/>
        <v>393.63479999999998</v>
      </c>
      <c r="K320" s="78">
        <f t="shared" si="69"/>
        <v>70.854299999999995</v>
      </c>
      <c r="L320" s="144">
        <f t="shared" si="74"/>
        <v>120.5005</v>
      </c>
      <c r="M320" s="87">
        <f t="shared" si="70"/>
        <v>21.690100000000001</v>
      </c>
      <c r="N320" s="92" t="s">
        <v>43</v>
      </c>
      <c r="O320" s="174" t="s">
        <v>39</v>
      </c>
      <c r="P320" s="93" t="s">
        <v>40</v>
      </c>
      <c r="V320" s="36">
        <f t="shared" si="71"/>
        <v>1179.6099999999999</v>
      </c>
      <c r="W320" s="36">
        <f t="shared" si="72"/>
        <v>1172.55</v>
      </c>
    </row>
    <row r="321" spans="1:23" x14ac:dyDescent="0.2">
      <c r="A321" s="171">
        <v>41518</v>
      </c>
      <c r="B321" s="2">
        <v>29402109.899999999</v>
      </c>
      <c r="C321" s="2">
        <v>1176.08</v>
      </c>
      <c r="D321" s="2">
        <f t="shared" si="66"/>
        <v>0</v>
      </c>
      <c r="E321" s="30">
        <f t="shared" si="66"/>
        <v>0</v>
      </c>
      <c r="F321" s="73">
        <f t="shared" si="67"/>
        <v>0</v>
      </c>
      <c r="G321" s="43">
        <f t="shared" si="67"/>
        <v>0</v>
      </c>
      <c r="I321" s="32">
        <f t="shared" si="75"/>
        <v>723</v>
      </c>
      <c r="J321" s="139">
        <f t="shared" si="73"/>
        <v>393.63479999999998</v>
      </c>
      <c r="K321" s="79">
        <f t="shared" si="69"/>
        <v>70.854299999999995</v>
      </c>
      <c r="L321" s="139">
        <f t="shared" si="74"/>
        <v>120.5005</v>
      </c>
      <c r="M321" s="79">
        <f t="shared" si="70"/>
        <v>21.690100000000001</v>
      </c>
      <c r="N321" s="94">
        <f>SUM(I291:I321)</f>
        <v>22200.720000000005</v>
      </c>
      <c r="O321" s="89">
        <f>IF(SUM(J291:J321)&lt;20000,20000,SUM(J291:J321))</f>
        <v>20000</v>
      </c>
      <c r="P321" s="91">
        <f>IF(SUM(L291:L321)&lt;6000,6000,SUM(L291:L321))</f>
        <v>6000</v>
      </c>
      <c r="V321" s="36">
        <f t="shared" si="71"/>
        <v>1179.6099999999999</v>
      </c>
      <c r="W321" s="36">
        <f t="shared" si="72"/>
        <v>1172.55</v>
      </c>
    </row>
    <row r="322" spans="1:23" x14ac:dyDescent="0.2">
      <c r="A322" s="171">
        <v>41519</v>
      </c>
      <c r="B322" s="2">
        <v>29402109.899999999</v>
      </c>
      <c r="C322" s="2">
        <v>1176.08</v>
      </c>
      <c r="D322" s="2">
        <f t="shared" si="66"/>
        <v>0</v>
      </c>
      <c r="E322" s="30">
        <f t="shared" si="66"/>
        <v>0</v>
      </c>
      <c r="F322" s="73">
        <f t="shared" si="67"/>
        <v>0</v>
      </c>
      <c r="G322" s="43">
        <f t="shared" si="67"/>
        <v>0</v>
      </c>
      <c r="I322" s="31">
        <f t="shared" si="75"/>
        <v>723</v>
      </c>
      <c r="J322" s="137">
        <f t="shared" si="73"/>
        <v>393.63479999999998</v>
      </c>
      <c r="K322" s="77">
        <f t="shared" si="69"/>
        <v>70.854299999999995</v>
      </c>
      <c r="L322" s="137">
        <f t="shared" si="74"/>
        <v>120.5005</v>
      </c>
      <c r="M322" s="77">
        <f t="shared" si="70"/>
        <v>21.690100000000001</v>
      </c>
      <c r="N322" s="94">
        <f>ROUND(N321*18/118,2)</f>
        <v>3386.55</v>
      </c>
      <c r="O322" s="95">
        <f>IF(O321=TRUE,SUM(K291:K321),O321*18%)</f>
        <v>3600</v>
      </c>
      <c r="P322" s="96">
        <f>IF(P321=TRUE,SUM(M291:M321),P321*18%)</f>
        <v>1080</v>
      </c>
      <c r="V322" s="36">
        <f t="shared" si="71"/>
        <v>1179.6099999999999</v>
      </c>
      <c r="W322" s="36">
        <f t="shared" si="72"/>
        <v>1172.55</v>
      </c>
    </row>
    <row r="323" spans="1:23" x14ac:dyDescent="0.2">
      <c r="A323" s="171">
        <v>41520</v>
      </c>
      <c r="B323" s="2">
        <v>29402109.899999999</v>
      </c>
      <c r="C323" s="2">
        <v>1176.08</v>
      </c>
      <c r="D323" s="2">
        <f t="shared" si="66"/>
        <v>0</v>
      </c>
      <c r="E323" s="30">
        <f t="shared" si="66"/>
        <v>0</v>
      </c>
      <c r="F323" s="73">
        <f t="shared" si="67"/>
        <v>0</v>
      </c>
      <c r="G323" s="43">
        <f t="shared" si="67"/>
        <v>0</v>
      </c>
      <c r="I323" s="31">
        <f t="shared" si="75"/>
        <v>723</v>
      </c>
      <c r="J323" s="137">
        <f t="shared" si="73"/>
        <v>393.63479999999998</v>
      </c>
      <c r="K323" s="77">
        <f t="shared" si="69"/>
        <v>70.854299999999995</v>
      </c>
      <c r="L323" s="137">
        <f t="shared" si="74"/>
        <v>120.5005</v>
      </c>
      <c r="M323" s="77">
        <f t="shared" si="70"/>
        <v>21.690100000000001</v>
      </c>
      <c r="N323" s="190" t="s">
        <v>47</v>
      </c>
      <c r="O323" s="190"/>
      <c r="P323" s="190"/>
      <c r="V323" s="36">
        <f t="shared" si="71"/>
        <v>1179.6099999999999</v>
      </c>
      <c r="W323" s="36">
        <f t="shared" si="72"/>
        <v>1172.55</v>
      </c>
    </row>
    <row r="324" spans="1:23" x14ac:dyDescent="0.2">
      <c r="A324" s="171">
        <v>41521</v>
      </c>
      <c r="B324" s="2">
        <v>29402109.899999999</v>
      </c>
      <c r="C324" s="2">
        <v>1176.08</v>
      </c>
      <c r="D324" s="2">
        <f t="shared" si="66"/>
        <v>0</v>
      </c>
      <c r="E324" s="30">
        <f t="shared" si="66"/>
        <v>0</v>
      </c>
      <c r="F324" s="73">
        <f t="shared" si="67"/>
        <v>0</v>
      </c>
      <c r="G324" s="43">
        <f t="shared" si="67"/>
        <v>0</v>
      </c>
      <c r="I324" s="19">
        <f t="shared" si="75"/>
        <v>723</v>
      </c>
      <c r="J324" s="138">
        <f t="shared" si="73"/>
        <v>393.63479999999998</v>
      </c>
      <c r="K324" s="78">
        <f t="shared" si="69"/>
        <v>70.854299999999995</v>
      </c>
      <c r="L324" s="144">
        <f t="shared" si="74"/>
        <v>120.5005</v>
      </c>
      <c r="M324" s="87">
        <f t="shared" si="70"/>
        <v>21.690100000000001</v>
      </c>
      <c r="N324" s="75"/>
      <c r="O324" s="75"/>
      <c r="P324" s="75"/>
      <c r="V324" s="36">
        <f t="shared" si="71"/>
        <v>1179.6099999999999</v>
      </c>
      <c r="W324" s="36">
        <f t="shared" si="72"/>
        <v>1172.55</v>
      </c>
    </row>
    <row r="325" spans="1:23" x14ac:dyDescent="0.2">
      <c r="A325" s="171">
        <v>41522</v>
      </c>
      <c r="B325" s="2">
        <v>29402109.899999999</v>
      </c>
      <c r="C325" s="2">
        <v>1176.08</v>
      </c>
      <c r="D325" s="2">
        <f t="shared" si="66"/>
        <v>0</v>
      </c>
      <c r="E325" s="30">
        <f t="shared" si="66"/>
        <v>0</v>
      </c>
      <c r="F325" s="73">
        <f t="shared" si="67"/>
        <v>0</v>
      </c>
      <c r="G325" s="43">
        <f t="shared" si="67"/>
        <v>0</v>
      </c>
      <c r="I325" s="19">
        <f t="shared" si="75"/>
        <v>723</v>
      </c>
      <c r="J325" s="138">
        <f t="shared" si="73"/>
        <v>393.63479999999998</v>
      </c>
      <c r="K325" s="78">
        <f t="shared" si="69"/>
        <v>70.854299999999995</v>
      </c>
      <c r="L325" s="144">
        <f t="shared" si="74"/>
        <v>120.5005</v>
      </c>
      <c r="M325" s="87">
        <f t="shared" si="70"/>
        <v>21.690100000000001</v>
      </c>
      <c r="N325" s="75"/>
      <c r="O325" s="75"/>
      <c r="P325" s="75"/>
      <c r="V325" s="36">
        <f t="shared" si="71"/>
        <v>1179.6099999999999</v>
      </c>
      <c r="W325" s="36">
        <f t="shared" si="72"/>
        <v>1172.55</v>
      </c>
    </row>
    <row r="326" spans="1:23" x14ac:dyDescent="0.2">
      <c r="A326" s="171">
        <v>41523</v>
      </c>
      <c r="B326" s="2">
        <v>29402109.899999999</v>
      </c>
      <c r="C326" s="2">
        <v>1176.08</v>
      </c>
      <c r="D326" s="2">
        <f t="shared" si="66"/>
        <v>0</v>
      </c>
      <c r="E326" s="30">
        <f t="shared" si="66"/>
        <v>0</v>
      </c>
      <c r="F326" s="73">
        <f t="shared" si="67"/>
        <v>0</v>
      </c>
      <c r="G326" s="43">
        <f t="shared" si="67"/>
        <v>0</v>
      </c>
      <c r="I326" s="19">
        <f t="shared" si="75"/>
        <v>723</v>
      </c>
      <c r="J326" s="138">
        <f t="shared" si="73"/>
        <v>393.63479999999998</v>
      </c>
      <c r="K326" s="78">
        <f t="shared" si="69"/>
        <v>70.854299999999995</v>
      </c>
      <c r="L326" s="144">
        <f t="shared" si="74"/>
        <v>120.5005</v>
      </c>
      <c r="M326" s="87">
        <f t="shared" si="70"/>
        <v>21.690100000000001</v>
      </c>
      <c r="N326" s="14"/>
      <c r="O326" s="14"/>
      <c r="P326" s="14"/>
      <c r="V326" s="36">
        <f t="shared" si="71"/>
        <v>1179.6099999999999</v>
      </c>
      <c r="W326" s="36">
        <f t="shared" si="72"/>
        <v>1172.55</v>
      </c>
    </row>
    <row r="327" spans="1:23" x14ac:dyDescent="0.2">
      <c r="A327" s="171">
        <v>41524</v>
      </c>
      <c r="B327" s="2">
        <v>29402109.899999999</v>
      </c>
      <c r="C327" s="2">
        <v>1176.08</v>
      </c>
      <c r="D327" s="2">
        <f t="shared" si="66"/>
        <v>0</v>
      </c>
      <c r="E327" s="30">
        <f t="shared" si="66"/>
        <v>0</v>
      </c>
      <c r="F327" s="73">
        <f t="shared" si="67"/>
        <v>0</v>
      </c>
      <c r="G327" s="43">
        <f t="shared" si="67"/>
        <v>0</v>
      </c>
      <c r="I327" s="19">
        <f t="shared" si="75"/>
        <v>723</v>
      </c>
      <c r="J327" s="138">
        <f t="shared" si="73"/>
        <v>393.63479999999998</v>
      </c>
      <c r="K327" s="78">
        <f t="shared" si="69"/>
        <v>70.854299999999995</v>
      </c>
      <c r="L327" s="144">
        <f t="shared" si="74"/>
        <v>120.5005</v>
      </c>
      <c r="M327" s="87">
        <f t="shared" si="70"/>
        <v>21.690100000000001</v>
      </c>
      <c r="N327" s="14"/>
      <c r="O327" s="14"/>
      <c r="P327" s="14"/>
      <c r="V327" s="36">
        <f t="shared" si="71"/>
        <v>1179.6099999999999</v>
      </c>
      <c r="W327" s="36">
        <f t="shared" si="72"/>
        <v>1172.55</v>
      </c>
    </row>
    <row r="328" spans="1:23" x14ac:dyDescent="0.2">
      <c r="A328" s="171">
        <v>41525</v>
      </c>
      <c r="B328" s="2">
        <v>29402109.899999999</v>
      </c>
      <c r="C328" s="2">
        <v>1176.08</v>
      </c>
      <c r="D328" s="2">
        <f t="shared" si="66"/>
        <v>0</v>
      </c>
      <c r="E328" s="30">
        <f t="shared" si="66"/>
        <v>0</v>
      </c>
      <c r="F328" s="73">
        <f t="shared" si="67"/>
        <v>0</v>
      </c>
      <c r="G328" s="43">
        <f t="shared" si="67"/>
        <v>0</v>
      </c>
      <c r="I328" s="19">
        <f t="shared" si="75"/>
        <v>723</v>
      </c>
      <c r="J328" s="138">
        <f t="shared" si="73"/>
        <v>393.63479999999998</v>
      </c>
      <c r="K328" s="78">
        <f t="shared" si="69"/>
        <v>70.854299999999995</v>
      </c>
      <c r="L328" s="144">
        <f t="shared" si="74"/>
        <v>120.5005</v>
      </c>
      <c r="M328" s="87">
        <f t="shared" si="70"/>
        <v>21.690100000000001</v>
      </c>
      <c r="N328" s="14"/>
      <c r="O328" s="14"/>
      <c r="P328" s="14"/>
      <c r="V328" s="36">
        <f t="shared" si="71"/>
        <v>1179.6099999999999</v>
      </c>
      <c r="W328" s="36">
        <f t="shared" si="72"/>
        <v>1172.55</v>
      </c>
    </row>
    <row r="329" spans="1:23" x14ac:dyDescent="0.2">
      <c r="A329" s="171">
        <v>41526</v>
      </c>
      <c r="B329" s="2">
        <v>29402109.899999999</v>
      </c>
      <c r="C329" s="2">
        <v>1176.08</v>
      </c>
      <c r="D329" s="2">
        <f t="shared" si="66"/>
        <v>0</v>
      </c>
      <c r="E329" s="30">
        <f t="shared" si="66"/>
        <v>0</v>
      </c>
      <c r="F329" s="73">
        <f t="shared" si="67"/>
        <v>0</v>
      </c>
      <c r="G329" s="43">
        <f t="shared" si="67"/>
        <v>0</v>
      </c>
      <c r="I329" s="31">
        <f t="shared" si="75"/>
        <v>723</v>
      </c>
      <c r="J329" s="137">
        <f t="shared" si="73"/>
        <v>393.63479999999998</v>
      </c>
      <c r="K329" s="77">
        <f t="shared" si="69"/>
        <v>70.854299999999995</v>
      </c>
      <c r="L329" s="137">
        <f t="shared" si="74"/>
        <v>120.5005</v>
      </c>
      <c r="M329" s="77">
        <f t="shared" si="70"/>
        <v>21.690100000000001</v>
      </c>
      <c r="N329" s="14"/>
      <c r="O329" s="14"/>
      <c r="P329" s="14"/>
      <c r="V329" s="36">
        <f t="shared" si="71"/>
        <v>1179.6099999999999</v>
      </c>
      <c r="W329" s="36">
        <f t="shared" si="72"/>
        <v>1172.55</v>
      </c>
    </row>
    <row r="330" spans="1:23" x14ac:dyDescent="0.2">
      <c r="A330" s="171">
        <v>41527</v>
      </c>
      <c r="B330" s="2">
        <v>29402109.899999999</v>
      </c>
      <c r="C330" s="2">
        <v>1176.08</v>
      </c>
      <c r="D330" s="2">
        <f t="shared" si="66"/>
        <v>0</v>
      </c>
      <c r="E330" s="30">
        <f t="shared" si="66"/>
        <v>0</v>
      </c>
      <c r="F330" s="73">
        <f t="shared" si="67"/>
        <v>0</v>
      </c>
      <c r="G330" s="43">
        <f t="shared" si="67"/>
        <v>0</v>
      </c>
      <c r="I330" s="31">
        <f t="shared" si="75"/>
        <v>723</v>
      </c>
      <c r="J330" s="137">
        <f t="shared" si="73"/>
        <v>393.63479999999998</v>
      </c>
      <c r="K330" s="77">
        <f t="shared" si="69"/>
        <v>70.854299999999995</v>
      </c>
      <c r="L330" s="137">
        <f t="shared" si="74"/>
        <v>120.5005</v>
      </c>
      <c r="M330" s="77">
        <f t="shared" si="70"/>
        <v>21.690100000000001</v>
      </c>
      <c r="N330" s="14"/>
      <c r="O330" s="14"/>
      <c r="P330" s="14"/>
      <c r="V330" s="36">
        <f t="shared" si="71"/>
        <v>1179.6099999999999</v>
      </c>
      <c r="W330" s="36">
        <f t="shared" si="72"/>
        <v>1172.55</v>
      </c>
    </row>
    <row r="331" spans="1:23" x14ac:dyDescent="0.2">
      <c r="A331" s="171">
        <v>41528</v>
      </c>
      <c r="B331" s="2">
        <v>29402109.899999999</v>
      </c>
      <c r="C331" s="2">
        <v>1176.08</v>
      </c>
      <c r="D331" s="2">
        <f t="shared" si="66"/>
        <v>0</v>
      </c>
      <c r="E331" s="30">
        <f t="shared" si="66"/>
        <v>0</v>
      </c>
      <c r="F331" s="73">
        <f t="shared" si="67"/>
        <v>0</v>
      </c>
      <c r="G331" s="43">
        <f t="shared" si="67"/>
        <v>0</v>
      </c>
      <c r="I331" s="19">
        <f t="shared" si="75"/>
        <v>723</v>
      </c>
      <c r="J331" s="138">
        <f t="shared" si="73"/>
        <v>393.63479999999998</v>
      </c>
      <c r="K331" s="78">
        <f t="shared" si="69"/>
        <v>70.854299999999995</v>
      </c>
      <c r="L331" s="144">
        <f t="shared" si="74"/>
        <v>120.5005</v>
      </c>
      <c r="M331" s="87">
        <f t="shared" si="70"/>
        <v>21.690100000000001</v>
      </c>
      <c r="N331" s="14"/>
      <c r="O331" s="14"/>
      <c r="P331" s="14"/>
      <c r="V331" s="36">
        <f t="shared" si="71"/>
        <v>1179.6099999999999</v>
      </c>
      <c r="W331" s="36">
        <f t="shared" si="72"/>
        <v>1172.55</v>
      </c>
    </row>
    <row r="332" spans="1:23" x14ac:dyDescent="0.2">
      <c r="A332" s="171">
        <v>41529</v>
      </c>
      <c r="B332" s="2">
        <v>29402109.899999999</v>
      </c>
      <c r="C332" s="2">
        <v>1176.08</v>
      </c>
      <c r="D332" s="2">
        <f t="shared" si="66"/>
        <v>0</v>
      </c>
      <c r="E332" s="30">
        <f t="shared" si="66"/>
        <v>0</v>
      </c>
      <c r="F332" s="73">
        <f t="shared" si="67"/>
        <v>0</v>
      </c>
      <c r="G332" s="43">
        <f t="shared" si="67"/>
        <v>0</v>
      </c>
      <c r="I332" s="19">
        <f t="shared" si="75"/>
        <v>723</v>
      </c>
      <c r="J332" s="138">
        <f t="shared" si="73"/>
        <v>393.63479999999998</v>
      </c>
      <c r="K332" s="78">
        <f t="shared" si="69"/>
        <v>70.854299999999995</v>
      </c>
      <c r="L332" s="144">
        <f t="shared" si="74"/>
        <v>120.5005</v>
      </c>
      <c r="M332" s="87">
        <f t="shared" si="70"/>
        <v>21.690100000000001</v>
      </c>
      <c r="N332" s="14"/>
      <c r="O332" s="14"/>
      <c r="P332" s="14"/>
      <c r="V332" s="36">
        <f t="shared" si="71"/>
        <v>1179.6099999999999</v>
      </c>
      <c r="W332" s="36">
        <f t="shared" si="72"/>
        <v>1172.55</v>
      </c>
    </row>
    <row r="333" spans="1:23" x14ac:dyDescent="0.2">
      <c r="A333" s="171">
        <v>41530</v>
      </c>
      <c r="B333" s="2">
        <v>29402109.899999999</v>
      </c>
      <c r="C333" s="2">
        <v>1176.08</v>
      </c>
      <c r="D333" s="2">
        <f t="shared" si="66"/>
        <v>0</v>
      </c>
      <c r="E333" s="30">
        <f t="shared" si="66"/>
        <v>0</v>
      </c>
      <c r="F333" s="73">
        <f t="shared" si="67"/>
        <v>0</v>
      </c>
      <c r="G333" s="43">
        <f t="shared" si="67"/>
        <v>0</v>
      </c>
      <c r="I333" s="19">
        <f t="shared" si="75"/>
        <v>723</v>
      </c>
      <c r="J333" s="138">
        <f t="shared" si="73"/>
        <v>393.63479999999998</v>
      </c>
      <c r="K333" s="78">
        <f t="shared" si="69"/>
        <v>70.854299999999995</v>
      </c>
      <c r="L333" s="144">
        <f t="shared" si="74"/>
        <v>120.5005</v>
      </c>
      <c r="M333" s="87">
        <f t="shared" si="70"/>
        <v>21.690100000000001</v>
      </c>
      <c r="N333" s="14"/>
      <c r="O333" s="14"/>
      <c r="P333" s="14"/>
      <c r="V333" s="36">
        <f t="shared" si="71"/>
        <v>1179.6099999999999</v>
      </c>
      <c r="W333" s="36">
        <f t="shared" si="72"/>
        <v>1172.55</v>
      </c>
    </row>
    <row r="334" spans="1:23" x14ac:dyDescent="0.2">
      <c r="A334" s="171">
        <v>41531</v>
      </c>
      <c r="B334" s="2">
        <v>29402109.899999999</v>
      </c>
      <c r="C334" s="2">
        <v>1176.08</v>
      </c>
      <c r="D334" s="2">
        <f t="shared" si="66"/>
        <v>0</v>
      </c>
      <c r="E334" s="30">
        <f t="shared" si="66"/>
        <v>0</v>
      </c>
      <c r="F334" s="73">
        <f t="shared" si="67"/>
        <v>0</v>
      </c>
      <c r="G334" s="43">
        <f t="shared" si="67"/>
        <v>0</v>
      </c>
      <c r="I334" s="19">
        <f t="shared" si="75"/>
        <v>723</v>
      </c>
      <c r="J334" s="138">
        <f t="shared" si="73"/>
        <v>393.63479999999998</v>
      </c>
      <c r="K334" s="78">
        <f t="shared" si="69"/>
        <v>70.854299999999995</v>
      </c>
      <c r="L334" s="144">
        <f t="shared" si="74"/>
        <v>120.5005</v>
      </c>
      <c r="M334" s="87">
        <f t="shared" si="70"/>
        <v>21.690100000000001</v>
      </c>
      <c r="N334" s="14"/>
      <c r="O334" s="14"/>
      <c r="P334" s="14"/>
      <c r="V334" s="36">
        <f t="shared" si="71"/>
        <v>1179.6099999999999</v>
      </c>
      <c r="W334" s="36">
        <f t="shared" si="72"/>
        <v>1172.55</v>
      </c>
    </row>
    <row r="335" spans="1:23" x14ac:dyDescent="0.2">
      <c r="A335" s="171">
        <v>41532</v>
      </c>
      <c r="B335" s="2">
        <v>29402109.899999999</v>
      </c>
      <c r="C335" s="2">
        <v>1176.08</v>
      </c>
      <c r="D335" s="2">
        <f t="shared" ref="D335:E398" si="76">IF(B335-B334=-B335-B334,0,B335-B334)</f>
        <v>0</v>
      </c>
      <c r="E335" s="30">
        <f t="shared" si="76"/>
        <v>0</v>
      </c>
      <c r="F335" s="73">
        <f t="shared" ref="F335:G398" si="77">IFERROR(D335/B334,0)</f>
        <v>0</v>
      </c>
      <c r="G335" s="43">
        <f t="shared" si="77"/>
        <v>0</v>
      </c>
      <c r="I335" s="19">
        <f t="shared" si="75"/>
        <v>723</v>
      </c>
      <c r="J335" s="138">
        <f t="shared" si="73"/>
        <v>393.63479999999998</v>
      </c>
      <c r="K335" s="78">
        <f t="shared" si="69"/>
        <v>70.854299999999995</v>
      </c>
      <c r="L335" s="144">
        <f t="shared" si="74"/>
        <v>120.5005</v>
      </c>
      <c r="M335" s="87">
        <f t="shared" si="70"/>
        <v>21.690100000000001</v>
      </c>
      <c r="N335" s="14"/>
      <c r="O335" s="14"/>
      <c r="P335" s="14"/>
      <c r="V335" s="36">
        <f t="shared" si="71"/>
        <v>1179.6099999999999</v>
      </c>
      <c r="W335" s="36">
        <f t="shared" si="72"/>
        <v>1172.55</v>
      </c>
    </row>
    <row r="336" spans="1:23" x14ac:dyDescent="0.2">
      <c r="A336" s="171">
        <v>41533</v>
      </c>
      <c r="B336" s="2">
        <v>29402109.899999999</v>
      </c>
      <c r="C336" s="2">
        <v>1176.08</v>
      </c>
      <c r="D336" s="2">
        <f t="shared" si="76"/>
        <v>0</v>
      </c>
      <c r="E336" s="30">
        <f t="shared" si="76"/>
        <v>0</v>
      </c>
      <c r="F336" s="73">
        <f t="shared" si="77"/>
        <v>0</v>
      </c>
      <c r="G336" s="43">
        <f t="shared" si="77"/>
        <v>0</v>
      </c>
      <c r="I336" s="31">
        <f t="shared" si="75"/>
        <v>723</v>
      </c>
      <c r="J336" s="137">
        <f t="shared" si="73"/>
        <v>393.63479999999998</v>
      </c>
      <c r="K336" s="77">
        <f t="shared" si="69"/>
        <v>70.854299999999995</v>
      </c>
      <c r="L336" s="137">
        <f t="shared" si="74"/>
        <v>120.5005</v>
      </c>
      <c r="M336" s="77">
        <f t="shared" si="70"/>
        <v>21.690100000000001</v>
      </c>
      <c r="N336" s="14"/>
      <c r="O336" s="14"/>
      <c r="P336" s="14"/>
      <c r="V336" s="36">
        <f t="shared" si="71"/>
        <v>1179.6099999999999</v>
      </c>
      <c r="W336" s="36">
        <f t="shared" si="72"/>
        <v>1172.55</v>
      </c>
    </row>
    <row r="337" spans="1:23" x14ac:dyDescent="0.2">
      <c r="A337" s="171">
        <v>41534</v>
      </c>
      <c r="B337" s="2">
        <v>29402109.899999999</v>
      </c>
      <c r="C337" s="2">
        <v>1176.08</v>
      </c>
      <c r="D337" s="2">
        <f t="shared" si="76"/>
        <v>0</v>
      </c>
      <c r="E337" s="30">
        <f t="shared" si="76"/>
        <v>0</v>
      </c>
      <c r="F337" s="73">
        <f t="shared" si="77"/>
        <v>0</v>
      </c>
      <c r="G337" s="43">
        <f t="shared" si="77"/>
        <v>0</v>
      </c>
      <c r="I337" s="31">
        <f t="shared" si="75"/>
        <v>723</v>
      </c>
      <c r="J337" s="137">
        <f t="shared" si="73"/>
        <v>393.63479999999998</v>
      </c>
      <c r="K337" s="77">
        <f t="shared" si="69"/>
        <v>70.854299999999995</v>
      </c>
      <c r="L337" s="137">
        <f t="shared" si="74"/>
        <v>120.5005</v>
      </c>
      <c r="M337" s="77">
        <f t="shared" si="70"/>
        <v>21.690100000000001</v>
      </c>
      <c r="N337" s="14"/>
      <c r="O337" s="14"/>
      <c r="P337" s="14"/>
      <c r="V337" s="36">
        <f t="shared" si="71"/>
        <v>1179.6099999999999</v>
      </c>
      <c r="W337" s="36">
        <f t="shared" si="72"/>
        <v>1172.55</v>
      </c>
    </row>
    <row r="338" spans="1:23" x14ac:dyDescent="0.2">
      <c r="A338" s="171">
        <v>41535</v>
      </c>
      <c r="B338" s="2">
        <v>29402109.899999999</v>
      </c>
      <c r="C338" s="2">
        <v>1176.08</v>
      </c>
      <c r="D338" s="2">
        <f t="shared" si="76"/>
        <v>0</v>
      </c>
      <c r="E338" s="30">
        <f t="shared" si="76"/>
        <v>0</v>
      </c>
      <c r="F338" s="73">
        <f t="shared" si="77"/>
        <v>0</v>
      </c>
      <c r="G338" s="43">
        <f t="shared" si="77"/>
        <v>0</v>
      </c>
      <c r="I338" s="19">
        <f t="shared" ref="I338:I369" si="78">ROUND(B337*$N$2/$O$813,2)</f>
        <v>723</v>
      </c>
      <c r="J338" s="138">
        <f t="shared" si="73"/>
        <v>393.63479999999998</v>
      </c>
      <c r="K338" s="78">
        <f t="shared" si="69"/>
        <v>70.854299999999995</v>
      </c>
      <c r="L338" s="144">
        <f t="shared" si="74"/>
        <v>120.5005</v>
      </c>
      <c r="M338" s="87">
        <f t="shared" si="70"/>
        <v>21.690100000000001</v>
      </c>
      <c r="N338" s="14"/>
      <c r="O338" s="14"/>
      <c r="P338" s="14"/>
      <c r="V338" s="36">
        <f t="shared" si="71"/>
        <v>1179.6099999999999</v>
      </c>
      <c r="W338" s="36">
        <f t="shared" si="72"/>
        <v>1172.55</v>
      </c>
    </row>
    <row r="339" spans="1:23" x14ac:dyDescent="0.2">
      <c r="A339" s="171">
        <v>41536</v>
      </c>
      <c r="B339" s="2">
        <v>29402109.899999999</v>
      </c>
      <c r="C339" s="2">
        <v>1176.08</v>
      </c>
      <c r="D339" s="2">
        <f t="shared" si="76"/>
        <v>0</v>
      </c>
      <c r="E339" s="30">
        <f t="shared" si="76"/>
        <v>0</v>
      </c>
      <c r="F339" s="73">
        <f t="shared" si="77"/>
        <v>0</v>
      </c>
      <c r="G339" s="43">
        <f t="shared" si="77"/>
        <v>0</v>
      </c>
      <c r="I339" s="19">
        <f t="shared" si="78"/>
        <v>723</v>
      </c>
      <c r="J339" s="138">
        <f t="shared" si="73"/>
        <v>393.63479999999998</v>
      </c>
      <c r="K339" s="78">
        <f t="shared" si="69"/>
        <v>70.854299999999995</v>
      </c>
      <c r="L339" s="144">
        <f t="shared" si="74"/>
        <v>120.5005</v>
      </c>
      <c r="M339" s="87">
        <f t="shared" si="70"/>
        <v>21.690100000000001</v>
      </c>
      <c r="N339" s="14"/>
      <c r="O339" s="14"/>
      <c r="P339" s="14"/>
      <c r="V339" s="36">
        <f t="shared" si="71"/>
        <v>1179.6099999999999</v>
      </c>
      <c r="W339" s="36">
        <f t="shared" si="72"/>
        <v>1172.55</v>
      </c>
    </row>
    <row r="340" spans="1:23" x14ac:dyDescent="0.2">
      <c r="A340" s="171">
        <v>41537</v>
      </c>
      <c r="B340" s="2">
        <v>29402109.899999999</v>
      </c>
      <c r="C340" s="2">
        <v>1176.08</v>
      </c>
      <c r="D340" s="2">
        <f t="shared" si="76"/>
        <v>0</v>
      </c>
      <c r="E340" s="30">
        <f t="shared" si="76"/>
        <v>0</v>
      </c>
      <c r="F340" s="73">
        <f t="shared" si="77"/>
        <v>0</v>
      </c>
      <c r="G340" s="43">
        <f t="shared" si="77"/>
        <v>0</v>
      </c>
      <c r="I340" s="19">
        <f t="shared" si="78"/>
        <v>723</v>
      </c>
      <c r="J340" s="138">
        <f t="shared" si="73"/>
        <v>393.63479999999998</v>
      </c>
      <c r="K340" s="78">
        <f t="shared" si="69"/>
        <v>70.854299999999995</v>
      </c>
      <c r="L340" s="144">
        <f t="shared" si="74"/>
        <v>120.5005</v>
      </c>
      <c r="M340" s="87">
        <f t="shared" si="70"/>
        <v>21.690100000000001</v>
      </c>
      <c r="N340" s="14"/>
      <c r="O340" s="14"/>
      <c r="P340" s="14"/>
      <c r="V340" s="36">
        <f t="shared" si="71"/>
        <v>1179.6099999999999</v>
      </c>
      <c r="W340" s="36">
        <f t="shared" si="72"/>
        <v>1172.55</v>
      </c>
    </row>
    <row r="341" spans="1:23" x14ac:dyDescent="0.2">
      <c r="A341" s="171">
        <v>41538</v>
      </c>
      <c r="B341" s="2">
        <v>29402109.899999999</v>
      </c>
      <c r="C341" s="2">
        <v>1176.08</v>
      </c>
      <c r="D341" s="2">
        <f t="shared" si="76"/>
        <v>0</v>
      </c>
      <c r="E341" s="30">
        <f t="shared" si="76"/>
        <v>0</v>
      </c>
      <c r="F341" s="73">
        <f t="shared" si="77"/>
        <v>0</v>
      </c>
      <c r="G341" s="43">
        <f t="shared" si="77"/>
        <v>0</v>
      </c>
      <c r="I341" s="19">
        <f t="shared" si="78"/>
        <v>723</v>
      </c>
      <c r="J341" s="138">
        <f t="shared" si="73"/>
        <v>393.63479999999998</v>
      </c>
      <c r="K341" s="78">
        <f t="shared" si="69"/>
        <v>70.854299999999995</v>
      </c>
      <c r="L341" s="144">
        <f t="shared" si="74"/>
        <v>120.5005</v>
      </c>
      <c r="M341" s="87">
        <f t="shared" si="70"/>
        <v>21.690100000000001</v>
      </c>
      <c r="N341" s="14"/>
      <c r="O341" s="14"/>
      <c r="P341" s="14"/>
      <c r="V341" s="36">
        <f t="shared" si="71"/>
        <v>1179.6099999999999</v>
      </c>
      <c r="W341" s="36">
        <f t="shared" si="72"/>
        <v>1172.55</v>
      </c>
    </row>
    <row r="342" spans="1:23" x14ac:dyDescent="0.2">
      <c r="A342" s="171">
        <v>41539</v>
      </c>
      <c r="B342" s="2">
        <v>29402109.899999999</v>
      </c>
      <c r="C342" s="2">
        <v>1176.08</v>
      </c>
      <c r="D342" s="2">
        <f t="shared" si="76"/>
        <v>0</v>
      </c>
      <c r="E342" s="30">
        <f t="shared" si="76"/>
        <v>0</v>
      </c>
      <c r="F342" s="73">
        <f t="shared" si="77"/>
        <v>0</v>
      </c>
      <c r="G342" s="43">
        <f t="shared" si="77"/>
        <v>0</v>
      </c>
      <c r="I342" s="19">
        <f t="shared" si="78"/>
        <v>723</v>
      </c>
      <c r="J342" s="138">
        <f t="shared" si="73"/>
        <v>393.63479999999998</v>
      </c>
      <c r="K342" s="78">
        <f t="shared" si="69"/>
        <v>70.854299999999995</v>
      </c>
      <c r="L342" s="144">
        <f t="shared" si="74"/>
        <v>120.5005</v>
      </c>
      <c r="M342" s="87">
        <f t="shared" si="70"/>
        <v>21.690100000000001</v>
      </c>
      <c r="N342" s="14"/>
      <c r="O342" s="14"/>
      <c r="P342" s="14"/>
      <c r="V342" s="36">
        <f t="shared" si="71"/>
        <v>1179.6099999999999</v>
      </c>
      <c r="W342" s="36">
        <f t="shared" si="72"/>
        <v>1172.55</v>
      </c>
    </row>
    <row r="343" spans="1:23" x14ac:dyDescent="0.2">
      <c r="A343" s="171">
        <v>41540</v>
      </c>
      <c r="B343" s="2">
        <v>29402109.899999999</v>
      </c>
      <c r="C343" s="2">
        <v>1176.08</v>
      </c>
      <c r="D343" s="2">
        <f t="shared" si="76"/>
        <v>0</v>
      </c>
      <c r="E343" s="30">
        <f t="shared" si="76"/>
        <v>0</v>
      </c>
      <c r="F343" s="73">
        <f t="shared" si="77"/>
        <v>0</v>
      </c>
      <c r="G343" s="43">
        <f t="shared" si="77"/>
        <v>0</v>
      </c>
      <c r="I343" s="31">
        <f t="shared" si="78"/>
        <v>723</v>
      </c>
      <c r="J343" s="137">
        <f t="shared" si="73"/>
        <v>393.63479999999998</v>
      </c>
      <c r="K343" s="77">
        <f t="shared" si="69"/>
        <v>70.854299999999995</v>
      </c>
      <c r="L343" s="137">
        <f t="shared" si="74"/>
        <v>120.5005</v>
      </c>
      <c r="M343" s="77">
        <f t="shared" si="70"/>
        <v>21.690100000000001</v>
      </c>
      <c r="V343" s="36">
        <f t="shared" si="71"/>
        <v>1179.6099999999999</v>
      </c>
      <c r="W343" s="36">
        <f t="shared" si="72"/>
        <v>1172.55</v>
      </c>
    </row>
    <row r="344" spans="1:23" x14ac:dyDescent="0.2">
      <c r="A344" s="171">
        <v>41541</v>
      </c>
      <c r="B344" s="2">
        <v>29402109.899999999</v>
      </c>
      <c r="C344" s="2">
        <v>1176.08</v>
      </c>
      <c r="D344" s="2">
        <f t="shared" si="76"/>
        <v>0</v>
      </c>
      <c r="E344" s="30">
        <f t="shared" si="76"/>
        <v>0</v>
      </c>
      <c r="F344" s="73">
        <f t="shared" si="77"/>
        <v>0</v>
      </c>
      <c r="G344" s="43">
        <f t="shared" si="77"/>
        <v>0</v>
      </c>
      <c r="I344" s="31">
        <f t="shared" si="78"/>
        <v>723</v>
      </c>
      <c r="J344" s="137">
        <f t="shared" si="73"/>
        <v>393.63479999999998</v>
      </c>
      <c r="K344" s="77">
        <f t="shared" ref="K344:K407" si="79">ROUND(J344*18%,4)</f>
        <v>70.854299999999995</v>
      </c>
      <c r="L344" s="137">
        <f t="shared" si="74"/>
        <v>120.5005</v>
      </c>
      <c r="M344" s="77">
        <f t="shared" ref="M344:M407" si="80">ROUND(L344*18%,4)</f>
        <v>21.690100000000001</v>
      </c>
      <c r="N344" s="191" t="s">
        <v>54</v>
      </c>
      <c r="O344" s="191"/>
      <c r="P344" s="191"/>
      <c r="V344" s="36">
        <f t="shared" ref="V344:V407" si="81">C344+(ROUND(C344*$V$2,2))</f>
        <v>1179.6099999999999</v>
      </c>
      <c r="W344" s="36">
        <f t="shared" ref="W344:W407" si="82">C344-(ROUND(C344*$V$2,2))</f>
        <v>1172.55</v>
      </c>
    </row>
    <row r="345" spans="1:23" x14ac:dyDescent="0.2">
      <c r="A345" s="171">
        <v>41542</v>
      </c>
      <c r="B345" s="2">
        <v>29402109.899999999</v>
      </c>
      <c r="C345" s="2">
        <v>1176.08</v>
      </c>
      <c r="D345" s="2">
        <f t="shared" si="76"/>
        <v>0</v>
      </c>
      <c r="E345" s="30">
        <f t="shared" si="76"/>
        <v>0</v>
      </c>
      <c r="F345" s="73">
        <f t="shared" si="77"/>
        <v>0</v>
      </c>
      <c r="G345" s="43">
        <f t="shared" si="77"/>
        <v>0</v>
      </c>
      <c r="I345" s="19">
        <f t="shared" si="78"/>
        <v>723</v>
      </c>
      <c r="J345" s="138">
        <f t="shared" si="73"/>
        <v>393.63479999999998</v>
      </c>
      <c r="K345" s="78">
        <f t="shared" si="79"/>
        <v>70.854299999999995</v>
      </c>
      <c r="L345" s="144">
        <f t="shared" si="74"/>
        <v>120.5005</v>
      </c>
      <c r="M345" s="87">
        <f t="shared" si="80"/>
        <v>21.690100000000001</v>
      </c>
      <c r="N345" s="119" t="s">
        <v>52</v>
      </c>
      <c r="O345" s="120">
        <f>SUM(J322:J351)</f>
        <v>11811.400699999997</v>
      </c>
      <c r="P345" s="76">
        <f>SUM(L322:L351)</f>
        <v>3615.736400000002</v>
      </c>
      <c r="V345" s="36">
        <f t="shared" si="81"/>
        <v>1179.6099999999999</v>
      </c>
      <c r="W345" s="36">
        <f t="shared" si="82"/>
        <v>1172.55</v>
      </c>
    </row>
    <row r="346" spans="1:23" x14ac:dyDescent="0.2">
      <c r="A346" s="171">
        <v>41543</v>
      </c>
      <c r="B346" s="2">
        <v>29402109.899999999</v>
      </c>
      <c r="C346" s="2">
        <v>1176.08</v>
      </c>
      <c r="D346" s="2">
        <f t="shared" si="76"/>
        <v>0</v>
      </c>
      <c r="E346" s="30">
        <f t="shared" si="76"/>
        <v>0</v>
      </c>
      <c r="F346" s="73">
        <f t="shared" si="77"/>
        <v>0</v>
      </c>
      <c r="G346" s="43">
        <f t="shared" si="77"/>
        <v>0</v>
      </c>
      <c r="I346" s="19">
        <f t="shared" si="78"/>
        <v>723</v>
      </c>
      <c r="J346" s="138">
        <f t="shared" si="73"/>
        <v>393.63479999999998</v>
      </c>
      <c r="K346" s="78">
        <f t="shared" si="79"/>
        <v>70.854299999999995</v>
      </c>
      <c r="L346" s="144">
        <f t="shared" si="74"/>
        <v>120.5005</v>
      </c>
      <c r="M346" s="87">
        <f t="shared" si="80"/>
        <v>21.690100000000001</v>
      </c>
      <c r="N346" s="119" t="s">
        <v>53</v>
      </c>
      <c r="O346" s="76">
        <f>SUM(K322:K351)</f>
        <v>2126.0531999999994</v>
      </c>
      <c r="P346" s="76">
        <f>SUM(M322:M351)</f>
        <v>650.83280000000047</v>
      </c>
      <c r="V346" s="36">
        <f t="shared" si="81"/>
        <v>1179.6099999999999</v>
      </c>
      <c r="W346" s="36">
        <f t="shared" si="82"/>
        <v>1172.55</v>
      </c>
    </row>
    <row r="347" spans="1:23" x14ac:dyDescent="0.2">
      <c r="A347" s="171">
        <v>41544</v>
      </c>
      <c r="B347" s="2">
        <v>29402109.899999999</v>
      </c>
      <c r="C347" s="2">
        <v>1176.08</v>
      </c>
      <c r="D347" s="2">
        <f t="shared" si="76"/>
        <v>0</v>
      </c>
      <c r="E347" s="30">
        <f t="shared" si="76"/>
        <v>0</v>
      </c>
      <c r="F347" s="73">
        <f t="shared" si="77"/>
        <v>0</v>
      </c>
      <c r="G347" s="43">
        <f t="shared" si="77"/>
        <v>0</v>
      </c>
      <c r="I347" s="19">
        <f t="shared" si="78"/>
        <v>723</v>
      </c>
      <c r="J347" s="138">
        <f t="shared" si="73"/>
        <v>393.63479999999998</v>
      </c>
      <c r="K347" s="78">
        <f t="shared" si="79"/>
        <v>70.854299999999995</v>
      </c>
      <c r="L347" s="144">
        <f t="shared" si="74"/>
        <v>120.5005</v>
      </c>
      <c r="M347" s="87">
        <f t="shared" si="80"/>
        <v>21.690100000000001</v>
      </c>
      <c r="N347" s="186" t="s">
        <v>13</v>
      </c>
      <c r="O347" s="186"/>
      <c r="P347" s="186"/>
      <c r="V347" s="36">
        <f t="shared" si="81"/>
        <v>1179.6099999999999</v>
      </c>
      <c r="W347" s="36">
        <f t="shared" si="82"/>
        <v>1172.55</v>
      </c>
    </row>
    <row r="348" spans="1:23" x14ac:dyDescent="0.2">
      <c r="A348" s="171">
        <v>41545</v>
      </c>
      <c r="B348" s="2">
        <v>29402109.899999999</v>
      </c>
      <c r="C348" s="2">
        <v>1176.08</v>
      </c>
      <c r="D348" s="2">
        <f t="shared" si="76"/>
        <v>0</v>
      </c>
      <c r="E348" s="30">
        <f t="shared" si="76"/>
        <v>0</v>
      </c>
      <c r="F348" s="73">
        <f t="shared" si="77"/>
        <v>0</v>
      </c>
      <c r="G348" s="43">
        <f t="shared" si="77"/>
        <v>0</v>
      </c>
      <c r="I348" s="19">
        <f t="shared" si="78"/>
        <v>723</v>
      </c>
      <c r="J348" s="138">
        <f t="shared" si="73"/>
        <v>393.63479999999998</v>
      </c>
      <c r="K348" s="78">
        <f t="shared" si="79"/>
        <v>70.854299999999995</v>
      </c>
      <c r="L348" s="144">
        <f t="shared" si="74"/>
        <v>120.5005</v>
      </c>
      <c r="M348" s="87">
        <f t="shared" si="80"/>
        <v>21.690100000000001</v>
      </c>
      <c r="N348" s="92" t="s">
        <v>43</v>
      </c>
      <c r="O348" s="174" t="s">
        <v>39</v>
      </c>
      <c r="P348" s="93" t="s">
        <v>40</v>
      </c>
      <c r="V348" s="36">
        <f t="shared" si="81"/>
        <v>1179.6099999999999</v>
      </c>
      <c r="W348" s="36">
        <f t="shared" si="82"/>
        <v>1172.55</v>
      </c>
    </row>
    <row r="349" spans="1:23" x14ac:dyDescent="0.2">
      <c r="A349" s="171">
        <v>41546</v>
      </c>
      <c r="B349" s="2">
        <v>29402109.899999999</v>
      </c>
      <c r="C349" s="2">
        <v>1176.08</v>
      </c>
      <c r="D349" s="2">
        <f t="shared" si="76"/>
        <v>0</v>
      </c>
      <c r="E349" s="30">
        <f t="shared" si="76"/>
        <v>0</v>
      </c>
      <c r="F349" s="73">
        <f t="shared" si="77"/>
        <v>0</v>
      </c>
      <c r="G349" s="43">
        <f t="shared" si="77"/>
        <v>0</v>
      </c>
      <c r="I349" s="32">
        <f t="shared" si="78"/>
        <v>723</v>
      </c>
      <c r="J349" s="138">
        <f t="shared" si="73"/>
        <v>393.63479999999998</v>
      </c>
      <c r="K349" s="78">
        <f t="shared" si="79"/>
        <v>70.854299999999995</v>
      </c>
      <c r="L349" s="144">
        <f t="shared" si="74"/>
        <v>120.5005</v>
      </c>
      <c r="M349" s="87">
        <f t="shared" si="80"/>
        <v>21.690100000000001</v>
      </c>
      <c r="N349" s="94">
        <f>SUM(I322:I349)</f>
        <v>20244</v>
      </c>
      <c r="O349" s="89">
        <f>IF(SUM(J322:J351)&lt;20000,20000,SUM(J322:J351))</f>
        <v>20000</v>
      </c>
      <c r="P349" s="91">
        <f>IF(SUM(L322:L351)&lt;6000,6000,SUM(L322:L351))</f>
        <v>6000</v>
      </c>
      <c r="V349" s="36">
        <f t="shared" si="81"/>
        <v>1179.6099999999999</v>
      </c>
      <c r="W349" s="36">
        <f t="shared" si="82"/>
        <v>1172.55</v>
      </c>
    </row>
    <row r="350" spans="1:23" x14ac:dyDescent="0.2">
      <c r="A350" s="171">
        <v>41547</v>
      </c>
      <c r="B350" s="31">
        <v>29578142.859999999</v>
      </c>
      <c r="C350" s="31">
        <v>1183.1300000000001</v>
      </c>
      <c r="D350" s="2">
        <f t="shared" si="76"/>
        <v>176032.96000000089</v>
      </c>
      <c r="E350" s="30">
        <f t="shared" si="76"/>
        <v>7.0500000000001819</v>
      </c>
      <c r="F350" s="73">
        <f t="shared" si="77"/>
        <v>5.9870859812003116E-3</v>
      </c>
      <c r="G350" s="43">
        <f t="shared" si="77"/>
        <v>5.9944901707368395E-3</v>
      </c>
      <c r="I350" s="31">
        <f t="shared" si="78"/>
        <v>723</v>
      </c>
      <c r="J350" s="137">
        <f t="shared" si="73"/>
        <v>393.63479999999998</v>
      </c>
      <c r="K350" s="77">
        <f t="shared" si="79"/>
        <v>70.854299999999995</v>
      </c>
      <c r="L350" s="137">
        <f t="shared" si="74"/>
        <v>120.5005</v>
      </c>
      <c r="M350" s="77">
        <f t="shared" si="80"/>
        <v>21.690100000000001</v>
      </c>
      <c r="N350" s="94">
        <f>ROUND(N349*18/118,2)</f>
        <v>3088.07</v>
      </c>
      <c r="O350" s="95">
        <f>IF(O349=TRUE,SUM(K322:K351),O349*18%)</f>
        <v>3600</v>
      </c>
      <c r="P350" s="96">
        <f>IF(P349=TRUE,SUM(M322:M351),P349*18%)</f>
        <v>1080</v>
      </c>
      <c r="V350" s="36">
        <f t="shared" si="81"/>
        <v>1186.68</v>
      </c>
      <c r="W350" s="36">
        <f t="shared" si="82"/>
        <v>1179.5800000000002</v>
      </c>
    </row>
    <row r="351" spans="1:23" x14ac:dyDescent="0.2">
      <c r="A351" s="171">
        <v>41548</v>
      </c>
      <c r="B351" s="2">
        <v>29578142.859999999</v>
      </c>
      <c r="C351" s="2">
        <v>1183.1300000000001</v>
      </c>
      <c r="D351" s="2">
        <f t="shared" si="76"/>
        <v>0</v>
      </c>
      <c r="E351" s="30">
        <f t="shared" si="76"/>
        <v>0</v>
      </c>
      <c r="F351" s="73">
        <f t="shared" si="77"/>
        <v>0</v>
      </c>
      <c r="G351" s="43">
        <f t="shared" si="77"/>
        <v>0</v>
      </c>
      <c r="I351" s="31">
        <f t="shared" si="78"/>
        <v>727.33</v>
      </c>
      <c r="J351" s="139">
        <f t="shared" si="73"/>
        <v>395.99149999999997</v>
      </c>
      <c r="K351" s="79">
        <f t="shared" si="79"/>
        <v>71.278499999999994</v>
      </c>
      <c r="L351" s="139">
        <f t="shared" si="74"/>
        <v>121.22190000000001</v>
      </c>
      <c r="M351" s="79">
        <f t="shared" si="80"/>
        <v>21.819900000000001</v>
      </c>
      <c r="N351" s="190" t="s">
        <v>47</v>
      </c>
      <c r="O351" s="190"/>
      <c r="P351" s="190"/>
      <c r="Q351" s="34"/>
      <c r="V351" s="36">
        <f t="shared" si="81"/>
        <v>1186.68</v>
      </c>
      <c r="W351" s="36">
        <f t="shared" si="82"/>
        <v>1179.5800000000002</v>
      </c>
    </row>
    <row r="352" spans="1:23" x14ac:dyDescent="0.2">
      <c r="A352" s="171">
        <v>41549</v>
      </c>
      <c r="B352" s="2">
        <v>29578142.859999999</v>
      </c>
      <c r="C352" s="2">
        <v>1183.1300000000001</v>
      </c>
      <c r="D352" s="2">
        <f t="shared" si="76"/>
        <v>0</v>
      </c>
      <c r="E352" s="30">
        <f t="shared" si="76"/>
        <v>0</v>
      </c>
      <c r="F352" s="73">
        <f t="shared" si="77"/>
        <v>0</v>
      </c>
      <c r="G352" s="43">
        <f t="shared" si="77"/>
        <v>0</v>
      </c>
      <c r="I352" s="19">
        <f t="shared" si="78"/>
        <v>727.33</v>
      </c>
      <c r="J352" s="138">
        <f t="shared" si="73"/>
        <v>395.99149999999997</v>
      </c>
      <c r="K352" s="78">
        <f t="shared" si="79"/>
        <v>71.278499999999994</v>
      </c>
      <c r="L352" s="144">
        <f t="shared" si="74"/>
        <v>121.22190000000001</v>
      </c>
      <c r="M352" s="87">
        <f t="shared" si="80"/>
        <v>21.819900000000001</v>
      </c>
      <c r="N352" s="14"/>
      <c r="O352" s="14"/>
      <c r="P352" s="14"/>
      <c r="Q352" s="34"/>
      <c r="V352" s="36">
        <f t="shared" si="81"/>
        <v>1186.68</v>
      </c>
      <c r="W352" s="36">
        <f t="shared" si="82"/>
        <v>1179.5800000000002</v>
      </c>
    </row>
    <row r="353" spans="1:23" x14ac:dyDescent="0.2">
      <c r="A353" s="171">
        <v>41550</v>
      </c>
      <c r="B353" s="2">
        <v>29578142.859999999</v>
      </c>
      <c r="C353" s="2">
        <v>1183.1300000000001</v>
      </c>
      <c r="D353" s="2">
        <f t="shared" si="76"/>
        <v>0</v>
      </c>
      <c r="E353" s="30">
        <f t="shared" si="76"/>
        <v>0</v>
      </c>
      <c r="F353" s="73">
        <f t="shared" si="77"/>
        <v>0</v>
      </c>
      <c r="G353" s="43">
        <f t="shared" si="77"/>
        <v>0</v>
      </c>
      <c r="I353" s="19">
        <f t="shared" si="78"/>
        <v>727.33</v>
      </c>
      <c r="J353" s="138">
        <f t="shared" si="73"/>
        <v>395.99149999999997</v>
      </c>
      <c r="K353" s="78">
        <f t="shared" si="79"/>
        <v>71.278499999999994</v>
      </c>
      <c r="L353" s="144">
        <f t="shared" si="74"/>
        <v>121.22190000000001</v>
      </c>
      <c r="M353" s="87">
        <f t="shared" si="80"/>
        <v>21.819900000000001</v>
      </c>
      <c r="N353" s="75"/>
      <c r="O353" s="75"/>
      <c r="P353" s="75"/>
      <c r="Q353" s="34"/>
      <c r="V353" s="36">
        <f t="shared" si="81"/>
        <v>1186.68</v>
      </c>
      <c r="W353" s="36">
        <f t="shared" si="82"/>
        <v>1179.5800000000002</v>
      </c>
    </row>
    <row r="354" spans="1:23" x14ac:dyDescent="0.2">
      <c r="A354" s="171">
        <v>41551</v>
      </c>
      <c r="B354" s="2">
        <v>29578142.859999999</v>
      </c>
      <c r="C354" s="2">
        <v>1183.1300000000001</v>
      </c>
      <c r="D354" s="2">
        <f t="shared" si="76"/>
        <v>0</v>
      </c>
      <c r="E354" s="30">
        <f t="shared" si="76"/>
        <v>0</v>
      </c>
      <c r="F354" s="73">
        <f t="shared" si="77"/>
        <v>0</v>
      </c>
      <c r="G354" s="43">
        <f t="shared" si="77"/>
        <v>0</v>
      </c>
      <c r="I354" s="19">
        <f t="shared" si="78"/>
        <v>727.33</v>
      </c>
      <c r="J354" s="138">
        <f t="shared" si="73"/>
        <v>395.99149999999997</v>
      </c>
      <c r="K354" s="78">
        <f t="shared" si="79"/>
        <v>71.278499999999994</v>
      </c>
      <c r="L354" s="144">
        <f t="shared" si="74"/>
        <v>121.22190000000001</v>
      </c>
      <c r="M354" s="87">
        <f t="shared" si="80"/>
        <v>21.819900000000001</v>
      </c>
      <c r="N354" s="75"/>
      <c r="O354" s="75"/>
      <c r="P354" s="75"/>
      <c r="Q354" s="34"/>
      <c r="V354" s="36">
        <f t="shared" si="81"/>
        <v>1186.68</v>
      </c>
      <c r="W354" s="36">
        <f t="shared" si="82"/>
        <v>1179.5800000000002</v>
      </c>
    </row>
    <row r="355" spans="1:23" x14ac:dyDescent="0.2">
      <c r="A355" s="171">
        <v>41552</v>
      </c>
      <c r="B355" s="2">
        <v>29578142.859999999</v>
      </c>
      <c r="C355" s="2">
        <v>1183.1300000000001</v>
      </c>
      <c r="D355" s="2">
        <f t="shared" si="76"/>
        <v>0</v>
      </c>
      <c r="E355" s="30">
        <f t="shared" si="76"/>
        <v>0</v>
      </c>
      <c r="F355" s="73">
        <f t="shared" si="77"/>
        <v>0</v>
      </c>
      <c r="G355" s="43">
        <f t="shared" si="77"/>
        <v>0</v>
      </c>
      <c r="I355" s="19">
        <f t="shared" si="78"/>
        <v>727.33</v>
      </c>
      <c r="J355" s="138">
        <f t="shared" si="73"/>
        <v>395.99149999999997</v>
      </c>
      <c r="K355" s="78">
        <f t="shared" si="79"/>
        <v>71.278499999999994</v>
      </c>
      <c r="L355" s="144">
        <f t="shared" si="74"/>
        <v>121.22190000000001</v>
      </c>
      <c r="M355" s="87">
        <f t="shared" si="80"/>
        <v>21.819900000000001</v>
      </c>
      <c r="N355" s="14"/>
      <c r="O355" s="14"/>
      <c r="P355" s="14"/>
      <c r="Q355" s="34"/>
      <c r="V355" s="36">
        <f t="shared" si="81"/>
        <v>1186.68</v>
      </c>
      <c r="W355" s="36">
        <f t="shared" si="82"/>
        <v>1179.5800000000002</v>
      </c>
    </row>
    <row r="356" spans="1:23" x14ac:dyDescent="0.2">
      <c r="A356" s="171">
        <v>41553</v>
      </c>
      <c r="B356" s="2">
        <v>29578142.859999999</v>
      </c>
      <c r="C356" s="2">
        <v>1183.1300000000001</v>
      </c>
      <c r="D356" s="2">
        <f t="shared" si="76"/>
        <v>0</v>
      </c>
      <c r="E356" s="30">
        <f t="shared" si="76"/>
        <v>0</v>
      </c>
      <c r="F356" s="73">
        <f t="shared" si="77"/>
        <v>0</v>
      </c>
      <c r="G356" s="43">
        <f t="shared" si="77"/>
        <v>0</v>
      </c>
      <c r="I356" s="19">
        <f t="shared" si="78"/>
        <v>727.33</v>
      </c>
      <c r="J356" s="138">
        <f t="shared" si="73"/>
        <v>395.99149999999997</v>
      </c>
      <c r="K356" s="78">
        <f t="shared" si="79"/>
        <v>71.278499999999994</v>
      </c>
      <c r="L356" s="144">
        <f t="shared" si="74"/>
        <v>121.22190000000001</v>
      </c>
      <c r="M356" s="87">
        <f t="shared" si="80"/>
        <v>21.819900000000001</v>
      </c>
      <c r="N356" s="14"/>
      <c r="O356" s="14"/>
      <c r="P356" s="14"/>
      <c r="Q356" s="34"/>
      <c r="V356" s="36">
        <f t="shared" si="81"/>
        <v>1186.68</v>
      </c>
      <c r="W356" s="36">
        <f t="shared" si="82"/>
        <v>1179.5800000000002</v>
      </c>
    </row>
    <row r="357" spans="1:23" x14ac:dyDescent="0.2">
      <c r="A357" s="171">
        <v>41554</v>
      </c>
      <c r="B357" s="2">
        <v>29578142.859999999</v>
      </c>
      <c r="C357" s="2">
        <v>1183.1300000000001</v>
      </c>
      <c r="D357" s="2">
        <f t="shared" si="76"/>
        <v>0</v>
      </c>
      <c r="E357" s="30">
        <f t="shared" si="76"/>
        <v>0</v>
      </c>
      <c r="F357" s="73">
        <f t="shared" si="77"/>
        <v>0</v>
      </c>
      <c r="G357" s="43">
        <f t="shared" si="77"/>
        <v>0</v>
      </c>
      <c r="I357" s="31">
        <f t="shared" si="78"/>
        <v>727.33</v>
      </c>
      <c r="J357" s="137">
        <f t="shared" ref="J357:J420" si="83">ROUND(IF(B356&lt;=$R$814,B356*$S$814/$O$813,MAX(IF(B356&lt;=$R$815,B356*$S$815/$O$813,MAX(IF(B356&lt;=$R$816,B356*$S$816/$O$813,MAX(IF(B356&lt;=$R$817,B356*$S$817/$O$813,MAX(IF(B356&lt;=$R$818,B356*$S$818/$O$813,MAX(IF(B356&lt;=$R$819,B356*$S$819/$O$813,MAX(IF(B356&gt;$R$820,B356*$S$820/$O$813,0),$R$819*$S$819/$O$813)),$R$818*$S$818/$O$813)),$R$817*$S$817/$O$813)),$R$816*$S$816/$O$813)),$R$815*$S$815/$O$813)),$R$814*$S$814/$O$813)),4)</f>
        <v>395.99149999999997</v>
      </c>
      <c r="K357" s="77">
        <f t="shared" si="79"/>
        <v>71.278499999999994</v>
      </c>
      <c r="L357" s="137">
        <f t="shared" si="74"/>
        <v>121.22190000000001</v>
      </c>
      <c r="M357" s="77">
        <f t="shared" si="80"/>
        <v>21.819900000000001</v>
      </c>
      <c r="N357" s="14"/>
      <c r="O357" s="14"/>
      <c r="P357" s="14"/>
      <c r="V357" s="36">
        <f t="shared" si="81"/>
        <v>1186.68</v>
      </c>
      <c r="W357" s="36">
        <f t="shared" si="82"/>
        <v>1179.5800000000002</v>
      </c>
    </row>
    <row r="358" spans="1:23" x14ac:dyDescent="0.2">
      <c r="A358" s="171">
        <v>41555</v>
      </c>
      <c r="B358" s="2">
        <v>29578142.859999999</v>
      </c>
      <c r="C358" s="2">
        <v>1183.1300000000001</v>
      </c>
      <c r="D358" s="2">
        <f t="shared" si="76"/>
        <v>0</v>
      </c>
      <c r="E358" s="30">
        <f t="shared" si="76"/>
        <v>0</v>
      </c>
      <c r="F358" s="73">
        <f t="shared" si="77"/>
        <v>0</v>
      </c>
      <c r="G358" s="43">
        <f t="shared" si="77"/>
        <v>0</v>
      </c>
      <c r="I358" s="31">
        <f t="shared" si="78"/>
        <v>727.33</v>
      </c>
      <c r="J358" s="137">
        <f t="shared" si="83"/>
        <v>395.99149999999997</v>
      </c>
      <c r="K358" s="77">
        <f t="shared" si="79"/>
        <v>71.278499999999994</v>
      </c>
      <c r="L358" s="137">
        <f t="shared" si="74"/>
        <v>121.22190000000001</v>
      </c>
      <c r="M358" s="77">
        <f t="shared" si="80"/>
        <v>21.819900000000001</v>
      </c>
      <c r="N358" s="14"/>
      <c r="O358" s="14"/>
      <c r="P358" s="14"/>
      <c r="V358" s="36">
        <f t="shared" si="81"/>
        <v>1186.68</v>
      </c>
      <c r="W358" s="36">
        <f t="shared" si="82"/>
        <v>1179.5800000000002</v>
      </c>
    </row>
    <row r="359" spans="1:23" x14ac:dyDescent="0.2">
      <c r="A359" s="171">
        <v>41556</v>
      </c>
      <c r="B359" s="2">
        <v>29578142.859999999</v>
      </c>
      <c r="C359" s="2">
        <v>1183.1300000000001</v>
      </c>
      <c r="D359" s="2">
        <f t="shared" si="76"/>
        <v>0</v>
      </c>
      <c r="E359" s="30">
        <f t="shared" si="76"/>
        <v>0</v>
      </c>
      <c r="F359" s="73">
        <f t="shared" si="77"/>
        <v>0</v>
      </c>
      <c r="G359" s="43">
        <f t="shared" si="77"/>
        <v>0</v>
      </c>
      <c r="I359" s="19">
        <f t="shared" si="78"/>
        <v>727.33</v>
      </c>
      <c r="J359" s="138">
        <f t="shared" si="83"/>
        <v>395.99149999999997</v>
      </c>
      <c r="K359" s="78">
        <f t="shared" si="79"/>
        <v>71.278499999999994</v>
      </c>
      <c r="L359" s="144">
        <f t="shared" si="74"/>
        <v>121.22190000000001</v>
      </c>
      <c r="M359" s="87">
        <f t="shared" si="80"/>
        <v>21.819900000000001</v>
      </c>
      <c r="N359" s="14"/>
      <c r="O359" s="14"/>
      <c r="P359" s="14"/>
      <c r="V359" s="36">
        <f t="shared" si="81"/>
        <v>1186.68</v>
      </c>
      <c r="W359" s="36">
        <f t="shared" si="82"/>
        <v>1179.5800000000002</v>
      </c>
    </row>
    <row r="360" spans="1:23" x14ac:dyDescent="0.2">
      <c r="A360" s="171">
        <v>41557</v>
      </c>
      <c r="B360" s="2">
        <v>29578142.859999999</v>
      </c>
      <c r="C360" s="2">
        <v>1183.1300000000001</v>
      </c>
      <c r="D360" s="2">
        <f t="shared" si="76"/>
        <v>0</v>
      </c>
      <c r="E360" s="30">
        <f t="shared" si="76"/>
        <v>0</v>
      </c>
      <c r="F360" s="73">
        <f t="shared" si="77"/>
        <v>0</v>
      </c>
      <c r="G360" s="43">
        <f t="shared" si="77"/>
        <v>0</v>
      </c>
      <c r="I360" s="19">
        <f t="shared" si="78"/>
        <v>727.33</v>
      </c>
      <c r="J360" s="138">
        <f t="shared" si="83"/>
        <v>395.99149999999997</v>
      </c>
      <c r="K360" s="78">
        <f t="shared" si="79"/>
        <v>71.278499999999994</v>
      </c>
      <c r="L360" s="144">
        <f t="shared" si="74"/>
        <v>121.22190000000001</v>
      </c>
      <c r="M360" s="87">
        <f t="shared" si="80"/>
        <v>21.819900000000001</v>
      </c>
      <c r="N360" s="14"/>
      <c r="O360" s="14"/>
      <c r="P360" s="14"/>
      <c r="V360" s="36">
        <f t="shared" si="81"/>
        <v>1186.68</v>
      </c>
      <c r="W360" s="36">
        <f t="shared" si="82"/>
        <v>1179.5800000000002</v>
      </c>
    </row>
    <row r="361" spans="1:23" x14ac:dyDescent="0.2">
      <c r="A361" s="171">
        <v>41558</v>
      </c>
      <c r="B361" s="2">
        <v>29578142.859999999</v>
      </c>
      <c r="C361" s="2">
        <v>1183.1300000000001</v>
      </c>
      <c r="D361" s="2">
        <f t="shared" si="76"/>
        <v>0</v>
      </c>
      <c r="E361" s="30">
        <f t="shared" si="76"/>
        <v>0</v>
      </c>
      <c r="F361" s="73">
        <f t="shared" si="77"/>
        <v>0</v>
      </c>
      <c r="G361" s="43">
        <f t="shared" si="77"/>
        <v>0</v>
      </c>
      <c r="I361" s="19">
        <f t="shared" si="78"/>
        <v>727.33</v>
      </c>
      <c r="J361" s="138">
        <f t="shared" si="83"/>
        <v>395.99149999999997</v>
      </c>
      <c r="K361" s="78">
        <f t="shared" si="79"/>
        <v>71.278499999999994</v>
      </c>
      <c r="L361" s="144">
        <f t="shared" si="74"/>
        <v>121.22190000000001</v>
      </c>
      <c r="M361" s="87">
        <f t="shared" si="80"/>
        <v>21.819900000000001</v>
      </c>
      <c r="N361" s="14"/>
      <c r="O361" s="14"/>
      <c r="P361" s="14"/>
      <c r="V361" s="36">
        <f t="shared" si="81"/>
        <v>1186.68</v>
      </c>
      <c r="W361" s="36">
        <f t="shared" si="82"/>
        <v>1179.5800000000002</v>
      </c>
    </row>
    <row r="362" spans="1:23" x14ac:dyDescent="0.2">
      <c r="A362" s="171">
        <v>41559</v>
      </c>
      <c r="B362" s="2">
        <v>29578142.859999999</v>
      </c>
      <c r="C362" s="2">
        <v>1183.1300000000001</v>
      </c>
      <c r="D362" s="2">
        <f t="shared" si="76"/>
        <v>0</v>
      </c>
      <c r="E362" s="30">
        <f t="shared" si="76"/>
        <v>0</v>
      </c>
      <c r="F362" s="73">
        <f t="shared" si="77"/>
        <v>0</v>
      </c>
      <c r="G362" s="43">
        <f t="shared" si="77"/>
        <v>0</v>
      </c>
      <c r="I362" s="19">
        <f t="shared" si="78"/>
        <v>727.33</v>
      </c>
      <c r="J362" s="138">
        <f t="shared" si="83"/>
        <v>395.99149999999997</v>
      </c>
      <c r="K362" s="78">
        <f t="shared" si="79"/>
        <v>71.278499999999994</v>
      </c>
      <c r="L362" s="144">
        <f t="shared" si="74"/>
        <v>121.22190000000001</v>
      </c>
      <c r="M362" s="87">
        <f t="shared" si="80"/>
        <v>21.819900000000001</v>
      </c>
      <c r="N362" s="14"/>
      <c r="O362" s="14"/>
      <c r="P362" s="14"/>
      <c r="V362" s="36">
        <f t="shared" si="81"/>
        <v>1186.68</v>
      </c>
      <c r="W362" s="36">
        <f t="shared" si="82"/>
        <v>1179.5800000000002</v>
      </c>
    </row>
    <row r="363" spans="1:23" x14ac:dyDescent="0.2">
      <c r="A363" s="171">
        <v>41560</v>
      </c>
      <c r="B363" s="2">
        <v>29578142.859999999</v>
      </c>
      <c r="C363" s="2">
        <v>1183.1300000000001</v>
      </c>
      <c r="D363" s="2">
        <f t="shared" si="76"/>
        <v>0</v>
      </c>
      <c r="E363" s="30">
        <f t="shared" si="76"/>
        <v>0</v>
      </c>
      <c r="F363" s="73">
        <f t="shared" si="77"/>
        <v>0</v>
      </c>
      <c r="G363" s="43">
        <f t="shared" si="77"/>
        <v>0</v>
      </c>
      <c r="I363" s="19">
        <f t="shared" si="78"/>
        <v>727.33</v>
      </c>
      <c r="J363" s="138">
        <f t="shared" si="83"/>
        <v>395.99149999999997</v>
      </c>
      <c r="K363" s="78">
        <f t="shared" si="79"/>
        <v>71.278499999999994</v>
      </c>
      <c r="L363" s="144">
        <f t="shared" si="74"/>
        <v>121.22190000000001</v>
      </c>
      <c r="M363" s="87">
        <f t="shared" si="80"/>
        <v>21.819900000000001</v>
      </c>
      <c r="N363" s="14"/>
      <c r="O363" s="14"/>
      <c r="P363" s="14"/>
      <c r="V363" s="36">
        <f t="shared" si="81"/>
        <v>1186.68</v>
      </c>
      <c r="W363" s="36">
        <f t="shared" si="82"/>
        <v>1179.5800000000002</v>
      </c>
    </row>
    <row r="364" spans="1:23" x14ac:dyDescent="0.2">
      <c r="A364" s="171">
        <v>41561</v>
      </c>
      <c r="B364" s="2">
        <v>29578142.859999999</v>
      </c>
      <c r="C364" s="2">
        <v>1183.1300000000001</v>
      </c>
      <c r="D364" s="2">
        <f t="shared" si="76"/>
        <v>0</v>
      </c>
      <c r="E364" s="30">
        <f t="shared" si="76"/>
        <v>0</v>
      </c>
      <c r="F364" s="73">
        <f t="shared" si="77"/>
        <v>0</v>
      </c>
      <c r="G364" s="43">
        <f t="shared" si="77"/>
        <v>0</v>
      </c>
      <c r="I364" s="31">
        <f t="shared" si="78"/>
        <v>727.33</v>
      </c>
      <c r="J364" s="137">
        <f t="shared" si="83"/>
        <v>395.99149999999997</v>
      </c>
      <c r="K364" s="77">
        <f t="shared" si="79"/>
        <v>71.278499999999994</v>
      </c>
      <c r="L364" s="137">
        <f t="shared" si="74"/>
        <v>121.22190000000001</v>
      </c>
      <c r="M364" s="77">
        <f t="shared" si="80"/>
        <v>21.819900000000001</v>
      </c>
      <c r="N364" s="14"/>
      <c r="O364" s="14"/>
      <c r="P364" s="14"/>
      <c r="V364" s="36">
        <f t="shared" si="81"/>
        <v>1186.68</v>
      </c>
      <c r="W364" s="36">
        <f t="shared" si="82"/>
        <v>1179.5800000000002</v>
      </c>
    </row>
    <row r="365" spans="1:23" x14ac:dyDescent="0.2">
      <c r="A365" s="171">
        <v>41562</v>
      </c>
      <c r="B365" s="2">
        <v>29578142.859999999</v>
      </c>
      <c r="C365" s="2">
        <v>1183.1300000000001</v>
      </c>
      <c r="D365" s="2">
        <f t="shared" si="76"/>
        <v>0</v>
      </c>
      <c r="E365" s="30">
        <f t="shared" si="76"/>
        <v>0</v>
      </c>
      <c r="F365" s="73">
        <f t="shared" si="77"/>
        <v>0</v>
      </c>
      <c r="G365" s="43">
        <f t="shared" si="77"/>
        <v>0</v>
      </c>
      <c r="I365" s="31">
        <f t="shared" si="78"/>
        <v>727.33</v>
      </c>
      <c r="J365" s="137">
        <f t="shared" si="83"/>
        <v>395.99149999999997</v>
      </c>
      <c r="K365" s="77">
        <f t="shared" si="79"/>
        <v>71.278499999999994</v>
      </c>
      <c r="L365" s="137">
        <f t="shared" si="74"/>
        <v>121.22190000000001</v>
      </c>
      <c r="M365" s="77">
        <f t="shared" si="80"/>
        <v>21.819900000000001</v>
      </c>
      <c r="N365" s="14"/>
      <c r="O365" s="14"/>
      <c r="P365" s="14"/>
      <c r="V365" s="36">
        <f t="shared" si="81"/>
        <v>1186.68</v>
      </c>
      <c r="W365" s="36">
        <f t="shared" si="82"/>
        <v>1179.5800000000002</v>
      </c>
    </row>
    <row r="366" spans="1:23" x14ac:dyDescent="0.2">
      <c r="A366" s="171">
        <v>41563</v>
      </c>
      <c r="B366" s="2">
        <v>29578142.859999999</v>
      </c>
      <c r="C366" s="2">
        <v>1183.1300000000001</v>
      </c>
      <c r="D366" s="2">
        <f t="shared" si="76"/>
        <v>0</v>
      </c>
      <c r="E366" s="30">
        <f t="shared" si="76"/>
        <v>0</v>
      </c>
      <c r="F366" s="73">
        <f t="shared" si="77"/>
        <v>0</v>
      </c>
      <c r="G366" s="43">
        <f t="shared" si="77"/>
        <v>0</v>
      </c>
      <c r="I366" s="19">
        <f t="shared" si="78"/>
        <v>727.33</v>
      </c>
      <c r="J366" s="138">
        <f t="shared" si="83"/>
        <v>395.99149999999997</v>
      </c>
      <c r="K366" s="78">
        <f t="shared" si="79"/>
        <v>71.278499999999994</v>
      </c>
      <c r="L366" s="144">
        <f t="shared" ref="L366:L429" si="84">ROUND(IF(B365&lt;=$R$824,B365*$S$824/$O$813,IF(B365&gt;$R$825,B365*$S$825/$O$813,0)),4)</f>
        <v>121.22190000000001</v>
      </c>
      <c r="M366" s="87">
        <f t="shared" si="80"/>
        <v>21.819900000000001</v>
      </c>
      <c r="N366" s="14"/>
      <c r="O366" s="14"/>
      <c r="P366" s="14"/>
      <c r="V366" s="36">
        <f t="shared" si="81"/>
        <v>1186.68</v>
      </c>
      <c r="W366" s="36">
        <f t="shared" si="82"/>
        <v>1179.5800000000002</v>
      </c>
    </row>
    <row r="367" spans="1:23" x14ac:dyDescent="0.2">
      <c r="A367" s="171">
        <v>41564</v>
      </c>
      <c r="B367" s="2">
        <v>29578142.859999999</v>
      </c>
      <c r="C367" s="2">
        <v>1183.1300000000001</v>
      </c>
      <c r="D367" s="2">
        <f t="shared" si="76"/>
        <v>0</v>
      </c>
      <c r="E367" s="30">
        <f t="shared" si="76"/>
        <v>0</v>
      </c>
      <c r="F367" s="73">
        <f t="shared" si="77"/>
        <v>0</v>
      </c>
      <c r="G367" s="43">
        <f t="shared" si="77"/>
        <v>0</v>
      </c>
      <c r="I367" s="19">
        <f t="shared" si="78"/>
        <v>727.33</v>
      </c>
      <c r="J367" s="138">
        <f t="shared" si="83"/>
        <v>395.99149999999997</v>
      </c>
      <c r="K367" s="78">
        <f t="shared" si="79"/>
        <v>71.278499999999994</v>
      </c>
      <c r="L367" s="144">
        <f t="shared" si="84"/>
        <v>121.22190000000001</v>
      </c>
      <c r="M367" s="87">
        <f t="shared" si="80"/>
        <v>21.819900000000001</v>
      </c>
      <c r="N367" s="14"/>
      <c r="O367" s="14"/>
      <c r="P367" s="14"/>
      <c r="V367" s="36">
        <f t="shared" si="81"/>
        <v>1186.68</v>
      </c>
      <c r="W367" s="36">
        <f t="shared" si="82"/>
        <v>1179.5800000000002</v>
      </c>
    </row>
    <row r="368" spans="1:23" x14ac:dyDescent="0.2">
      <c r="A368" s="171">
        <v>41565</v>
      </c>
      <c r="B368" s="2">
        <v>29578142.859999999</v>
      </c>
      <c r="C368" s="2">
        <v>1183.1300000000001</v>
      </c>
      <c r="D368" s="2">
        <f t="shared" si="76"/>
        <v>0</v>
      </c>
      <c r="E368" s="30">
        <f t="shared" si="76"/>
        <v>0</v>
      </c>
      <c r="F368" s="73">
        <f t="shared" si="77"/>
        <v>0</v>
      </c>
      <c r="G368" s="43">
        <f t="shared" si="77"/>
        <v>0</v>
      </c>
      <c r="I368" s="19">
        <f t="shared" si="78"/>
        <v>727.33</v>
      </c>
      <c r="J368" s="138">
        <f t="shared" si="83"/>
        <v>395.99149999999997</v>
      </c>
      <c r="K368" s="78">
        <f t="shared" si="79"/>
        <v>71.278499999999994</v>
      </c>
      <c r="L368" s="144">
        <f t="shared" si="84"/>
        <v>121.22190000000001</v>
      </c>
      <c r="M368" s="87">
        <f t="shared" si="80"/>
        <v>21.819900000000001</v>
      </c>
      <c r="N368" s="14"/>
      <c r="O368" s="14"/>
      <c r="P368" s="14"/>
      <c r="V368" s="36">
        <f t="shared" si="81"/>
        <v>1186.68</v>
      </c>
      <c r="W368" s="36">
        <f t="shared" si="82"/>
        <v>1179.5800000000002</v>
      </c>
    </row>
    <row r="369" spans="1:23" x14ac:dyDescent="0.2">
      <c r="A369" s="171">
        <v>41566</v>
      </c>
      <c r="B369" s="2">
        <v>29578142.859999999</v>
      </c>
      <c r="C369" s="2">
        <v>1183.1300000000001</v>
      </c>
      <c r="D369" s="2">
        <f t="shared" si="76"/>
        <v>0</v>
      </c>
      <c r="E369" s="30">
        <f t="shared" si="76"/>
        <v>0</v>
      </c>
      <c r="F369" s="73">
        <f t="shared" si="77"/>
        <v>0</v>
      </c>
      <c r="G369" s="43">
        <f t="shared" si="77"/>
        <v>0</v>
      </c>
      <c r="I369" s="19">
        <f t="shared" si="78"/>
        <v>727.33</v>
      </c>
      <c r="J369" s="138">
        <f t="shared" si="83"/>
        <v>395.99149999999997</v>
      </c>
      <c r="K369" s="78">
        <f t="shared" si="79"/>
        <v>71.278499999999994</v>
      </c>
      <c r="L369" s="144">
        <f t="shared" si="84"/>
        <v>121.22190000000001</v>
      </c>
      <c r="M369" s="87">
        <f t="shared" si="80"/>
        <v>21.819900000000001</v>
      </c>
      <c r="N369" s="14"/>
      <c r="O369" s="14"/>
      <c r="P369" s="14"/>
      <c r="V369" s="36">
        <f t="shared" si="81"/>
        <v>1186.68</v>
      </c>
      <c r="W369" s="36">
        <f t="shared" si="82"/>
        <v>1179.5800000000002</v>
      </c>
    </row>
    <row r="370" spans="1:23" x14ac:dyDescent="0.2">
      <c r="A370" s="171">
        <v>41567</v>
      </c>
      <c r="B370" s="2">
        <v>29578142.859999999</v>
      </c>
      <c r="C370" s="2">
        <v>1183.1300000000001</v>
      </c>
      <c r="D370" s="2">
        <f t="shared" si="76"/>
        <v>0</v>
      </c>
      <c r="E370" s="30">
        <f t="shared" si="76"/>
        <v>0</v>
      </c>
      <c r="F370" s="73">
        <f t="shared" si="77"/>
        <v>0</v>
      </c>
      <c r="G370" s="43">
        <f t="shared" si="77"/>
        <v>0</v>
      </c>
      <c r="I370" s="19">
        <f t="shared" ref="I370:I401" si="85">ROUND(B369*$N$2/$O$813,2)</f>
        <v>727.33</v>
      </c>
      <c r="J370" s="138">
        <f t="shared" si="83"/>
        <v>395.99149999999997</v>
      </c>
      <c r="K370" s="78">
        <f t="shared" si="79"/>
        <v>71.278499999999994</v>
      </c>
      <c r="L370" s="144">
        <f t="shared" si="84"/>
        <v>121.22190000000001</v>
      </c>
      <c r="M370" s="87">
        <f t="shared" si="80"/>
        <v>21.819900000000001</v>
      </c>
      <c r="N370" s="14"/>
      <c r="O370" s="14"/>
      <c r="P370" s="14"/>
      <c r="V370" s="36">
        <f t="shared" si="81"/>
        <v>1186.68</v>
      </c>
      <c r="W370" s="36">
        <f t="shared" si="82"/>
        <v>1179.5800000000002</v>
      </c>
    </row>
    <row r="371" spans="1:23" x14ac:dyDescent="0.2">
      <c r="A371" s="171">
        <v>41568</v>
      </c>
      <c r="B371" s="2">
        <v>29578142.859999999</v>
      </c>
      <c r="C371" s="2">
        <v>1183.1300000000001</v>
      </c>
      <c r="D371" s="2">
        <f t="shared" si="76"/>
        <v>0</v>
      </c>
      <c r="E371" s="30">
        <f t="shared" si="76"/>
        <v>0</v>
      </c>
      <c r="F371" s="73">
        <f t="shared" si="77"/>
        <v>0</v>
      </c>
      <c r="G371" s="43">
        <f t="shared" si="77"/>
        <v>0</v>
      </c>
      <c r="I371" s="31">
        <f t="shared" si="85"/>
        <v>727.33</v>
      </c>
      <c r="J371" s="137">
        <f t="shared" si="83"/>
        <v>395.99149999999997</v>
      </c>
      <c r="K371" s="77">
        <f t="shared" si="79"/>
        <v>71.278499999999994</v>
      </c>
      <c r="L371" s="137">
        <f t="shared" si="84"/>
        <v>121.22190000000001</v>
      </c>
      <c r="M371" s="77">
        <f t="shared" si="80"/>
        <v>21.819900000000001</v>
      </c>
      <c r="N371" s="14"/>
      <c r="O371" s="14"/>
      <c r="P371" s="14"/>
      <c r="V371" s="36">
        <f t="shared" si="81"/>
        <v>1186.68</v>
      </c>
      <c r="W371" s="36">
        <f t="shared" si="82"/>
        <v>1179.5800000000002</v>
      </c>
    </row>
    <row r="372" spans="1:23" x14ac:dyDescent="0.2">
      <c r="A372" s="171">
        <v>41569</v>
      </c>
      <c r="B372" s="2">
        <v>29578142.859999999</v>
      </c>
      <c r="C372" s="2">
        <v>1183.1300000000001</v>
      </c>
      <c r="D372" s="2">
        <f t="shared" si="76"/>
        <v>0</v>
      </c>
      <c r="E372" s="30">
        <f t="shared" si="76"/>
        <v>0</v>
      </c>
      <c r="F372" s="73">
        <f t="shared" si="77"/>
        <v>0</v>
      </c>
      <c r="G372" s="43">
        <f t="shared" si="77"/>
        <v>0</v>
      </c>
      <c r="I372" s="31">
        <f t="shared" si="85"/>
        <v>727.33</v>
      </c>
      <c r="J372" s="137">
        <f t="shared" si="83"/>
        <v>395.99149999999997</v>
      </c>
      <c r="K372" s="77">
        <f t="shared" si="79"/>
        <v>71.278499999999994</v>
      </c>
      <c r="L372" s="137">
        <f t="shared" si="84"/>
        <v>121.22190000000001</v>
      </c>
      <c r="M372" s="77">
        <f t="shared" si="80"/>
        <v>21.819900000000001</v>
      </c>
      <c r="N372" s="14"/>
      <c r="O372" s="14"/>
      <c r="P372" s="14"/>
      <c r="V372" s="36">
        <f t="shared" si="81"/>
        <v>1186.68</v>
      </c>
      <c r="W372" s="36">
        <f t="shared" si="82"/>
        <v>1179.5800000000002</v>
      </c>
    </row>
    <row r="373" spans="1:23" x14ac:dyDescent="0.2">
      <c r="A373" s="171">
        <v>41570</v>
      </c>
      <c r="B373" s="2">
        <v>29578142.859999999</v>
      </c>
      <c r="C373" s="2">
        <v>1183.1300000000001</v>
      </c>
      <c r="D373" s="2">
        <f t="shared" si="76"/>
        <v>0</v>
      </c>
      <c r="E373" s="30">
        <f t="shared" si="76"/>
        <v>0</v>
      </c>
      <c r="F373" s="73">
        <f t="shared" si="77"/>
        <v>0</v>
      </c>
      <c r="G373" s="43">
        <f t="shared" si="77"/>
        <v>0</v>
      </c>
      <c r="I373" s="19">
        <f t="shared" si="85"/>
        <v>727.33</v>
      </c>
      <c r="J373" s="138">
        <f t="shared" si="83"/>
        <v>395.99149999999997</v>
      </c>
      <c r="K373" s="78">
        <f t="shared" si="79"/>
        <v>71.278499999999994</v>
      </c>
      <c r="L373" s="144">
        <f t="shared" si="84"/>
        <v>121.22190000000001</v>
      </c>
      <c r="M373" s="87">
        <f t="shared" si="80"/>
        <v>21.819900000000001</v>
      </c>
      <c r="V373" s="36">
        <f t="shared" si="81"/>
        <v>1186.68</v>
      </c>
      <c r="W373" s="36">
        <f t="shared" si="82"/>
        <v>1179.5800000000002</v>
      </c>
    </row>
    <row r="374" spans="1:23" x14ac:dyDescent="0.2">
      <c r="A374" s="171">
        <v>41571</v>
      </c>
      <c r="B374" s="2">
        <v>29578142.859999999</v>
      </c>
      <c r="C374" s="2">
        <v>1183.1300000000001</v>
      </c>
      <c r="D374" s="2">
        <f t="shared" si="76"/>
        <v>0</v>
      </c>
      <c r="E374" s="30">
        <f t="shared" si="76"/>
        <v>0</v>
      </c>
      <c r="F374" s="73">
        <f t="shared" si="77"/>
        <v>0</v>
      </c>
      <c r="G374" s="43">
        <f t="shared" si="77"/>
        <v>0</v>
      </c>
      <c r="I374" s="19">
        <f t="shared" si="85"/>
        <v>727.33</v>
      </c>
      <c r="J374" s="138">
        <f t="shared" si="83"/>
        <v>395.99149999999997</v>
      </c>
      <c r="K374" s="78">
        <f t="shared" si="79"/>
        <v>71.278499999999994</v>
      </c>
      <c r="L374" s="144">
        <f t="shared" si="84"/>
        <v>121.22190000000001</v>
      </c>
      <c r="M374" s="87">
        <f t="shared" si="80"/>
        <v>21.819900000000001</v>
      </c>
      <c r="V374" s="36">
        <f t="shared" si="81"/>
        <v>1186.68</v>
      </c>
      <c r="W374" s="36">
        <f t="shared" si="82"/>
        <v>1179.5800000000002</v>
      </c>
    </row>
    <row r="375" spans="1:23" x14ac:dyDescent="0.2">
      <c r="A375" s="171">
        <v>41572</v>
      </c>
      <c r="B375" s="2">
        <v>29578142.859999999</v>
      </c>
      <c r="C375" s="2">
        <v>1183.1300000000001</v>
      </c>
      <c r="D375" s="2">
        <f t="shared" si="76"/>
        <v>0</v>
      </c>
      <c r="E375" s="30">
        <f t="shared" si="76"/>
        <v>0</v>
      </c>
      <c r="F375" s="73">
        <f t="shared" si="77"/>
        <v>0</v>
      </c>
      <c r="G375" s="43">
        <f t="shared" si="77"/>
        <v>0</v>
      </c>
      <c r="I375" s="19">
        <f t="shared" si="85"/>
        <v>727.33</v>
      </c>
      <c r="J375" s="138">
        <f t="shared" si="83"/>
        <v>395.99149999999997</v>
      </c>
      <c r="K375" s="78">
        <f t="shared" si="79"/>
        <v>71.278499999999994</v>
      </c>
      <c r="L375" s="144">
        <f t="shared" si="84"/>
        <v>121.22190000000001</v>
      </c>
      <c r="M375" s="87">
        <f t="shared" si="80"/>
        <v>21.819900000000001</v>
      </c>
      <c r="V375" s="36">
        <f t="shared" si="81"/>
        <v>1186.68</v>
      </c>
      <c r="W375" s="36">
        <f t="shared" si="82"/>
        <v>1179.5800000000002</v>
      </c>
    </row>
    <row r="376" spans="1:23" x14ac:dyDescent="0.2">
      <c r="A376" s="171">
        <v>41573</v>
      </c>
      <c r="B376" s="2">
        <v>29578142.859999999</v>
      </c>
      <c r="C376" s="2">
        <v>1183.1300000000001</v>
      </c>
      <c r="D376" s="2">
        <f t="shared" si="76"/>
        <v>0</v>
      </c>
      <c r="E376" s="30">
        <f t="shared" si="76"/>
        <v>0</v>
      </c>
      <c r="F376" s="73">
        <f t="shared" si="77"/>
        <v>0</v>
      </c>
      <c r="G376" s="43">
        <f t="shared" si="77"/>
        <v>0</v>
      </c>
      <c r="I376" s="19">
        <f t="shared" si="85"/>
        <v>727.33</v>
      </c>
      <c r="J376" s="138">
        <f t="shared" si="83"/>
        <v>395.99149999999997</v>
      </c>
      <c r="K376" s="78">
        <f t="shared" si="79"/>
        <v>71.278499999999994</v>
      </c>
      <c r="L376" s="144">
        <f t="shared" si="84"/>
        <v>121.22190000000001</v>
      </c>
      <c r="M376" s="87">
        <f t="shared" si="80"/>
        <v>21.819900000000001</v>
      </c>
      <c r="V376" s="36">
        <f t="shared" si="81"/>
        <v>1186.68</v>
      </c>
      <c r="W376" s="36">
        <f t="shared" si="82"/>
        <v>1179.5800000000002</v>
      </c>
    </row>
    <row r="377" spans="1:23" x14ac:dyDescent="0.2">
      <c r="A377" s="171">
        <v>41574</v>
      </c>
      <c r="B377" s="2">
        <v>29578142.859999999</v>
      </c>
      <c r="C377" s="2">
        <v>1183.1300000000001</v>
      </c>
      <c r="D377" s="2">
        <f t="shared" si="76"/>
        <v>0</v>
      </c>
      <c r="E377" s="30">
        <f t="shared" si="76"/>
        <v>0</v>
      </c>
      <c r="F377" s="73">
        <f t="shared" si="77"/>
        <v>0</v>
      </c>
      <c r="G377" s="43">
        <f t="shared" si="77"/>
        <v>0</v>
      </c>
      <c r="I377" s="19">
        <f t="shared" si="85"/>
        <v>727.33</v>
      </c>
      <c r="J377" s="138">
        <f t="shared" si="83"/>
        <v>395.99149999999997</v>
      </c>
      <c r="K377" s="78">
        <f t="shared" si="79"/>
        <v>71.278499999999994</v>
      </c>
      <c r="L377" s="144">
        <f t="shared" si="84"/>
        <v>121.22190000000001</v>
      </c>
      <c r="M377" s="87">
        <f t="shared" si="80"/>
        <v>21.819900000000001</v>
      </c>
      <c r="N377" s="191" t="s">
        <v>54</v>
      </c>
      <c r="O377" s="191"/>
      <c r="P377" s="191"/>
      <c r="V377" s="36">
        <f t="shared" si="81"/>
        <v>1186.68</v>
      </c>
      <c r="W377" s="36">
        <f t="shared" si="82"/>
        <v>1179.5800000000002</v>
      </c>
    </row>
    <row r="378" spans="1:23" x14ac:dyDescent="0.2">
      <c r="A378" s="171">
        <v>41575</v>
      </c>
      <c r="B378" s="2">
        <v>29578142.859999999</v>
      </c>
      <c r="C378" s="2">
        <v>1183.1300000000001</v>
      </c>
      <c r="D378" s="2">
        <f t="shared" si="76"/>
        <v>0</v>
      </c>
      <c r="E378" s="30">
        <f t="shared" si="76"/>
        <v>0</v>
      </c>
      <c r="F378" s="73">
        <f t="shared" si="77"/>
        <v>0</v>
      </c>
      <c r="G378" s="43">
        <f t="shared" si="77"/>
        <v>0</v>
      </c>
      <c r="I378" s="31">
        <f t="shared" si="85"/>
        <v>727.33</v>
      </c>
      <c r="J378" s="137">
        <f t="shared" si="83"/>
        <v>395.99149999999997</v>
      </c>
      <c r="K378" s="77">
        <f t="shared" si="79"/>
        <v>71.278499999999994</v>
      </c>
      <c r="L378" s="137">
        <f t="shared" si="84"/>
        <v>121.22190000000001</v>
      </c>
      <c r="M378" s="77">
        <f t="shared" si="80"/>
        <v>21.819900000000001</v>
      </c>
      <c r="N378" s="119" t="s">
        <v>52</v>
      </c>
      <c r="O378" s="120">
        <f>SUM(J352:J382)</f>
        <v>12294.647700000001</v>
      </c>
      <c r="P378" s="76">
        <f>SUM(L352:L382)</f>
        <v>3763.6680000000001</v>
      </c>
      <c r="V378" s="36">
        <f t="shared" si="81"/>
        <v>1186.68</v>
      </c>
      <c r="W378" s="36">
        <f t="shared" si="82"/>
        <v>1179.5800000000002</v>
      </c>
    </row>
    <row r="379" spans="1:23" x14ac:dyDescent="0.2">
      <c r="A379" s="171">
        <v>41576</v>
      </c>
      <c r="B379" s="2">
        <v>29578142.859999999</v>
      </c>
      <c r="C379" s="2">
        <v>1183.1300000000001</v>
      </c>
      <c r="D379" s="2">
        <f t="shared" si="76"/>
        <v>0</v>
      </c>
      <c r="E379" s="30">
        <f t="shared" si="76"/>
        <v>0</v>
      </c>
      <c r="F379" s="73">
        <f t="shared" si="77"/>
        <v>0</v>
      </c>
      <c r="G379" s="43">
        <f t="shared" si="77"/>
        <v>0</v>
      </c>
      <c r="I379" s="31">
        <f t="shared" si="85"/>
        <v>727.33</v>
      </c>
      <c r="J379" s="137">
        <f t="shared" si="83"/>
        <v>395.99149999999997</v>
      </c>
      <c r="K379" s="77">
        <f t="shared" si="79"/>
        <v>71.278499999999994</v>
      </c>
      <c r="L379" s="137">
        <f t="shared" si="84"/>
        <v>121.22190000000001</v>
      </c>
      <c r="M379" s="77">
        <f t="shared" si="80"/>
        <v>21.819900000000001</v>
      </c>
      <c r="N379" s="119" t="s">
        <v>53</v>
      </c>
      <c r="O379" s="76">
        <f>SUM(K352:K382)</f>
        <v>2213.0374999999985</v>
      </c>
      <c r="P379" s="76">
        <f>SUM(M352:M382)</f>
        <v>677.45899999999983</v>
      </c>
      <c r="V379" s="36">
        <f t="shared" si="81"/>
        <v>1186.68</v>
      </c>
      <c r="W379" s="36">
        <f t="shared" si="82"/>
        <v>1179.5800000000002</v>
      </c>
    </row>
    <row r="380" spans="1:23" x14ac:dyDescent="0.2">
      <c r="A380" s="171">
        <v>41577</v>
      </c>
      <c r="B380" s="2">
        <v>29578142.859999999</v>
      </c>
      <c r="C380" s="2">
        <v>1183.1300000000001</v>
      </c>
      <c r="D380" s="2">
        <f t="shared" si="76"/>
        <v>0</v>
      </c>
      <c r="E380" s="30">
        <f t="shared" si="76"/>
        <v>0</v>
      </c>
      <c r="F380" s="73">
        <f t="shared" si="77"/>
        <v>0</v>
      </c>
      <c r="G380" s="43">
        <f t="shared" si="77"/>
        <v>0</v>
      </c>
      <c r="I380" s="19">
        <f t="shared" si="85"/>
        <v>727.33</v>
      </c>
      <c r="J380" s="138">
        <f t="shared" si="83"/>
        <v>395.99149999999997</v>
      </c>
      <c r="K380" s="78">
        <f t="shared" si="79"/>
        <v>71.278499999999994</v>
      </c>
      <c r="L380" s="144">
        <f t="shared" si="84"/>
        <v>121.22190000000001</v>
      </c>
      <c r="M380" s="87">
        <f t="shared" si="80"/>
        <v>21.819900000000001</v>
      </c>
      <c r="N380" s="186" t="s">
        <v>14</v>
      </c>
      <c r="O380" s="186"/>
      <c r="P380" s="186"/>
      <c r="V380" s="36">
        <f t="shared" si="81"/>
        <v>1186.68</v>
      </c>
      <c r="W380" s="36">
        <f t="shared" si="82"/>
        <v>1179.5800000000002</v>
      </c>
    </row>
    <row r="381" spans="1:23" x14ac:dyDescent="0.2">
      <c r="A381" s="171">
        <v>41578</v>
      </c>
      <c r="B381" s="31">
        <v>30990689.059999999</v>
      </c>
      <c r="C381" s="31">
        <v>1235.45</v>
      </c>
      <c r="D381" s="2">
        <f t="shared" si="76"/>
        <v>1412546.1999999993</v>
      </c>
      <c r="E381" s="30">
        <f t="shared" si="76"/>
        <v>52.319999999999936</v>
      </c>
      <c r="F381" s="73">
        <f t="shared" si="77"/>
        <v>4.7756419552299076E-2</v>
      </c>
      <c r="G381" s="43">
        <f t="shared" si="77"/>
        <v>4.4221683162458843E-2</v>
      </c>
      <c r="I381" s="19">
        <f t="shared" si="85"/>
        <v>727.33</v>
      </c>
      <c r="J381" s="138">
        <f t="shared" si="83"/>
        <v>395.99149999999997</v>
      </c>
      <c r="K381" s="78">
        <f t="shared" si="79"/>
        <v>71.278499999999994</v>
      </c>
      <c r="L381" s="144">
        <f t="shared" si="84"/>
        <v>121.22190000000001</v>
      </c>
      <c r="M381" s="87">
        <f t="shared" si="80"/>
        <v>21.819900000000001</v>
      </c>
      <c r="N381" s="92" t="s">
        <v>43</v>
      </c>
      <c r="O381" s="174" t="s">
        <v>39</v>
      </c>
      <c r="P381" s="93" t="s">
        <v>40</v>
      </c>
      <c r="V381" s="36">
        <f t="shared" si="81"/>
        <v>1239.1600000000001</v>
      </c>
      <c r="W381" s="36">
        <f t="shared" si="82"/>
        <v>1231.74</v>
      </c>
    </row>
    <row r="382" spans="1:23" x14ac:dyDescent="0.2">
      <c r="A382" s="171">
        <v>41579</v>
      </c>
      <c r="B382" s="2">
        <v>30990689.059999999</v>
      </c>
      <c r="C382" s="2">
        <v>1235.45</v>
      </c>
      <c r="D382" s="2">
        <f t="shared" si="76"/>
        <v>0</v>
      </c>
      <c r="E382" s="30">
        <f t="shared" si="76"/>
        <v>0</v>
      </c>
      <c r="F382" s="73">
        <f t="shared" si="77"/>
        <v>0</v>
      </c>
      <c r="G382" s="43">
        <f t="shared" si="77"/>
        <v>0</v>
      </c>
      <c r="I382" s="32">
        <f t="shared" si="85"/>
        <v>762.07</v>
      </c>
      <c r="J382" s="139">
        <f t="shared" si="83"/>
        <v>414.90269999999998</v>
      </c>
      <c r="K382" s="79">
        <f t="shared" si="79"/>
        <v>74.682500000000005</v>
      </c>
      <c r="L382" s="139">
        <f t="shared" si="84"/>
        <v>127.011</v>
      </c>
      <c r="M382" s="79">
        <f t="shared" si="80"/>
        <v>22.861999999999998</v>
      </c>
      <c r="N382" s="94">
        <f>SUM(I350:I382)</f>
        <v>24032.300000000014</v>
      </c>
      <c r="O382" s="89">
        <f>IF(SUM(J352:J382)&lt;20000,20000,SUM(J352:J382))</f>
        <v>20000</v>
      </c>
      <c r="P382" s="91">
        <f>IF(SUM(L352:L382)&lt;6000,6000,SUM(L352:L382))</f>
        <v>6000</v>
      </c>
      <c r="Q382" s="34"/>
      <c r="V382" s="36">
        <f t="shared" si="81"/>
        <v>1239.1600000000001</v>
      </c>
      <c r="W382" s="36">
        <f t="shared" si="82"/>
        <v>1231.74</v>
      </c>
    </row>
    <row r="383" spans="1:23" x14ac:dyDescent="0.2">
      <c r="A383" s="171">
        <v>41580</v>
      </c>
      <c r="B383" s="2">
        <v>30990689.059999999</v>
      </c>
      <c r="C383" s="2">
        <v>1235.45</v>
      </c>
      <c r="D383" s="2">
        <f t="shared" si="76"/>
        <v>0</v>
      </c>
      <c r="E383" s="30">
        <f t="shared" si="76"/>
        <v>0</v>
      </c>
      <c r="F383" s="73">
        <f t="shared" si="77"/>
        <v>0</v>
      </c>
      <c r="G383" s="43">
        <f t="shared" si="77"/>
        <v>0</v>
      </c>
      <c r="I383" s="19">
        <f t="shared" si="85"/>
        <v>762.07</v>
      </c>
      <c r="J383" s="138">
        <f t="shared" si="83"/>
        <v>414.90269999999998</v>
      </c>
      <c r="K383" s="78">
        <f t="shared" si="79"/>
        <v>74.682500000000005</v>
      </c>
      <c r="L383" s="144">
        <f t="shared" si="84"/>
        <v>127.011</v>
      </c>
      <c r="M383" s="87">
        <f t="shared" si="80"/>
        <v>22.861999999999998</v>
      </c>
      <c r="N383" s="94">
        <f>ROUND(N382*18/118,2)</f>
        <v>3665.94</v>
      </c>
      <c r="O383" s="95">
        <f>IF(O382=TRUE,SUM(K352:K382),O382*18%)</f>
        <v>3600</v>
      </c>
      <c r="P383" s="96">
        <f>IF(P382=TRUE,SUM(M352:M382),P382*18%)</f>
        <v>1080</v>
      </c>
      <c r="Q383" s="34"/>
      <c r="V383" s="36">
        <f t="shared" si="81"/>
        <v>1239.1600000000001</v>
      </c>
      <c r="W383" s="36">
        <f t="shared" si="82"/>
        <v>1231.74</v>
      </c>
    </row>
    <row r="384" spans="1:23" x14ac:dyDescent="0.2">
      <c r="A384" s="171">
        <v>41581</v>
      </c>
      <c r="B384" s="2">
        <v>30990689.059999999</v>
      </c>
      <c r="C384" s="2">
        <v>1235.45</v>
      </c>
      <c r="D384" s="2">
        <f t="shared" si="76"/>
        <v>0</v>
      </c>
      <c r="E384" s="30">
        <f t="shared" si="76"/>
        <v>0</v>
      </c>
      <c r="F384" s="73">
        <f t="shared" si="77"/>
        <v>0</v>
      </c>
      <c r="G384" s="43">
        <f t="shared" si="77"/>
        <v>0</v>
      </c>
      <c r="I384" s="19">
        <f t="shared" si="85"/>
        <v>762.07</v>
      </c>
      <c r="J384" s="138">
        <f t="shared" si="83"/>
        <v>414.90269999999998</v>
      </c>
      <c r="K384" s="78">
        <f t="shared" si="79"/>
        <v>74.682500000000005</v>
      </c>
      <c r="L384" s="144">
        <f t="shared" si="84"/>
        <v>127.011</v>
      </c>
      <c r="M384" s="87">
        <f t="shared" si="80"/>
        <v>22.861999999999998</v>
      </c>
      <c r="N384" s="190" t="s">
        <v>47</v>
      </c>
      <c r="O384" s="190"/>
      <c r="P384" s="190"/>
      <c r="Q384" s="34"/>
      <c r="V384" s="36">
        <f t="shared" si="81"/>
        <v>1239.1600000000001</v>
      </c>
      <c r="W384" s="36">
        <f t="shared" si="82"/>
        <v>1231.74</v>
      </c>
    </row>
    <row r="385" spans="1:23" x14ac:dyDescent="0.2">
      <c r="A385" s="171">
        <v>41582</v>
      </c>
      <c r="B385" s="2">
        <v>30990689.059999999</v>
      </c>
      <c r="C385" s="2">
        <v>1235.45</v>
      </c>
      <c r="D385" s="2">
        <f t="shared" si="76"/>
        <v>0</v>
      </c>
      <c r="E385" s="30">
        <f t="shared" si="76"/>
        <v>0</v>
      </c>
      <c r="F385" s="73">
        <f t="shared" si="77"/>
        <v>0</v>
      </c>
      <c r="G385" s="43">
        <f t="shared" si="77"/>
        <v>0</v>
      </c>
      <c r="I385" s="31">
        <f t="shared" si="85"/>
        <v>762.07</v>
      </c>
      <c r="J385" s="137">
        <f t="shared" si="83"/>
        <v>414.90269999999998</v>
      </c>
      <c r="K385" s="77">
        <f t="shared" si="79"/>
        <v>74.682500000000005</v>
      </c>
      <c r="L385" s="137">
        <f t="shared" si="84"/>
        <v>127.011</v>
      </c>
      <c r="M385" s="77">
        <f t="shared" si="80"/>
        <v>22.861999999999998</v>
      </c>
      <c r="N385" s="75"/>
      <c r="O385" s="75"/>
      <c r="P385" s="75"/>
      <c r="Q385" s="34"/>
      <c r="V385" s="36">
        <f t="shared" si="81"/>
        <v>1239.1600000000001</v>
      </c>
      <c r="W385" s="36">
        <f t="shared" si="82"/>
        <v>1231.74</v>
      </c>
    </row>
    <row r="386" spans="1:23" x14ac:dyDescent="0.2">
      <c r="A386" s="171">
        <v>41583</v>
      </c>
      <c r="B386" s="2">
        <v>30990689.059999999</v>
      </c>
      <c r="C386" s="2">
        <v>1235.45</v>
      </c>
      <c r="D386" s="2">
        <f t="shared" si="76"/>
        <v>0</v>
      </c>
      <c r="E386" s="30">
        <f t="shared" si="76"/>
        <v>0</v>
      </c>
      <c r="F386" s="73">
        <f t="shared" si="77"/>
        <v>0</v>
      </c>
      <c r="G386" s="43">
        <f t="shared" si="77"/>
        <v>0</v>
      </c>
      <c r="I386" s="31">
        <f t="shared" si="85"/>
        <v>762.07</v>
      </c>
      <c r="J386" s="137">
        <f t="shared" si="83"/>
        <v>414.90269999999998</v>
      </c>
      <c r="K386" s="77">
        <f t="shared" si="79"/>
        <v>74.682500000000005</v>
      </c>
      <c r="L386" s="137">
        <f t="shared" si="84"/>
        <v>127.011</v>
      </c>
      <c r="M386" s="77">
        <f t="shared" si="80"/>
        <v>22.861999999999998</v>
      </c>
      <c r="N386" s="14"/>
      <c r="O386" s="14"/>
      <c r="P386" s="14"/>
      <c r="Q386" s="34"/>
      <c r="V386" s="36">
        <f t="shared" si="81"/>
        <v>1239.1600000000001</v>
      </c>
      <c r="W386" s="36">
        <f t="shared" si="82"/>
        <v>1231.74</v>
      </c>
    </row>
    <row r="387" spans="1:23" x14ac:dyDescent="0.2">
      <c r="A387" s="171">
        <v>41584</v>
      </c>
      <c r="B387" s="2">
        <v>30990689.059999999</v>
      </c>
      <c r="C387" s="2">
        <v>1235.45</v>
      </c>
      <c r="D387" s="2">
        <f t="shared" si="76"/>
        <v>0</v>
      </c>
      <c r="E387" s="30">
        <f t="shared" si="76"/>
        <v>0</v>
      </c>
      <c r="F387" s="73">
        <f t="shared" si="77"/>
        <v>0</v>
      </c>
      <c r="G387" s="43">
        <f t="shared" si="77"/>
        <v>0</v>
      </c>
      <c r="I387" s="31">
        <f t="shared" si="85"/>
        <v>762.07</v>
      </c>
      <c r="J387" s="137">
        <f t="shared" si="83"/>
        <v>414.90269999999998</v>
      </c>
      <c r="K387" s="77">
        <f t="shared" si="79"/>
        <v>74.682500000000005</v>
      </c>
      <c r="L387" s="137">
        <f t="shared" si="84"/>
        <v>127.011</v>
      </c>
      <c r="M387" s="77">
        <f t="shared" si="80"/>
        <v>22.861999999999998</v>
      </c>
      <c r="N387" s="14"/>
      <c r="O387" s="14"/>
      <c r="P387" s="14"/>
      <c r="Q387" s="34"/>
      <c r="V387" s="36">
        <f t="shared" si="81"/>
        <v>1239.1600000000001</v>
      </c>
      <c r="W387" s="36">
        <f t="shared" si="82"/>
        <v>1231.74</v>
      </c>
    </row>
    <row r="388" spans="1:23" x14ac:dyDescent="0.2">
      <c r="A388" s="171">
        <v>41585</v>
      </c>
      <c r="B388" s="2">
        <v>30990689.059999999</v>
      </c>
      <c r="C388" s="2">
        <v>1235.45</v>
      </c>
      <c r="D388" s="2">
        <f t="shared" si="76"/>
        <v>0</v>
      </c>
      <c r="E388" s="30">
        <f t="shared" si="76"/>
        <v>0</v>
      </c>
      <c r="F388" s="73">
        <f t="shared" si="77"/>
        <v>0</v>
      </c>
      <c r="G388" s="43">
        <f t="shared" si="77"/>
        <v>0</v>
      </c>
      <c r="I388" s="19">
        <f t="shared" si="85"/>
        <v>762.07</v>
      </c>
      <c r="J388" s="138">
        <f t="shared" si="83"/>
        <v>414.90269999999998</v>
      </c>
      <c r="K388" s="78">
        <f t="shared" si="79"/>
        <v>74.682500000000005</v>
      </c>
      <c r="L388" s="144">
        <f t="shared" si="84"/>
        <v>127.011</v>
      </c>
      <c r="M388" s="87">
        <f t="shared" si="80"/>
        <v>22.861999999999998</v>
      </c>
      <c r="N388" s="14"/>
      <c r="O388" s="14"/>
      <c r="P388" s="14"/>
      <c r="V388" s="36">
        <f t="shared" si="81"/>
        <v>1239.1600000000001</v>
      </c>
      <c r="W388" s="36">
        <f t="shared" si="82"/>
        <v>1231.74</v>
      </c>
    </row>
    <row r="389" spans="1:23" x14ac:dyDescent="0.2">
      <c r="A389" s="171">
        <v>41586</v>
      </c>
      <c r="B389" s="2">
        <v>30990689.059999999</v>
      </c>
      <c r="C389" s="2">
        <v>1235.45</v>
      </c>
      <c r="D389" s="2">
        <f t="shared" si="76"/>
        <v>0</v>
      </c>
      <c r="E389" s="30">
        <f t="shared" si="76"/>
        <v>0</v>
      </c>
      <c r="F389" s="73">
        <f t="shared" si="77"/>
        <v>0</v>
      </c>
      <c r="G389" s="43">
        <f t="shared" si="77"/>
        <v>0</v>
      </c>
      <c r="I389" s="19">
        <f t="shared" si="85"/>
        <v>762.07</v>
      </c>
      <c r="J389" s="138">
        <f t="shared" si="83"/>
        <v>414.90269999999998</v>
      </c>
      <c r="K389" s="78">
        <f t="shared" si="79"/>
        <v>74.682500000000005</v>
      </c>
      <c r="L389" s="144">
        <f t="shared" si="84"/>
        <v>127.011</v>
      </c>
      <c r="M389" s="87">
        <f t="shared" si="80"/>
        <v>22.861999999999998</v>
      </c>
      <c r="N389" s="14"/>
      <c r="O389" s="14"/>
      <c r="P389" s="14"/>
      <c r="V389" s="36">
        <f t="shared" si="81"/>
        <v>1239.1600000000001</v>
      </c>
      <c r="W389" s="36">
        <f t="shared" si="82"/>
        <v>1231.74</v>
      </c>
    </row>
    <row r="390" spans="1:23" x14ac:dyDescent="0.2">
      <c r="A390" s="171">
        <v>41587</v>
      </c>
      <c r="B390" s="2">
        <v>30990689.059999999</v>
      </c>
      <c r="C390" s="2">
        <v>1235.45</v>
      </c>
      <c r="D390" s="2">
        <f t="shared" si="76"/>
        <v>0</v>
      </c>
      <c r="E390" s="30">
        <f t="shared" si="76"/>
        <v>0</v>
      </c>
      <c r="F390" s="73">
        <f t="shared" si="77"/>
        <v>0</v>
      </c>
      <c r="G390" s="43">
        <f t="shared" si="77"/>
        <v>0</v>
      </c>
      <c r="I390" s="19">
        <f t="shared" si="85"/>
        <v>762.07</v>
      </c>
      <c r="J390" s="138">
        <f t="shared" si="83"/>
        <v>414.90269999999998</v>
      </c>
      <c r="K390" s="78">
        <f t="shared" si="79"/>
        <v>74.682500000000005</v>
      </c>
      <c r="L390" s="144">
        <f t="shared" si="84"/>
        <v>127.011</v>
      </c>
      <c r="M390" s="87">
        <f t="shared" si="80"/>
        <v>22.861999999999998</v>
      </c>
      <c r="N390" s="14"/>
      <c r="O390" s="14"/>
      <c r="P390" s="14"/>
      <c r="V390" s="36">
        <f t="shared" si="81"/>
        <v>1239.1600000000001</v>
      </c>
      <c r="W390" s="36">
        <f t="shared" si="82"/>
        <v>1231.74</v>
      </c>
    </row>
    <row r="391" spans="1:23" x14ac:dyDescent="0.2">
      <c r="A391" s="171">
        <v>41588</v>
      </c>
      <c r="B391" s="2">
        <v>30990689.059999999</v>
      </c>
      <c r="C391" s="2">
        <v>1235.45</v>
      </c>
      <c r="D391" s="2">
        <f t="shared" si="76"/>
        <v>0</v>
      </c>
      <c r="E391" s="30">
        <f t="shared" si="76"/>
        <v>0</v>
      </c>
      <c r="F391" s="73">
        <f t="shared" si="77"/>
        <v>0</v>
      </c>
      <c r="G391" s="43">
        <f t="shared" si="77"/>
        <v>0</v>
      </c>
      <c r="I391" s="19">
        <f t="shared" si="85"/>
        <v>762.07</v>
      </c>
      <c r="J391" s="138">
        <f t="shared" si="83"/>
        <v>414.90269999999998</v>
      </c>
      <c r="K391" s="78">
        <f t="shared" si="79"/>
        <v>74.682500000000005</v>
      </c>
      <c r="L391" s="144">
        <f t="shared" si="84"/>
        <v>127.011</v>
      </c>
      <c r="M391" s="87">
        <f t="shared" si="80"/>
        <v>22.861999999999998</v>
      </c>
      <c r="N391" s="14"/>
      <c r="O391" s="14"/>
      <c r="P391" s="14"/>
      <c r="V391" s="36">
        <f t="shared" si="81"/>
        <v>1239.1600000000001</v>
      </c>
      <c r="W391" s="36">
        <f t="shared" si="82"/>
        <v>1231.74</v>
      </c>
    </row>
    <row r="392" spans="1:23" x14ac:dyDescent="0.2">
      <c r="A392" s="171">
        <v>41589</v>
      </c>
      <c r="B392" s="2">
        <v>30990689.059999999</v>
      </c>
      <c r="C392" s="2">
        <v>1235.45</v>
      </c>
      <c r="D392" s="2">
        <f t="shared" si="76"/>
        <v>0</v>
      </c>
      <c r="E392" s="30">
        <f t="shared" si="76"/>
        <v>0</v>
      </c>
      <c r="F392" s="73">
        <f t="shared" si="77"/>
        <v>0</v>
      </c>
      <c r="G392" s="43">
        <f t="shared" si="77"/>
        <v>0</v>
      </c>
      <c r="I392" s="31">
        <f t="shared" si="85"/>
        <v>762.07</v>
      </c>
      <c r="J392" s="137">
        <f t="shared" si="83"/>
        <v>414.90269999999998</v>
      </c>
      <c r="K392" s="77">
        <f t="shared" si="79"/>
        <v>74.682500000000005</v>
      </c>
      <c r="L392" s="137">
        <f t="shared" si="84"/>
        <v>127.011</v>
      </c>
      <c r="M392" s="77">
        <f t="shared" si="80"/>
        <v>22.861999999999998</v>
      </c>
      <c r="N392" s="14"/>
      <c r="O392" s="14"/>
      <c r="P392" s="14"/>
      <c r="V392" s="36">
        <f t="shared" si="81"/>
        <v>1239.1600000000001</v>
      </c>
      <c r="W392" s="36">
        <f t="shared" si="82"/>
        <v>1231.74</v>
      </c>
    </row>
    <row r="393" spans="1:23" x14ac:dyDescent="0.2">
      <c r="A393" s="171">
        <v>41590</v>
      </c>
      <c r="B393" s="2">
        <v>30990689.059999999</v>
      </c>
      <c r="C393" s="2">
        <v>1235.45</v>
      </c>
      <c r="D393" s="2">
        <f t="shared" si="76"/>
        <v>0</v>
      </c>
      <c r="E393" s="30">
        <f t="shared" si="76"/>
        <v>0</v>
      </c>
      <c r="F393" s="73">
        <f t="shared" si="77"/>
        <v>0</v>
      </c>
      <c r="G393" s="43">
        <f t="shared" si="77"/>
        <v>0</v>
      </c>
      <c r="I393" s="31">
        <f t="shared" si="85"/>
        <v>762.07</v>
      </c>
      <c r="J393" s="137">
        <f t="shared" si="83"/>
        <v>414.90269999999998</v>
      </c>
      <c r="K393" s="77">
        <f t="shared" si="79"/>
        <v>74.682500000000005</v>
      </c>
      <c r="L393" s="137">
        <f t="shared" si="84"/>
        <v>127.011</v>
      </c>
      <c r="M393" s="77">
        <f t="shared" si="80"/>
        <v>22.861999999999998</v>
      </c>
      <c r="N393" s="14"/>
      <c r="O393" s="14"/>
      <c r="P393" s="14"/>
      <c r="V393" s="36">
        <f t="shared" si="81"/>
        <v>1239.1600000000001</v>
      </c>
      <c r="W393" s="36">
        <f t="shared" si="82"/>
        <v>1231.74</v>
      </c>
    </row>
    <row r="394" spans="1:23" x14ac:dyDescent="0.2">
      <c r="A394" s="171">
        <v>41591</v>
      </c>
      <c r="B394" s="2">
        <v>30990689.059999999</v>
      </c>
      <c r="C394" s="2">
        <v>1235.45</v>
      </c>
      <c r="D394" s="2">
        <f t="shared" si="76"/>
        <v>0</v>
      </c>
      <c r="E394" s="30">
        <f t="shared" si="76"/>
        <v>0</v>
      </c>
      <c r="F394" s="73">
        <f t="shared" si="77"/>
        <v>0</v>
      </c>
      <c r="G394" s="43">
        <f t="shared" si="77"/>
        <v>0</v>
      </c>
      <c r="I394" s="19">
        <f t="shared" si="85"/>
        <v>762.07</v>
      </c>
      <c r="J394" s="138">
        <f t="shared" si="83"/>
        <v>414.90269999999998</v>
      </c>
      <c r="K394" s="78">
        <f t="shared" si="79"/>
        <v>74.682500000000005</v>
      </c>
      <c r="L394" s="144">
        <f t="shared" si="84"/>
        <v>127.011</v>
      </c>
      <c r="M394" s="87">
        <f t="shared" si="80"/>
        <v>22.861999999999998</v>
      </c>
      <c r="N394" s="14"/>
      <c r="O394" s="14"/>
      <c r="P394" s="14"/>
      <c r="V394" s="36">
        <f t="shared" si="81"/>
        <v>1239.1600000000001</v>
      </c>
      <c r="W394" s="36">
        <f t="shared" si="82"/>
        <v>1231.74</v>
      </c>
    </row>
    <row r="395" spans="1:23" x14ac:dyDescent="0.2">
      <c r="A395" s="171">
        <v>41592</v>
      </c>
      <c r="B395" s="2">
        <v>30990689.059999999</v>
      </c>
      <c r="C395" s="2">
        <v>1235.45</v>
      </c>
      <c r="D395" s="2">
        <f t="shared" si="76"/>
        <v>0</v>
      </c>
      <c r="E395" s="30">
        <f t="shared" si="76"/>
        <v>0</v>
      </c>
      <c r="F395" s="73">
        <f t="shared" si="77"/>
        <v>0</v>
      </c>
      <c r="G395" s="43">
        <f t="shared" si="77"/>
        <v>0</v>
      </c>
      <c r="I395" s="19">
        <f t="shared" si="85"/>
        <v>762.07</v>
      </c>
      <c r="J395" s="138">
        <f t="shared" si="83"/>
        <v>414.90269999999998</v>
      </c>
      <c r="K395" s="78">
        <f t="shared" si="79"/>
        <v>74.682500000000005</v>
      </c>
      <c r="L395" s="144">
        <f t="shared" si="84"/>
        <v>127.011</v>
      </c>
      <c r="M395" s="87">
        <f t="shared" si="80"/>
        <v>22.861999999999998</v>
      </c>
      <c r="N395" s="14"/>
      <c r="O395" s="14"/>
      <c r="P395" s="14"/>
      <c r="V395" s="36">
        <f t="shared" si="81"/>
        <v>1239.1600000000001</v>
      </c>
      <c r="W395" s="36">
        <f t="shared" si="82"/>
        <v>1231.74</v>
      </c>
    </row>
    <row r="396" spans="1:23" x14ac:dyDescent="0.2">
      <c r="A396" s="171">
        <v>41593</v>
      </c>
      <c r="B396" s="2">
        <v>30990689.059999999</v>
      </c>
      <c r="C396" s="2">
        <v>1235.45</v>
      </c>
      <c r="D396" s="2">
        <f t="shared" si="76"/>
        <v>0</v>
      </c>
      <c r="E396" s="30">
        <f t="shared" si="76"/>
        <v>0</v>
      </c>
      <c r="F396" s="73">
        <f t="shared" si="77"/>
        <v>0</v>
      </c>
      <c r="G396" s="43">
        <f t="shared" si="77"/>
        <v>0</v>
      </c>
      <c r="I396" s="19">
        <f t="shared" si="85"/>
        <v>762.07</v>
      </c>
      <c r="J396" s="138">
        <f t="shared" si="83"/>
        <v>414.90269999999998</v>
      </c>
      <c r="K396" s="78">
        <f t="shared" si="79"/>
        <v>74.682500000000005</v>
      </c>
      <c r="L396" s="144">
        <f t="shared" si="84"/>
        <v>127.011</v>
      </c>
      <c r="M396" s="87">
        <f t="shared" si="80"/>
        <v>22.861999999999998</v>
      </c>
      <c r="N396" s="14"/>
      <c r="O396" s="14"/>
      <c r="P396" s="14"/>
      <c r="V396" s="36">
        <f t="shared" si="81"/>
        <v>1239.1600000000001</v>
      </c>
      <c r="W396" s="36">
        <f t="shared" si="82"/>
        <v>1231.74</v>
      </c>
    </row>
    <row r="397" spans="1:23" x14ac:dyDescent="0.2">
      <c r="A397" s="171">
        <v>41594</v>
      </c>
      <c r="B397" s="2">
        <v>30990689.059999999</v>
      </c>
      <c r="C397" s="2">
        <v>1235.45</v>
      </c>
      <c r="D397" s="2">
        <f t="shared" si="76"/>
        <v>0</v>
      </c>
      <c r="E397" s="30">
        <f t="shared" si="76"/>
        <v>0</v>
      </c>
      <c r="F397" s="73">
        <f t="shared" si="77"/>
        <v>0</v>
      </c>
      <c r="G397" s="43">
        <f t="shared" si="77"/>
        <v>0</v>
      </c>
      <c r="I397" s="19">
        <f t="shared" si="85"/>
        <v>762.07</v>
      </c>
      <c r="J397" s="138">
        <f t="shared" si="83"/>
        <v>414.90269999999998</v>
      </c>
      <c r="K397" s="78">
        <f t="shared" si="79"/>
        <v>74.682500000000005</v>
      </c>
      <c r="L397" s="144">
        <f t="shared" si="84"/>
        <v>127.011</v>
      </c>
      <c r="M397" s="87">
        <f t="shared" si="80"/>
        <v>22.861999999999998</v>
      </c>
      <c r="N397" s="14"/>
      <c r="O397" s="14"/>
      <c r="P397" s="14"/>
      <c r="V397" s="36">
        <f t="shared" si="81"/>
        <v>1239.1600000000001</v>
      </c>
      <c r="W397" s="36">
        <f t="shared" si="82"/>
        <v>1231.74</v>
      </c>
    </row>
    <row r="398" spans="1:23" x14ac:dyDescent="0.2">
      <c r="A398" s="171">
        <v>41595</v>
      </c>
      <c r="B398" s="2">
        <v>30990689.059999999</v>
      </c>
      <c r="C398" s="2">
        <v>1235.45</v>
      </c>
      <c r="D398" s="2">
        <f t="shared" si="76"/>
        <v>0</v>
      </c>
      <c r="E398" s="30">
        <f t="shared" si="76"/>
        <v>0</v>
      </c>
      <c r="F398" s="73">
        <f t="shared" si="77"/>
        <v>0</v>
      </c>
      <c r="G398" s="43">
        <f t="shared" si="77"/>
        <v>0</v>
      </c>
      <c r="I398" s="19">
        <f t="shared" si="85"/>
        <v>762.07</v>
      </c>
      <c r="J398" s="138">
        <f t="shared" si="83"/>
        <v>414.90269999999998</v>
      </c>
      <c r="K398" s="78">
        <f t="shared" si="79"/>
        <v>74.682500000000005</v>
      </c>
      <c r="L398" s="144">
        <f t="shared" si="84"/>
        <v>127.011</v>
      </c>
      <c r="M398" s="87">
        <f t="shared" si="80"/>
        <v>22.861999999999998</v>
      </c>
      <c r="N398" s="14"/>
      <c r="O398" s="14"/>
      <c r="P398" s="14"/>
      <c r="V398" s="36">
        <f t="shared" si="81"/>
        <v>1239.1600000000001</v>
      </c>
      <c r="W398" s="36">
        <f t="shared" si="82"/>
        <v>1231.74</v>
      </c>
    </row>
    <row r="399" spans="1:23" x14ac:dyDescent="0.2">
      <c r="A399" s="171">
        <v>41596</v>
      </c>
      <c r="B399" s="2">
        <v>30990689.059999999</v>
      </c>
      <c r="C399" s="2">
        <v>1235.45</v>
      </c>
      <c r="D399" s="2">
        <f t="shared" ref="D399:E442" si="86">IF(B399-B398=-B399-B398,0,B399-B398)</f>
        <v>0</v>
      </c>
      <c r="E399" s="30">
        <f t="shared" si="86"/>
        <v>0</v>
      </c>
      <c r="F399" s="73">
        <f t="shared" ref="F399:G442" si="87">IFERROR(D399/B398,0)</f>
        <v>0</v>
      </c>
      <c r="G399" s="43">
        <f t="shared" si="87"/>
        <v>0</v>
      </c>
      <c r="I399" s="31">
        <f t="shared" si="85"/>
        <v>762.07</v>
      </c>
      <c r="J399" s="137">
        <f t="shared" si="83"/>
        <v>414.90269999999998</v>
      </c>
      <c r="K399" s="77">
        <f t="shared" si="79"/>
        <v>74.682500000000005</v>
      </c>
      <c r="L399" s="137">
        <f t="shared" si="84"/>
        <v>127.011</v>
      </c>
      <c r="M399" s="77">
        <f t="shared" si="80"/>
        <v>22.861999999999998</v>
      </c>
      <c r="N399" s="14"/>
      <c r="O399" s="14"/>
      <c r="P399" s="14"/>
      <c r="V399" s="36">
        <f t="shared" si="81"/>
        <v>1239.1600000000001</v>
      </c>
      <c r="W399" s="36">
        <f t="shared" si="82"/>
        <v>1231.74</v>
      </c>
    </row>
    <row r="400" spans="1:23" x14ac:dyDescent="0.2">
      <c r="A400" s="171">
        <v>41597</v>
      </c>
      <c r="B400" s="2">
        <v>30990689.059999999</v>
      </c>
      <c r="C400" s="2">
        <v>1235.45</v>
      </c>
      <c r="D400" s="2">
        <f t="shared" si="86"/>
        <v>0</v>
      </c>
      <c r="E400" s="30">
        <f t="shared" si="86"/>
        <v>0</v>
      </c>
      <c r="F400" s="73">
        <f t="shared" si="87"/>
        <v>0</v>
      </c>
      <c r="G400" s="43">
        <f t="shared" si="87"/>
        <v>0</v>
      </c>
      <c r="I400" s="31">
        <f t="shared" si="85"/>
        <v>762.07</v>
      </c>
      <c r="J400" s="137">
        <f t="shared" si="83"/>
        <v>414.90269999999998</v>
      </c>
      <c r="K400" s="77">
        <f t="shared" si="79"/>
        <v>74.682500000000005</v>
      </c>
      <c r="L400" s="137">
        <f t="shared" si="84"/>
        <v>127.011</v>
      </c>
      <c r="M400" s="77">
        <f t="shared" si="80"/>
        <v>22.861999999999998</v>
      </c>
      <c r="N400" s="14"/>
      <c r="O400" s="14"/>
      <c r="P400" s="14"/>
      <c r="V400" s="36">
        <f t="shared" si="81"/>
        <v>1239.1600000000001</v>
      </c>
      <c r="W400" s="36">
        <f t="shared" si="82"/>
        <v>1231.74</v>
      </c>
    </row>
    <row r="401" spans="1:23" x14ac:dyDescent="0.2">
      <c r="A401" s="171">
        <v>41598</v>
      </c>
      <c r="B401" s="2">
        <v>30990689.059999999</v>
      </c>
      <c r="C401" s="2">
        <v>1235.45</v>
      </c>
      <c r="D401" s="2">
        <f t="shared" si="86"/>
        <v>0</v>
      </c>
      <c r="E401" s="30">
        <f t="shared" si="86"/>
        <v>0</v>
      </c>
      <c r="F401" s="73">
        <f t="shared" si="87"/>
        <v>0</v>
      </c>
      <c r="G401" s="43">
        <f t="shared" si="87"/>
        <v>0</v>
      </c>
      <c r="I401" s="19">
        <f t="shared" si="85"/>
        <v>762.07</v>
      </c>
      <c r="J401" s="138">
        <f t="shared" si="83"/>
        <v>414.90269999999998</v>
      </c>
      <c r="K401" s="78">
        <f t="shared" si="79"/>
        <v>74.682500000000005</v>
      </c>
      <c r="L401" s="144">
        <f t="shared" si="84"/>
        <v>127.011</v>
      </c>
      <c r="M401" s="87">
        <f t="shared" si="80"/>
        <v>22.861999999999998</v>
      </c>
      <c r="N401" s="14"/>
      <c r="O401" s="14"/>
      <c r="P401" s="14"/>
      <c r="V401" s="36">
        <f t="shared" si="81"/>
        <v>1239.1600000000001</v>
      </c>
      <c r="W401" s="36">
        <f t="shared" si="82"/>
        <v>1231.74</v>
      </c>
    </row>
    <row r="402" spans="1:23" x14ac:dyDescent="0.2">
      <c r="A402" s="171">
        <v>41599</v>
      </c>
      <c r="B402" s="2">
        <v>30990689.059999999</v>
      </c>
      <c r="C402" s="2">
        <v>1235.45</v>
      </c>
      <c r="D402" s="2">
        <f t="shared" si="86"/>
        <v>0</v>
      </c>
      <c r="E402" s="30">
        <f t="shared" si="86"/>
        <v>0</v>
      </c>
      <c r="F402" s="73">
        <f t="shared" si="87"/>
        <v>0</v>
      </c>
      <c r="G402" s="43">
        <f t="shared" si="87"/>
        <v>0</v>
      </c>
      <c r="I402" s="19">
        <f t="shared" ref="I402:I433" si="88">ROUND(B401*$N$2/$O$813,2)</f>
        <v>762.07</v>
      </c>
      <c r="J402" s="138">
        <f t="shared" si="83"/>
        <v>414.90269999999998</v>
      </c>
      <c r="K402" s="78">
        <f t="shared" si="79"/>
        <v>74.682500000000005</v>
      </c>
      <c r="L402" s="144">
        <f t="shared" si="84"/>
        <v>127.011</v>
      </c>
      <c r="M402" s="87">
        <f t="shared" si="80"/>
        <v>22.861999999999998</v>
      </c>
      <c r="N402" s="14"/>
      <c r="O402" s="14"/>
      <c r="P402" s="14"/>
      <c r="V402" s="36">
        <f t="shared" si="81"/>
        <v>1239.1600000000001</v>
      </c>
      <c r="W402" s="36">
        <f t="shared" si="82"/>
        <v>1231.74</v>
      </c>
    </row>
    <row r="403" spans="1:23" x14ac:dyDescent="0.2">
      <c r="A403" s="171">
        <v>41600</v>
      </c>
      <c r="B403" s="2">
        <v>30990689.059999999</v>
      </c>
      <c r="C403" s="2">
        <v>1235.45</v>
      </c>
      <c r="D403" s="2">
        <f t="shared" si="86"/>
        <v>0</v>
      </c>
      <c r="E403" s="30">
        <f t="shared" si="86"/>
        <v>0</v>
      </c>
      <c r="F403" s="73">
        <f t="shared" si="87"/>
        <v>0</v>
      </c>
      <c r="G403" s="43">
        <f t="shared" si="87"/>
        <v>0</v>
      </c>
      <c r="I403" s="19">
        <f t="shared" si="88"/>
        <v>762.07</v>
      </c>
      <c r="J403" s="138">
        <f t="shared" si="83"/>
        <v>414.90269999999998</v>
      </c>
      <c r="K403" s="78">
        <f t="shared" si="79"/>
        <v>74.682500000000005</v>
      </c>
      <c r="L403" s="144">
        <f t="shared" si="84"/>
        <v>127.011</v>
      </c>
      <c r="M403" s="87">
        <f t="shared" si="80"/>
        <v>22.861999999999998</v>
      </c>
      <c r="N403" s="14"/>
      <c r="O403" s="14"/>
      <c r="P403" s="14"/>
      <c r="V403" s="36">
        <f t="shared" si="81"/>
        <v>1239.1600000000001</v>
      </c>
      <c r="W403" s="36">
        <f t="shared" si="82"/>
        <v>1231.74</v>
      </c>
    </row>
    <row r="404" spans="1:23" x14ac:dyDescent="0.2">
      <c r="A404" s="171">
        <v>41601</v>
      </c>
      <c r="B404" s="2">
        <v>30990689.059999999</v>
      </c>
      <c r="C404" s="2">
        <v>1235.45</v>
      </c>
      <c r="D404" s="2">
        <f t="shared" si="86"/>
        <v>0</v>
      </c>
      <c r="E404" s="30">
        <f t="shared" si="86"/>
        <v>0</v>
      </c>
      <c r="F404" s="73">
        <f t="shared" si="87"/>
        <v>0</v>
      </c>
      <c r="G404" s="43">
        <f t="shared" si="87"/>
        <v>0</v>
      </c>
      <c r="I404" s="19">
        <f t="shared" si="88"/>
        <v>762.07</v>
      </c>
      <c r="J404" s="138">
        <f t="shared" si="83"/>
        <v>414.90269999999998</v>
      </c>
      <c r="K404" s="78">
        <f t="shared" si="79"/>
        <v>74.682500000000005</v>
      </c>
      <c r="L404" s="144">
        <f t="shared" si="84"/>
        <v>127.011</v>
      </c>
      <c r="M404" s="87">
        <f t="shared" si="80"/>
        <v>22.861999999999998</v>
      </c>
      <c r="N404" s="14"/>
      <c r="O404" s="14"/>
      <c r="P404" s="14"/>
      <c r="V404" s="36">
        <f t="shared" si="81"/>
        <v>1239.1600000000001</v>
      </c>
      <c r="W404" s="36">
        <f t="shared" si="82"/>
        <v>1231.74</v>
      </c>
    </row>
    <row r="405" spans="1:23" x14ac:dyDescent="0.2">
      <c r="A405" s="171">
        <v>41602</v>
      </c>
      <c r="B405" s="2">
        <v>30990689.059999999</v>
      </c>
      <c r="C405" s="2">
        <v>1235.45</v>
      </c>
      <c r="D405" s="2">
        <f t="shared" si="86"/>
        <v>0</v>
      </c>
      <c r="E405" s="30">
        <f t="shared" si="86"/>
        <v>0</v>
      </c>
      <c r="F405" s="73">
        <f t="shared" si="87"/>
        <v>0</v>
      </c>
      <c r="G405" s="43">
        <f t="shared" si="87"/>
        <v>0</v>
      </c>
      <c r="I405" s="19">
        <f t="shared" si="88"/>
        <v>762.07</v>
      </c>
      <c r="J405" s="138">
        <f t="shared" si="83"/>
        <v>414.90269999999998</v>
      </c>
      <c r="K405" s="78">
        <f t="shared" si="79"/>
        <v>74.682500000000005</v>
      </c>
      <c r="L405" s="144">
        <f t="shared" si="84"/>
        <v>127.011</v>
      </c>
      <c r="M405" s="87">
        <f t="shared" si="80"/>
        <v>22.861999999999998</v>
      </c>
      <c r="V405" s="36">
        <f t="shared" si="81"/>
        <v>1239.1600000000001</v>
      </c>
      <c r="W405" s="36">
        <f t="shared" si="82"/>
        <v>1231.74</v>
      </c>
    </row>
    <row r="406" spans="1:23" x14ac:dyDescent="0.2">
      <c r="A406" s="171">
        <v>41603</v>
      </c>
      <c r="B406" s="2">
        <v>30990689.059999999</v>
      </c>
      <c r="C406" s="2">
        <v>1235.45</v>
      </c>
      <c r="D406" s="2">
        <f t="shared" si="86"/>
        <v>0</v>
      </c>
      <c r="E406" s="30">
        <f t="shared" si="86"/>
        <v>0</v>
      </c>
      <c r="F406" s="73">
        <f t="shared" si="87"/>
        <v>0</v>
      </c>
      <c r="G406" s="43">
        <f t="shared" si="87"/>
        <v>0</v>
      </c>
      <c r="I406" s="31">
        <f t="shared" si="88"/>
        <v>762.07</v>
      </c>
      <c r="J406" s="137">
        <f t="shared" si="83"/>
        <v>414.90269999999998</v>
      </c>
      <c r="K406" s="77">
        <f t="shared" si="79"/>
        <v>74.682500000000005</v>
      </c>
      <c r="L406" s="137">
        <f t="shared" si="84"/>
        <v>127.011</v>
      </c>
      <c r="M406" s="77">
        <f t="shared" si="80"/>
        <v>22.861999999999998</v>
      </c>
      <c r="V406" s="36">
        <f t="shared" si="81"/>
        <v>1239.1600000000001</v>
      </c>
      <c r="W406" s="36">
        <f t="shared" si="82"/>
        <v>1231.74</v>
      </c>
    </row>
    <row r="407" spans="1:23" x14ac:dyDescent="0.2">
      <c r="A407" s="171">
        <v>41604</v>
      </c>
      <c r="B407" s="2">
        <v>30990689.059999999</v>
      </c>
      <c r="C407" s="2">
        <v>1235.45</v>
      </c>
      <c r="D407" s="2">
        <f t="shared" si="86"/>
        <v>0</v>
      </c>
      <c r="E407" s="30">
        <f t="shared" si="86"/>
        <v>0</v>
      </c>
      <c r="F407" s="73">
        <f t="shared" si="87"/>
        <v>0</v>
      </c>
      <c r="G407" s="43">
        <f t="shared" si="87"/>
        <v>0</v>
      </c>
      <c r="I407" s="31">
        <f t="shared" si="88"/>
        <v>762.07</v>
      </c>
      <c r="J407" s="137">
        <f t="shared" si="83"/>
        <v>414.90269999999998</v>
      </c>
      <c r="K407" s="77">
        <f t="shared" si="79"/>
        <v>74.682500000000005</v>
      </c>
      <c r="L407" s="137">
        <f t="shared" si="84"/>
        <v>127.011</v>
      </c>
      <c r="M407" s="77">
        <f t="shared" si="80"/>
        <v>22.861999999999998</v>
      </c>
      <c r="N407" s="191" t="s">
        <v>54</v>
      </c>
      <c r="O407" s="191"/>
      <c r="P407" s="191"/>
      <c r="V407" s="36">
        <f t="shared" si="81"/>
        <v>1239.1600000000001</v>
      </c>
      <c r="W407" s="36">
        <f t="shared" si="82"/>
        <v>1231.74</v>
      </c>
    </row>
    <row r="408" spans="1:23" x14ac:dyDescent="0.2">
      <c r="A408" s="171">
        <v>41605</v>
      </c>
      <c r="B408" s="2">
        <v>30990689.059999999</v>
      </c>
      <c r="C408" s="2">
        <v>1235.45</v>
      </c>
      <c r="D408" s="2">
        <f t="shared" si="86"/>
        <v>0</v>
      </c>
      <c r="E408" s="30">
        <f t="shared" si="86"/>
        <v>0</v>
      </c>
      <c r="F408" s="73">
        <f t="shared" si="87"/>
        <v>0</v>
      </c>
      <c r="G408" s="43">
        <f t="shared" si="87"/>
        <v>0</v>
      </c>
      <c r="I408" s="19">
        <f t="shared" si="88"/>
        <v>762.07</v>
      </c>
      <c r="J408" s="138">
        <f t="shared" si="83"/>
        <v>414.90269999999998</v>
      </c>
      <c r="K408" s="78">
        <f t="shared" ref="K408:K441" si="89">ROUND(J408*18%,4)</f>
        <v>74.682500000000005</v>
      </c>
      <c r="L408" s="144">
        <f t="shared" si="84"/>
        <v>127.011</v>
      </c>
      <c r="M408" s="87">
        <f t="shared" ref="M408:M441" si="90">ROUND(L408*18%,4)</f>
        <v>22.861999999999998</v>
      </c>
      <c r="N408" s="119" t="s">
        <v>52</v>
      </c>
      <c r="O408" s="120">
        <f>SUM(J383:J412)</f>
        <v>12443.9702</v>
      </c>
      <c r="P408" s="76">
        <f>SUM(L383:L412)</f>
        <v>3809.3777999999998</v>
      </c>
      <c r="V408" s="36">
        <f t="shared" ref="V408:V441" si="91">C408+(ROUND(C408*$V$2,2))</f>
        <v>1239.1600000000001</v>
      </c>
      <c r="W408" s="36">
        <f t="shared" ref="W408:W441" si="92">C408-(ROUND(C408*$V$2,2))</f>
        <v>1231.74</v>
      </c>
    </row>
    <row r="409" spans="1:23" x14ac:dyDescent="0.2">
      <c r="A409" s="171">
        <v>41606</v>
      </c>
      <c r="B409" s="2">
        <v>30990689.059999999</v>
      </c>
      <c r="C409" s="2">
        <v>1235.45</v>
      </c>
      <c r="D409" s="2">
        <f t="shared" si="86"/>
        <v>0</v>
      </c>
      <c r="E409" s="30">
        <f t="shared" si="86"/>
        <v>0</v>
      </c>
      <c r="F409" s="73">
        <f t="shared" si="87"/>
        <v>0</v>
      </c>
      <c r="G409" s="43">
        <f t="shared" si="87"/>
        <v>0</v>
      </c>
      <c r="I409" s="19">
        <f t="shared" si="88"/>
        <v>762.07</v>
      </c>
      <c r="J409" s="138">
        <f t="shared" si="83"/>
        <v>414.90269999999998</v>
      </c>
      <c r="K409" s="78">
        <f t="shared" si="89"/>
        <v>74.682500000000005</v>
      </c>
      <c r="L409" s="144">
        <f t="shared" si="84"/>
        <v>127.011</v>
      </c>
      <c r="M409" s="87">
        <f t="shared" si="90"/>
        <v>22.861999999999998</v>
      </c>
      <c r="N409" s="119" t="s">
        <v>53</v>
      </c>
      <c r="O409" s="76">
        <f>SUM(K383:K412)</f>
        <v>2239.9149999999991</v>
      </c>
      <c r="P409" s="76">
        <f>SUM(M383:M412)</f>
        <v>685.68860000000006</v>
      </c>
      <c r="V409" s="36">
        <f t="shared" si="91"/>
        <v>1239.1600000000001</v>
      </c>
      <c r="W409" s="36">
        <f t="shared" si="92"/>
        <v>1231.74</v>
      </c>
    </row>
    <row r="410" spans="1:23" x14ac:dyDescent="0.2">
      <c r="A410" s="171">
        <v>41607</v>
      </c>
      <c r="B410" s="31">
        <v>30874514.559999999</v>
      </c>
      <c r="C410" s="31">
        <v>1230.82</v>
      </c>
      <c r="D410" s="2">
        <f t="shared" si="86"/>
        <v>-116174.5</v>
      </c>
      <c r="E410" s="30">
        <f t="shared" si="86"/>
        <v>-4.6300000000001091</v>
      </c>
      <c r="F410" s="73">
        <f t="shared" si="87"/>
        <v>-3.74869044618784E-3</v>
      </c>
      <c r="G410" s="43">
        <f t="shared" si="87"/>
        <v>-3.7476223238496979E-3</v>
      </c>
      <c r="I410" s="19">
        <f t="shared" si="88"/>
        <v>762.07</v>
      </c>
      <c r="J410" s="138">
        <f t="shared" si="83"/>
        <v>414.90269999999998</v>
      </c>
      <c r="K410" s="78">
        <f t="shared" si="89"/>
        <v>74.682500000000005</v>
      </c>
      <c r="L410" s="144">
        <f t="shared" si="84"/>
        <v>127.011</v>
      </c>
      <c r="M410" s="87">
        <f t="shared" si="90"/>
        <v>22.861999999999998</v>
      </c>
      <c r="N410" s="186" t="s">
        <v>15</v>
      </c>
      <c r="O410" s="186"/>
      <c r="P410" s="186"/>
      <c r="V410" s="36">
        <f t="shared" si="91"/>
        <v>1234.51</v>
      </c>
      <c r="W410" s="36">
        <f t="shared" si="92"/>
        <v>1227.1299999999999</v>
      </c>
    </row>
    <row r="411" spans="1:23" x14ac:dyDescent="0.2">
      <c r="A411" s="171">
        <v>41608</v>
      </c>
      <c r="B411" s="2">
        <v>30874514.559999999</v>
      </c>
      <c r="C411" s="2">
        <v>1230.82</v>
      </c>
      <c r="D411" s="2">
        <f t="shared" si="86"/>
        <v>0</v>
      </c>
      <c r="E411" s="30">
        <f t="shared" si="86"/>
        <v>0</v>
      </c>
      <c r="F411" s="73">
        <f t="shared" si="87"/>
        <v>0</v>
      </c>
      <c r="G411" s="43">
        <f t="shared" si="87"/>
        <v>0</v>
      </c>
      <c r="I411" s="19">
        <f t="shared" si="88"/>
        <v>759.21</v>
      </c>
      <c r="J411" s="138">
        <f t="shared" si="83"/>
        <v>413.34730000000002</v>
      </c>
      <c r="K411" s="78">
        <f t="shared" si="89"/>
        <v>74.402500000000003</v>
      </c>
      <c r="L411" s="144">
        <f t="shared" si="84"/>
        <v>126.53489999999999</v>
      </c>
      <c r="M411" s="87">
        <f t="shared" si="90"/>
        <v>22.776299999999999</v>
      </c>
      <c r="N411" s="92" t="s">
        <v>43</v>
      </c>
      <c r="O411" s="174" t="s">
        <v>39</v>
      </c>
      <c r="P411" s="93" t="s">
        <v>40</v>
      </c>
      <c r="V411" s="36">
        <f t="shared" si="91"/>
        <v>1234.51</v>
      </c>
      <c r="W411" s="36">
        <f t="shared" si="92"/>
        <v>1227.1299999999999</v>
      </c>
    </row>
    <row r="412" spans="1:23" x14ac:dyDescent="0.2">
      <c r="A412" s="171">
        <v>41609</v>
      </c>
      <c r="B412" s="2">
        <v>30874514.559999999</v>
      </c>
      <c r="C412" s="2">
        <v>1230.82</v>
      </c>
      <c r="D412" s="2">
        <f t="shared" si="86"/>
        <v>0</v>
      </c>
      <c r="E412" s="30">
        <f t="shared" si="86"/>
        <v>0</v>
      </c>
      <c r="F412" s="73">
        <f t="shared" si="87"/>
        <v>0</v>
      </c>
      <c r="G412" s="43">
        <f t="shared" si="87"/>
        <v>0</v>
      </c>
      <c r="I412" s="32">
        <f t="shared" si="88"/>
        <v>759.21</v>
      </c>
      <c r="J412" s="139">
        <f t="shared" si="83"/>
        <v>413.34730000000002</v>
      </c>
      <c r="K412" s="79">
        <f t="shared" si="89"/>
        <v>74.402500000000003</v>
      </c>
      <c r="L412" s="139">
        <f t="shared" si="84"/>
        <v>126.53489999999999</v>
      </c>
      <c r="M412" s="79">
        <f t="shared" si="90"/>
        <v>22.776299999999999</v>
      </c>
      <c r="N412" s="94">
        <f>SUM(I383:I412)</f>
        <v>22856.379999999994</v>
      </c>
      <c r="O412" s="89">
        <f>IF(SUM(J383:J412)&lt;20000,20000,SUM(J383:J412))</f>
        <v>20000</v>
      </c>
      <c r="P412" s="91">
        <f>IF(SUM(L383:L412)&lt;6000,6000,SUM(L383:L412))</f>
        <v>6000</v>
      </c>
      <c r="V412" s="36">
        <f t="shared" si="91"/>
        <v>1234.51</v>
      </c>
      <c r="W412" s="36">
        <f t="shared" si="92"/>
        <v>1227.1299999999999</v>
      </c>
    </row>
    <row r="413" spans="1:23" x14ac:dyDescent="0.2">
      <c r="A413" s="171">
        <v>41610</v>
      </c>
      <c r="B413" s="2">
        <v>30874514.559999999</v>
      </c>
      <c r="C413" s="2">
        <v>1230.82</v>
      </c>
      <c r="D413" s="2">
        <f t="shared" si="86"/>
        <v>0</v>
      </c>
      <c r="E413" s="30">
        <f t="shared" si="86"/>
        <v>0</v>
      </c>
      <c r="F413" s="73">
        <f t="shared" si="87"/>
        <v>0</v>
      </c>
      <c r="G413" s="43">
        <f t="shared" si="87"/>
        <v>0</v>
      </c>
      <c r="I413" s="31">
        <f t="shared" si="88"/>
        <v>759.21</v>
      </c>
      <c r="J413" s="137">
        <f t="shared" si="83"/>
        <v>413.34730000000002</v>
      </c>
      <c r="K413" s="77">
        <f t="shared" si="89"/>
        <v>74.402500000000003</v>
      </c>
      <c r="L413" s="137">
        <f t="shared" si="84"/>
        <v>126.53489999999999</v>
      </c>
      <c r="M413" s="77">
        <f t="shared" si="90"/>
        <v>22.776299999999999</v>
      </c>
      <c r="N413" s="94">
        <f>ROUND(N412*18/118,2)</f>
        <v>3486.57</v>
      </c>
      <c r="O413" s="95">
        <f>IF(O412=TRUE,SUM(K383:K412),O412*18%)</f>
        <v>3600</v>
      </c>
      <c r="P413" s="96">
        <f>IF(P412=TRUE,SUM(M383:M412),P412*18%)</f>
        <v>1080</v>
      </c>
      <c r="Q413" s="34"/>
      <c r="V413" s="36">
        <f t="shared" si="91"/>
        <v>1234.51</v>
      </c>
      <c r="W413" s="36">
        <f t="shared" si="92"/>
        <v>1227.1299999999999</v>
      </c>
    </row>
    <row r="414" spans="1:23" x14ac:dyDescent="0.2">
      <c r="A414" s="171">
        <v>41611</v>
      </c>
      <c r="B414" s="2">
        <v>30874514.559999999</v>
      </c>
      <c r="C414" s="2">
        <v>1230.82</v>
      </c>
      <c r="D414" s="2">
        <f t="shared" si="86"/>
        <v>0</v>
      </c>
      <c r="E414" s="30">
        <f t="shared" si="86"/>
        <v>0</v>
      </c>
      <c r="F414" s="73">
        <f t="shared" si="87"/>
        <v>0</v>
      </c>
      <c r="G414" s="43">
        <f t="shared" si="87"/>
        <v>0</v>
      </c>
      <c r="I414" s="31">
        <f t="shared" si="88"/>
        <v>759.21</v>
      </c>
      <c r="J414" s="137">
        <f t="shared" si="83"/>
        <v>413.34730000000002</v>
      </c>
      <c r="K414" s="77">
        <f t="shared" si="89"/>
        <v>74.402500000000003</v>
      </c>
      <c r="L414" s="137">
        <f t="shared" si="84"/>
        <v>126.53489999999999</v>
      </c>
      <c r="M414" s="77">
        <f t="shared" si="90"/>
        <v>22.776299999999999</v>
      </c>
      <c r="N414" s="190" t="s">
        <v>47</v>
      </c>
      <c r="O414" s="190"/>
      <c r="P414" s="190"/>
      <c r="Q414" s="34"/>
      <c r="V414" s="36">
        <f t="shared" si="91"/>
        <v>1234.51</v>
      </c>
      <c r="W414" s="36">
        <f t="shared" si="92"/>
        <v>1227.1299999999999</v>
      </c>
    </row>
    <row r="415" spans="1:23" x14ac:dyDescent="0.2">
      <c r="A415" s="171">
        <v>41612</v>
      </c>
      <c r="B415" s="2">
        <v>30874514.559999999</v>
      </c>
      <c r="C415" s="2">
        <v>1230.82</v>
      </c>
      <c r="D415" s="2">
        <f t="shared" si="86"/>
        <v>0</v>
      </c>
      <c r="E415" s="30">
        <f t="shared" si="86"/>
        <v>0</v>
      </c>
      <c r="F415" s="73">
        <f t="shared" si="87"/>
        <v>0</v>
      </c>
      <c r="G415" s="43">
        <f t="shared" si="87"/>
        <v>0</v>
      </c>
      <c r="I415" s="19">
        <f t="shared" si="88"/>
        <v>759.21</v>
      </c>
      <c r="J415" s="138">
        <f t="shared" si="83"/>
        <v>413.34730000000002</v>
      </c>
      <c r="K415" s="78">
        <f t="shared" si="89"/>
        <v>74.402500000000003</v>
      </c>
      <c r="L415" s="144">
        <f t="shared" si="84"/>
        <v>126.53489999999999</v>
      </c>
      <c r="M415" s="87">
        <f t="shared" si="90"/>
        <v>22.776299999999999</v>
      </c>
      <c r="N415" s="75"/>
      <c r="O415" s="75"/>
      <c r="P415" s="75"/>
      <c r="Q415" s="34"/>
      <c r="V415" s="36">
        <f t="shared" si="91"/>
        <v>1234.51</v>
      </c>
      <c r="W415" s="36">
        <f t="shared" si="92"/>
        <v>1227.1299999999999</v>
      </c>
    </row>
    <row r="416" spans="1:23" x14ac:dyDescent="0.2">
      <c r="A416" s="171">
        <v>41613</v>
      </c>
      <c r="B416" s="2">
        <v>30874514.559999999</v>
      </c>
      <c r="C416" s="2">
        <v>1230.82</v>
      </c>
      <c r="D416" s="2">
        <f t="shared" si="86"/>
        <v>0</v>
      </c>
      <c r="E416" s="30">
        <f t="shared" si="86"/>
        <v>0</v>
      </c>
      <c r="F416" s="73">
        <f t="shared" si="87"/>
        <v>0</v>
      </c>
      <c r="G416" s="43">
        <f t="shared" si="87"/>
        <v>0</v>
      </c>
      <c r="I416" s="19">
        <f t="shared" si="88"/>
        <v>759.21</v>
      </c>
      <c r="J416" s="138">
        <f t="shared" si="83"/>
        <v>413.34730000000002</v>
      </c>
      <c r="K416" s="78">
        <f t="shared" si="89"/>
        <v>74.402500000000003</v>
      </c>
      <c r="L416" s="144">
        <f t="shared" si="84"/>
        <v>126.53489999999999</v>
      </c>
      <c r="M416" s="87">
        <f t="shared" si="90"/>
        <v>22.776299999999999</v>
      </c>
      <c r="N416" s="14"/>
      <c r="O416" s="14"/>
      <c r="P416" s="14"/>
      <c r="Q416" s="34"/>
      <c r="V416" s="36">
        <f t="shared" si="91"/>
        <v>1234.51</v>
      </c>
      <c r="W416" s="36">
        <f t="shared" si="92"/>
        <v>1227.1299999999999</v>
      </c>
    </row>
    <row r="417" spans="1:23" x14ac:dyDescent="0.2">
      <c r="A417" s="171">
        <v>41614</v>
      </c>
      <c r="B417" s="2">
        <v>30874514.559999999</v>
      </c>
      <c r="C417" s="2">
        <v>1230.82</v>
      </c>
      <c r="D417" s="2">
        <f t="shared" si="86"/>
        <v>0</v>
      </c>
      <c r="E417" s="30">
        <f t="shared" si="86"/>
        <v>0</v>
      </c>
      <c r="F417" s="73">
        <f t="shared" si="87"/>
        <v>0</v>
      </c>
      <c r="G417" s="43">
        <f t="shared" si="87"/>
        <v>0</v>
      </c>
      <c r="I417" s="19">
        <f t="shared" si="88"/>
        <v>759.21</v>
      </c>
      <c r="J417" s="138">
        <f t="shared" si="83"/>
        <v>413.34730000000002</v>
      </c>
      <c r="K417" s="78">
        <f t="shared" si="89"/>
        <v>74.402500000000003</v>
      </c>
      <c r="L417" s="144">
        <f t="shared" si="84"/>
        <v>126.53489999999999</v>
      </c>
      <c r="M417" s="87">
        <f t="shared" si="90"/>
        <v>22.776299999999999</v>
      </c>
      <c r="N417" s="14"/>
      <c r="O417" s="14"/>
      <c r="P417" s="14"/>
      <c r="Q417" s="34"/>
      <c r="V417" s="36">
        <f t="shared" si="91"/>
        <v>1234.51</v>
      </c>
      <c r="W417" s="36">
        <f t="shared" si="92"/>
        <v>1227.1299999999999</v>
      </c>
    </row>
    <row r="418" spans="1:23" x14ac:dyDescent="0.2">
      <c r="A418" s="171">
        <v>41615</v>
      </c>
      <c r="B418" s="2">
        <v>30874514.559999999</v>
      </c>
      <c r="C418" s="2">
        <v>1230.82</v>
      </c>
      <c r="D418" s="2">
        <f t="shared" si="86"/>
        <v>0</v>
      </c>
      <c r="E418" s="30">
        <f t="shared" si="86"/>
        <v>0</v>
      </c>
      <c r="F418" s="73">
        <f t="shared" si="87"/>
        <v>0</v>
      </c>
      <c r="G418" s="43">
        <f t="shared" si="87"/>
        <v>0</v>
      </c>
      <c r="I418" s="19">
        <f t="shared" si="88"/>
        <v>759.21</v>
      </c>
      <c r="J418" s="138">
        <f t="shared" si="83"/>
        <v>413.34730000000002</v>
      </c>
      <c r="K418" s="78">
        <f t="shared" si="89"/>
        <v>74.402500000000003</v>
      </c>
      <c r="L418" s="144">
        <f t="shared" si="84"/>
        <v>126.53489999999999</v>
      </c>
      <c r="M418" s="87">
        <f t="shared" si="90"/>
        <v>22.776299999999999</v>
      </c>
      <c r="N418" s="14"/>
      <c r="O418" s="14"/>
      <c r="P418" s="14"/>
      <c r="Q418" s="34"/>
      <c r="V418" s="36">
        <f t="shared" si="91"/>
        <v>1234.51</v>
      </c>
      <c r="W418" s="36">
        <f t="shared" si="92"/>
        <v>1227.1299999999999</v>
      </c>
    </row>
    <row r="419" spans="1:23" x14ac:dyDescent="0.2">
      <c r="A419" s="171">
        <v>41616</v>
      </c>
      <c r="B419" s="2">
        <v>30874514.559999999</v>
      </c>
      <c r="C419" s="2">
        <v>1230.82</v>
      </c>
      <c r="D419" s="2">
        <f t="shared" si="86"/>
        <v>0</v>
      </c>
      <c r="E419" s="30">
        <f t="shared" si="86"/>
        <v>0</v>
      </c>
      <c r="F419" s="73">
        <f t="shared" si="87"/>
        <v>0</v>
      </c>
      <c r="G419" s="43">
        <f t="shared" si="87"/>
        <v>0</v>
      </c>
      <c r="I419" s="19">
        <f t="shared" si="88"/>
        <v>759.21</v>
      </c>
      <c r="J419" s="138">
        <f t="shared" si="83"/>
        <v>413.34730000000002</v>
      </c>
      <c r="K419" s="78">
        <f t="shared" si="89"/>
        <v>74.402500000000003</v>
      </c>
      <c r="L419" s="144">
        <f t="shared" si="84"/>
        <v>126.53489999999999</v>
      </c>
      <c r="M419" s="87">
        <f t="shared" si="90"/>
        <v>22.776299999999999</v>
      </c>
      <c r="N419" s="14"/>
      <c r="O419" s="14"/>
      <c r="P419" s="14"/>
      <c r="Q419" s="34"/>
      <c r="V419" s="36">
        <f t="shared" si="91"/>
        <v>1234.51</v>
      </c>
      <c r="W419" s="36">
        <f t="shared" si="92"/>
        <v>1227.1299999999999</v>
      </c>
    </row>
    <row r="420" spans="1:23" x14ac:dyDescent="0.2">
      <c r="A420" s="171">
        <v>41617</v>
      </c>
      <c r="B420" s="2">
        <v>30874514.559999999</v>
      </c>
      <c r="C420" s="2">
        <v>1230.82</v>
      </c>
      <c r="D420" s="2">
        <f t="shared" si="86"/>
        <v>0</v>
      </c>
      <c r="E420" s="30">
        <f t="shared" si="86"/>
        <v>0</v>
      </c>
      <c r="F420" s="73">
        <f t="shared" si="87"/>
        <v>0</v>
      </c>
      <c r="G420" s="43">
        <f t="shared" si="87"/>
        <v>0</v>
      </c>
      <c r="I420" s="31">
        <f t="shared" si="88"/>
        <v>759.21</v>
      </c>
      <c r="J420" s="137">
        <f t="shared" si="83"/>
        <v>413.34730000000002</v>
      </c>
      <c r="K420" s="77">
        <f t="shared" si="89"/>
        <v>74.402500000000003</v>
      </c>
      <c r="L420" s="137">
        <f t="shared" si="84"/>
        <v>126.53489999999999</v>
      </c>
      <c r="M420" s="77">
        <f t="shared" si="90"/>
        <v>22.776299999999999</v>
      </c>
      <c r="N420" s="14"/>
      <c r="O420" s="14"/>
      <c r="P420" s="14"/>
      <c r="V420" s="36">
        <f t="shared" si="91"/>
        <v>1234.51</v>
      </c>
      <c r="W420" s="36">
        <f t="shared" si="92"/>
        <v>1227.1299999999999</v>
      </c>
    </row>
    <row r="421" spans="1:23" x14ac:dyDescent="0.2">
      <c r="A421" s="171">
        <v>41618</v>
      </c>
      <c r="B421" s="2">
        <v>30874514.559999999</v>
      </c>
      <c r="C421" s="2">
        <v>1230.82</v>
      </c>
      <c r="D421" s="2">
        <f t="shared" si="86"/>
        <v>0</v>
      </c>
      <c r="E421" s="30">
        <f t="shared" si="86"/>
        <v>0</v>
      </c>
      <c r="F421" s="73">
        <f t="shared" si="87"/>
        <v>0</v>
      </c>
      <c r="G421" s="43">
        <f t="shared" si="87"/>
        <v>0</v>
      </c>
      <c r="I421" s="31">
        <f t="shared" si="88"/>
        <v>759.21</v>
      </c>
      <c r="J421" s="137">
        <f t="shared" ref="J421:J441" si="93">ROUND(IF(B420&lt;=$R$814,B420*$S$814/$O$813,MAX(IF(B420&lt;=$R$815,B420*$S$815/$O$813,MAX(IF(B420&lt;=$R$816,B420*$S$816/$O$813,MAX(IF(B420&lt;=$R$817,B420*$S$817/$O$813,MAX(IF(B420&lt;=$R$818,B420*$S$818/$O$813,MAX(IF(B420&lt;=$R$819,B420*$S$819/$O$813,MAX(IF(B420&gt;$R$820,B420*$S$820/$O$813,0),$R$819*$S$819/$O$813)),$R$818*$S$818/$O$813)),$R$817*$S$817/$O$813)),$R$816*$S$816/$O$813)),$R$815*$S$815/$O$813)),$R$814*$S$814/$O$813)),4)</f>
        <v>413.34730000000002</v>
      </c>
      <c r="K421" s="77">
        <f t="shared" si="89"/>
        <v>74.402500000000003</v>
      </c>
      <c r="L421" s="137">
        <f t="shared" si="84"/>
        <v>126.53489999999999</v>
      </c>
      <c r="M421" s="77">
        <f t="shared" si="90"/>
        <v>22.776299999999999</v>
      </c>
      <c r="N421" s="14"/>
      <c r="O421" s="14"/>
      <c r="P421" s="14"/>
      <c r="V421" s="36">
        <f t="shared" si="91"/>
        <v>1234.51</v>
      </c>
      <c r="W421" s="36">
        <f t="shared" si="92"/>
        <v>1227.1299999999999</v>
      </c>
    </row>
    <row r="422" spans="1:23" x14ac:dyDescent="0.2">
      <c r="A422" s="171">
        <v>41619</v>
      </c>
      <c r="B422" s="2">
        <v>30874514.559999999</v>
      </c>
      <c r="C422" s="2">
        <v>1230.82</v>
      </c>
      <c r="D422" s="2">
        <f t="shared" si="86"/>
        <v>0</v>
      </c>
      <c r="E422" s="30">
        <f t="shared" si="86"/>
        <v>0</v>
      </c>
      <c r="F422" s="73">
        <f t="shared" si="87"/>
        <v>0</v>
      </c>
      <c r="G422" s="43">
        <f t="shared" si="87"/>
        <v>0</v>
      </c>
      <c r="I422" s="19">
        <f t="shared" si="88"/>
        <v>759.21</v>
      </c>
      <c r="J422" s="138">
        <f t="shared" si="93"/>
        <v>413.34730000000002</v>
      </c>
      <c r="K422" s="78">
        <f t="shared" si="89"/>
        <v>74.402500000000003</v>
      </c>
      <c r="L422" s="144">
        <f t="shared" si="84"/>
        <v>126.53489999999999</v>
      </c>
      <c r="M422" s="87">
        <f t="shared" si="90"/>
        <v>22.776299999999999</v>
      </c>
      <c r="N422" s="14"/>
      <c r="O422" s="14"/>
      <c r="P422" s="14"/>
      <c r="V422" s="36">
        <f t="shared" si="91"/>
        <v>1234.51</v>
      </c>
      <c r="W422" s="36">
        <f t="shared" si="92"/>
        <v>1227.1299999999999</v>
      </c>
    </row>
    <row r="423" spans="1:23" x14ac:dyDescent="0.2">
      <c r="A423" s="171">
        <v>41620</v>
      </c>
      <c r="B423" s="2">
        <v>30874514.559999999</v>
      </c>
      <c r="C423" s="2">
        <v>1230.82</v>
      </c>
      <c r="D423" s="2">
        <f t="shared" si="86"/>
        <v>0</v>
      </c>
      <c r="E423" s="30">
        <f t="shared" si="86"/>
        <v>0</v>
      </c>
      <c r="F423" s="73">
        <f t="shared" si="87"/>
        <v>0</v>
      </c>
      <c r="G423" s="43">
        <f t="shared" si="87"/>
        <v>0</v>
      </c>
      <c r="I423" s="19">
        <f t="shared" si="88"/>
        <v>759.21</v>
      </c>
      <c r="J423" s="138">
        <f t="shared" si="93"/>
        <v>413.34730000000002</v>
      </c>
      <c r="K423" s="78">
        <f t="shared" si="89"/>
        <v>74.402500000000003</v>
      </c>
      <c r="L423" s="144">
        <f t="shared" si="84"/>
        <v>126.53489999999999</v>
      </c>
      <c r="M423" s="87">
        <f t="shared" si="90"/>
        <v>22.776299999999999</v>
      </c>
      <c r="N423" s="14"/>
      <c r="O423" s="14"/>
      <c r="P423" s="14"/>
      <c r="V423" s="36">
        <f t="shared" si="91"/>
        <v>1234.51</v>
      </c>
      <c r="W423" s="36">
        <f t="shared" si="92"/>
        <v>1227.1299999999999</v>
      </c>
    </row>
    <row r="424" spans="1:23" x14ac:dyDescent="0.2">
      <c r="A424" s="171">
        <v>41621</v>
      </c>
      <c r="B424" s="2">
        <v>30874514.559999999</v>
      </c>
      <c r="C424" s="2">
        <v>1230.82</v>
      </c>
      <c r="D424" s="2">
        <f t="shared" si="86"/>
        <v>0</v>
      </c>
      <c r="E424" s="30">
        <f t="shared" si="86"/>
        <v>0</v>
      </c>
      <c r="F424" s="73">
        <f t="shared" si="87"/>
        <v>0</v>
      </c>
      <c r="G424" s="43">
        <f t="shared" si="87"/>
        <v>0</v>
      </c>
      <c r="I424" s="19">
        <f t="shared" si="88"/>
        <v>759.21</v>
      </c>
      <c r="J424" s="138">
        <f t="shared" si="93"/>
        <v>413.34730000000002</v>
      </c>
      <c r="K424" s="78">
        <f t="shared" si="89"/>
        <v>74.402500000000003</v>
      </c>
      <c r="L424" s="144">
        <f t="shared" si="84"/>
        <v>126.53489999999999</v>
      </c>
      <c r="M424" s="87">
        <f t="shared" si="90"/>
        <v>22.776299999999999</v>
      </c>
      <c r="N424" s="14"/>
      <c r="O424" s="14"/>
      <c r="P424" s="14"/>
      <c r="V424" s="36">
        <f t="shared" si="91"/>
        <v>1234.51</v>
      </c>
      <c r="W424" s="36">
        <f t="shared" si="92"/>
        <v>1227.1299999999999</v>
      </c>
    </row>
    <row r="425" spans="1:23" x14ac:dyDescent="0.2">
      <c r="A425" s="171">
        <v>41622</v>
      </c>
      <c r="B425" s="2">
        <v>30874514.559999999</v>
      </c>
      <c r="C425" s="2">
        <v>1230.82</v>
      </c>
      <c r="D425" s="2">
        <f t="shared" si="86"/>
        <v>0</v>
      </c>
      <c r="E425" s="30">
        <f t="shared" si="86"/>
        <v>0</v>
      </c>
      <c r="F425" s="73">
        <f t="shared" si="87"/>
        <v>0</v>
      </c>
      <c r="G425" s="43">
        <f t="shared" si="87"/>
        <v>0</v>
      </c>
      <c r="I425" s="19">
        <f t="shared" si="88"/>
        <v>759.21</v>
      </c>
      <c r="J425" s="138">
        <f t="shared" si="93"/>
        <v>413.34730000000002</v>
      </c>
      <c r="K425" s="78">
        <f t="shared" si="89"/>
        <v>74.402500000000003</v>
      </c>
      <c r="L425" s="144">
        <f t="shared" si="84"/>
        <v>126.53489999999999</v>
      </c>
      <c r="M425" s="87">
        <f t="shared" si="90"/>
        <v>22.776299999999999</v>
      </c>
      <c r="N425" s="14"/>
      <c r="O425" s="14"/>
      <c r="P425" s="14"/>
      <c r="V425" s="36">
        <f t="shared" si="91"/>
        <v>1234.51</v>
      </c>
      <c r="W425" s="36">
        <f t="shared" si="92"/>
        <v>1227.1299999999999</v>
      </c>
    </row>
    <row r="426" spans="1:23" x14ac:dyDescent="0.2">
      <c r="A426" s="171">
        <v>41623</v>
      </c>
      <c r="B426" s="2">
        <v>30874514.559999999</v>
      </c>
      <c r="C426" s="2">
        <v>1230.82</v>
      </c>
      <c r="D426" s="2">
        <f t="shared" si="86"/>
        <v>0</v>
      </c>
      <c r="E426" s="30">
        <f t="shared" si="86"/>
        <v>0</v>
      </c>
      <c r="F426" s="73">
        <f t="shared" si="87"/>
        <v>0</v>
      </c>
      <c r="G426" s="43">
        <f t="shared" si="87"/>
        <v>0</v>
      </c>
      <c r="I426" s="19">
        <f t="shared" si="88"/>
        <v>759.21</v>
      </c>
      <c r="J426" s="138">
        <f t="shared" si="93"/>
        <v>413.34730000000002</v>
      </c>
      <c r="K426" s="78">
        <f t="shared" si="89"/>
        <v>74.402500000000003</v>
      </c>
      <c r="L426" s="144">
        <f t="shared" si="84"/>
        <v>126.53489999999999</v>
      </c>
      <c r="M426" s="87">
        <f t="shared" si="90"/>
        <v>22.776299999999999</v>
      </c>
      <c r="N426" s="14"/>
      <c r="O426" s="14"/>
      <c r="P426" s="14"/>
      <c r="V426" s="36">
        <f t="shared" si="91"/>
        <v>1234.51</v>
      </c>
      <c r="W426" s="36">
        <f t="shared" si="92"/>
        <v>1227.1299999999999</v>
      </c>
    </row>
    <row r="427" spans="1:23" x14ac:dyDescent="0.2">
      <c r="A427" s="171">
        <v>41624</v>
      </c>
      <c r="B427" s="2">
        <v>30874514.559999999</v>
      </c>
      <c r="C427" s="2">
        <v>1230.82</v>
      </c>
      <c r="D427" s="2">
        <f t="shared" si="86"/>
        <v>0</v>
      </c>
      <c r="E427" s="30">
        <f t="shared" si="86"/>
        <v>0</v>
      </c>
      <c r="F427" s="73">
        <f t="shared" si="87"/>
        <v>0</v>
      </c>
      <c r="G427" s="43">
        <f t="shared" si="87"/>
        <v>0</v>
      </c>
      <c r="I427" s="31">
        <f t="shared" si="88"/>
        <v>759.21</v>
      </c>
      <c r="J427" s="137">
        <f t="shared" si="93"/>
        <v>413.34730000000002</v>
      </c>
      <c r="K427" s="77">
        <f t="shared" si="89"/>
        <v>74.402500000000003</v>
      </c>
      <c r="L427" s="137">
        <f t="shared" si="84"/>
        <v>126.53489999999999</v>
      </c>
      <c r="M427" s="77">
        <f t="shared" si="90"/>
        <v>22.776299999999999</v>
      </c>
      <c r="N427" s="14"/>
      <c r="O427" s="14"/>
      <c r="P427" s="14"/>
      <c r="V427" s="36">
        <f t="shared" si="91"/>
        <v>1234.51</v>
      </c>
      <c r="W427" s="36">
        <f t="shared" si="92"/>
        <v>1227.1299999999999</v>
      </c>
    </row>
    <row r="428" spans="1:23" x14ac:dyDescent="0.2">
      <c r="A428" s="171">
        <v>41625</v>
      </c>
      <c r="B428" s="2">
        <v>30874514.559999999</v>
      </c>
      <c r="C428" s="2">
        <v>1230.82</v>
      </c>
      <c r="D428" s="2">
        <f t="shared" si="86"/>
        <v>0</v>
      </c>
      <c r="E428" s="30">
        <f t="shared" si="86"/>
        <v>0</v>
      </c>
      <c r="F428" s="73">
        <f t="shared" si="87"/>
        <v>0</v>
      </c>
      <c r="G428" s="43">
        <f t="shared" si="87"/>
        <v>0</v>
      </c>
      <c r="I428" s="31">
        <f t="shared" si="88"/>
        <v>759.21</v>
      </c>
      <c r="J428" s="137">
        <f t="shared" si="93"/>
        <v>413.34730000000002</v>
      </c>
      <c r="K428" s="77">
        <f t="shared" si="89"/>
        <v>74.402500000000003</v>
      </c>
      <c r="L428" s="137">
        <f t="shared" si="84"/>
        <v>126.53489999999999</v>
      </c>
      <c r="M428" s="77">
        <f t="shared" si="90"/>
        <v>22.776299999999999</v>
      </c>
      <c r="N428" s="14"/>
      <c r="O428" s="14"/>
      <c r="P428" s="14"/>
      <c r="V428" s="36">
        <f t="shared" si="91"/>
        <v>1234.51</v>
      </c>
      <c r="W428" s="36">
        <f t="shared" si="92"/>
        <v>1227.1299999999999</v>
      </c>
    </row>
    <row r="429" spans="1:23" x14ac:dyDescent="0.2">
      <c r="A429" s="171">
        <v>41626</v>
      </c>
      <c r="B429" s="2">
        <v>30874514.559999999</v>
      </c>
      <c r="C429" s="2">
        <v>1230.82</v>
      </c>
      <c r="D429" s="2">
        <f t="shared" si="86"/>
        <v>0</v>
      </c>
      <c r="E429" s="30">
        <f t="shared" si="86"/>
        <v>0</v>
      </c>
      <c r="F429" s="73">
        <f t="shared" si="87"/>
        <v>0</v>
      </c>
      <c r="G429" s="43">
        <f t="shared" si="87"/>
        <v>0</v>
      </c>
      <c r="I429" s="19">
        <f t="shared" si="88"/>
        <v>759.21</v>
      </c>
      <c r="J429" s="138">
        <f t="shared" si="93"/>
        <v>413.34730000000002</v>
      </c>
      <c r="K429" s="78">
        <f t="shared" si="89"/>
        <v>74.402500000000003</v>
      </c>
      <c r="L429" s="144">
        <f t="shared" si="84"/>
        <v>126.53489999999999</v>
      </c>
      <c r="M429" s="87">
        <f t="shared" si="90"/>
        <v>22.776299999999999</v>
      </c>
      <c r="N429" s="14"/>
      <c r="O429" s="14"/>
      <c r="P429" s="14"/>
      <c r="V429" s="36">
        <f t="shared" si="91"/>
        <v>1234.51</v>
      </c>
      <c r="W429" s="36">
        <f t="shared" si="92"/>
        <v>1227.1299999999999</v>
      </c>
    </row>
    <row r="430" spans="1:23" x14ac:dyDescent="0.2">
      <c r="A430" s="171">
        <v>41627</v>
      </c>
      <c r="B430" s="2">
        <v>30874514.559999999</v>
      </c>
      <c r="C430" s="2">
        <v>1230.82</v>
      </c>
      <c r="D430" s="2">
        <f t="shared" si="86"/>
        <v>0</v>
      </c>
      <c r="E430" s="30">
        <f t="shared" si="86"/>
        <v>0</v>
      </c>
      <c r="F430" s="73">
        <f t="shared" si="87"/>
        <v>0</v>
      </c>
      <c r="G430" s="43">
        <f t="shared" si="87"/>
        <v>0</v>
      </c>
      <c r="I430" s="19">
        <f t="shared" si="88"/>
        <v>759.21</v>
      </c>
      <c r="J430" s="138">
        <f t="shared" si="93"/>
        <v>413.34730000000002</v>
      </c>
      <c r="K430" s="78">
        <f t="shared" si="89"/>
        <v>74.402500000000003</v>
      </c>
      <c r="L430" s="144">
        <f t="shared" ref="L430:L441" si="94">ROUND(IF(B429&lt;=$R$824,B429*$S$824/$O$813,IF(B429&gt;$R$825,B429*$S$825/$O$813,0)),4)</f>
        <v>126.53489999999999</v>
      </c>
      <c r="M430" s="87">
        <f t="shared" si="90"/>
        <v>22.776299999999999</v>
      </c>
      <c r="N430" s="14"/>
      <c r="O430" s="14"/>
      <c r="P430" s="14"/>
      <c r="V430" s="36">
        <f t="shared" si="91"/>
        <v>1234.51</v>
      </c>
      <c r="W430" s="36">
        <f t="shared" si="92"/>
        <v>1227.1299999999999</v>
      </c>
    </row>
    <row r="431" spans="1:23" x14ac:dyDescent="0.2">
      <c r="A431" s="171">
        <v>41628</v>
      </c>
      <c r="B431" s="2">
        <v>30874514.559999999</v>
      </c>
      <c r="C431" s="2">
        <v>1230.82</v>
      </c>
      <c r="D431" s="2">
        <f t="shared" si="86"/>
        <v>0</v>
      </c>
      <c r="E431" s="30">
        <f t="shared" si="86"/>
        <v>0</v>
      </c>
      <c r="F431" s="73">
        <f t="shared" si="87"/>
        <v>0</v>
      </c>
      <c r="G431" s="43">
        <f t="shared" si="87"/>
        <v>0</v>
      </c>
      <c r="I431" s="19">
        <f t="shared" si="88"/>
        <v>759.21</v>
      </c>
      <c r="J431" s="138">
        <f t="shared" si="93"/>
        <v>413.34730000000002</v>
      </c>
      <c r="K431" s="78">
        <f t="shared" si="89"/>
        <v>74.402500000000003</v>
      </c>
      <c r="L431" s="144">
        <f t="shared" si="94"/>
        <v>126.53489999999999</v>
      </c>
      <c r="M431" s="87">
        <f t="shared" si="90"/>
        <v>22.776299999999999</v>
      </c>
      <c r="N431" s="14"/>
      <c r="O431" s="14"/>
      <c r="P431" s="14"/>
      <c r="V431" s="36">
        <f t="shared" si="91"/>
        <v>1234.51</v>
      </c>
      <c r="W431" s="36">
        <f t="shared" si="92"/>
        <v>1227.1299999999999</v>
      </c>
    </row>
    <row r="432" spans="1:23" x14ac:dyDescent="0.2">
      <c r="A432" s="171">
        <v>41629</v>
      </c>
      <c r="B432" s="2">
        <v>30874514.559999999</v>
      </c>
      <c r="C432" s="2">
        <v>1230.82</v>
      </c>
      <c r="D432" s="2">
        <f t="shared" si="86"/>
        <v>0</v>
      </c>
      <c r="E432" s="30">
        <f t="shared" si="86"/>
        <v>0</v>
      </c>
      <c r="F432" s="73">
        <f t="shared" si="87"/>
        <v>0</v>
      </c>
      <c r="G432" s="43">
        <f t="shared" si="87"/>
        <v>0</v>
      </c>
      <c r="I432" s="19">
        <f t="shared" si="88"/>
        <v>759.21</v>
      </c>
      <c r="J432" s="138">
        <f t="shared" si="93"/>
        <v>413.34730000000002</v>
      </c>
      <c r="K432" s="78">
        <f t="shared" si="89"/>
        <v>74.402500000000003</v>
      </c>
      <c r="L432" s="144">
        <f t="shared" si="94"/>
        <v>126.53489999999999</v>
      </c>
      <c r="M432" s="87">
        <f t="shared" si="90"/>
        <v>22.776299999999999</v>
      </c>
      <c r="N432" s="14"/>
      <c r="O432" s="14"/>
      <c r="P432" s="14"/>
      <c r="V432" s="36">
        <f t="shared" si="91"/>
        <v>1234.51</v>
      </c>
      <c r="W432" s="36">
        <f t="shared" si="92"/>
        <v>1227.1299999999999</v>
      </c>
    </row>
    <row r="433" spans="1:23" x14ac:dyDescent="0.2">
      <c r="A433" s="171">
        <v>41630</v>
      </c>
      <c r="B433" s="2">
        <v>30874514.559999999</v>
      </c>
      <c r="C433" s="2">
        <v>1230.82</v>
      </c>
      <c r="D433" s="2">
        <f t="shared" si="86"/>
        <v>0</v>
      </c>
      <c r="E433" s="30">
        <f t="shared" si="86"/>
        <v>0</v>
      </c>
      <c r="F433" s="73">
        <f t="shared" si="87"/>
        <v>0</v>
      </c>
      <c r="G433" s="43">
        <f t="shared" si="87"/>
        <v>0</v>
      </c>
      <c r="I433" s="19">
        <f t="shared" si="88"/>
        <v>759.21</v>
      </c>
      <c r="J433" s="138">
        <f t="shared" si="93"/>
        <v>413.34730000000002</v>
      </c>
      <c r="K433" s="78">
        <f t="shared" si="89"/>
        <v>74.402500000000003</v>
      </c>
      <c r="L433" s="144">
        <f t="shared" si="94"/>
        <v>126.53489999999999</v>
      </c>
      <c r="M433" s="87">
        <f t="shared" si="90"/>
        <v>22.776299999999999</v>
      </c>
      <c r="V433" s="36">
        <f t="shared" si="91"/>
        <v>1234.51</v>
      </c>
      <c r="W433" s="36">
        <f t="shared" si="92"/>
        <v>1227.1299999999999</v>
      </c>
    </row>
    <row r="434" spans="1:23" x14ac:dyDescent="0.2">
      <c r="A434" s="171">
        <v>41631</v>
      </c>
      <c r="B434" s="2">
        <v>30874514.559999999</v>
      </c>
      <c r="C434" s="2">
        <v>1230.82</v>
      </c>
      <c r="D434" s="2">
        <f t="shared" si="86"/>
        <v>0</v>
      </c>
      <c r="E434" s="30">
        <f t="shared" si="86"/>
        <v>0</v>
      </c>
      <c r="F434" s="73">
        <f t="shared" si="87"/>
        <v>0</v>
      </c>
      <c r="G434" s="43">
        <f t="shared" si="87"/>
        <v>0</v>
      </c>
      <c r="I434" s="31">
        <f t="shared" ref="I434:I441" si="95">ROUND(B433*$N$2/$O$813,2)</f>
        <v>759.21</v>
      </c>
      <c r="J434" s="137">
        <f t="shared" si="93"/>
        <v>413.34730000000002</v>
      </c>
      <c r="K434" s="77">
        <f t="shared" si="89"/>
        <v>74.402500000000003</v>
      </c>
      <c r="L434" s="137">
        <f t="shared" si="94"/>
        <v>126.53489999999999</v>
      </c>
      <c r="M434" s="77">
        <f t="shared" si="90"/>
        <v>22.776299999999999</v>
      </c>
      <c r="V434" s="36">
        <f t="shared" si="91"/>
        <v>1234.51</v>
      </c>
      <c r="W434" s="36">
        <f t="shared" si="92"/>
        <v>1227.1299999999999</v>
      </c>
    </row>
    <row r="435" spans="1:23" x14ac:dyDescent="0.2">
      <c r="A435" s="171">
        <v>41632</v>
      </c>
      <c r="B435" s="2">
        <v>30874514.559999999</v>
      </c>
      <c r="C435" s="2">
        <v>1230.82</v>
      </c>
      <c r="D435" s="2">
        <f t="shared" si="86"/>
        <v>0</v>
      </c>
      <c r="E435" s="30">
        <f t="shared" si="86"/>
        <v>0</v>
      </c>
      <c r="F435" s="73">
        <f t="shared" si="87"/>
        <v>0</v>
      </c>
      <c r="G435" s="43">
        <f t="shared" si="87"/>
        <v>0</v>
      </c>
      <c r="I435" s="31">
        <f t="shared" si="95"/>
        <v>759.21</v>
      </c>
      <c r="J435" s="137">
        <f t="shared" si="93"/>
        <v>413.34730000000002</v>
      </c>
      <c r="K435" s="77">
        <f t="shared" si="89"/>
        <v>74.402500000000003</v>
      </c>
      <c r="L435" s="137">
        <f t="shared" si="94"/>
        <v>126.53489999999999</v>
      </c>
      <c r="M435" s="77">
        <f t="shared" si="90"/>
        <v>22.776299999999999</v>
      </c>
      <c r="V435" s="36">
        <f t="shared" si="91"/>
        <v>1234.51</v>
      </c>
      <c r="W435" s="36">
        <f t="shared" si="92"/>
        <v>1227.1299999999999</v>
      </c>
    </row>
    <row r="436" spans="1:23" x14ac:dyDescent="0.2">
      <c r="A436" s="171">
        <v>41633</v>
      </c>
      <c r="B436" s="2">
        <v>30874514.559999999</v>
      </c>
      <c r="C436" s="2">
        <v>1230.82</v>
      </c>
      <c r="D436" s="2">
        <f t="shared" si="86"/>
        <v>0</v>
      </c>
      <c r="E436" s="30">
        <f t="shared" si="86"/>
        <v>0</v>
      </c>
      <c r="F436" s="73">
        <f t="shared" si="87"/>
        <v>0</v>
      </c>
      <c r="G436" s="43">
        <f t="shared" si="87"/>
        <v>0</v>
      </c>
      <c r="I436" s="19">
        <f t="shared" si="95"/>
        <v>759.21</v>
      </c>
      <c r="J436" s="138">
        <f t="shared" si="93"/>
        <v>413.34730000000002</v>
      </c>
      <c r="K436" s="78">
        <f t="shared" si="89"/>
        <v>74.402500000000003</v>
      </c>
      <c r="L436" s="144">
        <f t="shared" si="94"/>
        <v>126.53489999999999</v>
      </c>
      <c r="M436" s="87">
        <f t="shared" si="90"/>
        <v>22.776299999999999</v>
      </c>
      <c r="N436" s="191" t="s">
        <v>54</v>
      </c>
      <c r="O436" s="191"/>
      <c r="P436" s="191"/>
      <c r="V436" s="36">
        <f t="shared" si="91"/>
        <v>1234.51</v>
      </c>
      <c r="W436" s="36">
        <f t="shared" si="92"/>
        <v>1227.1299999999999</v>
      </c>
    </row>
    <row r="437" spans="1:23" x14ac:dyDescent="0.2">
      <c r="A437" s="171">
        <v>41634</v>
      </c>
      <c r="B437" s="2">
        <v>30874514.559999999</v>
      </c>
      <c r="C437" s="2">
        <v>1230.82</v>
      </c>
      <c r="D437" s="2">
        <f t="shared" si="86"/>
        <v>0</v>
      </c>
      <c r="E437" s="30">
        <f t="shared" si="86"/>
        <v>0</v>
      </c>
      <c r="F437" s="73">
        <f t="shared" si="87"/>
        <v>0</v>
      </c>
      <c r="G437" s="43">
        <f t="shared" si="87"/>
        <v>0</v>
      </c>
      <c r="I437" s="19">
        <f t="shared" si="95"/>
        <v>759.21</v>
      </c>
      <c r="J437" s="138">
        <f t="shared" si="93"/>
        <v>413.34730000000002</v>
      </c>
      <c r="K437" s="78">
        <f t="shared" si="89"/>
        <v>74.402500000000003</v>
      </c>
      <c r="L437" s="144">
        <f t="shared" si="94"/>
        <v>126.53489999999999</v>
      </c>
      <c r="M437" s="87">
        <f t="shared" si="90"/>
        <v>22.776299999999999</v>
      </c>
      <c r="N437" s="119" t="s">
        <v>52</v>
      </c>
      <c r="O437" s="120" t="e">
        <f>SUM(J413:J443)</f>
        <v>#VALUE!</v>
      </c>
      <c r="P437" s="76" t="e">
        <f>SUM(L413:L443)</f>
        <v>#VALUE!</v>
      </c>
      <c r="V437" s="36">
        <f t="shared" si="91"/>
        <v>1234.51</v>
      </c>
      <c r="W437" s="36">
        <f t="shared" si="92"/>
        <v>1227.1299999999999</v>
      </c>
    </row>
    <row r="438" spans="1:23" x14ac:dyDescent="0.2">
      <c r="A438" s="171">
        <v>41635</v>
      </c>
      <c r="B438" s="2">
        <v>30874514.559999999</v>
      </c>
      <c r="C438" s="2">
        <v>1230.82</v>
      </c>
      <c r="D438" s="2">
        <f t="shared" si="86"/>
        <v>0</v>
      </c>
      <c r="E438" s="30">
        <f t="shared" si="86"/>
        <v>0</v>
      </c>
      <c r="F438" s="73">
        <f t="shared" si="87"/>
        <v>0</v>
      </c>
      <c r="G438" s="43">
        <f t="shared" si="87"/>
        <v>0</v>
      </c>
      <c r="I438" s="19">
        <f t="shared" si="95"/>
        <v>759.21</v>
      </c>
      <c r="J438" s="138">
        <f t="shared" si="93"/>
        <v>413.34730000000002</v>
      </c>
      <c r="K438" s="78">
        <f t="shared" si="89"/>
        <v>74.402500000000003</v>
      </c>
      <c r="L438" s="144">
        <f t="shared" si="94"/>
        <v>126.53489999999999</v>
      </c>
      <c r="M438" s="87">
        <f t="shared" si="90"/>
        <v>22.776299999999999</v>
      </c>
      <c r="N438" s="119" t="s">
        <v>53</v>
      </c>
      <c r="O438" s="76" t="e">
        <f>SUM(K413:K443)</f>
        <v>#VALUE!</v>
      </c>
      <c r="P438" s="76" t="e">
        <f>SUM(M413:M443)</f>
        <v>#VALUE!</v>
      </c>
      <c r="V438" s="36">
        <f t="shared" si="91"/>
        <v>1234.51</v>
      </c>
      <c r="W438" s="36">
        <f t="shared" si="92"/>
        <v>1227.1299999999999</v>
      </c>
    </row>
    <row r="439" spans="1:23" x14ac:dyDescent="0.2">
      <c r="A439" s="171">
        <v>41636</v>
      </c>
      <c r="B439" s="2">
        <v>30874514.559999999</v>
      </c>
      <c r="C439" s="2">
        <v>1230.82</v>
      </c>
      <c r="D439" s="2">
        <f t="shared" si="86"/>
        <v>0</v>
      </c>
      <c r="E439" s="30">
        <f t="shared" si="86"/>
        <v>0</v>
      </c>
      <c r="F439" s="73">
        <f t="shared" si="87"/>
        <v>0</v>
      </c>
      <c r="G439" s="43">
        <f t="shared" si="87"/>
        <v>0</v>
      </c>
      <c r="I439" s="19">
        <f t="shared" si="95"/>
        <v>759.21</v>
      </c>
      <c r="J439" s="138">
        <f t="shared" si="93"/>
        <v>413.34730000000002</v>
      </c>
      <c r="K439" s="78">
        <f t="shared" si="89"/>
        <v>74.402500000000003</v>
      </c>
      <c r="L439" s="144">
        <f t="shared" si="94"/>
        <v>126.53489999999999</v>
      </c>
      <c r="M439" s="87">
        <f t="shared" si="90"/>
        <v>22.776299999999999</v>
      </c>
      <c r="N439" s="186" t="s">
        <v>16</v>
      </c>
      <c r="O439" s="186"/>
      <c r="P439" s="186"/>
      <c r="V439" s="36">
        <f t="shared" si="91"/>
        <v>1234.51</v>
      </c>
      <c r="W439" s="36">
        <f t="shared" si="92"/>
        <v>1227.1299999999999</v>
      </c>
    </row>
    <row r="440" spans="1:23" x14ac:dyDescent="0.2">
      <c r="A440" s="171">
        <v>41637</v>
      </c>
      <c r="B440" s="2">
        <v>30874514.559999999</v>
      </c>
      <c r="C440" s="2">
        <v>1230.82</v>
      </c>
      <c r="D440" s="2">
        <f t="shared" si="86"/>
        <v>0</v>
      </c>
      <c r="E440" s="30">
        <f t="shared" si="86"/>
        <v>0</v>
      </c>
      <c r="F440" s="73">
        <f t="shared" si="87"/>
        <v>0</v>
      </c>
      <c r="G440" s="43">
        <f t="shared" si="87"/>
        <v>0</v>
      </c>
      <c r="I440" s="19">
        <f t="shared" si="95"/>
        <v>759.21</v>
      </c>
      <c r="J440" s="138">
        <f t="shared" si="93"/>
        <v>413.34730000000002</v>
      </c>
      <c r="K440" s="78">
        <f t="shared" si="89"/>
        <v>74.402500000000003</v>
      </c>
      <c r="L440" s="144">
        <f t="shared" si="94"/>
        <v>126.53489999999999</v>
      </c>
      <c r="M440" s="87">
        <f t="shared" si="90"/>
        <v>22.776299999999999</v>
      </c>
      <c r="N440" s="92" t="s">
        <v>43</v>
      </c>
      <c r="O440" s="174" t="s">
        <v>39</v>
      </c>
      <c r="P440" s="93" t="s">
        <v>40</v>
      </c>
      <c r="V440" s="36">
        <f t="shared" si="91"/>
        <v>1234.51</v>
      </c>
      <c r="W440" s="36">
        <f t="shared" si="92"/>
        <v>1227.1299999999999</v>
      </c>
    </row>
    <row r="441" spans="1:23" x14ac:dyDescent="0.2">
      <c r="A441" s="171">
        <v>41638</v>
      </c>
      <c r="B441" s="2">
        <v>30874514.559999999</v>
      </c>
      <c r="C441" s="2">
        <v>1230.82</v>
      </c>
      <c r="D441" s="2">
        <f t="shared" si="86"/>
        <v>0</v>
      </c>
      <c r="E441" s="30">
        <f t="shared" si="86"/>
        <v>0</v>
      </c>
      <c r="F441" s="73">
        <f t="shared" si="87"/>
        <v>0</v>
      </c>
      <c r="G441" s="43">
        <f t="shared" si="87"/>
        <v>0</v>
      </c>
      <c r="I441" s="32">
        <f t="shared" si="95"/>
        <v>759.21</v>
      </c>
      <c r="J441" s="138">
        <f t="shared" si="93"/>
        <v>413.34730000000002</v>
      </c>
      <c r="K441" s="78">
        <f t="shared" si="89"/>
        <v>74.402500000000003</v>
      </c>
      <c r="L441" s="144">
        <f t="shared" si="94"/>
        <v>126.53489999999999</v>
      </c>
      <c r="M441" s="87">
        <f t="shared" si="90"/>
        <v>22.776299999999999</v>
      </c>
      <c r="N441" s="97">
        <f>SUM(I413:I441)</f>
        <v>22017.089999999986</v>
      </c>
      <c r="O441" s="98" t="e">
        <f>IF(SUM(J413:J443)&lt;20000,20000,SUM(J413:J443))</f>
        <v>#VALUE!</v>
      </c>
      <c r="P441" s="99" t="e">
        <f>IF(SUM(L413:L443)&lt;6000,6000,SUM(L413:L443))</f>
        <v>#VALUE!</v>
      </c>
      <c r="V441" s="36">
        <f t="shared" si="91"/>
        <v>1234.51</v>
      </c>
      <c r="W441" s="36">
        <f t="shared" si="92"/>
        <v>1227.1299999999999</v>
      </c>
    </row>
    <row r="442" spans="1:23" x14ac:dyDescent="0.2">
      <c r="A442" s="171">
        <v>41639</v>
      </c>
      <c r="B442" s="31">
        <v>30928597.440000001</v>
      </c>
      <c r="C442" s="31">
        <v>1232.98</v>
      </c>
      <c r="D442" s="2">
        <f t="shared" si="86"/>
        <v>54082.880000002682</v>
      </c>
      <c r="E442" s="30">
        <f t="shared" si="86"/>
        <v>2.1600000000000819</v>
      </c>
      <c r="F442" s="73">
        <f t="shared" si="87"/>
        <v>1.7516997682635851E-3</v>
      </c>
      <c r="G442" s="43">
        <f t="shared" si="87"/>
        <v>1.7549276092361857E-3</v>
      </c>
      <c r="H442" s="55"/>
      <c r="I442" s="35"/>
      <c r="J442" s="135"/>
      <c r="K442" s="81"/>
      <c r="L442" s="142"/>
      <c r="M442" s="86"/>
      <c r="N442" s="187" t="s">
        <v>4</v>
      </c>
      <c r="O442" s="188"/>
      <c r="P442" s="189"/>
      <c r="Q442" s="69" t="s">
        <v>27</v>
      </c>
      <c r="R442" s="66">
        <v>2.9000000000000001E-2</v>
      </c>
    </row>
    <row r="443" spans="1:23" x14ac:dyDescent="0.2">
      <c r="A443" s="29">
        <v>41640</v>
      </c>
      <c r="B443" s="2">
        <v>30928597.440000001</v>
      </c>
      <c r="C443" s="2">
        <v>1232.98</v>
      </c>
      <c r="D443" s="2">
        <f t="shared" ref="D443:E458" si="96">IF(B443-B442=-B443-B442,0,B443-B442)</f>
        <v>0</v>
      </c>
      <c r="E443" s="30">
        <f t="shared" si="96"/>
        <v>0</v>
      </c>
      <c r="F443" s="73">
        <f t="shared" ref="F443:G458" si="97">IFERROR(D443/B442,0)</f>
        <v>0</v>
      </c>
      <c r="G443" s="43">
        <f t="shared" si="97"/>
        <v>0</v>
      </c>
      <c r="H443" s="55"/>
      <c r="I443" s="31" t="e">
        <f>ROUND(B2*$N$2/$O$813,2)</f>
        <v>#VALUE!</v>
      </c>
      <c r="J443" s="137" t="e">
        <f>ROUND(IF(B2&lt;=$R$814,B2*$S$814/$O$813,MAX(IF(B2&lt;=$R$815,B2*$S$815/$O$813,MAX(IF(B2&lt;=$R$816,B2*$S$816/$O$813,MAX(IF(B2&lt;=$R$817,B2*$S$817/$O$813,MAX(IF(B2&lt;=$R$818,B2*$S$818/$O$813,MAX(IF(B2&lt;=$R$819,B2*$S$819/$O$813,MAX(IF(B2&gt;$R$820,B2*$S$820/$O$813,0),$R$819*$S$819/$O$813)),$R$818*$S$818/$O$813)),$R$817*$S$817/$O$813)),$R$816*$S$816/$O$813)),$R$815*$S$815/$O$813)),$R$814*$S$814/$O$813)),4)</f>
        <v>#VALUE!</v>
      </c>
      <c r="K443" s="77" t="e">
        <f>ROUND(J443*18%,4)</f>
        <v>#VALUE!</v>
      </c>
      <c r="L443" s="137" t="e">
        <f>ROUND(IF(B2&lt;=$R$824,B2*$S$824/$O$813,IF(B2&gt;$R$825,B2*$S$825/$O$813,0)),4)</f>
        <v>#VALUE!</v>
      </c>
      <c r="M443" s="77" t="e">
        <f>ROUND(L443*18%,4)</f>
        <v>#VALUE!</v>
      </c>
      <c r="N443" s="14"/>
      <c r="P443" s="14"/>
      <c r="Q443" s="69" t="s">
        <v>28</v>
      </c>
      <c r="R443" s="67">
        <v>5.0000000000000001E-3</v>
      </c>
      <c r="V443" s="36">
        <f t="shared" ref="V443:V507" si="98">C443+(ROUND(C443*$V$2,2))</f>
        <v>1236.68</v>
      </c>
      <c r="W443" s="36">
        <f t="shared" ref="W443:W506" si="99">C443-(ROUND(C443*$V$2,2))</f>
        <v>1229.28</v>
      </c>
    </row>
    <row r="444" spans="1:23" x14ac:dyDescent="0.2">
      <c r="A444" s="29">
        <v>41641</v>
      </c>
      <c r="B444" s="2">
        <v>30928597.440000001</v>
      </c>
      <c r="C444" s="2">
        <v>1232.98</v>
      </c>
      <c r="D444" s="2">
        <f t="shared" si="96"/>
        <v>0</v>
      </c>
      <c r="E444" s="30">
        <f t="shared" si="96"/>
        <v>0</v>
      </c>
      <c r="F444" s="73">
        <f t="shared" si="97"/>
        <v>0</v>
      </c>
      <c r="G444" s="43">
        <f t="shared" si="97"/>
        <v>0</v>
      </c>
      <c r="H444" s="55"/>
      <c r="I444" s="31">
        <f t="shared" ref="I444:I475" si="100">ROUND(B443*$N$2/$O$813,2)</f>
        <v>760.54</v>
      </c>
      <c r="J444" s="137">
        <f t="shared" ref="J444:J451" si="101">ROUND(IF(B443&lt;=$R$814,B443*$S$814/$O$813,MAX(IF(B443&lt;=$R$815,B443*$S$815/$O$813,MAX(IF(B443&lt;=$R$816,B443*$S$816/$O$813,MAX(IF(B443&lt;=$R$817,B443*$S$817/$O$813,MAX(IF(B443&lt;=$R$818,B443*$S$818/$O$813,MAX(IF(B443&lt;=$R$819,B443*$S$819/$O$813,MAX(IF(B443&gt;$R$820,B443*$S$820/$O$813,0),$R$819*$S$819/$O$813)),$R$818*$S$818/$O$813)),$R$817*$S$817/$O$813)),$R$816*$S$816/$O$813)),$R$815*$S$815/$O$813)),$R$814*$S$814/$O$813)),4)</f>
        <v>414.07139999999998</v>
      </c>
      <c r="K444" s="77">
        <f t="shared" ref="K444:K451" si="102">ROUND(J444*18%,4)</f>
        <v>74.532899999999998</v>
      </c>
      <c r="L444" s="137">
        <f t="shared" ref="L444:L451" si="103">ROUND(IF(B443&lt;=$R$824,B443*$S$824/$O$813,IF(B443&gt;$R$825,B443*$S$825/$O$813,0)),4)</f>
        <v>126.7565</v>
      </c>
      <c r="M444" s="77">
        <f t="shared" ref="M444:M451" si="104">ROUND(L444*18%,4)</f>
        <v>22.816199999999998</v>
      </c>
      <c r="N444" s="187" t="s">
        <v>44</v>
      </c>
      <c r="O444" s="188"/>
      <c r="P444" s="188"/>
      <c r="V444" s="36">
        <f t="shared" si="98"/>
        <v>1236.68</v>
      </c>
      <c r="W444" s="36">
        <f t="shared" si="99"/>
        <v>1229.28</v>
      </c>
    </row>
    <row r="445" spans="1:23" x14ac:dyDescent="0.2">
      <c r="A445" s="29">
        <v>41642</v>
      </c>
      <c r="B445" s="2">
        <v>30928597.440000001</v>
      </c>
      <c r="C445" s="2">
        <v>1232.98</v>
      </c>
      <c r="D445" s="2">
        <f t="shared" si="96"/>
        <v>0</v>
      </c>
      <c r="E445" s="30">
        <f t="shared" si="96"/>
        <v>0</v>
      </c>
      <c r="F445" s="73">
        <f t="shared" si="97"/>
        <v>0</v>
      </c>
      <c r="G445" s="43">
        <f t="shared" si="97"/>
        <v>0</v>
      </c>
      <c r="H445" s="55"/>
      <c r="I445" s="31">
        <f t="shared" si="100"/>
        <v>760.54</v>
      </c>
      <c r="J445" s="137">
        <f t="shared" si="101"/>
        <v>414.07139999999998</v>
      </c>
      <c r="K445" s="77">
        <f t="shared" si="102"/>
        <v>74.532899999999998</v>
      </c>
      <c r="L445" s="137">
        <f t="shared" si="103"/>
        <v>126.7565</v>
      </c>
      <c r="M445" s="77">
        <f t="shared" si="104"/>
        <v>22.816199999999998</v>
      </c>
      <c r="N445" s="14"/>
      <c r="O445" s="25">
        <v>365</v>
      </c>
      <c r="P445" s="14"/>
      <c r="Q445" s="36"/>
      <c r="V445" s="36">
        <f t="shared" si="98"/>
        <v>1236.68</v>
      </c>
      <c r="W445" s="36">
        <f t="shared" si="99"/>
        <v>1229.28</v>
      </c>
    </row>
    <row r="446" spans="1:23" x14ac:dyDescent="0.2">
      <c r="A446" s="29">
        <v>41643</v>
      </c>
      <c r="B446" s="2">
        <v>30928597.440000001</v>
      </c>
      <c r="C446" s="2">
        <v>1232.98</v>
      </c>
      <c r="D446" s="2">
        <f t="shared" si="96"/>
        <v>0</v>
      </c>
      <c r="E446" s="30">
        <f t="shared" si="96"/>
        <v>0</v>
      </c>
      <c r="F446" s="73">
        <f t="shared" si="97"/>
        <v>0</v>
      </c>
      <c r="G446" s="43">
        <f t="shared" si="97"/>
        <v>0</v>
      </c>
      <c r="H446" s="55"/>
      <c r="I446" s="31">
        <f t="shared" si="100"/>
        <v>760.54</v>
      </c>
      <c r="J446" s="137">
        <f t="shared" si="101"/>
        <v>414.07139999999998</v>
      </c>
      <c r="K446" s="77">
        <f t="shared" si="102"/>
        <v>74.532899999999998</v>
      </c>
      <c r="L446" s="137">
        <f t="shared" si="103"/>
        <v>126.7565</v>
      </c>
      <c r="M446" s="77">
        <f t="shared" si="104"/>
        <v>22.816199999999998</v>
      </c>
      <c r="N446" s="14"/>
      <c r="O446" s="14"/>
      <c r="P446" s="14"/>
      <c r="Q446" s="36"/>
      <c r="V446" s="36">
        <f t="shared" si="98"/>
        <v>1236.68</v>
      </c>
      <c r="W446" s="36">
        <f t="shared" si="99"/>
        <v>1229.28</v>
      </c>
    </row>
    <row r="447" spans="1:23" x14ac:dyDescent="0.2">
      <c r="A447" s="29">
        <v>41644</v>
      </c>
      <c r="B447" s="2">
        <v>30928597.440000001</v>
      </c>
      <c r="C447" s="2">
        <v>1232.98</v>
      </c>
      <c r="D447" s="2">
        <f t="shared" si="96"/>
        <v>0</v>
      </c>
      <c r="E447" s="30">
        <f t="shared" si="96"/>
        <v>0</v>
      </c>
      <c r="F447" s="73">
        <f t="shared" si="97"/>
        <v>0</v>
      </c>
      <c r="G447" s="43">
        <f t="shared" si="97"/>
        <v>0</v>
      </c>
      <c r="H447" s="55"/>
      <c r="I447" s="31">
        <f t="shared" si="100"/>
        <v>760.54</v>
      </c>
      <c r="J447" s="137">
        <f t="shared" si="101"/>
        <v>414.07139999999998</v>
      </c>
      <c r="K447" s="77">
        <f t="shared" si="102"/>
        <v>74.532899999999998</v>
      </c>
      <c r="L447" s="137">
        <f t="shared" si="103"/>
        <v>126.7565</v>
      </c>
      <c r="M447" s="77">
        <f t="shared" si="104"/>
        <v>22.816199999999998</v>
      </c>
      <c r="N447" s="187" t="s">
        <v>19</v>
      </c>
      <c r="O447" s="188"/>
      <c r="P447" s="188"/>
      <c r="Q447" s="195" t="s">
        <v>39</v>
      </c>
      <c r="R447" s="196"/>
      <c r="S447" s="196"/>
      <c r="T447" s="3" t="s">
        <v>42</v>
      </c>
      <c r="U447" s="3" t="s">
        <v>42</v>
      </c>
      <c r="V447" s="36">
        <f t="shared" si="98"/>
        <v>1236.68</v>
      </c>
      <c r="W447" s="36">
        <f t="shared" si="99"/>
        <v>1229.28</v>
      </c>
    </row>
    <row r="448" spans="1:23" x14ac:dyDescent="0.2">
      <c r="A448" s="29">
        <v>41645</v>
      </c>
      <c r="B448" s="2">
        <v>30928597.440000001</v>
      </c>
      <c r="C448" s="2">
        <v>1232.98</v>
      </c>
      <c r="D448" s="2">
        <f t="shared" si="96"/>
        <v>0</v>
      </c>
      <c r="E448" s="30">
        <f t="shared" si="96"/>
        <v>0</v>
      </c>
      <c r="F448" s="73">
        <f t="shared" si="97"/>
        <v>0</v>
      </c>
      <c r="G448" s="43">
        <f t="shared" si="97"/>
        <v>0</v>
      </c>
      <c r="H448" s="55"/>
      <c r="I448" s="31">
        <f t="shared" si="100"/>
        <v>760.54</v>
      </c>
      <c r="J448" s="137">
        <f t="shared" si="101"/>
        <v>414.07139999999998</v>
      </c>
      <c r="K448" s="77">
        <f t="shared" si="102"/>
        <v>74.532899999999998</v>
      </c>
      <c r="L448" s="137">
        <f t="shared" si="103"/>
        <v>126.7565</v>
      </c>
      <c r="M448" s="77">
        <f t="shared" si="104"/>
        <v>22.816199999999998</v>
      </c>
      <c r="N448" s="14"/>
      <c r="O448" s="25">
        <v>366</v>
      </c>
      <c r="P448" s="14"/>
      <c r="Q448" s="197" t="s">
        <v>36</v>
      </c>
      <c r="R448" s="197"/>
      <c r="S448" s="70" t="s">
        <v>37</v>
      </c>
      <c r="V448" s="36">
        <f t="shared" si="98"/>
        <v>1236.68</v>
      </c>
      <c r="W448" s="36">
        <f t="shared" si="99"/>
        <v>1229.28</v>
      </c>
    </row>
    <row r="449" spans="1:23" x14ac:dyDescent="0.2">
      <c r="A449" s="29">
        <v>41646</v>
      </c>
      <c r="B449" s="2">
        <v>30928597.440000001</v>
      </c>
      <c r="C449" s="2">
        <v>1232.98</v>
      </c>
      <c r="D449" s="2">
        <f t="shared" si="96"/>
        <v>0</v>
      </c>
      <c r="E449" s="30">
        <f t="shared" si="96"/>
        <v>0</v>
      </c>
      <c r="F449" s="73">
        <f t="shared" si="97"/>
        <v>0</v>
      </c>
      <c r="G449" s="43">
        <f t="shared" si="97"/>
        <v>0</v>
      </c>
      <c r="H449" s="55"/>
      <c r="I449" s="31">
        <f t="shared" si="100"/>
        <v>760.54</v>
      </c>
      <c r="J449" s="137">
        <f t="shared" si="101"/>
        <v>414.07139999999998</v>
      </c>
      <c r="K449" s="77">
        <f t="shared" si="102"/>
        <v>74.532899999999998</v>
      </c>
      <c r="L449" s="137">
        <f t="shared" si="103"/>
        <v>126.7565</v>
      </c>
      <c r="M449" s="77">
        <f t="shared" si="104"/>
        <v>22.816199999999998</v>
      </c>
      <c r="Q449" s="53">
        <v>0</v>
      </c>
      <c r="R449" s="49">
        <v>100000000</v>
      </c>
      <c r="S449" s="48">
        <v>4.8999999999999998E-3</v>
      </c>
      <c r="T449" s="62">
        <f>IF(B453&lt;=R449,B453*S449/O448,T450)</f>
        <v>414.07138649180325</v>
      </c>
      <c r="U449" s="56">
        <f t="shared" ref="U449:U454" si="105">R449*S449/$O$813</f>
        <v>1338.7978142076502</v>
      </c>
      <c r="V449" s="36">
        <f t="shared" si="98"/>
        <v>1236.68</v>
      </c>
      <c r="W449" s="36">
        <f t="shared" si="99"/>
        <v>1229.28</v>
      </c>
    </row>
    <row r="450" spans="1:23" x14ac:dyDescent="0.2">
      <c r="A450" s="29">
        <v>41647</v>
      </c>
      <c r="B450" s="2">
        <v>30928597.440000001</v>
      </c>
      <c r="C450" s="2">
        <v>1232.98</v>
      </c>
      <c r="D450" s="2">
        <f t="shared" si="96"/>
        <v>0</v>
      </c>
      <c r="E450" s="30">
        <f t="shared" si="96"/>
        <v>0</v>
      </c>
      <c r="F450" s="73">
        <f t="shared" si="97"/>
        <v>0</v>
      </c>
      <c r="G450" s="43">
        <f t="shared" si="97"/>
        <v>0</v>
      </c>
      <c r="H450" s="55"/>
      <c r="I450" s="31">
        <f t="shared" si="100"/>
        <v>760.54</v>
      </c>
      <c r="J450" s="137">
        <f t="shared" si="101"/>
        <v>414.07139999999998</v>
      </c>
      <c r="K450" s="77">
        <f t="shared" si="102"/>
        <v>74.532899999999998</v>
      </c>
      <c r="L450" s="137">
        <f t="shared" si="103"/>
        <v>126.7565</v>
      </c>
      <c r="M450" s="77">
        <f t="shared" si="104"/>
        <v>22.816199999999998</v>
      </c>
      <c r="Q450" s="58">
        <v>100000000</v>
      </c>
      <c r="R450" s="58">
        <v>300000000</v>
      </c>
      <c r="S450" s="59">
        <v>3.8999999999999998E-3</v>
      </c>
      <c r="T450" s="60">
        <f>MAX(IF(B453&lt;=R450,B453*S450/O448,T451),R449*S449/$O$813)</f>
        <v>1338.7978142076502</v>
      </c>
      <c r="U450" s="56">
        <f t="shared" si="105"/>
        <v>3196.7213114754099</v>
      </c>
      <c r="V450" s="36">
        <f t="shared" si="98"/>
        <v>1236.68</v>
      </c>
      <c r="W450" s="36">
        <f t="shared" si="99"/>
        <v>1229.28</v>
      </c>
    </row>
    <row r="451" spans="1:23" x14ac:dyDescent="0.2">
      <c r="A451" s="29">
        <v>41648</v>
      </c>
      <c r="B451" s="2">
        <v>30928597.440000001</v>
      </c>
      <c r="C451" s="2">
        <v>1232.98</v>
      </c>
      <c r="D451" s="2">
        <f t="shared" si="96"/>
        <v>0</v>
      </c>
      <c r="E451" s="30">
        <f t="shared" si="96"/>
        <v>0</v>
      </c>
      <c r="F451" s="73">
        <f t="shared" si="97"/>
        <v>0</v>
      </c>
      <c r="G451" s="43">
        <f t="shared" si="97"/>
        <v>0</v>
      </c>
      <c r="H451" s="55"/>
      <c r="I451" s="31">
        <f t="shared" si="100"/>
        <v>760.54</v>
      </c>
      <c r="J451" s="137">
        <f t="shared" si="101"/>
        <v>414.07139999999998</v>
      </c>
      <c r="K451" s="77">
        <f t="shared" si="102"/>
        <v>74.532899999999998</v>
      </c>
      <c r="L451" s="137">
        <f t="shared" si="103"/>
        <v>126.7565</v>
      </c>
      <c r="M451" s="77">
        <f t="shared" si="104"/>
        <v>22.816199999999998</v>
      </c>
      <c r="Q451" s="52">
        <v>300000000</v>
      </c>
      <c r="R451" s="52">
        <v>600000000</v>
      </c>
      <c r="S451" s="48">
        <v>2.8999999999999998E-3</v>
      </c>
      <c r="T451" s="60">
        <f>MAX(IF(B453&lt;=R451,B453*S451/O448,T452),R450*S450/$O$813)</f>
        <v>3196.7213114754099</v>
      </c>
      <c r="U451" s="56">
        <f t="shared" si="105"/>
        <v>4754.0983606557375</v>
      </c>
      <c r="V451" s="36">
        <f t="shared" si="98"/>
        <v>1236.68</v>
      </c>
      <c r="W451" s="36">
        <f t="shared" si="99"/>
        <v>1229.28</v>
      </c>
    </row>
    <row r="452" spans="1:23" x14ac:dyDescent="0.2">
      <c r="A452" s="29">
        <v>41649</v>
      </c>
      <c r="B452" s="2">
        <v>30928597.440000001</v>
      </c>
      <c r="C452" s="2">
        <v>1232.98</v>
      </c>
      <c r="D452" s="2">
        <f t="shared" si="96"/>
        <v>0</v>
      </c>
      <c r="E452" s="30">
        <f t="shared" si="96"/>
        <v>0</v>
      </c>
      <c r="F452" s="73">
        <f t="shared" si="97"/>
        <v>0</v>
      </c>
      <c r="G452" s="43">
        <f t="shared" si="97"/>
        <v>0</v>
      </c>
      <c r="H452" s="55"/>
      <c r="I452" s="19">
        <f t="shared" si="100"/>
        <v>760.54</v>
      </c>
      <c r="J452" s="138">
        <f>ROUND(IF(B451&lt;=$R$814,B451*$S$814/$O$813,MAX(IF(B451&lt;=$R$815,B451*$S$815/$O$813,MAX(IF(B451&lt;=$R$816,B451*$S$816/$O$813,MAX(IF(B451&lt;=$R$817,B451*$S$817/$O$813,MAX(IF(B451&lt;=$R$818,B451*$S$818/$O$813,MAX(IF(B451&lt;=$R$819,B451*$S$819/$O$813,MAX(IF(B451&gt;$R$820,B451*$S$820/$O$813,0),$R$819*$S$819/$O$813)),$R$818*$S$818/$O$813)),$R$817*$S$817/$O$813)),$R$816*$S$816/$O$813)),$R$815*$S$815/$O$813)),$R$814*$S$814/$O$813)),4)</f>
        <v>414.07139999999998</v>
      </c>
      <c r="K452" s="78">
        <f>ROUND(J452*18%,4)</f>
        <v>74.532899999999998</v>
      </c>
      <c r="L452" s="144">
        <f>ROUND(IF(B451&lt;=$R$824,B451*$S$824/$O$813,IF(B451&gt;$R$825,B451*$S$825/$O$813,0)),4)</f>
        <v>126.7565</v>
      </c>
      <c r="M452" s="87">
        <f>ROUND(L452*18%,4)</f>
        <v>22.816199999999998</v>
      </c>
      <c r="N452" s="14"/>
      <c r="Q452" s="52">
        <v>600000000</v>
      </c>
      <c r="R452" s="51">
        <v>900000000</v>
      </c>
      <c r="S452" s="48">
        <v>2.3999999999999998E-3</v>
      </c>
      <c r="T452" s="60">
        <f>MAX(IF(B453&lt;=R452,B453*S452/O448,T453),R451*S451/$O$813)</f>
        <v>4754.0983606557375</v>
      </c>
      <c r="U452" s="56">
        <f t="shared" si="105"/>
        <v>5901.6393442622948</v>
      </c>
      <c r="V452" s="36">
        <f t="shared" si="98"/>
        <v>1236.68</v>
      </c>
      <c r="W452" s="36">
        <f t="shared" si="99"/>
        <v>1229.28</v>
      </c>
    </row>
    <row r="453" spans="1:23" x14ac:dyDescent="0.2">
      <c r="A453" s="29">
        <v>41650</v>
      </c>
      <c r="B453" s="2">
        <v>30928597.440000001</v>
      </c>
      <c r="C453" s="2">
        <v>1232.98</v>
      </c>
      <c r="D453" s="2">
        <f t="shared" si="96"/>
        <v>0</v>
      </c>
      <c r="E453" s="30">
        <f t="shared" si="96"/>
        <v>0</v>
      </c>
      <c r="F453" s="73">
        <f t="shared" si="97"/>
        <v>0</v>
      </c>
      <c r="G453" s="43">
        <f t="shared" si="97"/>
        <v>0</v>
      </c>
      <c r="H453" s="55"/>
      <c r="I453" s="19">
        <f t="shared" si="100"/>
        <v>760.54</v>
      </c>
      <c r="J453" s="138">
        <f t="shared" ref="J453:J455" si="106">ROUND(IF(B452&lt;=$R$814,B452*$S$814/$O$813,MAX(IF(B452&lt;=$R$815,B452*$S$815/$O$813,MAX(IF(B452&lt;=$R$816,B452*$S$816/$O$813,MAX(IF(B452&lt;=$R$817,B452*$S$817/$O$813,MAX(IF(B452&lt;=$R$818,B452*$S$818/$O$813,MAX(IF(B452&lt;=$R$819,B452*$S$819/$O$813,MAX(IF(B452&gt;$R$820,B452*$S$820/$O$813,0),$R$819*$S$819/$O$813)),$R$818*$S$818/$O$813)),$R$817*$S$817/$O$813)),$R$816*$S$816/$O$813)),$R$815*$S$815/$O$813)),$R$814*$S$814/$O$813)),4)</f>
        <v>414.07139999999998</v>
      </c>
      <c r="K453" s="78">
        <f t="shared" ref="K453:K516" si="107">ROUND(J453*18%,4)</f>
        <v>74.532899999999998</v>
      </c>
      <c r="L453" s="144">
        <f t="shared" ref="L453:L455" si="108">ROUND(IF(B452&lt;=$R$824,B452*$S$824/$O$813,IF(B452&gt;$R$825,B452*$S$825/$O$813,0)),4)</f>
        <v>126.7565</v>
      </c>
      <c r="M453" s="87">
        <f t="shared" ref="M453:M516" si="109">ROUND(L453*18%,4)</f>
        <v>22.816199999999998</v>
      </c>
      <c r="N453" s="14"/>
      <c r="O453" s="72"/>
      <c r="Q453" s="52">
        <v>900000000</v>
      </c>
      <c r="R453" s="52">
        <v>1500000000</v>
      </c>
      <c r="S453" s="48">
        <v>1.9E-3</v>
      </c>
      <c r="T453" s="60">
        <f>MAX(IF(B453&lt;=R453,B453*S453/O448,T454),R452*S452/$O$813)</f>
        <v>5901.6393442622948</v>
      </c>
      <c r="U453" s="56">
        <f t="shared" si="105"/>
        <v>7786.8852459016398</v>
      </c>
      <c r="V453" s="36">
        <f t="shared" si="98"/>
        <v>1236.68</v>
      </c>
      <c r="W453" s="36">
        <f t="shared" si="99"/>
        <v>1229.28</v>
      </c>
    </row>
    <row r="454" spans="1:23" x14ac:dyDescent="0.2">
      <c r="A454" s="29">
        <v>41651</v>
      </c>
      <c r="B454" s="2">
        <v>30928597.440000001</v>
      </c>
      <c r="C454" s="2">
        <v>1232.98</v>
      </c>
      <c r="D454" s="2">
        <f t="shared" si="96"/>
        <v>0</v>
      </c>
      <c r="E454" s="30">
        <f t="shared" si="96"/>
        <v>0</v>
      </c>
      <c r="F454" s="73">
        <f t="shared" si="97"/>
        <v>0</v>
      </c>
      <c r="G454" s="43">
        <f t="shared" si="97"/>
        <v>0</v>
      </c>
      <c r="H454" s="55"/>
      <c r="I454" s="19">
        <f t="shared" si="100"/>
        <v>760.54</v>
      </c>
      <c r="J454" s="138">
        <f t="shared" si="106"/>
        <v>414.07139999999998</v>
      </c>
      <c r="K454" s="78">
        <f t="shared" si="107"/>
        <v>74.532899999999998</v>
      </c>
      <c r="L454" s="144">
        <f t="shared" si="108"/>
        <v>126.7565</v>
      </c>
      <c r="M454" s="87">
        <f t="shared" si="109"/>
        <v>22.816199999999998</v>
      </c>
      <c r="N454" s="14"/>
      <c r="Q454" s="52">
        <v>1500000000</v>
      </c>
      <c r="R454" s="51">
        <v>2000000000</v>
      </c>
      <c r="S454" s="48">
        <v>1.6999999999999999E-3</v>
      </c>
      <c r="T454" s="60">
        <f>MAX(IF(B453&lt;=R454,B453*S454/O448,T455),R453*S453/$O$813)</f>
        <v>7786.8852459016398</v>
      </c>
      <c r="U454" s="56">
        <f t="shared" si="105"/>
        <v>9289.6174863387987</v>
      </c>
      <c r="V454" s="36">
        <f t="shared" si="98"/>
        <v>1236.68</v>
      </c>
      <c r="W454" s="36">
        <f t="shared" si="99"/>
        <v>1229.28</v>
      </c>
    </row>
    <row r="455" spans="1:23" x14ac:dyDescent="0.2">
      <c r="A455" s="29">
        <v>41652</v>
      </c>
      <c r="B455" s="2">
        <v>30928597.440000001</v>
      </c>
      <c r="C455" s="2">
        <v>1232.98</v>
      </c>
      <c r="D455" s="2">
        <f t="shared" si="96"/>
        <v>0</v>
      </c>
      <c r="E455" s="30">
        <f t="shared" si="96"/>
        <v>0</v>
      </c>
      <c r="F455" s="73">
        <f t="shared" si="97"/>
        <v>0</v>
      </c>
      <c r="G455" s="43">
        <f t="shared" si="97"/>
        <v>0</v>
      </c>
      <c r="H455" s="55"/>
      <c r="I455" s="19">
        <f t="shared" si="100"/>
        <v>760.54</v>
      </c>
      <c r="J455" s="138">
        <f t="shared" si="106"/>
        <v>414.07139999999998</v>
      </c>
      <c r="K455" s="78">
        <f t="shared" si="107"/>
        <v>74.532899999999998</v>
      </c>
      <c r="L455" s="144">
        <f t="shared" si="108"/>
        <v>126.7565</v>
      </c>
      <c r="M455" s="87">
        <f t="shared" si="109"/>
        <v>22.816199999999998</v>
      </c>
      <c r="N455" s="14"/>
      <c r="Q455" s="53" t="s">
        <v>41</v>
      </c>
      <c r="R455" s="52">
        <v>2000000000</v>
      </c>
      <c r="S455" s="48">
        <v>1.5E-3</v>
      </c>
      <c r="T455" s="60">
        <f>MAX(IF(B453&gt;R455,B453*S455/O448,0),R454*S454/$O$813)</f>
        <v>9289.6174863387987</v>
      </c>
      <c r="U455" s="14"/>
      <c r="V455" s="36">
        <f t="shared" si="98"/>
        <v>1236.68</v>
      </c>
      <c r="W455" s="36">
        <f t="shared" si="99"/>
        <v>1229.28</v>
      </c>
    </row>
    <row r="456" spans="1:23" x14ac:dyDescent="0.2">
      <c r="A456" s="29">
        <v>41653</v>
      </c>
      <c r="B456" s="2">
        <v>30928597.440000001</v>
      </c>
      <c r="C456" s="2">
        <v>1232.98</v>
      </c>
      <c r="D456" s="2">
        <f t="shared" si="96"/>
        <v>0</v>
      </c>
      <c r="E456" s="30">
        <f t="shared" si="96"/>
        <v>0</v>
      </c>
      <c r="F456" s="73">
        <f t="shared" si="97"/>
        <v>0</v>
      </c>
      <c r="G456" s="43">
        <f t="shared" si="97"/>
        <v>0</v>
      </c>
      <c r="H456" s="55"/>
      <c r="I456" s="31">
        <f t="shared" si="100"/>
        <v>760.54</v>
      </c>
      <c r="J456" s="137">
        <f>ROUND(IF(B455&lt;=$R$814,B455*$S$814/$O$813,MAX(IF(B455&lt;=$R$815,B455*$S$815/$O$813,MAX(IF(B455&lt;=$R$816,B455*$S$816/$O$813,MAX(IF(B455&lt;=$R$817,B455*$S$817/$O$813,MAX(IF(B455&lt;=$R$818,B455*$S$818/$O$813,MAX(IF(B455&lt;=$R$819,B455*$S$819/$O$813,MAX(IF(B455&gt;$R$820,B455*$S$820/$O$813,0),$R$819*$S$819/$O$813)),$R$818*$S$818/$O$813)),$R$817*$S$817/$O$813)),$R$816*$S$816/$O$813)),$R$815*$S$815/$O$813)),$R$814*$S$814/$O$813)),4)</f>
        <v>414.07139999999998</v>
      </c>
      <c r="K456" s="77">
        <f t="shared" si="107"/>
        <v>74.532899999999998</v>
      </c>
      <c r="L456" s="137">
        <f>ROUND(IF(B455&lt;=$R$824,B455*$S$824/$O$813,IF(B455&gt;$R$825,B455*$S$825/$O$813,0)),4)</f>
        <v>126.7565</v>
      </c>
      <c r="M456" s="77">
        <f t="shared" si="109"/>
        <v>22.816199999999998</v>
      </c>
      <c r="N456" s="14"/>
      <c r="O456" s="14"/>
      <c r="P456" s="14"/>
      <c r="Q456" s="71" t="s">
        <v>38</v>
      </c>
      <c r="R456" s="52">
        <v>20000</v>
      </c>
      <c r="S456" s="49"/>
      <c r="V456" s="36">
        <f t="shared" si="98"/>
        <v>1236.68</v>
      </c>
      <c r="W456" s="36">
        <f t="shared" si="99"/>
        <v>1229.28</v>
      </c>
    </row>
    <row r="457" spans="1:23" x14ac:dyDescent="0.2">
      <c r="A457" s="29">
        <v>41654</v>
      </c>
      <c r="B457" s="2">
        <v>30928597.440000001</v>
      </c>
      <c r="C457" s="2">
        <v>1232.98</v>
      </c>
      <c r="D457" s="2">
        <f t="shared" si="96"/>
        <v>0</v>
      </c>
      <c r="E457" s="30">
        <f t="shared" si="96"/>
        <v>0</v>
      </c>
      <c r="F457" s="73">
        <f t="shared" si="97"/>
        <v>0</v>
      </c>
      <c r="G457" s="43">
        <f t="shared" si="97"/>
        <v>0</v>
      </c>
      <c r="H457" s="55"/>
      <c r="I457" s="31">
        <f t="shared" si="100"/>
        <v>760.54</v>
      </c>
      <c r="J457" s="137">
        <f>ROUND(IF(B456&lt;=$R$814,B456*$S$814/$O$813,MAX(IF(B456&lt;=$R$815,B456*$S$815/$O$813,MAX(IF(B456&lt;=$R$816,B456*$S$816/$O$813,MAX(IF(B456&lt;=$R$817,B456*$S$817/$O$813,MAX(IF(B456&lt;=$R$818,B456*$S$818/$O$813,MAX(IF(B456&lt;=$R$819,B456*$S$819/$O$813,MAX(IF(B456&gt;$R$820,B456*$S$820/$O$813,0),$R$819*$S$819/$O$813)),$R$818*$S$818/$O$813)),$R$817*$S$817/$O$813)),$R$816*$S$816/$O$813)),$R$815*$S$815/$O$813)),$R$814*$S$814/$O$813)),4)</f>
        <v>414.07139999999998</v>
      </c>
      <c r="K457" s="77">
        <f t="shared" si="107"/>
        <v>74.532899999999998</v>
      </c>
      <c r="L457" s="137">
        <f>ROUND(IF(B456&lt;=$R$824,B456*$S$824/$O$813,IF(B456&gt;$R$825,B456*$S$825/$O$813,0)),4)</f>
        <v>126.7565</v>
      </c>
      <c r="M457" s="77">
        <f t="shared" si="109"/>
        <v>22.816199999999998</v>
      </c>
      <c r="N457" s="14"/>
      <c r="P457" s="14"/>
      <c r="T457" s="14">
        <f>ROUND(IF(B453&lt;=R449,B453*S449/O448,IF(B453&lt;=R450,B453*S450/O448,IF(B453&lt;=R451,B453*S451/O448,IF(B453&lt;=R452,B453*S452/O448,IF(B453&lt;=R453,B453*S453/O448,IF(B453&lt;=R454,B453*S454/O448,IF(B453&gt;R455,B453*S455/O448,0))))))),2)</f>
        <v>414.07</v>
      </c>
      <c r="V457" s="36">
        <f t="shared" si="98"/>
        <v>1236.68</v>
      </c>
      <c r="W457" s="36">
        <f t="shared" si="99"/>
        <v>1229.28</v>
      </c>
    </row>
    <row r="458" spans="1:23" x14ac:dyDescent="0.2">
      <c r="A458" s="29">
        <v>41655</v>
      </c>
      <c r="B458" s="2">
        <v>30928597.440000001</v>
      </c>
      <c r="C458" s="2">
        <v>1232.98</v>
      </c>
      <c r="D458" s="2">
        <f t="shared" si="96"/>
        <v>0</v>
      </c>
      <c r="E458" s="30">
        <f t="shared" si="96"/>
        <v>0</v>
      </c>
      <c r="F458" s="73">
        <f t="shared" si="97"/>
        <v>0</v>
      </c>
      <c r="G458" s="43">
        <f t="shared" si="97"/>
        <v>0</v>
      </c>
      <c r="H458" s="55"/>
      <c r="I458" s="19">
        <f t="shared" si="100"/>
        <v>760.54</v>
      </c>
      <c r="J458" s="138">
        <f>ROUND(IF(B457&lt;=$R$814,B457*$S$814/$O$813,MAX(IF(B457&lt;=$R$815,B457*$S$815/$O$813,MAX(IF(B457&lt;=$R$816,B457*$S$816/$O$813,MAX(IF(B457&lt;=$R$817,B457*$S$817/$O$813,MAX(IF(B457&lt;=$R$818,B457*$S$818/$O$813,MAX(IF(B457&lt;=$R$819,B457*$S$819/$O$813,MAX(IF(B457&gt;$R$820,B457*$S$820/$O$813,0),$R$819*$S$819/$O$813)),$R$818*$S$818/$O$813)),$R$817*$S$817/$O$813)),$R$816*$S$816/$O$813)),$R$815*$S$815/$O$813)),$R$814*$S$814/$O$813)),4)</f>
        <v>414.07139999999998</v>
      </c>
      <c r="K458" s="78">
        <f t="shared" si="107"/>
        <v>74.532899999999998</v>
      </c>
      <c r="L458" s="144">
        <f>ROUND(IF(B457&lt;=$R$824,B457*$S$824/$O$813,IF(B457&gt;$R$825,B457*$S$825/$O$813,0)),4)</f>
        <v>126.7565</v>
      </c>
      <c r="M458" s="87">
        <f t="shared" si="109"/>
        <v>22.816199999999998</v>
      </c>
      <c r="N458" s="14"/>
      <c r="P458" s="14"/>
      <c r="Q458" s="198" t="s">
        <v>40</v>
      </c>
      <c r="R458" s="198"/>
      <c r="S458" s="198"/>
      <c r="T458" s="63">
        <f>ROUND(IF(B453&lt;=R449,B453*S449/O448,MAX(IF(B453&lt;=R450,B453*S450/O448,MAX(IF(B453&lt;=R451,B453*S451/O448,MAX(IF(B453&lt;=R452,B453*S452/O448,MAX(IF(B453&lt;=R453,B453*S453/O448,MAX(IF(B453&lt;=R454,B453*S454/O448,MAX(IF(B453&gt;R455,B453*S455/O448,0),R454*S454/$O$813)),R453*S453/$O$813)),R452*S452/$O$813)),R451*S451/$O$813)),R450*S450/$O$813)),R449*S449/$O$813)),2)</f>
        <v>414.07</v>
      </c>
      <c r="V458" s="36">
        <f t="shared" si="98"/>
        <v>1236.68</v>
      </c>
      <c r="W458" s="36">
        <f t="shared" si="99"/>
        <v>1229.28</v>
      </c>
    </row>
    <row r="459" spans="1:23" x14ac:dyDescent="0.2">
      <c r="A459" s="29">
        <v>41656</v>
      </c>
      <c r="B459" s="2">
        <v>30928597.440000001</v>
      </c>
      <c r="C459" s="2">
        <v>1232.98</v>
      </c>
      <c r="D459" s="2">
        <f t="shared" ref="D459:E522" si="110">IF(B459-B458=-B459-B458,0,B459-B458)</f>
        <v>0</v>
      </c>
      <c r="E459" s="30">
        <f t="shared" si="110"/>
        <v>0</v>
      </c>
      <c r="F459" s="73">
        <f t="shared" ref="F459:G522" si="111">IFERROR(D459/B458,0)</f>
        <v>0</v>
      </c>
      <c r="G459" s="43">
        <f t="shared" si="111"/>
        <v>0</v>
      </c>
      <c r="H459" s="55"/>
      <c r="I459" s="19">
        <f t="shared" si="100"/>
        <v>760.54</v>
      </c>
      <c r="J459" s="138">
        <f t="shared" ref="J459:J462" si="112">ROUND(IF(B458&lt;=$R$814,B458*$S$814/$O$813,MAX(IF(B458&lt;=$R$815,B458*$S$815/$O$813,MAX(IF(B458&lt;=$R$816,B458*$S$816/$O$813,MAX(IF(B458&lt;=$R$817,B458*$S$817/$O$813,MAX(IF(B458&lt;=$R$818,B458*$S$818/$O$813,MAX(IF(B458&lt;=$R$819,B458*$S$819/$O$813,MAX(IF(B458&gt;$R$820,B458*$S$820/$O$813,0),$R$819*$S$819/$O$813)),$R$818*$S$818/$O$813)),$R$817*$S$817/$O$813)),$R$816*$S$816/$O$813)),$R$815*$S$815/$O$813)),$R$814*$S$814/$O$813)),4)</f>
        <v>414.07139999999998</v>
      </c>
      <c r="K459" s="78">
        <f t="shared" si="107"/>
        <v>74.532899999999998</v>
      </c>
      <c r="L459" s="144">
        <f t="shared" ref="L459:L462" si="113">ROUND(IF(B458&lt;=$R$824,B458*$S$824/$O$813,IF(B458&gt;$R$825,B458*$S$825/$O$813,0)),4)</f>
        <v>126.7565</v>
      </c>
      <c r="M459" s="87">
        <f t="shared" si="109"/>
        <v>22.816199999999998</v>
      </c>
      <c r="N459" s="14"/>
      <c r="P459" s="14"/>
      <c r="Q459" s="50">
        <v>0</v>
      </c>
      <c r="R459" s="49">
        <v>100000000</v>
      </c>
      <c r="S459" s="48">
        <v>1.5E-3</v>
      </c>
      <c r="T459" s="61">
        <f>ROUND(IF(B453&lt;=R459,B453*S459/O448,IF(B453&gt;R460,B453*S460/O448,0)),2)</f>
        <v>126.76</v>
      </c>
      <c r="V459" s="36">
        <f t="shared" si="98"/>
        <v>1236.68</v>
      </c>
      <c r="W459" s="36">
        <f t="shared" si="99"/>
        <v>1229.28</v>
      </c>
    </row>
    <row r="460" spans="1:23" x14ac:dyDescent="0.2">
      <c r="A460" s="29">
        <v>41657</v>
      </c>
      <c r="B460" s="2">
        <v>30928597.440000001</v>
      </c>
      <c r="C460" s="2">
        <v>1232.98</v>
      </c>
      <c r="D460" s="2">
        <f t="shared" si="110"/>
        <v>0</v>
      </c>
      <c r="E460" s="30">
        <f t="shared" si="110"/>
        <v>0</v>
      </c>
      <c r="F460" s="73">
        <f t="shared" si="111"/>
        <v>0</v>
      </c>
      <c r="G460" s="43">
        <f t="shared" si="111"/>
        <v>0</v>
      </c>
      <c r="H460" s="55"/>
      <c r="I460" s="19">
        <f t="shared" si="100"/>
        <v>760.54</v>
      </c>
      <c r="J460" s="138">
        <f t="shared" si="112"/>
        <v>414.07139999999998</v>
      </c>
      <c r="K460" s="78">
        <f t="shared" si="107"/>
        <v>74.532899999999998</v>
      </c>
      <c r="L460" s="144">
        <f t="shared" si="113"/>
        <v>126.7565</v>
      </c>
      <c r="M460" s="87">
        <f t="shared" si="109"/>
        <v>22.816199999999998</v>
      </c>
      <c r="N460" s="14"/>
      <c r="P460" s="14"/>
      <c r="Q460" s="50" t="s">
        <v>41</v>
      </c>
      <c r="R460" s="49">
        <v>100000000</v>
      </c>
      <c r="S460" s="48">
        <v>1E-3</v>
      </c>
      <c r="T460" s="14">
        <f>IF(B453&gt;R460,B453*S460/O448,0)</f>
        <v>0</v>
      </c>
      <c r="V460" s="36">
        <f t="shared" si="98"/>
        <v>1236.68</v>
      </c>
      <c r="W460" s="36">
        <f t="shared" si="99"/>
        <v>1229.28</v>
      </c>
    </row>
    <row r="461" spans="1:23" x14ac:dyDescent="0.2">
      <c r="A461" s="29">
        <v>41658</v>
      </c>
      <c r="B461" s="2">
        <v>30928597.440000001</v>
      </c>
      <c r="C461" s="2">
        <v>1232.98</v>
      </c>
      <c r="D461" s="2">
        <f t="shared" si="110"/>
        <v>0</v>
      </c>
      <c r="E461" s="30">
        <f t="shared" si="110"/>
        <v>0</v>
      </c>
      <c r="F461" s="73">
        <f t="shared" si="111"/>
        <v>0</v>
      </c>
      <c r="G461" s="43">
        <f t="shared" si="111"/>
        <v>0</v>
      </c>
      <c r="H461" s="55"/>
      <c r="I461" s="19">
        <f t="shared" si="100"/>
        <v>760.54</v>
      </c>
      <c r="J461" s="138">
        <f t="shared" si="112"/>
        <v>414.07139999999998</v>
      </c>
      <c r="K461" s="78">
        <f t="shared" si="107"/>
        <v>74.532899999999998</v>
      </c>
      <c r="L461" s="144">
        <f t="shared" si="113"/>
        <v>126.7565</v>
      </c>
      <c r="M461" s="87">
        <f t="shared" si="109"/>
        <v>22.816199999999998</v>
      </c>
      <c r="N461" s="14"/>
      <c r="O461" s="14"/>
      <c r="P461" s="14"/>
      <c r="Q461" s="71" t="s">
        <v>38</v>
      </c>
      <c r="R461" s="52">
        <v>6000</v>
      </c>
      <c r="S461" s="49"/>
      <c r="V461" s="36">
        <f t="shared" si="98"/>
        <v>1236.68</v>
      </c>
      <c r="W461" s="36">
        <f t="shared" si="99"/>
        <v>1229.28</v>
      </c>
    </row>
    <row r="462" spans="1:23" x14ac:dyDescent="0.2">
      <c r="A462" s="29">
        <v>41659</v>
      </c>
      <c r="B462" s="2">
        <v>30928597.440000001</v>
      </c>
      <c r="C462" s="2">
        <v>1232.98</v>
      </c>
      <c r="D462" s="2">
        <f t="shared" si="110"/>
        <v>0</v>
      </c>
      <c r="E462" s="30">
        <f t="shared" si="110"/>
        <v>0</v>
      </c>
      <c r="F462" s="73">
        <f t="shared" si="111"/>
        <v>0</v>
      </c>
      <c r="G462" s="43">
        <f t="shared" si="111"/>
        <v>0</v>
      </c>
      <c r="H462" s="55"/>
      <c r="I462" s="19">
        <f t="shared" si="100"/>
        <v>760.54</v>
      </c>
      <c r="J462" s="138">
        <f t="shared" si="112"/>
        <v>414.07139999999998</v>
      </c>
      <c r="K462" s="78">
        <f t="shared" si="107"/>
        <v>74.532899999999998</v>
      </c>
      <c r="L462" s="144">
        <f t="shared" si="113"/>
        <v>126.7565</v>
      </c>
      <c r="M462" s="87">
        <f t="shared" si="109"/>
        <v>22.816199999999998</v>
      </c>
      <c r="N462" s="14"/>
      <c r="O462" s="14"/>
      <c r="P462" s="14"/>
      <c r="V462" s="36">
        <f t="shared" si="98"/>
        <v>1236.68</v>
      </c>
      <c r="W462" s="36">
        <f t="shared" si="99"/>
        <v>1229.28</v>
      </c>
    </row>
    <row r="463" spans="1:23" x14ac:dyDescent="0.2">
      <c r="A463" s="29">
        <v>41660</v>
      </c>
      <c r="B463" s="2">
        <v>30928597.440000001</v>
      </c>
      <c r="C463" s="2">
        <v>1232.98</v>
      </c>
      <c r="D463" s="2">
        <f t="shared" si="110"/>
        <v>0</v>
      </c>
      <c r="E463" s="30">
        <f t="shared" si="110"/>
        <v>0</v>
      </c>
      <c r="F463" s="73">
        <f t="shared" si="111"/>
        <v>0</v>
      </c>
      <c r="G463" s="43">
        <f t="shared" si="111"/>
        <v>0</v>
      </c>
      <c r="H463" s="55"/>
      <c r="I463" s="31">
        <f t="shared" si="100"/>
        <v>760.54</v>
      </c>
      <c r="J463" s="137">
        <f>ROUND(IF(B462&lt;=$R$814,B462*$S$814/$O$813,MAX(IF(B462&lt;=$R$815,B462*$S$815/$O$813,MAX(IF(B462&lt;=$R$816,B462*$S$816/$O$813,MAX(IF(B462&lt;=$R$817,B462*$S$817/$O$813,MAX(IF(B462&lt;=$R$818,B462*$S$818/$O$813,MAX(IF(B462&lt;=$R$819,B462*$S$819/$O$813,MAX(IF(B462&gt;$R$820,B462*$S$820/$O$813,0),$R$819*$S$819/$O$813)),$R$818*$S$818/$O$813)),$R$817*$S$817/$O$813)),$R$816*$S$816/$O$813)),$R$815*$S$815/$O$813)),$R$814*$S$814/$O$813)),4)</f>
        <v>414.07139999999998</v>
      </c>
      <c r="K463" s="77">
        <f t="shared" si="107"/>
        <v>74.532899999999998</v>
      </c>
      <c r="L463" s="137">
        <f>ROUND(IF(B462&lt;=$R$824,B462*$S$824/$O$813,IF(B462&gt;$R$825,B462*$S$825/$O$813,0)),4)</f>
        <v>126.7565</v>
      </c>
      <c r="M463" s="77">
        <f t="shared" si="109"/>
        <v>22.816199999999998</v>
      </c>
      <c r="N463" s="14"/>
      <c r="O463" s="14"/>
      <c r="P463" s="14"/>
      <c r="Q463" s="36"/>
      <c r="R463" s="36"/>
      <c r="S463" s="57"/>
      <c r="V463" s="36">
        <f t="shared" si="98"/>
        <v>1236.68</v>
      </c>
      <c r="W463" s="36">
        <f t="shared" si="99"/>
        <v>1229.28</v>
      </c>
    </row>
    <row r="464" spans="1:23" x14ac:dyDescent="0.2">
      <c r="A464" s="29">
        <v>41661</v>
      </c>
      <c r="B464" s="2">
        <v>30928597.440000001</v>
      </c>
      <c r="C464" s="2">
        <v>1232.98</v>
      </c>
      <c r="D464" s="2">
        <f t="shared" si="110"/>
        <v>0</v>
      </c>
      <c r="E464" s="30">
        <f t="shared" si="110"/>
        <v>0</v>
      </c>
      <c r="F464" s="73">
        <f t="shared" si="111"/>
        <v>0</v>
      </c>
      <c r="G464" s="43">
        <f t="shared" si="111"/>
        <v>0</v>
      </c>
      <c r="H464" s="55"/>
      <c r="I464" s="31">
        <f t="shared" si="100"/>
        <v>760.54</v>
      </c>
      <c r="J464" s="137">
        <f>ROUND(IF(B463&lt;=$R$814,B463*$S$814/$O$813,MAX(IF(B463&lt;=$R$815,B463*$S$815/$O$813,MAX(IF(B463&lt;=$R$816,B463*$S$816/$O$813,MAX(IF(B463&lt;=$R$817,B463*$S$817/$O$813,MAX(IF(B463&lt;=$R$818,B463*$S$818/$O$813,MAX(IF(B463&lt;=$R$819,B463*$S$819/$O$813,MAX(IF(B463&gt;$R$820,B463*$S$820/$O$813,0),$R$819*$S$819/$O$813)),$R$818*$S$818/$O$813)),$R$817*$S$817/$O$813)),$R$816*$S$816/$O$813)),$R$815*$S$815/$O$813)),$R$814*$S$814/$O$813)),4)</f>
        <v>414.07139999999998</v>
      </c>
      <c r="K464" s="77">
        <f t="shared" si="107"/>
        <v>74.532899999999998</v>
      </c>
      <c r="L464" s="137">
        <f>ROUND(IF(B463&lt;=$R$824,B463*$S$824/$O$813,IF(B463&gt;$R$825,B463*$S$825/$O$813,0)),4)</f>
        <v>126.7565</v>
      </c>
      <c r="M464" s="77">
        <f t="shared" si="109"/>
        <v>22.816199999999998</v>
      </c>
      <c r="N464" s="14"/>
      <c r="O464" s="14"/>
      <c r="P464" s="14"/>
      <c r="Q464" s="36"/>
      <c r="R464" s="36"/>
      <c r="S464" s="57"/>
      <c r="V464" s="36">
        <f t="shared" si="98"/>
        <v>1236.68</v>
      </c>
      <c r="W464" s="36">
        <f t="shared" si="99"/>
        <v>1229.28</v>
      </c>
    </row>
    <row r="465" spans="1:23" x14ac:dyDescent="0.2">
      <c r="A465" s="29">
        <v>41662</v>
      </c>
      <c r="B465" s="2">
        <v>30928597.440000001</v>
      </c>
      <c r="C465" s="2">
        <v>1232.98</v>
      </c>
      <c r="D465" s="2">
        <f t="shared" si="110"/>
        <v>0</v>
      </c>
      <c r="E465" s="30">
        <f t="shared" si="110"/>
        <v>0</v>
      </c>
      <c r="F465" s="73">
        <f t="shared" si="111"/>
        <v>0</v>
      </c>
      <c r="G465" s="43">
        <f t="shared" si="111"/>
        <v>0</v>
      </c>
      <c r="H465" s="55"/>
      <c r="I465" s="19">
        <f t="shared" si="100"/>
        <v>760.54</v>
      </c>
      <c r="J465" s="138">
        <f>ROUND(IF(B464&lt;=$R$814,B464*$S$814/$O$813,MAX(IF(B464&lt;=$R$815,B464*$S$815/$O$813,MAX(IF(B464&lt;=$R$816,B464*$S$816/$O$813,MAX(IF(B464&lt;=$R$817,B464*$S$817/$O$813,MAX(IF(B464&lt;=$R$818,B464*$S$818/$O$813,MAX(IF(B464&lt;=$R$819,B464*$S$819/$O$813,MAX(IF(B464&gt;$R$820,B464*$S$820/$O$813,0),$R$819*$S$819/$O$813)),$R$818*$S$818/$O$813)),$R$817*$S$817/$O$813)),$R$816*$S$816/$O$813)),$R$815*$S$815/$O$813)),$R$814*$S$814/$O$813)),4)</f>
        <v>414.07139999999998</v>
      </c>
      <c r="K465" s="78">
        <f t="shared" si="107"/>
        <v>74.532899999999998</v>
      </c>
      <c r="L465" s="144">
        <f>ROUND(IF(B464&lt;=$R$824,B464*$S$824/$O$813,IF(B464&gt;$R$825,B464*$S$825/$O$813,0)),4)</f>
        <v>126.7565</v>
      </c>
      <c r="M465" s="87">
        <f t="shared" si="109"/>
        <v>22.816199999999998</v>
      </c>
      <c r="N465" s="14"/>
      <c r="O465" s="14"/>
      <c r="P465" s="14"/>
      <c r="Q465" s="36"/>
      <c r="R465" s="36"/>
      <c r="S465" s="57"/>
      <c r="V465" s="36">
        <f t="shared" si="98"/>
        <v>1236.68</v>
      </c>
      <c r="W465" s="36">
        <f t="shared" si="99"/>
        <v>1229.28</v>
      </c>
    </row>
    <row r="466" spans="1:23" x14ac:dyDescent="0.2">
      <c r="A466" s="29">
        <v>41663</v>
      </c>
      <c r="B466" s="2">
        <v>30928597.440000001</v>
      </c>
      <c r="C466" s="2">
        <v>1232.98</v>
      </c>
      <c r="D466" s="2">
        <f t="shared" si="110"/>
        <v>0</v>
      </c>
      <c r="E466" s="30">
        <f t="shared" si="110"/>
        <v>0</v>
      </c>
      <c r="F466" s="73">
        <f t="shared" si="111"/>
        <v>0</v>
      </c>
      <c r="G466" s="43">
        <f t="shared" si="111"/>
        <v>0</v>
      </c>
      <c r="H466" s="55"/>
      <c r="I466" s="19">
        <f t="shared" si="100"/>
        <v>760.54</v>
      </c>
      <c r="J466" s="138">
        <f t="shared" ref="J466:J529" si="114">ROUND(IF(B465&lt;=$R$814,B465*$S$814/$O$813,MAX(IF(B465&lt;=$R$815,B465*$S$815/$O$813,MAX(IF(B465&lt;=$R$816,B465*$S$816/$O$813,MAX(IF(B465&lt;=$R$817,B465*$S$817/$O$813,MAX(IF(B465&lt;=$R$818,B465*$S$818/$O$813,MAX(IF(B465&lt;=$R$819,B465*$S$819/$O$813,MAX(IF(B465&gt;$R$820,B465*$S$820/$O$813,0),$R$819*$S$819/$O$813)),$R$818*$S$818/$O$813)),$R$817*$S$817/$O$813)),$R$816*$S$816/$O$813)),$R$815*$S$815/$O$813)),$R$814*$S$814/$O$813)),4)</f>
        <v>414.07139999999998</v>
      </c>
      <c r="K466" s="78">
        <f t="shared" si="107"/>
        <v>74.532899999999998</v>
      </c>
      <c r="L466" s="144">
        <f t="shared" ref="L466:L469" si="115">ROUND(IF(B465&lt;=$R$824,B465*$S$824/$O$813,IF(B465&gt;$R$825,B465*$S$825/$O$813,0)),4)</f>
        <v>126.7565</v>
      </c>
      <c r="M466" s="87">
        <f t="shared" si="109"/>
        <v>22.816199999999998</v>
      </c>
      <c r="N466" s="14"/>
      <c r="O466" s="14"/>
      <c r="P466" s="14"/>
      <c r="V466" s="36">
        <f t="shared" si="98"/>
        <v>1236.68</v>
      </c>
      <c r="W466" s="36">
        <f t="shared" si="99"/>
        <v>1229.28</v>
      </c>
    </row>
    <row r="467" spans="1:23" x14ac:dyDescent="0.2">
      <c r="A467" s="29">
        <v>41664</v>
      </c>
      <c r="B467" s="2">
        <v>30928597.440000001</v>
      </c>
      <c r="C467" s="2">
        <v>1232.98</v>
      </c>
      <c r="D467" s="2">
        <f t="shared" si="110"/>
        <v>0</v>
      </c>
      <c r="E467" s="30">
        <f t="shared" si="110"/>
        <v>0</v>
      </c>
      <c r="F467" s="73">
        <f t="shared" si="111"/>
        <v>0</v>
      </c>
      <c r="G467" s="43">
        <f t="shared" si="111"/>
        <v>0</v>
      </c>
      <c r="H467" s="55"/>
      <c r="I467" s="19">
        <f t="shared" si="100"/>
        <v>760.54</v>
      </c>
      <c r="J467" s="138">
        <f t="shared" si="114"/>
        <v>414.07139999999998</v>
      </c>
      <c r="K467" s="78">
        <f t="shared" si="107"/>
        <v>74.532899999999998</v>
      </c>
      <c r="L467" s="144">
        <f t="shared" si="115"/>
        <v>126.7565</v>
      </c>
      <c r="M467" s="87">
        <f t="shared" si="109"/>
        <v>22.816199999999998</v>
      </c>
      <c r="N467" s="14"/>
      <c r="O467" s="14"/>
      <c r="P467" s="14"/>
      <c r="V467" s="36">
        <f t="shared" si="98"/>
        <v>1236.68</v>
      </c>
      <c r="W467" s="36">
        <f t="shared" si="99"/>
        <v>1229.28</v>
      </c>
    </row>
    <row r="468" spans="1:23" x14ac:dyDescent="0.2">
      <c r="A468" s="29">
        <v>41665</v>
      </c>
      <c r="B468" s="2">
        <v>30928597.440000001</v>
      </c>
      <c r="C468" s="2">
        <v>1232.98</v>
      </c>
      <c r="D468" s="2">
        <f t="shared" si="110"/>
        <v>0</v>
      </c>
      <c r="E468" s="30">
        <f t="shared" si="110"/>
        <v>0</v>
      </c>
      <c r="F468" s="73">
        <f t="shared" si="111"/>
        <v>0</v>
      </c>
      <c r="G468" s="43">
        <f t="shared" si="111"/>
        <v>0</v>
      </c>
      <c r="H468" s="55"/>
      <c r="I468" s="19">
        <f t="shared" si="100"/>
        <v>760.54</v>
      </c>
      <c r="J468" s="138">
        <f t="shared" si="114"/>
        <v>414.07139999999998</v>
      </c>
      <c r="K468" s="78">
        <f t="shared" si="107"/>
        <v>74.532899999999998</v>
      </c>
      <c r="L468" s="144">
        <f t="shared" si="115"/>
        <v>126.7565</v>
      </c>
      <c r="M468" s="87">
        <f t="shared" si="109"/>
        <v>22.816199999999998</v>
      </c>
      <c r="N468" s="191" t="s">
        <v>54</v>
      </c>
      <c r="O468" s="191"/>
      <c r="P468" s="191"/>
      <c r="V468" s="36">
        <f t="shared" si="98"/>
        <v>1236.68</v>
      </c>
      <c r="W468" s="36">
        <f t="shared" si="99"/>
        <v>1229.28</v>
      </c>
    </row>
    <row r="469" spans="1:23" x14ac:dyDescent="0.2">
      <c r="A469" s="29">
        <v>41666</v>
      </c>
      <c r="B469" s="2">
        <v>30928597.440000001</v>
      </c>
      <c r="C469" s="2">
        <v>1232.98</v>
      </c>
      <c r="D469" s="2">
        <f t="shared" si="110"/>
        <v>0</v>
      </c>
      <c r="E469" s="30">
        <f t="shared" si="110"/>
        <v>0</v>
      </c>
      <c r="F469" s="73">
        <f t="shared" si="111"/>
        <v>0</v>
      </c>
      <c r="G469" s="43">
        <f t="shared" si="111"/>
        <v>0</v>
      </c>
      <c r="H469" s="55"/>
      <c r="I469" s="19">
        <f t="shared" si="100"/>
        <v>760.54</v>
      </c>
      <c r="J469" s="138">
        <f t="shared" si="114"/>
        <v>414.07139999999998</v>
      </c>
      <c r="K469" s="78">
        <f t="shared" si="107"/>
        <v>74.532899999999998</v>
      </c>
      <c r="L469" s="144">
        <f t="shared" si="115"/>
        <v>126.7565</v>
      </c>
      <c r="M469" s="87">
        <f t="shared" si="109"/>
        <v>22.816199999999998</v>
      </c>
      <c r="N469" s="119" t="s">
        <v>52</v>
      </c>
      <c r="O469" s="120" t="e">
        <f>SUM(J443:J473)</f>
        <v>#VALUE!</v>
      </c>
      <c r="P469" s="76" t="e">
        <f>SUM(L443:L473)</f>
        <v>#VALUE!</v>
      </c>
      <c r="V469" s="36">
        <f t="shared" si="98"/>
        <v>1236.68</v>
      </c>
      <c r="W469" s="36">
        <f t="shared" si="99"/>
        <v>1229.28</v>
      </c>
    </row>
    <row r="470" spans="1:23" x14ac:dyDescent="0.2">
      <c r="A470" s="29">
        <v>41667</v>
      </c>
      <c r="B470" s="2">
        <v>30928597.440000001</v>
      </c>
      <c r="C470" s="2">
        <v>1232.98</v>
      </c>
      <c r="D470" s="2">
        <f t="shared" si="110"/>
        <v>0</v>
      </c>
      <c r="E470" s="30">
        <f t="shared" si="110"/>
        <v>0</v>
      </c>
      <c r="F470" s="73">
        <f t="shared" si="111"/>
        <v>0</v>
      </c>
      <c r="G470" s="43">
        <f t="shared" si="111"/>
        <v>0</v>
      </c>
      <c r="H470" s="55"/>
      <c r="I470" s="31">
        <f t="shared" si="100"/>
        <v>760.54</v>
      </c>
      <c r="J470" s="137">
        <f t="shared" si="114"/>
        <v>414.07139999999998</v>
      </c>
      <c r="K470" s="77">
        <f t="shared" si="107"/>
        <v>74.532899999999998</v>
      </c>
      <c r="L470" s="137">
        <f>ROUND(IF(B469&lt;=$R$824,B469*$S$824/$O$813,IF(B469&gt;$R$825,B469*$S$825/$O$813,0)),4)</f>
        <v>126.7565</v>
      </c>
      <c r="M470" s="77">
        <f t="shared" si="109"/>
        <v>22.816199999999998</v>
      </c>
      <c r="N470" s="119" t="s">
        <v>53</v>
      </c>
      <c r="O470" s="76" t="e">
        <f>SUM(K443:K473)</f>
        <v>#VALUE!</v>
      </c>
      <c r="P470" s="76" t="e">
        <f>SUM(M443:M473)</f>
        <v>#VALUE!</v>
      </c>
      <c r="V470" s="36">
        <f t="shared" si="98"/>
        <v>1236.68</v>
      </c>
      <c r="W470" s="36">
        <f t="shared" si="99"/>
        <v>1229.28</v>
      </c>
    </row>
    <row r="471" spans="1:23" x14ac:dyDescent="0.2">
      <c r="A471" s="29">
        <v>41668</v>
      </c>
      <c r="B471" s="2">
        <v>30928597.440000001</v>
      </c>
      <c r="C471" s="2">
        <v>1232.98</v>
      </c>
      <c r="D471" s="2">
        <f t="shared" si="110"/>
        <v>0</v>
      </c>
      <c r="E471" s="30">
        <f t="shared" si="110"/>
        <v>0</v>
      </c>
      <c r="F471" s="73">
        <f t="shared" si="111"/>
        <v>0</v>
      </c>
      <c r="G471" s="43">
        <f t="shared" si="111"/>
        <v>0</v>
      </c>
      <c r="H471" s="55"/>
      <c r="I471" s="31">
        <f t="shared" si="100"/>
        <v>760.54</v>
      </c>
      <c r="J471" s="137">
        <f t="shared" si="114"/>
        <v>414.07139999999998</v>
      </c>
      <c r="K471" s="77">
        <f t="shared" si="107"/>
        <v>74.532899999999998</v>
      </c>
      <c r="L471" s="137">
        <f>ROUND(IF(B470&lt;=$R$824,B470*$S$824/$O$813,IF(B470&gt;$R$825,B470*$S$825/$O$813,0)),4)</f>
        <v>126.7565</v>
      </c>
      <c r="M471" s="77">
        <f t="shared" si="109"/>
        <v>22.816199999999998</v>
      </c>
      <c r="N471" s="186" t="s">
        <v>5</v>
      </c>
      <c r="O471" s="186"/>
      <c r="P471" s="186"/>
      <c r="V471" s="36">
        <f t="shared" si="98"/>
        <v>1236.68</v>
      </c>
      <c r="W471" s="36">
        <f t="shared" si="99"/>
        <v>1229.28</v>
      </c>
    </row>
    <row r="472" spans="1:23" x14ac:dyDescent="0.2">
      <c r="A472" s="29">
        <v>41669</v>
      </c>
      <c r="B472" s="2">
        <v>30928597.440000001</v>
      </c>
      <c r="C472" s="2">
        <v>1232.98</v>
      </c>
      <c r="D472" s="2">
        <f t="shared" si="110"/>
        <v>0</v>
      </c>
      <c r="E472" s="30">
        <f t="shared" si="110"/>
        <v>0</v>
      </c>
      <c r="F472" s="73">
        <f t="shared" si="111"/>
        <v>0</v>
      </c>
      <c r="G472" s="43">
        <f t="shared" si="111"/>
        <v>0</v>
      </c>
      <c r="H472" s="55"/>
      <c r="I472" s="19">
        <f t="shared" si="100"/>
        <v>760.54</v>
      </c>
      <c r="J472" s="138">
        <f t="shared" si="114"/>
        <v>414.07139999999998</v>
      </c>
      <c r="K472" s="78">
        <f t="shared" si="107"/>
        <v>74.532899999999998</v>
      </c>
      <c r="L472" s="144">
        <f>ROUND(IF(B471&lt;=$R$824,B471*$S$824/$O$813,IF(B471&gt;$R$825,B471*$S$825/$O$813,0)),4)</f>
        <v>126.7565</v>
      </c>
      <c r="M472" s="87">
        <f t="shared" si="109"/>
        <v>22.816199999999998</v>
      </c>
      <c r="N472" s="92" t="s">
        <v>43</v>
      </c>
      <c r="O472" s="174" t="s">
        <v>39</v>
      </c>
      <c r="P472" s="93" t="s">
        <v>40</v>
      </c>
      <c r="V472" s="36">
        <f t="shared" si="98"/>
        <v>1236.68</v>
      </c>
      <c r="W472" s="36">
        <f t="shared" si="99"/>
        <v>1229.28</v>
      </c>
    </row>
    <row r="473" spans="1:23" x14ac:dyDescent="0.2">
      <c r="A473" s="29">
        <v>41670</v>
      </c>
      <c r="B473" s="31">
        <v>31007044.449999999</v>
      </c>
      <c r="C473" s="31">
        <v>1236.0999999999999</v>
      </c>
      <c r="D473" s="2">
        <f t="shared" si="110"/>
        <v>78447.009999997914</v>
      </c>
      <c r="E473" s="30">
        <f t="shared" si="110"/>
        <v>3.1199999999998909</v>
      </c>
      <c r="F473" s="73">
        <f t="shared" si="111"/>
        <v>2.5363907998796698E-3</v>
      </c>
      <c r="G473" s="43">
        <f t="shared" si="111"/>
        <v>2.5304546707974915E-3</v>
      </c>
      <c r="H473" s="55"/>
      <c r="I473" s="32">
        <f t="shared" si="100"/>
        <v>760.54</v>
      </c>
      <c r="J473" s="139">
        <f t="shared" si="114"/>
        <v>414.07139999999998</v>
      </c>
      <c r="K473" s="79">
        <f t="shared" si="107"/>
        <v>74.532899999999998</v>
      </c>
      <c r="L473" s="139">
        <f>ROUND(IF(B472&lt;=$R$824,B472*$S$824/$O$813,IF(B472&gt;$R$825,B472*$S$825/$O$813,0)),4)</f>
        <v>126.7565</v>
      </c>
      <c r="M473" s="79">
        <f t="shared" si="109"/>
        <v>22.816199999999998</v>
      </c>
      <c r="N473" s="94" t="e">
        <f>SUM(I443:I473)</f>
        <v>#VALUE!</v>
      </c>
      <c r="O473" s="89" t="e">
        <f>IF(SUM(J443:J473)&lt;20000,20000,SUM(J443:J473))</f>
        <v>#VALUE!</v>
      </c>
      <c r="P473" s="91" t="e">
        <f>IF(SUM(L443:L473)&lt;6000,6000,SUM(L443:L473))</f>
        <v>#VALUE!</v>
      </c>
      <c r="Q473" s="118"/>
      <c r="V473" s="36">
        <f t="shared" si="98"/>
        <v>1239.81</v>
      </c>
      <c r="W473" s="36">
        <f t="shared" si="99"/>
        <v>1232.3899999999999</v>
      </c>
    </row>
    <row r="474" spans="1:23" x14ac:dyDescent="0.2">
      <c r="A474" s="29">
        <v>41671</v>
      </c>
      <c r="B474" s="2">
        <v>31007044.449999999</v>
      </c>
      <c r="C474" s="2">
        <v>1236.0999999999999</v>
      </c>
      <c r="D474" s="2">
        <f t="shared" si="110"/>
        <v>0</v>
      </c>
      <c r="E474" s="30">
        <f t="shared" si="110"/>
        <v>0</v>
      </c>
      <c r="F474" s="73">
        <f t="shared" si="111"/>
        <v>0</v>
      </c>
      <c r="G474" s="43">
        <f t="shared" si="111"/>
        <v>0</v>
      </c>
      <c r="I474" s="19">
        <f t="shared" si="100"/>
        <v>762.47</v>
      </c>
      <c r="J474" s="138">
        <f t="shared" si="114"/>
        <v>415.1216</v>
      </c>
      <c r="K474" s="78">
        <f t="shared" si="107"/>
        <v>74.721900000000005</v>
      </c>
      <c r="L474" s="144">
        <f>ROUND(IF(B473&lt;=$R$824,B473*$S$824/$O$813,IF(B473&gt;$R$825,B473*$S$825/$O$813,0)),4)</f>
        <v>127.07810000000001</v>
      </c>
      <c r="M474" s="87">
        <f t="shared" si="109"/>
        <v>22.874099999999999</v>
      </c>
      <c r="N474" s="94" t="e">
        <f>ROUND(N473*18/118,2)</f>
        <v>#VALUE!</v>
      </c>
      <c r="O474" s="90" t="e">
        <f>IF(O473=TRUE,SUM(K443:K473),O473*18%)</f>
        <v>#VALUE!</v>
      </c>
      <c r="P474" s="91" t="e">
        <f>IF(P473=TRUE,SUM(M443:M473),P473*18%)</f>
        <v>#VALUE!</v>
      </c>
      <c r="Q474" s="36"/>
      <c r="V474" s="36">
        <f t="shared" si="98"/>
        <v>1239.81</v>
      </c>
      <c r="W474" s="36">
        <f t="shared" si="99"/>
        <v>1232.3899999999999</v>
      </c>
    </row>
    <row r="475" spans="1:23" x14ac:dyDescent="0.2">
      <c r="A475" s="29">
        <v>41672</v>
      </c>
      <c r="B475" s="2">
        <v>31007044.449999999</v>
      </c>
      <c r="C475" s="2">
        <v>1236.0999999999999</v>
      </c>
      <c r="D475" s="2">
        <f t="shared" si="110"/>
        <v>0</v>
      </c>
      <c r="E475" s="30">
        <f t="shared" si="110"/>
        <v>0</v>
      </c>
      <c r="F475" s="73">
        <f t="shared" si="111"/>
        <v>0</v>
      </c>
      <c r="G475" s="43">
        <f t="shared" si="111"/>
        <v>0</v>
      </c>
      <c r="I475" s="19">
        <f t="shared" si="100"/>
        <v>762.47</v>
      </c>
      <c r="J475" s="138">
        <f t="shared" si="114"/>
        <v>415.1216</v>
      </c>
      <c r="K475" s="78">
        <f t="shared" si="107"/>
        <v>74.721900000000005</v>
      </c>
      <c r="L475" s="144">
        <f t="shared" ref="L475:L538" si="116">ROUND(IF(B474&lt;=$R$824,B474*$S$824/$O$813,IF(B474&gt;$R$825,B474*$S$825/$O$813,0)),4)</f>
        <v>127.07810000000001</v>
      </c>
      <c r="M475" s="87">
        <f t="shared" si="109"/>
        <v>22.874099999999999</v>
      </c>
      <c r="N475" s="190" t="s">
        <v>47</v>
      </c>
      <c r="O475" s="190"/>
      <c r="P475" s="190"/>
      <c r="V475" s="36">
        <f t="shared" si="98"/>
        <v>1239.81</v>
      </c>
      <c r="W475" s="36">
        <f t="shared" si="99"/>
        <v>1232.3899999999999</v>
      </c>
    </row>
    <row r="476" spans="1:23" x14ac:dyDescent="0.2">
      <c r="A476" s="29">
        <v>41673</v>
      </c>
      <c r="B476" s="2">
        <v>31007044.449999999</v>
      </c>
      <c r="C476" s="2">
        <v>1236.0999999999999</v>
      </c>
      <c r="D476" s="2">
        <f t="shared" si="110"/>
        <v>0</v>
      </c>
      <c r="E476" s="30">
        <f t="shared" si="110"/>
        <v>0</v>
      </c>
      <c r="F476" s="73">
        <f t="shared" si="111"/>
        <v>0</v>
      </c>
      <c r="G476" s="43">
        <f t="shared" si="111"/>
        <v>0</v>
      </c>
      <c r="I476" s="19">
        <f t="shared" ref="I476:I507" si="117">ROUND(B475*$N$2/$O$813,2)</f>
        <v>762.47</v>
      </c>
      <c r="J476" s="138">
        <f t="shared" si="114"/>
        <v>415.1216</v>
      </c>
      <c r="K476" s="78">
        <f t="shared" si="107"/>
        <v>74.721900000000005</v>
      </c>
      <c r="L476" s="144">
        <f t="shared" si="116"/>
        <v>127.07810000000001</v>
      </c>
      <c r="M476" s="87">
        <f t="shared" si="109"/>
        <v>22.874099999999999</v>
      </c>
      <c r="N476" s="88"/>
      <c r="O476" s="121"/>
      <c r="V476" s="36">
        <f t="shared" si="98"/>
        <v>1239.81</v>
      </c>
      <c r="W476" s="36">
        <f t="shared" si="99"/>
        <v>1232.3899999999999</v>
      </c>
    </row>
    <row r="477" spans="1:23" x14ac:dyDescent="0.2">
      <c r="A477" s="29">
        <v>41674</v>
      </c>
      <c r="B477" s="2">
        <v>31007044.449999999</v>
      </c>
      <c r="C477" s="2">
        <v>1236.0999999999999</v>
      </c>
      <c r="D477" s="2">
        <f t="shared" si="110"/>
        <v>0</v>
      </c>
      <c r="E477" s="30">
        <f t="shared" si="110"/>
        <v>0</v>
      </c>
      <c r="F477" s="73">
        <f t="shared" si="111"/>
        <v>0</v>
      </c>
      <c r="G477" s="43">
        <f t="shared" si="111"/>
        <v>0</v>
      </c>
      <c r="I477" s="31">
        <f t="shared" si="117"/>
        <v>762.47</v>
      </c>
      <c r="J477" s="137">
        <f t="shared" si="114"/>
        <v>415.1216</v>
      </c>
      <c r="K477" s="77">
        <f t="shared" si="107"/>
        <v>74.721900000000005</v>
      </c>
      <c r="L477" s="137">
        <f t="shared" si="116"/>
        <v>127.07810000000001</v>
      </c>
      <c r="M477" s="77">
        <f t="shared" si="109"/>
        <v>22.874099999999999</v>
      </c>
      <c r="V477" s="36">
        <f t="shared" si="98"/>
        <v>1239.81</v>
      </c>
      <c r="W477" s="36">
        <f t="shared" si="99"/>
        <v>1232.3899999999999</v>
      </c>
    </row>
    <row r="478" spans="1:23" x14ac:dyDescent="0.2">
      <c r="A478" s="29">
        <v>41675</v>
      </c>
      <c r="B478" s="2">
        <v>31007044.449999999</v>
      </c>
      <c r="C478" s="2">
        <v>1236.0999999999999</v>
      </c>
      <c r="D478" s="2">
        <f t="shared" si="110"/>
        <v>0</v>
      </c>
      <c r="E478" s="30">
        <f t="shared" si="110"/>
        <v>0</v>
      </c>
      <c r="F478" s="73">
        <f t="shared" si="111"/>
        <v>0</v>
      </c>
      <c r="G478" s="43">
        <f t="shared" si="111"/>
        <v>0</v>
      </c>
      <c r="I478" s="31">
        <f t="shared" si="117"/>
        <v>762.47</v>
      </c>
      <c r="J478" s="137">
        <f t="shared" si="114"/>
        <v>415.1216</v>
      </c>
      <c r="K478" s="77">
        <f t="shared" si="107"/>
        <v>74.721900000000005</v>
      </c>
      <c r="L478" s="137">
        <f t="shared" si="116"/>
        <v>127.07810000000001</v>
      </c>
      <c r="M478" s="77">
        <f t="shared" si="109"/>
        <v>22.874099999999999</v>
      </c>
      <c r="N478" s="14"/>
      <c r="O478" s="14"/>
      <c r="P478" s="14"/>
      <c r="V478" s="36">
        <f t="shared" si="98"/>
        <v>1239.81</v>
      </c>
      <c r="W478" s="36">
        <f t="shared" si="99"/>
        <v>1232.3899999999999</v>
      </c>
    </row>
    <row r="479" spans="1:23" x14ac:dyDescent="0.2">
      <c r="A479" s="29">
        <v>41676</v>
      </c>
      <c r="B479" s="2">
        <v>31007044.449999999</v>
      </c>
      <c r="C479" s="2">
        <v>1236.0999999999999</v>
      </c>
      <c r="D479" s="2">
        <f t="shared" si="110"/>
        <v>0</v>
      </c>
      <c r="E479" s="30">
        <f t="shared" si="110"/>
        <v>0</v>
      </c>
      <c r="F479" s="73">
        <f t="shared" si="111"/>
        <v>0</v>
      </c>
      <c r="G479" s="43">
        <f t="shared" si="111"/>
        <v>0</v>
      </c>
      <c r="I479" s="19">
        <f t="shared" si="117"/>
        <v>762.47</v>
      </c>
      <c r="J479" s="138">
        <f t="shared" si="114"/>
        <v>415.1216</v>
      </c>
      <c r="K479" s="78">
        <f t="shared" si="107"/>
        <v>74.721900000000005</v>
      </c>
      <c r="L479" s="144">
        <f t="shared" si="116"/>
        <v>127.07810000000001</v>
      </c>
      <c r="M479" s="87">
        <f t="shared" si="109"/>
        <v>22.874099999999999</v>
      </c>
      <c r="N479" s="14"/>
      <c r="O479" s="14"/>
      <c r="P479" s="14"/>
      <c r="V479" s="36">
        <f t="shared" si="98"/>
        <v>1239.81</v>
      </c>
      <c r="W479" s="36">
        <f t="shared" si="99"/>
        <v>1232.3899999999999</v>
      </c>
    </row>
    <row r="480" spans="1:23" x14ac:dyDescent="0.2">
      <c r="A480" s="29">
        <v>41677</v>
      </c>
      <c r="B480" s="2">
        <v>31007044.449999999</v>
      </c>
      <c r="C480" s="2">
        <v>1236.0999999999999</v>
      </c>
      <c r="D480" s="2">
        <f t="shared" si="110"/>
        <v>0</v>
      </c>
      <c r="E480" s="30">
        <f t="shared" si="110"/>
        <v>0</v>
      </c>
      <c r="F480" s="73">
        <f t="shared" si="111"/>
        <v>0</v>
      </c>
      <c r="G480" s="43">
        <f t="shared" si="111"/>
        <v>0</v>
      </c>
      <c r="I480" s="19">
        <f t="shared" si="117"/>
        <v>762.47</v>
      </c>
      <c r="J480" s="138">
        <f t="shared" si="114"/>
        <v>415.1216</v>
      </c>
      <c r="K480" s="78">
        <f t="shared" si="107"/>
        <v>74.721900000000005</v>
      </c>
      <c r="L480" s="144">
        <f t="shared" si="116"/>
        <v>127.07810000000001</v>
      </c>
      <c r="M480" s="87">
        <f t="shared" si="109"/>
        <v>22.874099999999999</v>
      </c>
      <c r="N480" s="14"/>
      <c r="O480" s="14"/>
      <c r="P480" s="14"/>
      <c r="V480" s="36">
        <f t="shared" si="98"/>
        <v>1239.81</v>
      </c>
      <c r="W480" s="36">
        <f t="shared" si="99"/>
        <v>1232.3899999999999</v>
      </c>
    </row>
    <row r="481" spans="1:23" x14ac:dyDescent="0.2">
      <c r="A481" s="29">
        <v>41678</v>
      </c>
      <c r="B481" s="2">
        <v>31007044.449999999</v>
      </c>
      <c r="C481" s="2">
        <v>1236.0999999999999</v>
      </c>
      <c r="D481" s="2">
        <f t="shared" si="110"/>
        <v>0</v>
      </c>
      <c r="E481" s="30">
        <f t="shared" si="110"/>
        <v>0</v>
      </c>
      <c r="F481" s="73">
        <f t="shared" si="111"/>
        <v>0</v>
      </c>
      <c r="G481" s="43">
        <f t="shared" si="111"/>
        <v>0</v>
      </c>
      <c r="I481" s="19">
        <f t="shared" si="117"/>
        <v>762.47</v>
      </c>
      <c r="J481" s="138">
        <f t="shared" si="114"/>
        <v>415.1216</v>
      </c>
      <c r="K481" s="78">
        <f t="shared" si="107"/>
        <v>74.721900000000005</v>
      </c>
      <c r="L481" s="144">
        <f t="shared" si="116"/>
        <v>127.07810000000001</v>
      </c>
      <c r="M481" s="87">
        <f t="shared" si="109"/>
        <v>22.874099999999999</v>
      </c>
      <c r="N481" s="14"/>
      <c r="O481" s="14"/>
      <c r="P481" s="14"/>
      <c r="V481" s="36">
        <f t="shared" si="98"/>
        <v>1239.81</v>
      </c>
      <c r="W481" s="36">
        <f t="shared" si="99"/>
        <v>1232.3899999999999</v>
      </c>
    </row>
    <row r="482" spans="1:23" x14ac:dyDescent="0.2">
      <c r="A482" s="29">
        <v>41679</v>
      </c>
      <c r="B482" s="2">
        <v>31007044.449999999</v>
      </c>
      <c r="C482" s="2">
        <v>1236.0999999999999</v>
      </c>
      <c r="D482" s="2">
        <f t="shared" si="110"/>
        <v>0</v>
      </c>
      <c r="E482" s="30">
        <f t="shared" si="110"/>
        <v>0</v>
      </c>
      <c r="F482" s="73">
        <f t="shared" si="111"/>
        <v>0</v>
      </c>
      <c r="G482" s="43">
        <f t="shared" si="111"/>
        <v>0</v>
      </c>
      <c r="I482" s="19">
        <f t="shared" si="117"/>
        <v>762.47</v>
      </c>
      <c r="J482" s="138">
        <f t="shared" si="114"/>
        <v>415.1216</v>
      </c>
      <c r="K482" s="78">
        <f t="shared" si="107"/>
        <v>74.721900000000005</v>
      </c>
      <c r="L482" s="144">
        <f t="shared" si="116"/>
        <v>127.07810000000001</v>
      </c>
      <c r="M482" s="87">
        <f t="shared" si="109"/>
        <v>22.874099999999999</v>
      </c>
      <c r="N482" s="14"/>
      <c r="O482" s="14"/>
      <c r="P482" s="14"/>
      <c r="V482" s="36">
        <f t="shared" si="98"/>
        <v>1239.81</v>
      </c>
      <c r="W482" s="36">
        <f t="shared" si="99"/>
        <v>1232.3899999999999</v>
      </c>
    </row>
    <row r="483" spans="1:23" x14ac:dyDescent="0.2">
      <c r="A483" s="29">
        <v>41680</v>
      </c>
      <c r="B483" s="2">
        <v>31007044.449999999</v>
      </c>
      <c r="C483" s="2">
        <v>1236.0999999999999</v>
      </c>
      <c r="D483" s="2">
        <f t="shared" si="110"/>
        <v>0</v>
      </c>
      <c r="E483" s="30">
        <f t="shared" si="110"/>
        <v>0</v>
      </c>
      <c r="F483" s="73">
        <f t="shared" si="111"/>
        <v>0</v>
      </c>
      <c r="G483" s="43">
        <f t="shared" si="111"/>
        <v>0</v>
      </c>
      <c r="I483" s="19">
        <f t="shared" si="117"/>
        <v>762.47</v>
      </c>
      <c r="J483" s="138">
        <f t="shared" si="114"/>
        <v>415.1216</v>
      </c>
      <c r="K483" s="78">
        <f t="shared" si="107"/>
        <v>74.721900000000005</v>
      </c>
      <c r="L483" s="144">
        <f t="shared" si="116"/>
        <v>127.07810000000001</v>
      </c>
      <c r="M483" s="87">
        <f t="shared" si="109"/>
        <v>22.874099999999999</v>
      </c>
      <c r="N483" s="14"/>
      <c r="O483" s="14"/>
      <c r="P483" s="14"/>
      <c r="V483" s="36">
        <f t="shared" si="98"/>
        <v>1239.81</v>
      </c>
      <c r="W483" s="36">
        <f t="shared" si="99"/>
        <v>1232.3899999999999</v>
      </c>
    </row>
    <row r="484" spans="1:23" x14ac:dyDescent="0.2">
      <c r="A484" s="29">
        <v>41681</v>
      </c>
      <c r="B484" s="2">
        <v>31007044.449999999</v>
      </c>
      <c r="C484" s="2">
        <v>1236.0999999999999</v>
      </c>
      <c r="D484" s="2">
        <f t="shared" si="110"/>
        <v>0</v>
      </c>
      <c r="E484" s="30">
        <f t="shared" si="110"/>
        <v>0</v>
      </c>
      <c r="F484" s="73">
        <f t="shared" si="111"/>
        <v>0</v>
      </c>
      <c r="G484" s="43">
        <f t="shared" si="111"/>
        <v>0</v>
      </c>
      <c r="I484" s="31">
        <f t="shared" si="117"/>
        <v>762.47</v>
      </c>
      <c r="J484" s="137">
        <f t="shared" si="114"/>
        <v>415.1216</v>
      </c>
      <c r="K484" s="77">
        <f t="shared" si="107"/>
        <v>74.721900000000005</v>
      </c>
      <c r="L484" s="137">
        <f t="shared" si="116"/>
        <v>127.07810000000001</v>
      </c>
      <c r="M484" s="77">
        <f t="shared" si="109"/>
        <v>22.874099999999999</v>
      </c>
      <c r="N484" s="14"/>
      <c r="O484" s="14"/>
      <c r="P484" s="14"/>
      <c r="V484" s="36">
        <f t="shared" si="98"/>
        <v>1239.81</v>
      </c>
      <c r="W484" s="36">
        <f t="shared" si="99"/>
        <v>1232.3899999999999</v>
      </c>
    </row>
    <row r="485" spans="1:23" x14ac:dyDescent="0.2">
      <c r="A485" s="29">
        <v>41682</v>
      </c>
      <c r="B485" s="2">
        <v>31007044.449999999</v>
      </c>
      <c r="C485" s="2">
        <v>1236.0999999999999</v>
      </c>
      <c r="D485" s="2">
        <f t="shared" si="110"/>
        <v>0</v>
      </c>
      <c r="E485" s="30">
        <f t="shared" si="110"/>
        <v>0</v>
      </c>
      <c r="F485" s="73">
        <f t="shared" si="111"/>
        <v>0</v>
      </c>
      <c r="G485" s="43">
        <f t="shared" si="111"/>
        <v>0</v>
      </c>
      <c r="I485" s="31">
        <f t="shared" si="117"/>
        <v>762.47</v>
      </c>
      <c r="J485" s="137">
        <f t="shared" si="114"/>
        <v>415.1216</v>
      </c>
      <c r="K485" s="77">
        <f t="shared" si="107"/>
        <v>74.721900000000005</v>
      </c>
      <c r="L485" s="137">
        <f t="shared" si="116"/>
        <v>127.07810000000001</v>
      </c>
      <c r="M485" s="77">
        <f t="shared" si="109"/>
        <v>22.874099999999999</v>
      </c>
      <c r="N485" s="14"/>
      <c r="O485" s="14"/>
      <c r="P485" s="14"/>
      <c r="V485" s="36">
        <f t="shared" si="98"/>
        <v>1239.81</v>
      </c>
      <c r="W485" s="36">
        <f t="shared" si="99"/>
        <v>1232.3899999999999</v>
      </c>
    </row>
    <row r="486" spans="1:23" x14ac:dyDescent="0.2">
      <c r="A486" s="29">
        <v>41683</v>
      </c>
      <c r="B486" s="2">
        <v>31007044.449999999</v>
      </c>
      <c r="C486" s="2">
        <v>1236.0999999999999</v>
      </c>
      <c r="D486" s="2">
        <f t="shared" si="110"/>
        <v>0</v>
      </c>
      <c r="E486" s="30">
        <f t="shared" si="110"/>
        <v>0</v>
      </c>
      <c r="F486" s="73">
        <f t="shared" si="111"/>
        <v>0</v>
      </c>
      <c r="G486" s="43">
        <f t="shared" si="111"/>
        <v>0</v>
      </c>
      <c r="I486" s="19">
        <f t="shared" si="117"/>
        <v>762.47</v>
      </c>
      <c r="J486" s="138">
        <f t="shared" si="114"/>
        <v>415.1216</v>
      </c>
      <c r="K486" s="78">
        <f t="shared" si="107"/>
        <v>74.721900000000005</v>
      </c>
      <c r="L486" s="144">
        <f t="shared" si="116"/>
        <v>127.07810000000001</v>
      </c>
      <c r="M486" s="87">
        <f t="shared" si="109"/>
        <v>22.874099999999999</v>
      </c>
      <c r="N486" s="14"/>
      <c r="O486" s="14"/>
      <c r="P486" s="14"/>
      <c r="V486" s="36">
        <f t="shared" si="98"/>
        <v>1239.81</v>
      </c>
      <c r="W486" s="36">
        <f t="shared" si="99"/>
        <v>1232.3899999999999</v>
      </c>
    </row>
    <row r="487" spans="1:23" x14ac:dyDescent="0.2">
      <c r="A487" s="29">
        <v>41684</v>
      </c>
      <c r="B487" s="2">
        <v>31007044.449999999</v>
      </c>
      <c r="C487" s="2">
        <v>1236.0999999999999</v>
      </c>
      <c r="D487" s="2">
        <f t="shared" si="110"/>
        <v>0</v>
      </c>
      <c r="E487" s="30">
        <f t="shared" si="110"/>
        <v>0</v>
      </c>
      <c r="F487" s="73">
        <f t="shared" si="111"/>
        <v>0</v>
      </c>
      <c r="G487" s="43">
        <f t="shared" si="111"/>
        <v>0</v>
      </c>
      <c r="I487" s="19">
        <f t="shared" si="117"/>
        <v>762.47</v>
      </c>
      <c r="J487" s="138">
        <f t="shared" si="114"/>
        <v>415.1216</v>
      </c>
      <c r="K487" s="78">
        <f t="shared" si="107"/>
        <v>74.721900000000005</v>
      </c>
      <c r="L487" s="144">
        <f t="shared" si="116"/>
        <v>127.07810000000001</v>
      </c>
      <c r="M487" s="87">
        <f t="shared" si="109"/>
        <v>22.874099999999999</v>
      </c>
      <c r="N487" s="14"/>
      <c r="O487" s="14"/>
      <c r="P487" s="14"/>
      <c r="V487" s="36">
        <f t="shared" si="98"/>
        <v>1239.81</v>
      </c>
      <c r="W487" s="36">
        <f t="shared" si="99"/>
        <v>1232.3899999999999</v>
      </c>
    </row>
    <row r="488" spans="1:23" x14ac:dyDescent="0.2">
      <c r="A488" s="29">
        <v>41685</v>
      </c>
      <c r="B488" s="2">
        <v>31007044.449999999</v>
      </c>
      <c r="C488" s="2">
        <v>1236.0999999999999</v>
      </c>
      <c r="D488" s="2">
        <f t="shared" si="110"/>
        <v>0</v>
      </c>
      <c r="E488" s="30">
        <f t="shared" si="110"/>
        <v>0</v>
      </c>
      <c r="F488" s="73">
        <f t="shared" si="111"/>
        <v>0</v>
      </c>
      <c r="G488" s="43">
        <f t="shared" si="111"/>
        <v>0</v>
      </c>
      <c r="I488" s="19">
        <f t="shared" si="117"/>
        <v>762.47</v>
      </c>
      <c r="J488" s="138">
        <f t="shared" si="114"/>
        <v>415.1216</v>
      </c>
      <c r="K488" s="78">
        <f t="shared" si="107"/>
        <v>74.721900000000005</v>
      </c>
      <c r="L488" s="144">
        <f t="shared" si="116"/>
        <v>127.07810000000001</v>
      </c>
      <c r="M488" s="87">
        <f t="shared" si="109"/>
        <v>22.874099999999999</v>
      </c>
      <c r="N488" s="14"/>
      <c r="O488" s="14"/>
      <c r="P488" s="14"/>
      <c r="V488" s="36">
        <f t="shared" si="98"/>
        <v>1239.81</v>
      </c>
      <c r="W488" s="36">
        <f t="shared" si="99"/>
        <v>1232.3899999999999</v>
      </c>
    </row>
    <row r="489" spans="1:23" x14ac:dyDescent="0.2">
      <c r="A489" s="29">
        <v>41686</v>
      </c>
      <c r="B489" s="2">
        <v>31007044.449999999</v>
      </c>
      <c r="C489" s="2">
        <v>1236.0999999999999</v>
      </c>
      <c r="D489" s="2">
        <f t="shared" si="110"/>
        <v>0</v>
      </c>
      <c r="E489" s="30">
        <f t="shared" si="110"/>
        <v>0</v>
      </c>
      <c r="F489" s="73">
        <f t="shared" si="111"/>
        <v>0</v>
      </c>
      <c r="G489" s="43">
        <f t="shared" si="111"/>
        <v>0</v>
      </c>
      <c r="I489" s="19">
        <f t="shared" si="117"/>
        <v>762.47</v>
      </c>
      <c r="J489" s="138">
        <f t="shared" si="114"/>
        <v>415.1216</v>
      </c>
      <c r="K489" s="78">
        <f t="shared" si="107"/>
        <v>74.721900000000005</v>
      </c>
      <c r="L489" s="144">
        <f t="shared" si="116"/>
        <v>127.07810000000001</v>
      </c>
      <c r="M489" s="87">
        <f t="shared" si="109"/>
        <v>22.874099999999999</v>
      </c>
      <c r="N489" s="14"/>
      <c r="O489" s="14"/>
      <c r="P489" s="14"/>
      <c r="V489" s="36">
        <f t="shared" si="98"/>
        <v>1239.81</v>
      </c>
      <c r="W489" s="36">
        <f t="shared" si="99"/>
        <v>1232.3899999999999</v>
      </c>
    </row>
    <row r="490" spans="1:23" x14ac:dyDescent="0.2">
      <c r="A490" s="29">
        <v>41687</v>
      </c>
      <c r="B490" s="2">
        <v>31007044.449999999</v>
      </c>
      <c r="C490" s="2">
        <v>1236.0999999999999</v>
      </c>
      <c r="D490" s="2">
        <f t="shared" si="110"/>
        <v>0</v>
      </c>
      <c r="E490" s="30">
        <f t="shared" si="110"/>
        <v>0</v>
      </c>
      <c r="F490" s="73">
        <f t="shared" si="111"/>
        <v>0</v>
      </c>
      <c r="G490" s="43">
        <f t="shared" si="111"/>
        <v>0</v>
      </c>
      <c r="I490" s="19">
        <f t="shared" si="117"/>
        <v>762.47</v>
      </c>
      <c r="J490" s="138">
        <f t="shared" si="114"/>
        <v>415.1216</v>
      </c>
      <c r="K490" s="78">
        <f t="shared" si="107"/>
        <v>74.721900000000005</v>
      </c>
      <c r="L490" s="144">
        <f t="shared" si="116"/>
        <v>127.07810000000001</v>
      </c>
      <c r="M490" s="87">
        <f t="shared" si="109"/>
        <v>22.874099999999999</v>
      </c>
      <c r="N490" s="14"/>
      <c r="O490" s="14"/>
      <c r="P490" s="14"/>
      <c r="V490" s="36">
        <f t="shared" si="98"/>
        <v>1239.81</v>
      </c>
      <c r="W490" s="36">
        <f t="shared" si="99"/>
        <v>1232.3899999999999</v>
      </c>
    </row>
    <row r="491" spans="1:23" x14ac:dyDescent="0.2">
      <c r="A491" s="29">
        <v>41688</v>
      </c>
      <c r="B491" s="2">
        <v>31007044.449999999</v>
      </c>
      <c r="C491" s="2">
        <v>1236.0999999999999</v>
      </c>
      <c r="D491" s="2">
        <f t="shared" si="110"/>
        <v>0</v>
      </c>
      <c r="E491" s="30">
        <f t="shared" si="110"/>
        <v>0</v>
      </c>
      <c r="F491" s="73">
        <f t="shared" si="111"/>
        <v>0</v>
      </c>
      <c r="G491" s="43">
        <f t="shared" si="111"/>
        <v>0</v>
      </c>
      <c r="I491" s="31">
        <f t="shared" si="117"/>
        <v>762.47</v>
      </c>
      <c r="J491" s="137">
        <f t="shared" si="114"/>
        <v>415.1216</v>
      </c>
      <c r="K491" s="77">
        <f t="shared" si="107"/>
        <v>74.721900000000005</v>
      </c>
      <c r="L491" s="137">
        <f t="shared" si="116"/>
        <v>127.07810000000001</v>
      </c>
      <c r="M491" s="77">
        <f t="shared" si="109"/>
        <v>22.874099999999999</v>
      </c>
      <c r="N491" s="14"/>
      <c r="O491" s="14"/>
      <c r="P491" s="14"/>
      <c r="V491" s="36">
        <f t="shared" si="98"/>
        <v>1239.81</v>
      </c>
      <c r="W491" s="36">
        <f t="shared" si="99"/>
        <v>1232.3899999999999</v>
      </c>
    </row>
    <row r="492" spans="1:23" x14ac:dyDescent="0.2">
      <c r="A492" s="29">
        <v>41689</v>
      </c>
      <c r="B492" s="2">
        <v>31007044.449999999</v>
      </c>
      <c r="C492" s="2">
        <v>1236.0999999999999</v>
      </c>
      <c r="D492" s="2">
        <f t="shared" si="110"/>
        <v>0</v>
      </c>
      <c r="E492" s="30">
        <f t="shared" si="110"/>
        <v>0</v>
      </c>
      <c r="F492" s="73">
        <f t="shared" si="111"/>
        <v>0</v>
      </c>
      <c r="G492" s="43">
        <f t="shared" si="111"/>
        <v>0</v>
      </c>
      <c r="I492" s="31">
        <f t="shared" si="117"/>
        <v>762.47</v>
      </c>
      <c r="J492" s="137">
        <f t="shared" si="114"/>
        <v>415.1216</v>
      </c>
      <c r="K492" s="77">
        <f t="shared" si="107"/>
        <v>74.721900000000005</v>
      </c>
      <c r="L492" s="137">
        <f t="shared" si="116"/>
        <v>127.07810000000001</v>
      </c>
      <c r="M492" s="77">
        <f t="shared" si="109"/>
        <v>22.874099999999999</v>
      </c>
      <c r="N492" s="14"/>
      <c r="O492" s="14"/>
      <c r="P492" s="14"/>
      <c r="V492" s="36">
        <f t="shared" si="98"/>
        <v>1239.81</v>
      </c>
      <c r="W492" s="36">
        <f t="shared" si="99"/>
        <v>1232.3899999999999</v>
      </c>
    </row>
    <row r="493" spans="1:23" x14ac:dyDescent="0.2">
      <c r="A493" s="29">
        <v>41690</v>
      </c>
      <c r="B493" s="2">
        <v>31007044.449999999</v>
      </c>
      <c r="C493" s="2">
        <v>1236.0999999999999</v>
      </c>
      <c r="D493" s="2">
        <f t="shared" si="110"/>
        <v>0</v>
      </c>
      <c r="E493" s="30">
        <f t="shared" si="110"/>
        <v>0</v>
      </c>
      <c r="F493" s="73">
        <f t="shared" si="111"/>
        <v>0</v>
      </c>
      <c r="G493" s="43">
        <f t="shared" si="111"/>
        <v>0</v>
      </c>
      <c r="I493" s="19">
        <f t="shared" si="117"/>
        <v>762.47</v>
      </c>
      <c r="J493" s="138">
        <f t="shared" si="114"/>
        <v>415.1216</v>
      </c>
      <c r="K493" s="78">
        <f t="shared" si="107"/>
        <v>74.721900000000005</v>
      </c>
      <c r="L493" s="144">
        <f t="shared" si="116"/>
        <v>127.07810000000001</v>
      </c>
      <c r="M493" s="87">
        <f t="shared" si="109"/>
        <v>22.874099999999999</v>
      </c>
      <c r="N493" s="14"/>
      <c r="O493" s="14"/>
      <c r="P493" s="14"/>
      <c r="V493" s="36">
        <f t="shared" si="98"/>
        <v>1239.81</v>
      </c>
      <c r="W493" s="36">
        <f t="shared" si="99"/>
        <v>1232.3899999999999</v>
      </c>
    </row>
    <row r="494" spans="1:23" x14ac:dyDescent="0.2">
      <c r="A494" s="29">
        <v>41691</v>
      </c>
      <c r="B494" s="2">
        <v>31007044.449999999</v>
      </c>
      <c r="C494" s="2">
        <v>1236.0999999999999</v>
      </c>
      <c r="D494" s="2">
        <f t="shared" si="110"/>
        <v>0</v>
      </c>
      <c r="E494" s="30">
        <f t="shared" si="110"/>
        <v>0</v>
      </c>
      <c r="F494" s="73">
        <f t="shared" si="111"/>
        <v>0</v>
      </c>
      <c r="G494" s="43">
        <f t="shared" si="111"/>
        <v>0</v>
      </c>
      <c r="I494" s="19">
        <f t="shared" si="117"/>
        <v>762.47</v>
      </c>
      <c r="J494" s="138">
        <f t="shared" si="114"/>
        <v>415.1216</v>
      </c>
      <c r="K494" s="78">
        <f t="shared" si="107"/>
        <v>74.721900000000005</v>
      </c>
      <c r="L494" s="144">
        <f t="shared" si="116"/>
        <v>127.07810000000001</v>
      </c>
      <c r="M494" s="87">
        <f t="shared" si="109"/>
        <v>22.874099999999999</v>
      </c>
      <c r="N494" s="14"/>
      <c r="O494" s="14"/>
      <c r="P494" s="14"/>
      <c r="V494" s="36">
        <f t="shared" si="98"/>
        <v>1239.81</v>
      </c>
      <c r="W494" s="36">
        <f t="shared" si="99"/>
        <v>1232.3899999999999</v>
      </c>
    </row>
    <row r="495" spans="1:23" x14ac:dyDescent="0.2">
      <c r="A495" s="29">
        <v>41692</v>
      </c>
      <c r="B495" s="2">
        <v>31007044.449999999</v>
      </c>
      <c r="C495" s="2">
        <v>1236.0999999999999</v>
      </c>
      <c r="D495" s="2">
        <f t="shared" si="110"/>
        <v>0</v>
      </c>
      <c r="E495" s="30">
        <f t="shared" si="110"/>
        <v>0</v>
      </c>
      <c r="F495" s="73">
        <f t="shared" si="111"/>
        <v>0</v>
      </c>
      <c r="G495" s="43">
        <f t="shared" si="111"/>
        <v>0</v>
      </c>
      <c r="I495" s="19">
        <f t="shared" si="117"/>
        <v>762.47</v>
      </c>
      <c r="J495" s="138">
        <f t="shared" si="114"/>
        <v>415.1216</v>
      </c>
      <c r="K495" s="78">
        <f t="shared" si="107"/>
        <v>74.721900000000005</v>
      </c>
      <c r="L495" s="144">
        <f t="shared" si="116"/>
        <v>127.07810000000001</v>
      </c>
      <c r="M495" s="87">
        <f t="shared" si="109"/>
        <v>22.874099999999999</v>
      </c>
      <c r="N495" s="14"/>
      <c r="O495" s="14"/>
      <c r="P495" s="14"/>
      <c r="V495" s="36">
        <f t="shared" si="98"/>
        <v>1239.81</v>
      </c>
      <c r="W495" s="36">
        <f t="shared" si="99"/>
        <v>1232.3899999999999</v>
      </c>
    </row>
    <row r="496" spans="1:23" x14ac:dyDescent="0.2">
      <c r="A496" s="29">
        <v>41693</v>
      </c>
      <c r="B496" s="2">
        <v>31007044.449999999</v>
      </c>
      <c r="C496" s="2">
        <v>1236.0999999999999</v>
      </c>
      <c r="D496" s="2">
        <f t="shared" si="110"/>
        <v>0</v>
      </c>
      <c r="E496" s="30">
        <f t="shared" si="110"/>
        <v>0</v>
      </c>
      <c r="F496" s="73">
        <f t="shared" si="111"/>
        <v>0</v>
      </c>
      <c r="G496" s="43">
        <f t="shared" si="111"/>
        <v>0</v>
      </c>
      <c r="I496" s="31">
        <f t="shared" si="117"/>
        <v>762.47</v>
      </c>
      <c r="J496" s="137">
        <f t="shared" si="114"/>
        <v>415.1216</v>
      </c>
      <c r="K496" s="77">
        <f t="shared" si="107"/>
        <v>74.721900000000005</v>
      </c>
      <c r="L496" s="137">
        <f t="shared" si="116"/>
        <v>127.07810000000001</v>
      </c>
      <c r="M496" s="77">
        <f t="shared" si="109"/>
        <v>22.874099999999999</v>
      </c>
      <c r="V496" s="36">
        <f t="shared" si="98"/>
        <v>1239.81</v>
      </c>
      <c r="W496" s="36">
        <f t="shared" si="99"/>
        <v>1232.3899999999999</v>
      </c>
    </row>
    <row r="497" spans="1:23" x14ac:dyDescent="0.2">
      <c r="A497" s="29">
        <v>41694</v>
      </c>
      <c r="B497" s="2">
        <v>31007044.449999999</v>
      </c>
      <c r="C497" s="2">
        <v>1236.0999999999999</v>
      </c>
      <c r="D497" s="2">
        <f t="shared" si="110"/>
        <v>0</v>
      </c>
      <c r="E497" s="30">
        <f t="shared" si="110"/>
        <v>0</v>
      </c>
      <c r="F497" s="73">
        <f t="shared" si="111"/>
        <v>0</v>
      </c>
      <c r="G497" s="43">
        <f t="shared" si="111"/>
        <v>0</v>
      </c>
      <c r="I497" s="19">
        <f t="shared" si="117"/>
        <v>762.47</v>
      </c>
      <c r="J497" s="138">
        <f t="shared" si="114"/>
        <v>415.1216</v>
      </c>
      <c r="K497" s="78">
        <f t="shared" si="107"/>
        <v>74.721900000000005</v>
      </c>
      <c r="L497" s="144">
        <f t="shared" si="116"/>
        <v>127.07810000000001</v>
      </c>
      <c r="M497" s="87">
        <f t="shared" si="109"/>
        <v>22.874099999999999</v>
      </c>
      <c r="N497" s="191" t="s">
        <v>54</v>
      </c>
      <c r="O497" s="191"/>
      <c r="P497" s="191"/>
      <c r="V497" s="36">
        <f t="shared" si="98"/>
        <v>1239.81</v>
      </c>
      <c r="W497" s="36">
        <f t="shared" si="99"/>
        <v>1232.3899999999999</v>
      </c>
    </row>
    <row r="498" spans="1:23" x14ac:dyDescent="0.2">
      <c r="A498" s="29">
        <v>41695</v>
      </c>
      <c r="B498" s="2">
        <v>31007044.449999999</v>
      </c>
      <c r="C498" s="2">
        <v>1236.0999999999999</v>
      </c>
      <c r="D498" s="2">
        <f t="shared" si="110"/>
        <v>0</v>
      </c>
      <c r="E498" s="30">
        <f t="shared" si="110"/>
        <v>0</v>
      </c>
      <c r="F498" s="73">
        <f t="shared" si="111"/>
        <v>0</v>
      </c>
      <c r="G498" s="43">
        <f t="shared" si="111"/>
        <v>0</v>
      </c>
      <c r="I498" s="31">
        <f t="shared" si="117"/>
        <v>762.47</v>
      </c>
      <c r="J498" s="137">
        <f t="shared" si="114"/>
        <v>415.1216</v>
      </c>
      <c r="K498" s="77">
        <f t="shared" si="107"/>
        <v>74.721900000000005</v>
      </c>
      <c r="L498" s="137">
        <f t="shared" si="116"/>
        <v>127.07810000000001</v>
      </c>
      <c r="M498" s="77">
        <f t="shared" si="109"/>
        <v>22.874099999999999</v>
      </c>
      <c r="N498" s="119" t="s">
        <v>52</v>
      </c>
      <c r="O498" s="120">
        <f>SUM(J474:J502)</f>
        <v>12039.138800000008</v>
      </c>
      <c r="P498" s="76">
        <f>SUM(L474:L502)</f>
        <v>3685.4523000000013</v>
      </c>
      <c r="V498" s="36">
        <f t="shared" si="98"/>
        <v>1239.81</v>
      </c>
      <c r="W498" s="36">
        <f t="shared" si="99"/>
        <v>1232.3899999999999</v>
      </c>
    </row>
    <row r="499" spans="1:23" x14ac:dyDescent="0.2">
      <c r="A499" s="29">
        <v>41696</v>
      </c>
      <c r="B499" s="2">
        <v>31007044.449999999</v>
      </c>
      <c r="C499" s="2">
        <v>1236.0999999999999</v>
      </c>
      <c r="D499" s="2">
        <f t="shared" si="110"/>
        <v>0</v>
      </c>
      <c r="E499" s="30">
        <f t="shared" si="110"/>
        <v>0</v>
      </c>
      <c r="F499" s="73">
        <f t="shared" si="111"/>
        <v>0</v>
      </c>
      <c r="G499" s="43">
        <f t="shared" si="111"/>
        <v>0</v>
      </c>
      <c r="I499" s="31">
        <f t="shared" si="117"/>
        <v>762.47</v>
      </c>
      <c r="J499" s="137">
        <f t="shared" si="114"/>
        <v>415.1216</v>
      </c>
      <c r="K499" s="77">
        <f t="shared" si="107"/>
        <v>74.721900000000005</v>
      </c>
      <c r="L499" s="137">
        <f t="shared" si="116"/>
        <v>127.07810000000001</v>
      </c>
      <c r="M499" s="77">
        <f t="shared" si="109"/>
        <v>22.874099999999999</v>
      </c>
      <c r="N499" s="119" t="s">
        <v>53</v>
      </c>
      <c r="O499" s="76">
        <f>SUM(K474:K502)</f>
        <v>2167.0453000000002</v>
      </c>
      <c r="P499" s="76">
        <f>SUM(M474:M502)</f>
        <v>663.38259999999991</v>
      </c>
      <c r="V499" s="36">
        <f t="shared" si="98"/>
        <v>1239.81</v>
      </c>
      <c r="W499" s="36">
        <f t="shared" si="99"/>
        <v>1232.3899999999999</v>
      </c>
    </row>
    <row r="500" spans="1:23" x14ac:dyDescent="0.2">
      <c r="A500" s="29">
        <v>41697</v>
      </c>
      <c r="B500" s="2">
        <v>31007044.449999999</v>
      </c>
      <c r="C500" s="2">
        <v>1236.0999999999999</v>
      </c>
      <c r="D500" s="2">
        <f t="shared" si="110"/>
        <v>0</v>
      </c>
      <c r="E500" s="30">
        <f t="shared" si="110"/>
        <v>0</v>
      </c>
      <c r="F500" s="73">
        <f t="shared" si="111"/>
        <v>0</v>
      </c>
      <c r="G500" s="43">
        <f t="shared" si="111"/>
        <v>0</v>
      </c>
      <c r="I500" s="19">
        <f t="shared" si="117"/>
        <v>762.47</v>
      </c>
      <c r="J500" s="138">
        <f t="shared" si="114"/>
        <v>415.1216</v>
      </c>
      <c r="K500" s="78">
        <f t="shared" si="107"/>
        <v>74.721900000000005</v>
      </c>
      <c r="L500" s="144">
        <f t="shared" si="116"/>
        <v>127.07810000000001</v>
      </c>
      <c r="M500" s="87">
        <f t="shared" si="109"/>
        <v>22.874099999999999</v>
      </c>
      <c r="N500" s="186" t="s">
        <v>6</v>
      </c>
      <c r="O500" s="186"/>
      <c r="P500" s="186"/>
      <c r="V500" s="36">
        <f t="shared" si="98"/>
        <v>1239.81</v>
      </c>
      <c r="W500" s="36">
        <f t="shared" si="99"/>
        <v>1232.3899999999999</v>
      </c>
    </row>
    <row r="501" spans="1:23" x14ac:dyDescent="0.2">
      <c r="A501" s="29">
        <v>41698</v>
      </c>
      <c r="B501" s="31">
        <v>31052787.629999999</v>
      </c>
      <c r="C501" s="31">
        <v>1237.93</v>
      </c>
      <c r="D501" s="2">
        <f t="shared" si="110"/>
        <v>45743.179999999702</v>
      </c>
      <c r="E501" s="30">
        <f t="shared" si="110"/>
        <v>1.8300000000001546</v>
      </c>
      <c r="F501" s="73">
        <f t="shared" si="111"/>
        <v>1.475251215050898E-3</v>
      </c>
      <c r="G501" s="43">
        <f t="shared" si="111"/>
        <v>1.480462745732671E-3</v>
      </c>
      <c r="I501" s="19">
        <f t="shared" si="117"/>
        <v>762.47</v>
      </c>
      <c r="J501" s="138">
        <f t="shared" si="114"/>
        <v>415.1216</v>
      </c>
      <c r="K501" s="78">
        <f t="shared" si="107"/>
        <v>74.721900000000005</v>
      </c>
      <c r="L501" s="144">
        <f t="shared" si="116"/>
        <v>127.07810000000001</v>
      </c>
      <c r="M501" s="87">
        <f t="shared" si="109"/>
        <v>22.874099999999999</v>
      </c>
      <c r="N501" s="92" t="s">
        <v>43</v>
      </c>
      <c r="O501" s="174" t="s">
        <v>39</v>
      </c>
      <c r="P501" s="93" t="s">
        <v>40</v>
      </c>
      <c r="V501" s="36">
        <f t="shared" si="98"/>
        <v>1241.6400000000001</v>
      </c>
      <c r="W501" s="36">
        <f t="shared" si="99"/>
        <v>1234.22</v>
      </c>
    </row>
    <row r="502" spans="1:23" x14ac:dyDescent="0.2">
      <c r="A502" s="29">
        <v>41699</v>
      </c>
      <c r="B502" s="2">
        <v>31052787.629999999</v>
      </c>
      <c r="C502" s="2">
        <v>1237.93</v>
      </c>
      <c r="D502" s="2">
        <f t="shared" si="110"/>
        <v>0</v>
      </c>
      <c r="E502" s="30">
        <f t="shared" si="110"/>
        <v>0</v>
      </c>
      <c r="F502" s="73">
        <f t="shared" si="111"/>
        <v>0</v>
      </c>
      <c r="G502" s="43">
        <f t="shared" si="111"/>
        <v>0</v>
      </c>
      <c r="I502" s="32">
        <f t="shared" si="117"/>
        <v>763.59</v>
      </c>
      <c r="J502" s="139">
        <f t="shared" si="114"/>
        <v>415.73399999999998</v>
      </c>
      <c r="K502" s="79">
        <f t="shared" si="107"/>
        <v>74.832099999999997</v>
      </c>
      <c r="L502" s="139">
        <f t="shared" si="116"/>
        <v>127.2655</v>
      </c>
      <c r="M502" s="79">
        <f t="shared" si="109"/>
        <v>22.907800000000002</v>
      </c>
      <c r="N502" s="94">
        <f>SUM(I474:I502)</f>
        <v>22112.750000000004</v>
      </c>
      <c r="O502" s="89">
        <f>IF(SUM(J474:J502)&lt;20000,20000,SUM(J474:J502))</f>
        <v>20000</v>
      </c>
      <c r="P502" s="91">
        <f>IF(SUM(L474:L502)&lt;6000,6000,SUM(L474:L502))</f>
        <v>6000</v>
      </c>
      <c r="V502" s="36">
        <f t="shared" si="98"/>
        <v>1241.6400000000001</v>
      </c>
      <c r="W502" s="36">
        <f t="shared" si="99"/>
        <v>1234.22</v>
      </c>
    </row>
    <row r="503" spans="1:23" x14ac:dyDescent="0.2">
      <c r="A503" s="29">
        <v>41700</v>
      </c>
      <c r="B503" s="2">
        <v>31052787.629999999</v>
      </c>
      <c r="C503" s="2">
        <v>1237.93</v>
      </c>
      <c r="D503" s="2">
        <f t="shared" si="110"/>
        <v>0</v>
      </c>
      <c r="E503" s="30">
        <f t="shared" si="110"/>
        <v>0</v>
      </c>
      <c r="F503" s="73">
        <f t="shared" si="111"/>
        <v>0</v>
      </c>
      <c r="G503" s="43">
        <f t="shared" si="111"/>
        <v>0</v>
      </c>
      <c r="I503" s="19">
        <f t="shared" si="117"/>
        <v>763.59</v>
      </c>
      <c r="J503" s="138">
        <f t="shared" si="114"/>
        <v>415.73399999999998</v>
      </c>
      <c r="K503" s="78">
        <f t="shared" si="107"/>
        <v>74.832099999999997</v>
      </c>
      <c r="L503" s="144">
        <f t="shared" si="116"/>
        <v>127.2655</v>
      </c>
      <c r="M503" s="87">
        <f t="shared" si="109"/>
        <v>22.907800000000002</v>
      </c>
      <c r="N503" s="94">
        <f>ROUND(N502*18/118,2)</f>
        <v>3373.13</v>
      </c>
      <c r="O503" s="95">
        <f>IF(O502=TRUE,SUM(K474:K502),O502*18%)</f>
        <v>3600</v>
      </c>
      <c r="P503" s="96">
        <f>IF(P502=TRUE,SUM(M474:M502),P502*18%)</f>
        <v>1080</v>
      </c>
      <c r="V503" s="36">
        <f t="shared" si="98"/>
        <v>1241.6400000000001</v>
      </c>
      <c r="W503" s="36">
        <f t="shared" si="99"/>
        <v>1234.22</v>
      </c>
    </row>
    <row r="504" spans="1:23" x14ac:dyDescent="0.2">
      <c r="A504" s="29">
        <v>41701</v>
      </c>
      <c r="B504" s="2">
        <v>31052787.629999999</v>
      </c>
      <c r="C504" s="2">
        <v>1237.93</v>
      </c>
      <c r="D504" s="2">
        <f t="shared" si="110"/>
        <v>0</v>
      </c>
      <c r="E504" s="30">
        <f t="shared" si="110"/>
        <v>0</v>
      </c>
      <c r="F504" s="73">
        <f t="shared" si="111"/>
        <v>0</v>
      </c>
      <c r="G504" s="43">
        <f t="shared" si="111"/>
        <v>0</v>
      </c>
      <c r="I504" s="19">
        <f t="shared" si="117"/>
        <v>763.59</v>
      </c>
      <c r="J504" s="138">
        <f t="shared" si="114"/>
        <v>415.73399999999998</v>
      </c>
      <c r="K504" s="78">
        <f t="shared" si="107"/>
        <v>74.832099999999997</v>
      </c>
      <c r="L504" s="144">
        <f t="shared" si="116"/>
        <v>127.2655</v>
      </c>
      <c r="M504" s="87">
        <f t="shared" si="109"/>
        <v>22.907800000000002</v>
      </c>
      <c r="N504" s="190" t="s">
        <v>47</v>
      </c>
      <c r="O504" s="190"/>
      <c r="P504" s="190"/>
      <c r="V504" s="36">
        <f t="shared" si="98"/>
        <v>1241.6400000000001</v>
      </c>
      <c r="W504" s="36">
        <f t="shared" si="99"/>
        <v>1234.22</v>
      </c>
    </row>
    <row r="505" spans="1:23" x14ac:dyDescent="0.2">
      <c r="A505" s="29">
        <v>41702</v>
      </c>
      <c r="B505" s="2">
        <v>31052787.629999999</v>
      </c>
      <c r="C505" s="2">
        <v>1237.93</v>
      </c>
      <c r="D505" s="2">
        <f t="shared" si="110"/>
        <v>0</v>
      </c>
      <c r="E505" s="30">
        <f t="shared" si="110"/>
        <v>0</v>
      </c>
      <c r="F505" s="73">
        <f t="shared" si="111"/>
        <v>0</v>
      </c>
      <c r="G505" s="43">
        <f t="shared" si="111"/>
        <v>0</v>
      </c>
      <c r="I505" s="31">
        <f t="shared" si="117"/>
        <v>763.59</v>
      </c>
      <c r="J505" s="137">
        <f t="shared" si="114"/>
        <v>415.73399999999998</v>
      </c>
      <c r="K505" s="77">
        <f t="shared" si="107"/>
        <v>74.832099999999997</v>
      </c>
      <c r="L505" s="137">
        <f t="shared" si="116"/>
        <v>127.2655</v>
      </c>
      <c r="M505" s="77">
        <f t="shared" si="109"/>
        <v>22.907800000000002</v>
      </c>
      <c r="N505" s="14"/>
      <c r="O505" s="14"/>
      <c r="P505" s="14"/>
      <c r="V505" s="36">
        <f t="shared" si="98"/>
        <v>1241.6400000000001</v>
      </c>
      <c r="W505" s="36">
        <f t="shared" si="99"/>
        <v>1234.22</v>
      </c>
    </row>
    <row r="506" spans="1:23" x14ac:dyDescent="0.2">
      <c r="A506" s="29">
        <v>41703</v>
      </c>
      <c r="B506" s="2">
        <v>31052787.629999999</v>
      </c>
      <c r="C506" s="2">
        <v>1237.93</v>
      </c>
      <c r="D506" s="2">
        <f t="shared" si="110"/>
        <v>0</v>
      </c>
      <c r="E506" s="30">
        <f t="shared" si="110"/>
        <v>0</v>
      </c>
      <c r="F506" s="73">
        <f t="shared" si="111"/>
        <v>0</v>
      </c>
      <c r="G506" s="43">
        <f t="shared" si="111"/>
        <v>0</v>
      </c>
      <c r="I506" s="31">
        <f t="shared" si="117"/>
        <v>763.59</v>
      </c>
      <c r="J506" s="137">
        <f t="shared" si="114"/>
        <v>415.73399999999998</v>
      </c>
      <c r="K506" s="77">
        <f t="shared" si="107"/>
        <v>74.832099999999997</v>
      </c>
      <c r="L506" s="137">
        <f t="shared" si="116"/>
        <v>127.2655</v>
      </c>
      <c r="M506" s="77">
        <f t="shared" si="109"/>
        <v>22.907800000000002</v>
      </c>
      <c r="N506" s="14"/>
      <c r="O506" s="14"/>
      <c r="P506" s="14"/>
      <c r="V506" s="36">
        <f t="shared" si="98"/>
        <v>1241.6400000000001</v>
      </c>
      <c r="W506" s="36">
        <f t="shared" si="99"/>
        <v>1234.22</v>
      </c>
    </row>
    <row r="507" spans="1:23" x14ac:dyDescent="0.2">
      <c r="A507" s="29">
        <v>41704</v>
      </c>
      <c r="B507" s="2">
        <v>31052787.629999999</v>
      </c>
      <c r="C507" s="2">
        <v>1237.93</v>
      </c>
      <c r="D507" s="2">
        <f t="shared" si="110"/>
        <v>0</v>
      </c>
      <c r="E507" s="30">
        <f t="shared" si="110"/>
        <v>0</v>
      </c>
      <c r="F507" s="73">
        <f t="shared" si="111"/>
        <v>0</v>
      </c>
      <c r="G507" s="43">
        <f t="shared" si="111"/>
        <v>0</v>
      </c>
      <c r="I507" s="19">
        <f t="shared" si="117"/>
        <v>763.59</v>
      </c>
      <c r="J507" s="138">
        <f t="shared" si="114"/>
        <v>415.73399999999998</v>
      </c>
      <c r="K507" s="78">
        <f t="shared" si="107"/>
        <v>74.832099999999997</v>
      </c>
      <c r="L507" s="144">
        <f t="shared" si="116"/>
        <v>127.2655</v>
      </c>
      <c r="M507" s="87">
        <f t="shared" si="109"/>
        <v>22.907800000000002</v>
      </c>
      <c r="N507" s="14"/>
      <c r="O507" s="14"/>
      <c r="P507" s="14"/>
      <c r="V507" s="36">
        <f t="shared" si="98"/>
        <v>1241.6400000000001</v>
      </c>
      <c r="W507" s="36">
        <f t="shared" ref="W507:W515" si="118">C507-(ROUND(C507*$V$2,2))</f>
        <v>1234.22</v>
      </c>
    </row>
    <row r="508" spans="1:23" x14ac:dyDescent="0.2">
      <c r="A508" s="29">
        <v>41705</v>
      </c>
      <c r="B508" s="2">
        <v>31052787.629999999</v>
      </c>
      <c r="C508" s="2">
        <v>1237.93</v>
      </c>
      <c r="D508" s="2">
        <f t="shared" si="110"/>
        <v>0</v>
      </c>
      <c r="E508" s="30">
        <f t="shared" si="110"/>
        <v>0</v>
      </c>
      <c r="F508" s="73">
        <f t="shared" si="111"/>
        <v>0</v>
      </c>
      <c r="G508" s="43">
        <f t="shared" si="111"/>
        <v>0</v>
      </c>
      <c r="I508" s="19">
        <f t="shared" ref="I508:I539" si="119">ROUND(B507*$N$2/$O$813,2)</f>
        <v>763.59</v>
      </c>
      <c r="J508" s="138">
        <f t="shared" si="114"/>
        <v>415.73399999999998</v>
      </c>
      <c r="K508" s="78">
        <f t="shared" si="107"/>
        <v>74.832099999999997</v>
      </c>
      <c r="L508" s="144">
        <f t="shared" si="116"/>
        <v>127.2655</v>
      </c>
      <c r="M508" s="87">
        <f t="shared" si="109"/>
        <v>22.907800000000002</v>
      </c>
      <c r="N508" s="14"/>
      <c r="O508" s="14"/>
      <c r="P508" s="14"/>
      <c r="V508" s="36">
        <f t="shared" ref="V508:V515" si="120">C508+(ROUND(C508*$V$2,2))</f>
        <v>1241.6400000000001</v>
      </c>
      <c r="W508" s="36">
        <f t="shared" si="118"/>
        <v>1234.22</v>
      </c>
    </row>
    <row r="509" spans="1:23" x14ac:dyDescent="0.2">
      <c r="A509" s="29">
        <v>41706</v>
      </c>
      <c r="B509" s="2">
        <v>31052787.629999999</v>
      </c>
      <c r="C509" s="2">
        <v>1237.93</v>
      </c>
      <c r="D509" s="2">
        <f t="shared" si="110"/>
        <v>0</v>
      </c>
      <c r="E509" s="30">
        <f t="shared" si="110"/>
        <v>0</v>
      </c>
      <c r="F509" s="73">
        <f t="shared" si="111"/>
        <v>0</v>
      </c>
      <c r="G509" s="43">
        <f t="shared" si="111"/>
        <v>0</v>
      </c>
      <c r="I509" s="19">
        <f t="shared" si="119"/>
        <v>763.59</v>
      </c>
      <c r="J509" s="138">
        <f t="shared" si="114"/>
        <v>415.73399999999998</v>
      </c>
      <c r="K509" s="78">
        <f t="shared" si="107"/>
        <v>74.832099999999997</v>
      </c>
      <c r="L509" s="144">
        <f t="shared" si="116"/>
        <v>127.2655</v>
      </c>
      <c r="M509" s="87">
        <f t="shared" si="109"/>
        <v>22.907800000000002</v>
      </c>
      <c r="N509" s="14"/>
      <c r="O509" s="14"/>
      <c r="P509" s="14"/>
      <c r="V509" s="36">
        <f t="shared" si="120"/>
        <v>1241.6400000000001</v>
      </c>
      <c r="W509" s="36">
        <f t="shared" si="118"/>
        <v>1234.22</v>
      </c>
    </row>
    <row r="510" spans="1:23" x14ac:dyDescent="0.2">
      <c r="A510" s="29">
        <v>41707</v>
      </c>
      <c r="B510" s="2">
        <v>31052787.629999999</v>
      </c>
      <c r="C510" s="2">
        <v>1237.93</v>
      </c>
      <c r="D510" s="2">
        <f t="shared" si="110"/>
        <v>0</v>
      </c>
      <c r="E510" s="30">
        <f t="shared" si="110"/>
        <v>0</v>
      </c>
      <c r="F510" s="73">
        <f t="shared" si="111"/>
        <v>0</v>
      </c>
      <c r="G510" s="43">
        <f t="shared" si="111"/>
        <v>0</v>
      </c>
      <c r="I510" s="31">
        <f t="shared" si="119"/>
        <v>763.59</v>
      </c>
      <c r="J510" s="137">
        <f t="shared" si="114"/>
        <v>415.73399999999998</v>
      </c>
      <c r="K510" s="77">
        <f t="shared" si="107"/>
        <v>74.832099999999997</v>
      </c>
      <c r="L510" s="137">
        <f t="shared" si="116"/>
        <v>127.2655</v>
      </c>
      <c r="M510" s="77">
        <f t="shared" si="109"/>
        <v>22.907800000000002</v>
      </c>
      <c r="N510" s="14"/>
      <c r="O510" s="14"/>
      <c r="P510" s="14"/>
      <c r="V510" s="36">
        <f t="shared" si="120"/>
        <v>1241.6400000000001</v>
      </c>
      <c r="W510" s="36">
        <f t="shared" si="118"/>
        <v>1234.22</v>
      </c>
    </row>
    <row r="511" spans="1:23" x14ac:dyDescent="0.2">
      <c r="A511" s="29">
        <v>41708</v>
      </c>
      <c r="B511" s="2">
        <v>31052787.629999999</v>
      </c>
      <c r="C511" s="2">
        <v>1237.93</v>
      </c>
      <c r="D511" s="2">
        <f t="shared" si="110"/>
        <v>0</v>
      </c>
      <c r="E511" s="30">
        <f t="shared" si="110"/>
        <v>0</v>
      </c>
      <c r="F511" s="73">
        <f t="shared" si="111"/>
        <v>0</v>
      </c>
      <c r="G511" s="43">
        <f t="shared" si="111"/>
        <v>0</v>
      </c>
      <c r="I511" s="31">
        <f t="shared" si="119"/>
        <v>763.59</v>
      </c>
      <c r="J511" s="137">
        <f t="shared" si="114"/>
        <v>415.73399999999998</v>
      </c>
      <c r="K511" s="77">
        <f t="shared" si="107"/>
        <v>74.832099999999997</v>
      </c>
      <c r="L511" s="137">
        <f t="shared" si="116"/>
        <v>127.2655</v>
      </c>
      <c r="M511" s="77">
        <f t="shared" si="109"/>
        <v>22.907800000000002</v>
      </c>
      <c r="N511" s="14"/>
      <c r="O511" s="14"/>
      <c r="P511" s="14"/>
      <c r="V511" s="36">
        <f t="shared" si="120"/>
        <v>1241.6400000000001</v>
      </c>
      <c r="W511" s="36">
        <f t="shared" si="118"/>
        <v>1234.22</v>
      </c>
    </row>
    <row r="512" spans="1:23" x14ac:dyDescent="0.2">
      <c r="A512" s="29">
        <v>41709</v>
      </c>
      <c r="B512" s="2">
        <v>31052787.629999999</v>
      </c>
      <c r="C512" s="2">
        <v>1237.93</v>
      </c>
      <c r="D512" s="2">
        <f t="shared" si="110"/>
        <v>0</v>
      </c>
      <c r="E512" s="30">
        <f t="shared" si="110"/>
        <v>0</v>
      </c>
      <c r="F512" s="73">
        <f t="shared" si="111"/>
        <v>0</v>
      </c>
      <c r="G512" s="43">
        <f t="shared" si="111"/>
        <v>0</v>
      </c>
      <c r="I512" s="31">
        <f t="shared" si="119"/>
        <v>763.59</v>
      </c>
      <c r="J512" s="137">
        <f t="shared" si="114"/>
        <v>415.73399999999998</v>
      </c>
      <c r="K512" s="77">
        <f t="shared" si="107"/>
        <v>74.832099999999997</v>
      </c>
      <c r="L512" s="137">
        <f t="shared" si="116"/>
        <v>127.2655</v>
      </c>
      <c r="M512" s="77">
        <f t="shared" si="109"/>
        <v>22.907800000000002</v>
      </c>
      <c r="N512" s="14"/>
      <c r="O512" s="14"/>
      <c r="P512" s="14"/>
      <c r="V512" s="36">
        <f t="shared" si="120"/>
        <v>1241.6400000000001</v>
      </c>
      <c r="W512" s="36">
        <f t="shared" si="118"/>
        <v>1234.22</v>
      </c>
    </row>
    <row r="513" spans="1:23" x14ac:dyDescent="0.2">
      <c r="A513" s="29">
        <v>41710</v>
      </c>
      <c r="B513" s="2">
        <v>31052787.629999999</v>
      </c>
      <c r="C513" s="2">
        <v>1237.93</v>
      </c>
      <c r="D513" s="2">
        <f t="shared" si="110"/>
        <v>0</v>
      </c>
      <c r="E513" s="30">
        <f t="shared" si="110"/>
        <v>0</v>
      </c>
      <c r="F513" s="73">
        <f t="shared" si="111"/>
        <v>0</v>
      </c>
      <c r="G513" s="43">
        <f t="shared" si="111"/>
        <v>0</v>
      </c>
      <c r="I513" s="19">
        <f t="shared" si="119"/>
        <v>763.59</v>
      </c>
      <c r="J513" s="138">
        <f t="shared" si="114"/>
        <v>415.73399999999998</v>
      </c>
      <c r="K513" s="78">
        <f t="shared" si="107"/>
        <v>74.832099999999997</v>
      </c>
      <c r="L513" s="144">
        <f t="shared" si="116"/>
        <v>127.2655</v>
      </c>
      <c r="M513" s="87">
        <f t="shared" si="109"/>
        <v>22.907800000000002</v>
      </c>
      <c r="N513" s="14"/>
      <c r="O513" s="14"/>
      <c r="P513" s="14"/>
      <c r="V513" s="36">
        <f t="shared" si="120"/>
        <v>1241.6400000000001</v>
      </c>
      <c r="W513" s="36">
        <f t="shared" si="118"/>
        <v>1234.22</v>
      </c>
    </row>
    <row r="514" spans="1:23" x14ac:dyDescent="0.2">
      <c r="A514" s="29">
        <v>41711</v>
      </c>
      <c r="B514" s="2">
        <v>31052787.629999999</v>
      </c>
      <c r="C514" s="2">
        <v>1237.93</v>
      </c>
      <c r="D514" s="2">
        <f t="shared" si="110"/>
        <v>0</v>
      </c>
      <c r="E514" s="30">
        <f t="shared" si="110"/>
        <v>0</v>
      </c>
      <c r="F514" s="73">
        <f t="shared" si="111"/>
        <v>0</v>
      </c>
      <c r="G514" s="43">
        <f t="shared" si="111"/>
        <v>0</v>
      </c>
      <c r="I514" s="19">
        <f t="shared" si="119"/>
        <v>763.59</v>
      </c>
      <c r="J514" s="138">
        <f t="shared" si="114"/>
        <v>415.73399999999998</v>
      </c>
      <c r="K514" s="78">
        <f t="shared" si="107"/>
        <v>74.832099999999997</v>
      </c>
      <c r="L514" s="144">
        <f t="shared" si="116"/>
        <v>127.2655</v>
      </c>
      <c r="M514" s="87">
        <f t="shared" si="109"/>
        <v>22.907800000000002</v>
      </c>
      <c r="N514" s="14"/>
      <c r="O514" s="14"/>
      <c r="P514" s="14"/>
      <c r="V514" s="36">
        <f t="shared" si="120"/>
        <v>1241.6400000000001</v>
      </c>
      <c r="W514" s="36">
        <f t="shared" si="118"/>
        <v>1234.22</v>
      </c>
    </row>
    <row r="515" spans="1:23" x14ac:dyDescent="0.2">
      <c r="A515" s="29">
        <v>41712</v>
      </c>
      <c r="B515" s="2">
        <v>31052787.629999999</v>
      </c>
      <c r="C515" s="2">
        <v>1237.93</v>
      </c>
      <c r="D515" s="2">
        <f t="shared" si="110"/>
        <v>0</v>
      </c>
      <c r="E515" s="30">
        <f t="shared" si="110"/>
        <v>0</v>
      </c>
      <c r="F515" s="73">
        <f t="shared" si="111"/>
        <v>0</v>
      </c>
      <c r="G515" s="43">
        <f t="shared" si="111"/>
        <v>0</v>
      </c>
      <c r="I515" s="19">
        <f t="shared" si="119"/>
        <v>763.59</v>
      </c>
      <c r="J515" s="138">
        <f t="shared" si="114"/>
        <v>415.73399999999998</v>
      </c>
      <c r="K515" s="78">
        <f t="shared" si="107"/>
        <v>74.832099999999997</v>
      </c>
      <c r="L515" s="144">
        <f t="shared" si="116"/>
        <v>127.2655</v>
      </c>
      <c r="M515" s="87">
        <f t="shared" si="109"/>
        <v>22.907800000000002</v>
      </c>
      <c r="N515" s="14"/>
      <c r="O515" s="14"/>
      <c r="P515" s="14"/>
      <c r="V515" s="36">
        <f t="shared" si="120"/>
        <v>1241.6400000000001</v>
      </c>
      <c r="W515" s="36">
        <f t="shared" si="118"/>
        <v>1234.22</v>
      </c>
    </row>
    <row r="516" spans="1:23" x14ac:dyDescent="0.2">
      <c r="A516" s="29">
        <v>41713</v>
      </c>
      <c r="B516" s="2">
        <v>31052787.629999999</v>
      </c>
      <c r="C516" s="2">
        <v>1237.93</v>
      </c>
      <c r="D516" s="2">
        <f t="shared" si="110"/>
        <v>0</v>
      </c>
      <c r="E516" s="30">
        <f t="shared" si="110"/>
        <v>0</v>
      </c>
      <c r="F516" s="73">
        <f t="shared" si="111"/>
        <v>0</v>
      </c>
      <c r="G516" s="43">
        <f t="shared" si="111"/>
        <v>0</v>
      </c>
      <c r="I516" s="19">
        <f t="shared" si="119"/>
        <v>763.59</v>
      </c>
      <c r="J516" s="138">
        <f t="shared" si="114"/>
        <v>415.73399999999998</v>
      </c>
      <c r="K516" s="78">
        <f t="shared" si="107"/>
        <v>74.832099999999997</v>
      </c>
      <c r="L516" s="144">
        <f t="shared" si="116"/>
        <v>127.2655</v>
      </c>
      <c r="M516" s="87">
        <f t="shared" si="109"/>
        <v>22.907800000000002</v>
      </c>
      <c r="N516" s="14"/>
      <c r="O516" s="14"/>
      <c r="P516" s="14"/>
      <c r="V516" s="36">
        <f>C516+(ROUND(C516*$V$2,2))</f>
        <v>1241.6400000000001</v>
      </c>
      <c r="W516" s="36">
        <f>C516-(ROUND(C516*$V$2,2))</f>
        <v>1234.22</v>
      </c>
    </row>
    <row r="517" spans="1:23" x14ac:dyDescent="0.2">
      <c r="A517" s="29">
        <v>41714</v>
      </c>
      <c r="B517" s="2">
        <v>31052787.629999999</v>
      </c>
      <c r="C517" s="2">
        <v>1237.93</v>
      </c>
      <c r="D517" s="2">
        <f t="shared" si="110"/>
        <v>0</v>
      </c>
      <c r="E517" s="30">
        <f t="shared" si="110"/>
        <v>0</v>
      </c>
      <c r="F517" s="73">
        <f t="shared" si="111"/>
        <v>0</v>
      </c>
      <c r="G517" s="43">
        <f t="shared" si="111"/>
        <v>0</v>
      </c>
      <c r="I517" s="19">
        <f t="shared" si="119"/>
        <v>763.59</v>
      </c>
      <c r="J517" s="138">
        <f t="shared" si="114"/>
        <v>415.73399999999998</v>
      </c>
      <c r="K517" s="78">
        <f t="shared" ref="K517:K580" si="121">ROUND(J517*18%,4)</f>
        <v>74.832099999999997</v>
      </c>
      <c r="L517" s="144">
        <f t="shared" si="116"/>
        <v>127.2655</v>
      </c>
      <c r="M517" s="87">
        <f t="shared" ref="M517:M580" si="122">ROUND(L517*18%,4)</f>
        <v>22.907800000000002</v>
      </c>
      <c r="N517" s="14"/>
      <c r="O517" s="14"/>
      <c r="P517" s="14"/>
      <c r="Q517" s="83"/>
      <c r="R517" s="83"/>
      <c r="V517" s="36">
        <f t="shared" ref="V517:V580" si="123">C517+(ROUND(C517*$V$2,2))</f>
        <v>1241.6400000000001</v>
      </c>
      <c r="W517" s="36">
        <f t="shared" ref="W517:W580" si="124">C517-(ROUND(C517*$V$2,2))</f>
        <v>1234.22</v>
      </c>
    </row>
    <row r="518" spans="1:23" x14ac:dyDescent="0.2">
      <c r="A518" s="29">
        <v>41715</v>
      </c>
      <c r="B518" s="2">
        <v>31052787.629999999</v>
      </c>
      <c r="C518" s="2">
        <v>1237.93</v>
      </c>
      <c r="D518" s="2">
        <f t="shared" si="110"/>
        <v>0</v>
      </c>
      <c r="E518" s="30">
        <f t="shared" si="110"/>
        <v>0</v>
      </c>
      <c r="F518" s="73">
        <f t="shared" si="111"/>
        <v>0</v>
      </c>
      <c r="G518" s="43">
        <f t="shared" si="111"/>
        <v>0</v>
      </c>
      <c r="I518" s="19">
        <f t="shared" si="119"/>
        <v>763.59</v>
      </c>
      <c r="J518" s="138">
        <f t="shared" si="114"/>
        <v>415.73399999999998</v>
      </c>
      <c r="K518" s="78">
        <f t="shared" si="121"/>
        <v>74.832099999999997</v>
      </c>
      <c r="L518" s="144">
        <f t="shared" si="116"/>
        <v>127.2655</v>
      </c>
      <c r="M518" s="87">
        <f t="shared" si="122"/>
        <v>22.907800000000002</v>
      </c>
      <c r="N518" s="14"/>
      <c r="O518" s="14"/>
      <c r="P518" s="14"/>
      <c r="Q518" s="83"/>
      <c r="R518" s="83"/>
      <c r="V518" s="36">
        <f t="shared" si="123"/>
        <v>1241.6400000000001</v>
      </c>
      <c r="W518" s="36">
        <f t="shared" si="124"/>
        <v>1234.22</v>
      </c>
    </row>
    <row r="519" spans="1:23" x14ac:dyDescent="0.2">
      <c r="A519" s="29">
        <v>41716</v>
      </c>
      <c r="B519" s="2">
        <v>31052787.629999999</v>
      </c>
      <c r="C519" s="2">
        <v>1237.93</v>
      </c>
      <c r="D519" s="2">
        <f t="shared" si="110"/>
        <v>0</v>
      </c>
      <c r="E519" s="30">
        <f t="shared" si="110"/>
        <v>0</v>
      </c>
      <c r="F519" s="73">
        <f t="shared" si="111"/>
        <v>0</v>
      </c>
      <c r="G519" s="43">
        <f t="shared" si="111"/>
        <v>0</v>
      </c>
      <c r="I519" s="31">
        <f t="shared" si="119"/>
        <v>763.59</v>
      </c>
      <c r="J519" s="137">
        <f t="shared" si="114"/>
        <v>415.73399999999998</v>
      </c>
      <c r="K519" s="77">
        <f t="shared" si="121"/>
        <v>74.832099999999997</v>
      </c>
      <c r="L519" s="137">
        <f t="shared" si="116"/>
        <v>127.2655</v>
      </c>
      <c r="M519" s="77">
        <f t="shared" si="122"/>
        <v>22.907800000000002</v>
      </c>
      <c r="N519" s="14"/>
      <c r="O519" s="14"/>
      <c r="P519" s="14"/>
      <c r="Q519" s="83"/>
      <c r="R519" s="83"/>
      <c r="V519" s="36">
        <f t="shared" si="123"/>
        <v>1241.6400000000001</v>
      </c>
      <c r="W519" s="36">
        <f t="shared" si="124"/>
        <v>1234.22</v>
      </c>
    </row>
    <row r="520" spans="1:23" x14ac:dyDescent="0.2">
      <c r="A520" s="29">
        <v>41717</v>
      </c>
      <c r="B520" s="2">
        <v>31052787.629999999</v>
      </c>
      <c r="C520" s="2">
        <v>1237.93</v>
      </c>
      <c r="D520" s="2">
        <f t="shared" si="110"/>
        <v>0</v>
      </c>
      <c r="E520" s="30">
        <f t="shared" si="110"/>
        <v>0</v>
      </c>
      <c r="F520" s="73">
        <f t="shared" si="111"/>
        <v>0</v>
      </c>
      <c r="G520" s="43">
        <f t="shared" si="111"/>
        <v>0</v>
      </c>
      <c r="I520" s="31">
        <f t="shared" si="119"/>
        <v>763.59</v>
      </c>
      <c r="J520" s="137">
        <f t="shared" si="114"/>
        <v>415.73399999999998</v>
      </c>
      <c r="K520" s="77">
        <f t="shared" si="121"/>
        <v>74.832099999999997</v>
      </c>
      <c r="L520" s="137">
        <f t="shared" si="116"/>
        <v>127.2655</v>
      </c>
      <c r="M520" s="77">
        <f t="shared" si="122"/>
        <v>22.907800000000002</v>
      </c>
      <c r="N520" s="14"/>
      <c r="O520" s="14"/>
      <c r="P520" s="14"/>
      <c r="Q520" s="83"/>
      <c r="R520" s="83"/>
      <c r="V520" s="36">
        <f t="shared" si="123"/>
        <v>1241.6400000000001</v>
      </c>
      <c r="W520" s="36">
        <f t="shared" si="124"/>
        <v>1234.22</v>
      </c>
    </row>
    <row r="521" spans="1:23" x14ac:dyDescent="0.2">
      <c r="A521" s="29">
        <v>41718</v>
      </c>
      <c r="B521" s="2">
        <v>31052787.629999999</v>
      </c>
      <c r="C521" s="2">
        <v>1237.93</v>
      </c>
      <c r="D521" s="2">
        <f t="shared" si="110"/>
        <v>0</v>
      </c>
      <c r="E521" s="30">
        <f t="shared" si="110"/>
        <v>0</v>
      </c>
      <c r="F521" s="73">
        <f t="shared" si="111"/>
        <v>0</v>
      </c>
      <c r="G521" s="43">
        <f t="shared" si="111"/>
        <v>0</v>
      </c>
      <c r="I521" s="19">
        <f t="shared" si="119"/>
        <v>763.59</v>
      </c>
      <c r="J521" s="138">
        <f t="shared" si="114"/>
        <v>415.73399999999998</v>
      </c>
      <c r="K521" s="78">
        <f t="shared" si="121"/>
        <v>74.832099999999997</v>
      </c>
      <c r="L521" s="144">
        <f t="shared" si="116"/>
        <v>127.2655</v>
      </c>
      <c r="M521" s="87">
        <f t="shared" si="122"/>
        <v>22.907800000000002</v>
      </c>
      <c r="N521" s="14"/>
      <c r="O521" s="14"/>
      <c r="P521" s="14"/>
      <c r="Q521" s="83"/>
      <c r="R521" s="83"/>
      <c r="V521" s="36">
        <f t="shared" si="123"/>
        <v>1241.6400000000001</v>
      </c>
      <c r="W521" s="36">
        <f t="shared" si="124"/>
        <v>1234.22</v>
      </c>
    </row>
    <row r="522" spans="1:23" x14ac:dyDescent="0.2">
      <c r="A522" s="29">
        <v>41719</v>
      </c>
      <c r="B522" s="2">
        <v>31052787.629999999</v>
      </c>
      <c r="C522" s="2">
        <v>1237.93</v>
      </c>
      <c r="D522" s="2">
        <f t="shared" si="110"/>
        <v>0</v>
      </c>
      <c r="E522" s="30">
        <f t="shared" si="110"/>
        <v>0</v>
      </c>
      <c r="F522" s="73">
        <f t="shared" si="111"/>
        <v>0</v>
      </c>
      <c r="G522" s="43">
        <f t="shared" si="111"/>
        <v>0</v>
      </c>
      <c r="I522" s="19">
        <f t="shared" si="119"/>
        <v>763.59</v>
      </c>
      <c r="J522" s="138">
        <f t="shared" si="114"/>
        <v>415.73399999999998</v>
      </c>
      <c r="K522" s="78">
        <f t="shared" si="121"/>
        <v>74.832099999999997</v>
      </c>
      <c r="L522" s="144">
        <f t="shared" si="116"/>
        <v>127.2655</v>
      </c>
      <c r="M522" s="87">
        <f t="shared" si="122"/>
        <v>22.907800000000002</v>
      </c>
      <c r="N522" s="14"/>
      <c r="O522" s="14"/>
      <c r="P522" s="14"/>
      <c r="Q522" s="83"/>
      <c r="R522" s="83"/>
      <c r="V522" s="36">
        <f t="shared" si="123"/>
        <v>1241.6400000000001</v>
      </c>
      <c r="W522" s="36">
        <f t="shared" si="124"/>
        <v>1234.22</v>
      </c>
    </row>
    <row r="523" spans="1:23" x14ac:dyDescent="0.2">
      <c r="A523" s="29">
        <v>41720</v>
      </c>
      <c r="B523" s="2">
        <v>31052787.629999999</v>
      </c>
      <c r="C523" s="2">
        <v>1237.93</v>
      </c>
      <c r="D523" s="2">
        <f t="shared" ref="D523:E586" si="125">IF(B523-B522=-B523-B522,0,B523-B522)</f>
        <v>0</v>
      </c>
      <c r="E523" s="30">
        <f t="shared" si="125"/>
        <v>0</v>
      </c>
      <c r="F523" s="73">
        <f t="shared" ref="F523:G586" si="126">IFERROR(D523/B522,0)</f>
        <v>0</v>
      </c>
      <c r="G523" s="43">
        <f t="shared" si="126"/>
        <v>0</v>
      </c>
      <c r="I523" s="19">
        <f t="shared" si="119"/>
        <v>763.59</v>
      </c>
      <c r="J523" s="138">
        <f t="shared" si="114"/>
        <v>415.73399999999998</v>
      </c>
      <c r="K523" s="78">
        <f t="shared" si="121"/>
        <v>74.832099999999997</v>
      </c>
      <c r="L523" s="144">
        <f t="shared" si="116"/>
        <v>127.2655</v>
      </c>
      <c r="M523" s="87">
        <f t="shared" si="122"/>
        <v>22.907800000000002</v>
      </c>
      <c r="N523" s="14"/>
      <c r="O523" s="116"/>
      <c r="P523" s="14"/>
      <c r="Q523" s="83"/>
      <c r="R523" s="83"/>
      <c r="S523" s="118"/>
      <c r="V523" s="36">
        <f t="shared" si="123"/>
        <v>1241.6400000000001</v>
      </c>
      <c r="W523" s="36">
        <f t="shared" si="124"/>
        <v>1234.22</v>
      </c>
    </row>
    <row r="524" spans="1:23" x14ac:dyDescent="0.2">
      <c r="A524" s="29">
        <v>41721</v>
      </c>
      <c r="B524" s="2">
        <v>31052787.629999999</v>
      </c>
      <c r="C524" s="2">
        <v>1237.93</v>
      </c>
      <c r="D524" s="2">
        <f t="shared" si="125"/>
        <v>0</v>
      </c>
      <c r="E524" s="30">
        <f t="shared" si="125"/>
        <v>0</v>
      </c>
      <c r="F524" s="73">
        <f t="shared" si="126"/>
        <v>0</v>
      </c>
      <c r="G524" s="43">
        <f t="shared" si="126"/>
        <v>0</v>
      </c>
      <c r="I524" s="19">
        <f t="shared" si="119"/>
        <v>763.59</v>
      </c>
      <c r="J524" s="138">
        <f t="shared" si="114"/>
        <v>415.73399999999998</v>
      </c>
      <c r="K524" s="78">
        <f t="shared" si="121"/>
        <v>74.832099999999997</v>
      </c>
      <c r="L524" s="144">
        <f t="shared" si="116"/>
        <v>127.2655</v>
      </c>
      <c r="M524" s="87">
        <f t="shared" si="122"/>
        <v>22.907800000000002</v>
      </c>
      <c r="N524" s="14"/>
      <c r="O524" s="14"/>
      <c r="P524" s="14"/>
      <c r="Q524" s="83"/>
      <c r="R524" s="83"/>
      <c r="V524" s="36">
        <f t="shared" si="123"/>
        <v>1241.6400000000001</v>
      </c>
      <c r="W524" s="36">
        <f t="shared" si="124"/>
        <v>1234.22</v>
      </c>
    </row>
    <row r="525" spans="1:23" x14ac:dyDescent="0.2">
      <c r="A525" s="29">
        <v>41722</v>
      </c>
      <c r="B525" s="2">
        <v>31052787.629999999</v>
      </c>
      <c r="C525" s="2">
        <v>1237.93</v>
      </c>
      <c r="D525" s="2">
        <f t="shared" si="125"/>
        <v>0</v>
      </c>
      <c r="E525" s="30">
        <f t="shared" si="125"/>
        <v>0</v>
      </c>
      <c r="F525" s="73">
        <f t="shared" si="126"/>
        <v>0</v>
      </c>
      <c r="G525" s="43">
        <f t="shared" si="126"/>
        <v>0</v>
      </c>
      <c r="I525" s="19">
        <f t="shared" si="119"/>
        <v>763.59</v>
      </c>
      <c r="J525" s="138">
        <f t="shared" si="114"/>
        <v>415.73399999999998</v>
      </c>
      <c r="K525" s="78">
        <f t="shared" si="121"/>
        <v>74.832099999999997</v>
      </c>
      <c r="L525" s="144">
        <f t="shared" si="116"/>
        <v>127.2655</v>
      </c>
      <c r="M525" s="87">
        <f t="shared" si="122"/>
        <v>22.907800000000002</v>
      </c>
      <c r="N525" s="14"/>
      <c r="O525" s="14"/>
      <c r="P525" s="14"/>
      <c r="Q525" s="83"/>
      <c r="R525" s="83"/>
      <c r="V525" s="36">
        <f t="shared" si="123"/>
        <v>1241.6400000000001</v>
      </c>
      <c r="W525" s="36">
        <f t="shared" si="124"/>
        <v>1234.22</v>
      </c>
    </row>
    <row r="526" spans="1:23" x14ac:dyDescent="0.2">
      <c r="A526" s="29">
        <v>41723</v>
      </c>
      <c r="B526" s="2">
        <v>31052787.629999999</v>
      </c>
      <c r="C526" s="2">
        <v>1237.93</v>
      </c>
      <c r="D526" s="2">
        <f t="shared" si="125"/>
        <v>0</v>
      </c>
      <c r="E526" s="30">
        <f t="shared" si="125"/>
        <v>0</v>
      </c>
      <c r="F526" s="73">
        <f t="shared" si="126"/>
        <v>0</v>
      </c>
      <c r="G526" s="43">
        <f t="shared" si="126"/>
        <v>0</v>
      </c>
      <c r="I526" s="31">
        <f t="shared" si="119"/>
        <v>763.59</v>
      </c>
      <c r="J526" s="137">
        <f t="shared" si="114"/>
        <v>415.73399999999998</v>
      </c>
      <c r="K526" s="77">
        <f t="shared" si="121"/>
        <v>74.832099999999997</v>
      </c>
      <c r="L526" s="137">
        <f t="shared" si="116"/>
        <v>127.2655</v>
      </c>
      <c r="M526" s="77">
        <f t="shared" si="122"/>
        <v>22.907800000000002</v>
      </c>
      <c r="N526" s="14"/>
      <c r="O526" s="14"/>
      <c r="P526" s="14"/>
      <c r="Q526" s="83"/>
      <c r="R526" s="83"/>
      <c r="V526" s="36">
        <f t="shared" si="123"/>
        <v>1241.6400000000001</v>
      </c>
      <c r="W526" s="36">
        <f t="shared" si="124"/>
        <v>1234.22</v>
      </c>
    </row>
    <row r="527" spans="1:23" x14ac:dyDescent="0.2">
      <c r="A527" s="29">
        <v>41724</v>
      </c>
      <c r="B527" s="2">
        <v>31052787.629999999</v>
      </c>
      <c r="C527" s="2">
        <v>1237.93</v>
      </c>
      <c r="D527" s="2">
        <f t="shared" si="125"/>
        <v>0</v>
      </c>
      <c r="E527" s="30">
        <f t="shared" si="125"/>
        <v>0</v>
      </c>
      <c r="F527" s="73">
        <f t="shared" si="126"/>
        <v>0</v>
      </c>
      <c r="G527" s="43">
        <f t="shared" si="126"/>
        <v>0</v>
      </c>
      <c r="I527" s="31">
        <f t="shared" si="119"/>
        <v>763.59</v>
      </c>
      <c r="J527" s="137">
        <f t="shared" si="114"/>
        <v>415.73399999999998</v>
      </c>
      <c r="K527" s="77">
        <f t="shared" si="121"/>
        <v>74.832099999999997</v>
      </c>
      <c r="L527" s="137">
        <f t="shared" si="116"/>
        <v>127.2655</v>
      </c>
      <c r="M527" s="77">
        <f t="shared" si="122"/>
        <v>22.907800000000002</v>
      </c>
      <c r="N527" s="191" t="s">
        <v>54</v>
      </c>
      <c r="O527" s="191"/>
      <c r="P527" s="191"/>
      <c r="Q527" s="83"/>
      <c r="R527" s="83"/>
      <c r="V527" s="36">
        <f t="shared" si="123"/>
        <v>1241.6400000000001</v>
      </c>
      <c r="W527" s="36">
        <f t="shared" si="124"/>
        <v>1234.22</v>
      </c>
    </row>
    <row r="528" spans="1:23" x14ac:dyDescent="0.2">
      <c r="A528" s="29">
        <v>41725</v>
      </c>
      <c r="B528" s="2">
        <v>31052787.629999999</v>
      </c>
      <c r="C528" s="2">
        <v>1237.93</v>
      </c>
      <c r="D528" s="2">
        <f t="shared" si="125"/>
        <v>0</v>
      </c>
      <c r="E528" s="30">
        <f t="shared" si="125"/>
        <v>0</v>
      </c>
      <c r="F528" s="73">
        <f t="shared" si="126"/>
        <v>0</v>
      </c>
      <c r="G528" s="43">
        <f t="shared" si="126"/>
        <v>0</v>
      </c>
      <c r="I528" s="19">
        <f t="shared" si="119"/>
        <v>763.59</v>
      </c>
      <c r="J528" s="138">
        <f t="shared" si="114"/>
        <v>415.73399999999998</v>
      </c>
      <c r="K528" s="78">
        <f t="shared" si="121"/>
        <v>74.832099999999997</v>
      </c>
      <c r="L528" s="144">
        <f t="shared" si="116"/>
        <v>127.2655</v>
      </c>
      <c r="M528" s="87">
        <f t="shared" si="122"/>
        <v>22.907800000000002</v>
      </c>
      <c r="N528" s="119" t="s">
        <v>52</v>
      </c>
      <c r="O528" s="120">
        <f>SUM(J503:J533)</f>
        <v>12888.449700000008</v>
      </c>
      <c r="P528" s="76">
        <f>SUM(L503:L533)</f>
        <v>3945.4434999999999</v>
      </c>
      <c r="Q528" s="83"/>
      <c r="R528" s="83"/>
      <c r="V528" s="36">
        <f t="shared" si="123"/>
        <v>1241.6400000000001</v>
      </c>
      <c r="W528" s="36">
        <f t="shared" si="124"/>
        <v>1234.22</v>
      </c>
    </row>
    <row r="529" spans="1:23" x14ac:dyDescent="0.2">
      <c r="A529" s="29">
        <v>41726</v>
      </c>
      <c r="B529" s="2">
        <v>31052787.629999999</v>
      </c>
      <c r="C529" s="2">
        <v>1237.93</v>
      </c>
      <c r="D529" s="2">
        <f t="shared" si="125"/>
        <v>0</v>
      </c>
      <c r="E529" s="30">
        <f t="shared" si="125"/>
        <v>0</v>
      </c>
      <c r="F529" s="73">
        <f t="shared" si="126"/>
        <v>0</v>
      </c>
      <c r="G529" s="43">
        <f t="shared" si="126"/>
        <v>0</v>
      </c>
      <c r="I529" s="19">
        <f t="shared" si="119"/>
        <v>763.59</v>
      </c>
      <c r="J529" s="138">
        <f t="shared" si="114"/>
        <v>415.73399999999998</v>
      </c>
      <c r="K529" s="78">
        <f t="shared" si="121"/>
        <v>74.832099999999997</v>
      </c>
      <c r="L529" s="144">
        <f t="shared" si="116"/>
        <v>127.2655</v>
      </c>
      <c r="M529" s="87">
        <f t="shared" si="122"/>
        <v>22.907800000000002</v>
      </c>
      <c r="N529" s="119" t="s">
        <v>53</v>
      </c>
      <c r="O529" s="76">
        <f>SUM(K503:K533)</f>
        <v>2319.9203000000011</v>
      </c>
      <c r="P529" s="76">
        <f>SUM(M503:M533)</f>
        <v>710.18009999999981</v>
      </c>
      <c r="Q529" s="83"/>
      <c r="R529" s="83"/>
      <c r="V529" s="36">
        <f t="shared" si="123"/>
        <v>1241.6400000000001</v>
      </c>
      <c r="W529" s="36">
        <f t="shared" si="124"/>
        <v>1234.22</v>
      </c>
    </row>
    <row r="530" spans="1:23" x14ac:dyDescent="0.2">
      <c r="A530" s="29">
        <v>41727</v>
      </c>
      <c r="B530" s="2">
        <v>31052787.629999999</v>
      </c>
      <c r="C530" s="2">
        <v>1237.93</v>
      </c>
      <c r="D530" s="2">
        <f t="shared" si="125"/>
        <v>0</v>
      </c>
      <c r="E530" s="30">
        <f t="shared" si="125"/>
        <v>0</v>
      </c>
      <c r="F530" s="73">
        <f t="shared" si="126"/>
        <v>0</v>
      </c>
      <c r="G530" s="43">
        <f t="shared" si="126"/>
        <v>0</v>
      </c>
      <c r="I530" s="19">
        <f t="shared" si="119"/>
        <v>763.59</v>
      </c>
      <c r="J530" s="138">
        <f t="shared" ref="J530:J593" si="127">ROUND(IF(B529&lt;=$R$814,B529*$S$814/$O$813,MAX(IF(B529&lt;=$R$815,B529*$S$815/$O$813,MAX(IF(B529&lt;=$R$816,B529*$S$816/$O$813,MAX(IF(B529&lt;=$R$817,B529*$S$817/$O$813,MAX(IF(B529&lt;=$R$818,B529*$S$818/$O$813,MAX(IF(B529&lt;=$R$819,B529*$S$819/$O$813,MAX(IF(B529&gt;$R$820,B529*$S$820/$O$813,0),$R$819*$S$819/$O$813)),$R$818*$S$818/$O$813)),$R$817*$S$817/$O$813)),$R$816*$S$816/$O$813)),$R$815*$S$815/$O$813)),$R$814*$S$814/$O$813)),4)</f>
        <v>415.73399999999998</v>
      </c>
      <c r="K530" s="78">
        <f t="shared" si="121"/>
        <v>74.832099999999997</v>
      </c>
      <c r="L530" s="144">
        <f t="shared" si="116"/>
        <v>127.2655</v>
      </c>
      <c r="M530" s="87">
        <f t="shared" si="122"/>
        <v>22.907800000000002</v>
      </c>
      <c r="N530" s="186" t="s">
        <v>7</v>
      </c>
      <c r="O530" s="199"/>
      <c r="P530" s="199"/>
      <c r="Q530" s="83"/>
      <c r="R530" s="83"/>
      <c r="V530" s="36">
        <f t="shared" si="123"/>
        <v>1241.6400000000001</v>
      </c>
      <c r="W530" s="36">
        <f t="shared" si="124"/>
        <v>1234.22</v>
      </c>
    </row>
    <row r="531" spans="1:23" x14ac:dyDescent="0.2">
      <c r="A531" s="29">
        <v>41728</v>
      </c>
      <c r="B531" s="2">
        <v>31052787.629999999</v>
      </c>
      <c r="C531" s="2">
        <v>1237.93</v>
      </c>
      <c r="D531" s="2">
        <f t="shared" si="125"/>
        <v>0</v>
      </c>
      <c r="E531" s="30">
        <f t="shared" si="125"/>
        <v>0</v>
      </c>
      <c r="F531" s="73">
        <f t="shared" si="126"/>
        <v>0</v>
      </c>
      <c r="G531" s="43">
        <f t="shared" si="126"/>
        <v>0</v>
      </c>
      <c r="I531" s="19">
        <f t="shared" si="119"/>
        <v>763.59</v>
      </c>
      <c r="J531" s="138">
        <f t="shared" si="127"/>
        <v>415.73399999999998</v>
      </c>
      <c r="K531" s="78">
        <f t="shared" si="121"/>
        <v>74.832099999999997</v>
      </c>
      <c r="L531" s="144">
        <f t="shared" si="116"/>
        <v>127.2655</v>
      </c>
      <c r="M531" s="87">
        <f t="shared" si="122"/>
        <v>22.907800000000002</v>
      </c>
      <c r="N531" s="92" t="s">
        <v>43</v>
      </c>
      <c r="O531" s="174" t="s">
        <v>39</v>
      </c>
      <c r="P531" s="93" t="s">
        <v>40</v>
      </c>
      <c r="Q531" s="83"/>
      <c r="R531" s="83"/>
      <c r="V531" s="36">
        <f t="shared" si="123"/>
        <v>1241.6400000000001</v>
      </c>
      <c r="W531" s="36">
        <f t="shared" si="124"/>
        <v>1234.22</v>
      </c>
    </row>
    <row r="532" spans="1:23" x14ac:dyDescent="0.2">
      <c r="A532" s="29">
        <v>41729</v>
      </c>
      <c r="B532" s="31">
        <v>31104747.649999999</v>
      </c>
      <c r="C532" s="31">
        <v>1240</v>
      </c>
      <c r="D532" s="2">
        <f t="shared" si="125"/>
        <v>51960.019999999553</v>
      </c>
      <c r="E532" s="30">
        <f t="shared" si="125"/>
        <v>2.0699999999999363</v>
      </c>
      <c r="F532" s="73">
        <f t="shared" si="126"/>
        <v>1.6732803708032042E-3</v>
      </c>
      <c r="G532" s="43">
        <f t="shared" si="126"/>
        <v>1.6721462441333002E-3</v>
      </c>
      <c r="I532" s="32">
        <f t="shared" si="119"/>
        <v>763.59</v>
      </c>
      <c r="J532" s="138">
        <f t="shared" si="127"/>
        <v>415.73399999999998</v>
      </c>
      <c r="K532" s="78">
        <f t="shared" si="121"/>
        <v>74.832099999999997</v>
      </c>
      <c r="L532" s="144">
        <f t="shared" si="116"/>
        <v>127.2655</v>
      </c>
      <c r="M532" s="87">
        <f t="shared" si="122"/>
        <v>22.907800000000002</v>
      </c>
      <c r="N532" s="94">
        <f>SUM(I503:I532)</f>
        <v>22907.7</v>
      </c>
      <c r="O532" s="89">
        <f>IF(SUM(J503:J533)&lt;20000,20000,SUM(J503:J533))</f>
        <v>20000</v>
      </c>
      <c r="P532" s="91">
        <f>IF(SUM(L503:L533)&lt;6000,6000,SUM(L503:L533))</f>
        <v>6000</v>
      </c>
      <c r="Q532" s="83"/>
      <c r="R532" s="83"/>
      <c r="V532" s="36">
        <f t="shared" si="123"/>
        <v>1243.72</v>
      </c>
      <c r="W532" s="36">
        <f t="shared" si="124"/>
        <v>1236.28</v>
      </c>
    </row>
    <row r="533" spans="1:23" x14ac:dyDescent="0.2">
      <c r="A533" s="29">
        <v>41730</v>
      </c>
      <c r="B533" s="2">
        <v>31104747.649999999</v>
      </c>
      <c r="C533" s="2">
        <v>1240</v>
      </c>
      <c r="D533" s="2">
        <f t="shared" si="125"/>
        <v>0</v>
      </c>
      <c r="E533" s="30">
        <f t="shared" si="125"/>
        <v>0</v>
      </c>
      <c r="F533" s="73">
        <f t="shared" si="126"/>
        <v>0</v>
      </c>
      <c r="G533" s="43">
        <f t="shared" si="126"/>
        <v>0</v>
      </c>
      <c r="I533" s="31">
        <f t="shared" si="119"/>
        <v>764.87</v>
      </c>
      <c r="J533" s="139">
        <f t="shared" si="127"/>
        <v>416.42970000000003</v>
      </c>
      <c r="K533" s="79">
        <f t="shared" si="121"/>
        <v>74.957300000000004</v>
      </c>
      <c r="L533" s="139">
        <f t="shared" si="116"/>
        <v>127.4785</v>
      </c>
      <c r="M533" s="79">
        <f t="shared" si="122"/>
        <v>22.946100000000001</v>
      </c>
      <c r="N533" s="94">
        <f>ROUND(N532*18/118,2)</f>
        <v>3494.39</v>
      </c>
      <c r="O533" s="95">
        <f>IF(O532=TRUE,SUM(K503:K533),O532*18%)</f>
        <v>3600</v>
      </c>
      <c r="P533" s="96">
        <f>IF(P532=TRUE,SUM(M503:M533),P532*18%)</f>
        <v>1080</v>
      </c>
      <c r="Q533" s="83"/>
      <c r="R533" s="83"/>
      <c r="V533" s="36">
        <f t="shared" si="123"/>
        <v>1243.72</v>
      </c>
      <c r="W533" s="36">
        <f t="shared" si="124"/>
        <v>1236.28</v>
      </c>
    </row>
    <row r="534" spans="1:23" x14ac:dyDescent="0.2">
      <c r="A534" s="29">
        <v>41731</v>
      </c>
      <c r="B534" s="2">
        <v>31104747.649999999</v>
      </c>
      <c r="C534" s="2">
        <v>1240</v>
      </c>
      <c r="D534" s="2">
        <f t="shared" si="125"/>
        <v>0</v>
      </c>
      <c r="E534" s="30">
        <f t="shared" si="125"/>
        <v>0</v>
      </c>
      <c r="F534" s="73">
        <f t="shared" si="126"/>
        <v>0</v>
      </c>
      <c r="G534" s="43">
        <f t="shared" si="126"/>
        <v>0</v>
      </c>
      <c r="I534" s="31">
        <f t="shared" si="119"/>
        <v>764.87</v>
      </c>
      <c r="J534" s="137">
        <f t="shared" si="127"/>
        <v>416.42970000000003</v>
      </c>
      <c r="K534" s="77">
        <f t="shared" si="121"/>
        <v>74.957300000000004</v>
      </c>
      <c r="L534" s="137">
        <f t="shared" si="116"/>
        <v>127.4785</v>
      </c>
      <c r="M534" s="77">
        <f t="shared" si="122"/>
        <v>22.946100000000001</v>
      </c>
      <c r="N534" s="190" t="s">
        <v>47</v>
      </c>
      <c r="O534" s="190"/>
      <c r="P534" s="190"/>
      <c r="Q534" s="83"/>
      <c r="R534" s="83"/>
      <c r="V534" s="36">
        <f t="shared" si="123"/>
        <v>1243.72</v>
      </c>
      <c r="W534" s="36">
        <f t="shared" si="124"/>
        <v>1236.28</v>
      </c>
    </row>
    <row r="535" spans="1:23" x14ac:dyDescent="0.2">
      <c r="A535" s="29">
        <v>41732</v>
      </c>
      <c r="B535" s="2">
        <v>31104747.649999999</v>
      </c>
      <c r="C535" s="2">
        <v>1240</v>
      </c>
      <c r="D535" s="2">
        <f t="shared" si="125"/>
        <v>0</v>
      </c>
      <c r="E535" s="30">
        <f t="shared" si="125"/>
        <v>0</v>
      </c>
      <c r="F535" s="73">
        <f t="shared" si="126"/>
        <v>0</v>
      </c>
      <c r="G535" s="43">
        <f t="shared" si="126"/>
        <v>0</v>
      </c>
      <c r="I535" s="19">
        <f t="shared" si="119"/>
        <v>764.87</v>
      </c>
      <c r="J535" s="138">
        <f t="shared" si="127"/>
        <v>416.42970000000003</v>
      </c>
      <c r="K535" s="78">
        <f t="shared" si="121"/>
        <v>74.957300000000004</v>
      </c>
      <c r="L535" s="144">
        <f t="shared" si="116"/>
        <v>127.4785</v>
      </c>
      <c r="M535" s="87">
        <f t="shared" si="122"/>
        <v>22.946100000000001</v>
      </c>
      <c r="N535" s="145"/>
      <c r="O535" s="14"/>
      <c r="P535" s="14"/>
      <c r="V535" s="36">
        <f t="shared" si="123"/>
        <v>1243.72</v>
      </c>
      <c r="W535" s="36">
        <f t="shared" si="124"/>
        <v>1236.28</v>
      </c>
    </row>
    <row r="536" spans="1:23" x14ac:dyDescent="0.2">
      <c r="A536" s="29">
        <v>41733</v>
      </c>
      <c r="B536" s="2">
        <v>31104747.649999999</v>
      </c>
      <c r="C536" s="2">
        <v>1240</v>
      </c>
      <c r="D536" s="2">
        <f t="shared" si="125"/>
        <v>0</v>
      </c>
      <c r="E536" s="30">
        <f t="shared" si="125"/>
        <v>0</v>
      </c>
      <c r="F536" s="73">
        <f t="shared" si="126"/>
        <v>0</v>
      </c>
      <c r="G536" s="43">
        <f t="shared" si="126"/>
        <v>0</v>
      </c>
      <c r="I536" s="19">
        <f t="shared" si="119"/>
        <v>764.87</v>
      </c>
      <c r="J536" s="138">
        <f t="shared" si="127"/>
        <v>416.42970000000003</v>
      </c>
      <c r="K536" s="78">
        <f t="shared" si="121"/>
        <v>74.957300000000004</v>
      </c>
      <c r="L536" s="144">
        <f t="shared" si="116"/>
        <v>127.4785</v>
      </c>
      <c r="M536" s="87">
        <f t="shared" si="122"/>
        <v>22.946100000000001</v>
      </c>
      <c r="N536" s="14"/>
      <c r="O536" s="14"/>
      <c r="P536" s="14"/>
      <c r="V536" s="36">
        <f t="shared" si="123"/>
        <v>1243.72</v>
      </c>
      <c r="W536" s="36">
        <f t="shared" si="124"/>
        <v>1236.28</v>
      </c>
    </row>
    <row r="537" spans="1:23" x14ac:dyDescent="0.2">
      <c r="A537" s="29">
        <v>41734</v>
      </c>
      <c r="B537" s="2">
        <v>31104747.649999999</v>
      </c>
      <c r="C537" s="2">
        <v>1240</v>
      </c>
      <c r="D537" s="2">
        <f t="shared" si="125"/>
        <v>0</v>
      </c>
      <c r="E537" s="30">
        <f t="shared" si="125"/>
        <v>0</v>
      </c>
      <c r="F537" s="73">
        <f t="shared" si="126"/>
        <v>0</v>
      </c>
      <c r="G537" s="43">
        <f t="shared" si="126"/>
        <v>0</v>
      </c>
      <c r="I537" s="19">
        <f t="shared" si="119"/>
        <v>764.87</v>
      </c>
      <c r="J537" s="138">
        <f t="shared" si="127"/>
        <v>416.42970000000003</v>
      </c>
      <c r="K537" s="78">
        <f t="shared" si="121"/>
        <v>74.957300000000004</v>
      </c>
      <c r="L537" s="144">
        <f t="shared" si="116"/>
        <v>127.4785</v>
      </c>
      <c r="M537" s="87">
        <f t="shared" si="122"/>
        <v>22.946100000000001</v>
      </c>
      <c r="N537" s="14"/>
      <c r="O537" s="14"/>
      <c r="P537" s="14"/>
      <c r="V537" s="36">
        <f t="shared" si="123"/>
        <v>1243.72</v>
      </c>
      <c r="W537" s="36">
        <f t="shared" si="124"/>
        <v>1236.28</v>
      </c>
    </row>
    <row r="538" spans="1:23" x14ac:dyDescent="0.2">
      <c r="A538" s="29">
        <v>41735</v>
      </c>
      <c r="B538" s="2">
        <v>31104747.649999999</v>
      </c>
      <c r="C538" s="2">
        <v>1240</v>
      </c>
      <c r="D538" s="2">
        <f t="shared" si="125"/>
        <v>0</v>
      </c>
      <c r="E538" s="30">
        <f t="shared" si="125"/>
        <v>0</v>
      </c>
      <c r="F538" s="73">
        <f t="shared" si="126"/>
        <v>0</v>
      </c>
      <c r="G538" s="43">
        <f t="shared" si="126"/>
        <v>0</v>
      </c>
      <c r="I538" s="19">
        <f t="shared" si="119"/>
        <v>764.87</v>
      </c>
      <c r="J538" s="138">
        <f t="shared" si="127"/>
        <v>416.42970000000003</v>
      </c>
      <c r="K538" s="78">
        <f t="shared" si="121"/>
        <v>74.957300000000004</v>
      </c>
      <c r="L538" s="144">
        <f t="shared" si="116"/>
        <v>127.4785</v>
      </c>
      <c r="M538" s="87">
        <f t="shared" si="122"/>
        <v>22.946100000000001</v>
      </c>
      <c r="N538" s="14"/>
      <c r="O538" s="14"/>
      <c r="P538" s="14"/>
      <c r="V538" s="36">
        <f t="shared" si="123"/>
        <v>1243.72</v>
      </c>
      <c r="W538" s="36">
        <f t="shared" si="124"/>
        <v>1236.28</v>
      </c>
    </row>
    <row r="539" spans="1:23" x14ac:dyDescent="0.2">
      <c r="A539" s="29">
        <v>41736</v>
      </c>
      <c r="B539" s="2">
        <v>31104747.649999999</v>
      </c>
      <c r="C539" s="2">
        <v>1240</v>
      </c>
      <c r="D539" s="2">
        <f t="shared" si="125"/>
        <v>0</v>
      </c>
      <c r="E539" s="30">
        <f t="shared" si="125"/>
        <v>0</v>
      </c>
      <c r="F539" s="73">
        <f t="shared" si="126"/>
        <v>0</v>
      </c>
      <c r="G539" s="43">
        <f t="shared" si="126"/>
        <v>0</v>
      </c>
      <c r="I539" s="19">
        <f t="shared" si="119"/>
        <v>764.87</v>
      </c>
      <c r="J539" s="138">
        <f t="shared" si="127"/>
        <v>416.42970000000003</v>
      </c>
      <c r="K539" s="78">
        <f t="shared" si="121"/>
        <v>74.957300000000004</v>
      </c>
      <c r="L539" s="144">
        <f t="shared" ref="L539:L602" si="128">ROUND(IF(B538&lt;=$R$824,B538*$S$824/$O$813,IF(B538&gt;$R$825,B538*$S$825/$O$813,0)),4)</f>
        <v>127.4785</v>
      </c>
      <c r="M539" s="87">
        <f t="shared" si="122"/>
        <v>22.946100000000001</v>
      </c>
      <c r="N539" s="14"/>
      <c r="O539" s="14"/>
      <c r="P539" s="14"/>
      <c r="V539" s="36">
        <f t="shared" si="123"/>
        <v>1243.72</v>
      </c>
      <c r="W539" s="36">
        <f t="shared" si="124"/>
        <v>1236.28</v>
      </c>
    </row>
    <row r="540" spans="1:23" x14ac:dyDescent="0.2">
      <c r="A540" s="29">
        <v>41737</v>
      </c>
      <c r="B540" s="2">
        <v>31104747.649999999</v>
      </c>
      <c r="C540" s="2">
        <v>1240</v>
      </c>
      <c r="D540" s="2">
        <f t="shared" si="125"/>
        <v>0</v>
      </c>
      <c r="E540" s="30">
        <f t="shared" si="125"/>
        <v>0</v>
      </c>
      <c r="F540" s="73">
        <f t="shared" si="126"/>
        <v>0</v>
      </c>
      <c r="G540" s="43">
        <f t="shared" si="126"/>
        <v>0</v>
      </c>
      <c r="I540" s="31">
        <f t="shared" ref="I540:I561" si="129">ROUND(B539*$N$2/$O$813,2)</f>
        <v>764.87</v>
      </c>
      <c r="J540" s="137">
        <f t="shared" si="127"/>
        <v>416.42970000000003</v>
      </c>
      <c r="K540" s="77">
        <f t="shared" si="121"/>
        <v>74.957300000000004</v>
      </c>
      <c r="L540" s="137">
        <f t="shared" si="128"/>
        <v>127.4785</v>
      </c>
      <c r="M540" s="77">
        <f t="shared" si="122"/>
        <v>22.946100000000001</v>
      </c>
      <c r="N540" s="14"/>
      <c r="O540" s="14"/>
      <c r="P540" s="14"/>
      <c r="V540" s="36">
        <f t="shared" si="123"/>
        <v>1243.72</v>
      </c>
      <c r="W540" s="36">
        <f t="shared" si="124"/>
        <v>1236.28</v>
      </c>
    </row>
    <row r="541" spans="1:23" x14ac:dyDescent="0.2">
      <c r="A541" s="29">
        <v>41738</v>
      </c>
      <c r="B541" s="2">
        <v>31104747.649999999</v>
      </c>
      <c r="C541" s="2">
        <v>1240</v>
      </c>
      <c r="D541" s="2">
        <f t="shared" si="125"/>
        <v>0</v>
      </c>
      <c r="E541" s="30">
        <f t="shared" si="125"/>
        <v>0</v>
      </c>
      <c r="F541" s="73">
        <f t="shared" si="126"/>
        <v>0</v>
      </c>
      <c r="G541" s="43">
        <f t="shared" si="126"/>
        <v>0</v>
      </c>
      <c r="I541" s="31">
        <f t="shared" si="129"/>
        <v>764.87</v>
      </c>
      <c r="J541" s="137">
        <f t="shared" si="127"/>
        <v>416.42970000000003</v>
      </c>
      <c r="K541" s="77">
        <f t="shared" si="121"/>
        <v>74.957300000000004</v>
      </c>
      <c r="L541" s="137">
        <f t="shared" si="128"/>
        <v>127.4785</v>
      </c>
      <c r="M541" s="77">
        <f t="shared" si="122"/>
        <v>22.946100000000001</v>
      </c>
      <c r="N541" s="14"/>
      <c r="O541" s="14"/>
      <c r="P541" s="14"/>
      <c r="V541" s="36">
        <f t="shared" si="123"/>
        <v>1243.72</v>
      </c>
      <c r="W541" s="36">
        <f t="shared" si="124"/>
        <v>1236.28</v>
      </c>
    </row>
    <row r="542" spans="1:23" x14ac:dyDescent="0.2">
      <c r="A542" s="29">
        <v>41739</v>
      </c>
      <c r="B542" s="2">
        <v>31104747.649999999</v>
      </c>
      <c r="C542" s="2">
        <v>1240</v>
      </c>
      <c r="D542" s="2">
        <f t="shared" si="125"/>
        <v>0</v>
      </c>
      <c r="E542" s="30">
        <f t="shared" si="125"/>
        <v>0</v>
      </c>
      <c r="F542" s="73">
        <f t="shared" si="126"/>
        <v>0</v>
      </c>
      <c r="G542" s="43">
        <f t="shared" si="126"/>
        <v>0</v>
      </c>
      <c r="I542" s="19">
        <f t="shared" si="129"/>
        <v>764.87</v>
      </c>
      <c r="J542" s="138">
        <f t="shared" si="127"/>
        <v>416.42970000000003</v>
      </c>
      <c r="K542" s="78">
        <f t="shared" si="121"/>
        <v>74.957300000000004</v>
      </c>
      <c r="L542" s="144">
        <f t="shared" si="128"/>
        <v>127.4785</v>
      </c>
      <c r="M542" s="87">
        <f t="shared" si="122"/>
        <v>22.946100000000001</v>
      </c>
      <c r="N542" s="14"/>
      <c r="O542" s="14"/>
      <c r="P542" s="14"/>
      <c r="V542" s="36">
        <f t="shared" si="123"/>
        <v>1243.72</v>
      </c>
      <c r="W542" s="36">
        <f t="shared" si="124"/>
        <v>1236.28</v>
      </c>
    </row>
    <row r="543" spans="1:23" x14ac:dyDescent="0.2">
      <c r="A543" s="29">
        <v>41740</v>
      </c>
      <c r="B543" s="2">
        <v>31104747.649999999</v>
      </c>
      <c r="C543" s="2">
        <v>1240</v>
      </c>
      <c r="D543" s="2">
        <f t="shared" si="125"/>
        <v>0</v>
      </c>
      <c r="E543" s="30">
        <f t="shared" si="125"/>
        <v>0</v>
      </c>
      <c r="F543" s="73">
        <f t="shared" si="126"/>
        <v>0</v>
      </c>
      <c r="G543" s="43">
        <f t="shared" si="126"/>
        <v>0</v>
      </c>
      <c r="I543" s="19">
        <f t="shared" si="129"/>
        <v>764.87</v>
      </c>
      <c r="J543" s="138">
        <f t="shared" si="127"/>
        <v>416.42970000000003</v>
      </c>
      <c r="K543" s="78">
        <f t="shared" si="121"/>
        <v>74.957300000000004</v>
      </c>
      <c r="L543" s="144">
        <f t="shared" si="128"/>
        <v>127.4785</v>
      </c>
      <c r="M543" s="87">
        <f t="shared" si="122"/>
        <v>22.946100000000001</v>
      </c>
      <c r="N543" s="14"/>
      <c r="O543" s="14"/>
      <c r="P543" s="14"/>
      <c r="V543" s="36">
        <f t="shared" si="123"/>
        <v>1243.72</v>
      </c>
      <c r="W543" s="36">
        <f t="shared" si="124"/>
        <v>1236.28</v>
      </c>
    </row>
    <row r="544" spans="1:23" x14ac:dyDescent="0.2">
      <c r="A544" s="29">
        <v>41741</v>
      </c>
      <c r="B544" s="2">
        <v>31104747.649999999</v>
      </c>
      <c r="C544" s="2">
        <v>1240</v>
      </c>
      <c r="D544" s="2">
        <f t="shared" si="125"/>
        <v>0</v>
      </c>
      <c r="E544" s="30">
        <f t="shared" si="125"/>
        <v>0</v>
      </c>
      <c r="F544" s="73">
        <f t="shared" si="126"/>
        <v>0</v>
      </c>
      <c r="G544" s="43">
        <f t="shared" si="126"/>
        <v>0</v>
      </c>
      <c r="I544" s="19">
        <f t="shared" si="129"/>
        <v>764.87</v>
      </c>
      <c r="J544" s="138">
        <f t="shared" si="127"/>
        <v>416.42970000000003</v>
      </c>
      <c r="K544" s="78">
        <f t="shared" si="121"/>
        <v>74.957300000000004</v>
      </c>
      <c r="L544" s="144">
        <f t="shared" si="128"/>
        <v>127.4785</v>
      </c>
      <c r="M544" s="87">
        <f t="shared" si="122"/>
        <v>22.946100000000001</v>
      </c>
      <c r="N544" s="14"/>
      <c r="O544" s="14"/>
      <c r="P544" s="14"/>
      <c r="V544" s="36">
        <f t="shared" si="123"/>
        <v>1243.72</v>
      </c>
      <c r="W544" s="36">
        <f t="shared" si="124"/>
        <v>1236.28</v>
      </c>
    </row>
    <row r="545" spans="1:23" x14ac:dyDescent="0.2">
      <c r="A545" s="29">
        <v>41742</v>
      </c>
      <c r="B545" s="2">
        <v>31104747.649999999</v>
      </c>
      <c r="C545" s="2">
        <v>1240</v>
      </c>
      <c r="D545" s="2">
        <f t="shared" si="125"/>
        <v>0</v>
      </c>
      <c r="E545" s="30">
        <f t="shared" si="125"/>
        <v>0</v>
      </c>
      <c r="F545" s="73">
        <f t="shared" si="126"/>
        <v>0</v>
      </c>
      <c r="G545" s="43">
        <f t="shared" si="126"/>
        <v>0</v>
      </c>
      <c r="I545" s="19">
        <f t="shared" si="129"/>
        <v>764.87</v>
      </c>
      <c r="J545" s="138">
        <f t="shared" si="127"/>
        <v>416.42970000000003</v>
      </c>
      <c r="K545" s="78">
        <f t="shared" si="121"/>
        <v>74.957300000000004</v>
      </c>
      <c r="L545" s="144">
        <f t="shared" si="128"/>
        <v>127.4785</v>
      </c>
      <c r="M545" s="87">
        <f t="shared" si="122"/>
        <v>22.946100000000001</v>
      </c>
      <c r="N545" s="14"/>
      <c r="O545" s="14"/>
      <c r="P545" s="14"/>
      <c r="V545" s="36">
        <f t="shared" si="123"/>
        <v>1243.72</v>
      </c>
      <c r="W545" s="36">
        <f t="shared" si="124"/>
        <v>1236.28</v>
      </c>
    </row>
    <row r="546" spans="1:23" x14ac:dyDescent="0.2">
      <c r="A546" s="29">
        <v>41743</v>
      </c>
      <c r="B546" s="2">
        <v>31104747.649999999</v>
      </c>
      <c r="C546" s="2">
        <v>1240</v>
      </c>
      <c r="D546" s="2">
        <f t="shared" si="125"/>
        <v>0</v>
      </c>
      <c r="E546" s="30">
        <f t="shared" si="125"/>
        <v>0</v>
      </c>
      <c r="F546" s="73">
        <f t="shared" si="126"/>
        <v>0</v>
      </c>
      <c r="G546" s="43">
        <f t="shared" si="126"/>
        <v>0</v>
      </c>
      <c r="I546" s="19">
        <f t="shared" si="129"/>
        <v>764.87</v>
      </c>
      <c r="J546" s="138">
        <f t="shared" si="127"/>
        <v>416.42970000000003</v>
      </c>
      <c r="K546" s="78">
        <f t="shared" si="121"/>
        <v>74.957300000000004</v>
      </c>
      <c r="L546" s="144">
        <f t="shared" si="128"/>
        <v>127.4785</v>
      </c>
      <c r="M546" s="87">
        <f t="shared" si="122"/>
        <v>22.946100000000001</v>
      </c>
      <c r="N546" s="14"/>
      <c r="O546" s="14"/>
      <c r="P546" s="14"/>
      <c r="V546" s="36">
        <f t="shared" si="123"/>
        <v>1243.72</v>
      </c>
      <c r="W546" s="36">
        <f t="shared" si="124"/>
        <v>1236.28</v>
      </c>
    </row>
    <row r="547" spans="1:23" x14ac:dyDescent="0.2">
      <c r="A547" s="29">
        <v>41744</v>
      </c>
      <c r="B547" s="2">
        <v>31104747.649999999</v>
      </c>
      <c r="C547" s="2">
        <v>1240</v>
      </c>
      <c r="D547" s="2">
        <f t="shared" si="125"/>
        <v>0</v>
      </c>
      <c r="E547" s="30">
        <f t="shared" si="125"/>
        <v>0</v>
      </c>
      <c r="F547" s="73">
        <f t="shared" si="126"/>
        <v>0</v>
      </c>
      <c r="G547" s="43">
        <f t="shared" si="126"/>
        <v>0</v>
      </c>
      <c r="I547" s="31">
        <f t="shared" si="129"/>
        <v>764.87</v>
      </c>
      <c r="J547" s="137">
        <f t="shared" si="127"/>
        <v>416.42970000000003</v>
      </c>
      <c r="K547" s="77">
        <f t="shared" si="121"/>
        <v>74.957300000000004</v>
      </c>
      <c r="L547" s="137">
        <f t="shared" si="128"/>
        <v>127.4785</v>
      </c>
      <c r="M547" s="77">
        <f t="shared" si="122"/>
        <v>22.946100000000001</v>
      </c>
      <c r="N547" s="14"/>
      <c r="O547" s="14"/>
      <c r="P547" s="14"/>
      <c r="V547" s="36">
        <f t="shared" si="123"/>
        <v>1243.72</v>
      </c>
      <c r="W547" s="36">
        <f t="shared" si="124"/>
        <v>1236.28</v>
      </c>
    </row>
    <row r="548" spans="1:23" x14ac:dyDescent="0.2">
      <c r="A548" s="29">
        <v>41745</v>
      </c>
      <c r="B548" s="2">
        <v>31104747.649999999</v>
      </c>
      <c r="C548" s="2">
        <v>1240</v>
      </c>
      <c r="D548" s="2">
        <f t="shared" si="125"/>
        <v>0</v>
      </c>
      <c r="E548" s="30">
        <f t="shared" si="125"/>
        <v>0</v>
      </c>
      <c r="F548" s="73">
        <f t="shared" si="126"/>
        <v>0</v>
      </c>
      <c r="G548" s="43">
        <f t="shared" si="126"/>
        <v>0</v>
      </c>
      <c r="I548" s="31">
        <f t="shared" si="129"/>
        <v>764.87</v>
      </c>
      <c r="J548" s="137">
        <f t="shared" si="127"/>
        <v>416.42970000000003</v>
      </c>
      <c r="K548" s="77">
        <f t="shared" si="121"/>
        <v>74.957300000000004</v>
      </c>
      <c r="L548" s="137">
        <f t="shared" si="128"/>
        <v>127.4785</v>
      </c>
      <c r="M548" s="77">
        <f t="shared" si="122"/>
        <v>22.946100000000001</v>
      </c>
      <c r="N548" s="14"/>
      <c r="O548" s="14"/>
      <c r="P548" s="14"/>
      <c r="V548" s="36">
        <f t="shared" si="123"/>
        <v>1243.72</v>
      </c>
      <c r="W548" s="36">
        <f t="shared" si="124"/>
        <v>1236.28</v>
      </c>
    </row>
    <row r="549" spans="1:23" x14ac:dyDescent="0.2">
      <c r="A549" s="29">
        <v>41746</v>
      </c>
      <c r="B549" s="2">
        <v>31104747.649999999</v>
      </c>
      <c r="C549" s="2">
        <v>1240</v>
      </c>
      <c r="D549" s="2">
        <f t="shared" si="125"/>
        <v>0</v>
      </c>
      <c r="E549" s="30">
        <f t="shared" si="125"/>
        <v>0</v>
      </c>
      <c r="F549" s="73">
        <f t="shared" si="126"/>
        <v>0</v>
      </c>
      <c r="G549" s="43">
        <f t="shared" si="126"/>
        <v>0</v>
      </c>
      <c r="I549" s="19">
        <f t="shared" si="129"/>
        <v>764.87</v>
      </c>
      <c r="J549" s="138">
        <f t="shared" si="127"/>
        <v>416.42970000000003</v>
      </c>
      <c r="K549" s="78">
        <f t="shared" si="121"/>
        <v>74.957300000000004</v>
      </c>
      <c r="L549" s="144">
        <f t="shared" si="128"/>
        <v>127.4785</v>
      </c>
      <c r="M549" s="87">
        <f t="shared" si="122"/>
        <v>22.946100000000001</v>
      </c>
      <c r="N549" s="14"/>
      <c r="O549" s="14"/>
      <c r="P549" s="14"/>
      <c r="V549" s="36">
        <f t="shared" si="123"/>
        <v>1243.72</v>
      </c>
      <c r="W549" s="36">
        <f t="shared" si="124"/>
        <v>1236.28</v>
      </c>
    </row>
    <row r="550" spans="1:23" x14ac:dyDescent="0.2">
      <c r="A550" s="29">
        <v>41747</v>
      </c>
      <c r="B550" s="2">
        <v>31104747.649999999</v>
      </c>
      <c r="C550" s="2">
        <v>1240</v>
      </c>
      <c r="D550" s="2">
        <f t="shared" si="125"/>
        <v>0</v>
      </c>
      <c r="E550" s="30">
        <f t="shared" si="125"/>
        <v>0</v>
      </c>
      <c r="F550" s="73">
        <f t="shared" si="126"/>
        <v>0</v>
      </c>
      <c r="G550" s="43">
        <f t="shared" si="126"/>
        <v>0</v>
      </c>
      <c r="I550" s="19">
        <f t="shared" si="129"/>
        <v>764.87</v>
      </c>
      <c r="J550" s="138">
        <f t="shared" si="127"/>
        <v>416.42970000000003</v>
      </c>
      <c r="K550" s="78">
        <f t="shared" si="121"/>
        <v>74.957300000000004</v>
      </c>
      <c r="L550" s="144">
        <f t="shared" si="128"/>
        <v>127.4785</v>
      </c>
      <c r="M550" s="87">
        <f t="shared" si="122"/>
        <v>22.946100000000001</v>
      </c>
      <c r="N550" s="14"/>
      <c r="O550" s="14"/>
      <c r="P550" s="14"/>
      <c r="V550" s="36">
        <f t="shared" si="123"/>
        <v>1243.72</v>
      </c>
      <c r="W550" s="36">
        <f t="shared" si="124"/>
        <v>1236.28</v>
      </c>
    </row>
    <row r="551" spans="1:23" x14ac:dyDescent="0.2">
      <c r="A551" s="29">
        <v>41748</v>
      </c>
      <c r="B551" s="2">
        <v>31104747.649999999</v>
      </c>
      <c r="C551" s="2">
        <v>1240</v>
      </c>
      <c r="D551" s="2">
        <f t="shared" si="125"/>
        <v>0</v>
      </c>
      <c r="E551" s="30">
        <f t="shared" si="125"/>
        <v>0</v>
      </c>
      <c r="F551" s="73">
        <f t="shared" si="126"/>
        <v>0</v>
      </c>
      <c r="G551" s="43">
        <f t="shared" si="126"/>
        <v>0</v>
      </c>
      <c r="I551" s="19">
        <f t="shared" si="129"/>
        <v>764.87</v>
      </c>
      <c r="J551" s="138">
        <f t="shared" si="127"/>
        <v>416.42970000000003</v>
      </c>
      <c r="K551" s="78">
        <f t="shared" si="121"/>
        <v>74.957300000000004</v>
      </c>
      <c r="L551" s="144">
        <f t="shared" si="128"/>
        <v>127.4785</v>
      </c>
      <c r="M551" s="87">
        <f t="shared" si="122"/>
        <v>22.946100000000001</v>
      </c>
      <c r="N551" s="14"/>
      <c r="O551" s="14"/>
      <c r="P551" s="14"/>
      <c r="V551" s="36">
        <f t="shared" si="123"/>
        <v>1243.72</v>
      </c>
      <c r="W551" s="36">
        <f t="shared" si="124"/>
        <v>1236.28</v>
      </c>
    </row>
    <row r="552" spans="1:23" x14ac:dyDescent="0.2">
      <c r="A552" s="29">
        <v>41749</v>
      </c>
      <c r="B552" s="2">
        <v>31104747.649999999</v>
      </c>
      <c r="C552" s="2">
        <v>1240</v>
      </c>
      <c r="D552" s="2">
        <f t="shared" si="125"/>
        <v>0</v>
      </c>
      <c r="E552" s="30">
        <f t="shared" si="125"/>
        <v>0</v>
      </c>
      <c r="F552" s="73">
        <f t="shared" si="126"/>
        <v>0</v>
      </c>
      <c r="G552" s="43">
        <f t="shared" si="126"/>
        <v>0</v>
      </c>
      <c r="I552" s="19">
        <f t="shared" si="129"/>
        <v>764.87</v>
      </c>
      <c r="J552" s="138">
        <f t="shared" si="127"/>
        <v>416.42970000000003</v>
      </c>
      <c r="K552" s="78">
        <f t="shared" si="121"/>
        <v>74.957300000000004</v>
      </c>
      <c r="L552" s="144">
        <f t="shared" si="128"/>
        <v>127.4785</v>
      </c>
      <c r="M552" s="87">
        <f t="shared" si="122"/>
        <v>22.946100000000001</v>
      </c>
      <c r="N552" s="14"/>
      <c r="O552" s="14"/>
      <c r="P552" s="14"/>
      <c r="V552" s="36">
        <f t="shared" si="123"/>
        <v>1243.72</v>
      </c>
      <c r="W552" s="36">
        <f t="shared" si="124"/>
        <v>1236.28</v>
      </c>
    </row>
    <row r="553" spans="1:23" x14ac:dyDescent="0.2">
      <c r="A553" s="29">
        <v>41750</v>
      </c>
      <c r="B553" s="2">
        <v>31104747.649999999</v>
      </c>
      <c r="C553" s="2">
        <v>1240</v>
      </c>
      <c r="D553" s="2">
        <f t="shared" si="125"/>
        <v>0</v>
      </c>
      <c r="E553" s="30">
        <f t="shared" si="125"/>
        <v>0</v>
      </c>
      <c r="F553" s="73">
        <f t="shared" si="126"/>
        <v>0</v>
      </c>
      <c r="G553" s="43">
        <f t="shared" si="126"/>
        <v>0</v>
      </c>
      <c r="I553" s="19">
        <f t="shared" si="129"/>
        <v>764.87</v>
      </c>
      <c r="J553" s="138">
        <f t="shared" si="127"/>
        <v>416.42970000000003</v>
      </c>
      <c r="K553" s="78">
        <f t="shared" si="121"/>
        <v>74.957300000000004</v>
      </c>
      <c r="L553" s="144">
        <f t="shared" si="128"/>
        <v>127.4785</v>
      </c>
      <c r="M553" s="87">
        <f t="shared" si="122"/>
        <v>22.946100000000001</v>
      </c>
      <c r="N553" s="14"/>
      <c r="O553" s="14"/>
      <c r="P553" s="14"/>
      <c r="V553" s="36">
        <f t="shared" si="123"/>
        <v>1243.72</v>
      </c>
      <c r="W553" s="36">
        <f t="shared" si="124"/>
        <v>1236.28</v>
      </c>
    </row>
    <row r="554" spans="1:23" x14ac:dyDescent="0.2">
      <c r="A554" s="29">
        <v>41751</v>
      </c>
      <c r="B554" s="2">
        <v>31104747.649999999</v>
      </c>
      <c r="C554" s="2">
        <v>1240</v>
      </c>
      <c r="D554" s="2">
        <f t="shared" si="125"/>
        <v>0</v>
      </c>
      <c r="E554" s="30">
        <f t="shared" si="125"/>
        <v>0</v>
      </c>
      <c r="F554" s="73">
        <f t="shared" si="126"/>
        <v>0</v>
      </c>
      <c r="G554" s="43">
        <f t="shared" si="126"/>
        <v>0</v>
      </c>
      <c r="I554" s="31">
        <f t="shared" si="129"/>
        <v>764.87</v>
      </c>
      <c r="J554" s="137">
        <f t="shared" si="127"/>
        <v>416.42970000000003</v>
      </c>
      <c r="K554" s="77">
        <f t="shared" si="121"/>
        <v>74.957300000000004</v>
      </c>
      <c r="L554" s="137">
        <f t="shared" si="128"/>
        <v>127.4785</v>
      </c>
      <c r="M554" s="77">
        <f t="shared" si="122"/>
        <v>22.946100000000001</v>
      </c>
      <c r="N554" s="14"/>
      <c r="O554" s="14"/>
      <c r="P554" s="14"/>
      <c r="V554" s="36">
        <f t="shared" si="123"/>
        <v>1243.72</v>
      </c>
      <c r="W554" s="36">
        <f t="shared" si="124"/>
        <v>1236.28</v>
      </c>
    </row>
    <row r="555" spans="1:23" x14ac:dyDescent="0.2">
      <c r="A555" s="29">
        <v>41752</v>
      </c>
      <c r="B555" s="2">
        <v>31104747.649999999</v>
      </c>
      <c r="C555" s="2">
        <v>1240</v>
      </c>
      <c r="D555" s="2">
        <f t="shared" si="125"/>
        <v>0</v>
      </c>
      <c r="E555" s="30">
        <f t="shared" si="125"/>
        <v>0</v>
      </c>
      <c r="F555" s="73">
        <f t="shared" si="126"/>
        <v>0</v>
      </c>
      <c r="G555" s="43">
        <f t="shared" si="126"/>
        <v>0</v>
      </c>
      <c r="I555" s="31">
        <f t="shared" si="129"/>
        <v>764.87</v>
      </c>
      <c r="J555" s="137">
        <f t="shared" si="127"/>
        <v>416.42970000000003</v>
      </c>
      <c r="K555" s="77">
        <f t="shared" si="121"/>
        <v>74.957300000000004</v>
      </c>
      <c r="L555" s="137">
        <f t="shared" si="128"/>
        <v>127.4785</v>
      </c>
      <c r="M555" s="77">
        <f t="shared" si="122"/>
        <v>22.946100000000001</v>
      </c>
      <c r="N555" s="14"/>
      <c r="O555" s="14"/>
      <c r="P555" s="14"/>
      <c r="V555" s="36">
        <f t="shared" si="123"/>
        <v>1243.72</v>
      </c>
      <c r="W555" s="36">
        <f t="shared" si="124"/>
        <v>1236.28</v>
      </c>
    </row>
    <row r="556" spans="1:23" x14ac:dyDescent="0.2">
      <c r="A556" s="29">
        <v>41753</v>
      </c>
      <c r="B556" s="2">
        <v>31104747.649999999</v>
      </c>
      <c r="C556" s="2">
        <v>1240</v>
      </c>
      <c r="D556" s="2">
        <f t="shared" si="125"/>
        <v>0</v>
      </c>
      <c r="E556" s="30">
        <f t="shared" si="125"/>
        <v>0</v>
      </c>
      <c r="F556" s="73">
        <f t="shared" si="126"/>
        <v>0</v>
      </c>
      <c r="G556" s="43">
        <f t="shared" si="126"/>
        <v>0</v>
      </c>
      <c r="I556" s="19">
        <f t="shared" si="129"/>
        <v>764.87</v>
      </c>
      <c r="J556" s="138">
        <f t="shared" si="127"/>
        <v>416.42970000000003</v>
      </c>
      <c r="K556" s="78">
        <f t="shared" si="121"/>
        <v>74.957300000000004</v>
      </c>
      <c r="L556" s="144">
        <f t="shared" si="128"/>
        <v>127.4785</v>
      </c>
      <c r="M556" s="87">
        <f t="shared" si="122"/>
        <v>22.946100000000001</v>
      </c>
      <c r="N556" s="191" t="s">
        <v>54</v>
      </c>
      <c r="O556" s="191"/>
      <c r="P556" s="191"/>
      <c r="V556" s="36">
        <f t="shared" si="123"/>
        <v>1243.72</v>
      </c>
      <c r="W556" s="36">
        <f t="shared" si="124"/>
        <v>1236.28</v>
      </c>
    </row>
    <row r="557" spans="1:23" x14ac:dyDescent="0.2">
      <c r="A557" s="29">
        <v>41754</v>
      </c>
      <c r="B557" s="2">
        <v>31104747.649999999</v>
      </c>
      <c r="C557" s="2">
        <v>1240</v>
      </c>
      <c r="D557" s="2">
        <f t="shared" si="125"/>
        <v>0</v>
      </c>
      <c r="E557" s="30">
        <f t="shared" si="125"/>
        <v>0</v>
      </c>
      <c r="F557" s="73">
        <f t="shared" si="126"/>
        <v>0</v>
      </c>
      <c r="G557" s="43">
        <f t="shared" si="126"/>
        <v>0</v>
      </c>
      <c r="I557" s="19">
        <f t="shared" si="129"/>
        <v>764.87</v>
      </c>
      <c r="J557" s="138">
        <f t="shared" si="127"/>
        <v>416.42970000000003</v>
      </c>
      <c r="K557" s="78">
        <f t="shared" si="121"/>
        <v>74.957300000000004</v>
      </c>
      <c r="L557" s="144">
        <f t="shared" si="128"/>
        <v>127.4785</v>
      </c>
      <c r="M557" s="87">
        <f t="shared" si="122"/>
        <v>22.946100000000001</v>
      </c>
      <c r="N557" s="119" t="s">
        <v>52</v>
      </c>
      <c r="O557" s="120">
        <f>SUM(J534:J563)</f>
        <v>12543.208200000003</v>
      </c>
      <c r="P557" s="76">
        <f>SUM(L534:L563)</f>
        <v>3839.7582000000011</v>
      </c>
      <c r="V557" s="36">
        <f t="shared" si="123"/>
        <v>1243.72</v>
      </c>
      <c r="W557" s="36">
        <f t="shared" si="124"/>
        <v>1236.28</v>
      </c>
    </row>
    <row r="558" spans="1:23" x14ac:dyDescent="0.2">
      <c r="A558" s="29">
        <v>41755</v>
      </c>
      <c r="B558" s="2">
        <v>31104747.649999999</v>
      </c>
      <c r="C558" s="2">
        <v>1240</v>
      </c>
      <c r="D558" s="2">
        <f t="shared" si="125"/>
        <v>0</v>
      </c>
      <c r="E558" s="30">
        <f t="shared" si="125"/>
        <v>0</v>
      </c>
      <c r="F558" s="73">
        <f t="shared" si="126"/>
        <v>0</v>
      </c>
      <c r="G558" s="43">
        <f t="shared" si="126"/>
        <v>0</v>
      </c>
      <c r="I558" s="19">
        <f t="shared" si="129"/>
        <v>764.87</v>
      </c>
      <c r="J558" s="138">
        <f t="shared" si="127"/>
        <v>416.42970000000003</v>
      </c>
      <c r="K558" s="78">
        <f t="shared" si="121"/>
        <v>74.957300000000004</v>
      </c>
      <c r="L558" s="144">
        <f t="shared" si="128"/>
        <v>127.4785</v>
      </c>
      <c r="M558" s="87">
        <f t="shared" si="122"/>
        <v>22.946100000000001</v>
      </c>
      <c r="N558" s="119" t="s">
        <v>53</v>
      </c>
      <c r="O558" s="76">
        <f>SUM(K534:K563)</f>
        <v>2257.7761000000005</v>
      </c>
      <c r="P558" s="76">
        <f>SUM(M534:M563)</f>
        <v>691.15560000000005</v>
      </c>
      <c r="V558" s="36">
        <f t="shared" si="123"/>
        <v>1243.72</v>
      </c>
      <c r="W558" s="36">
        <f t="shared" si="124"/>
        <v>1236.28</v>
      </c>
    </row>
    <row r="559" spans="1:23" x14ac:dyDescent="0.2">
      <c r="A559" s="29">
        <v>41756</v>
      </c>
      <c r="B559" s="2">
        <v>31104747.649999999</v>
      </c>
      <c r="C559" s="2">
        <v>1240</v>
      </c>
      <c r="D559" s="2">
        <f t="shared" si="125"/>
        <v>0</v>
      </c>
      <c r="E559" s="30">
        <f t="shared" si="125"/>
        <v>0</v>
      </c>
      <c r="F559" s="73">
        <f t="shared" si="126"/>
        <v>0</v>
      </c>
      <c r="G559" s="43">
        <f t="shared" si="126"/>
        <v>0</v>
      </c>
      <c r="I559" s="19">
        <f t="shared" si="129"/>
        <v>764.87</v>
      </c>
      <c r="J559" s="138">
        <f t="shared" si="127"/>
        <v>416.42970000000003</v>
      </c>
      <c r="K559" s="78">
        <f t="shared" si="121"/>
        <v>74.957300000000004</v>
      </c>
      <c r="L559" s="144">
        <f t="shared" si="128"/>
        <v>127.4785</v>
      </c>
      <c r="M559" s="87">
        <f t="shared" si="122"/>
        <v>22.946100000000001</v>
      </c>
      <c r="N559" s="186" t="s">
        <v>8</v>
      </c>
      <c r="O559" s="186"/>
      <c r="P559" s="186"/>
      <c r="V559" s="36">
        <f t="shared" si="123"/>
        <v>1243.72</v>
      </c>
      <c r="W559" s="36">
        <f t="shared" si="124"/>
        <v>1236.28</v>
      </c>
    </row>
    <row r="560" spans="1:23" x14ac:dyDescent="0.2">
      <c r="A560" s="29">
        <v>41757</v>
      </c>
      <c r="B560" s="2">
        <v>31104747.649999999</v>
      </c>
      <c r="C560" s="2">
        <v>1240</v>
      </c>
      <c r="D560" s="2">
        <f t="shared" si="125"/>
        <v>0</v>
      </c>
      <c r="E560" s="30">
        <f t="shared" si="125"/>
        <v>0</v>
      </c>
      <c r="F560" s="73">
        <f t="shared" si="126"/>
        <v>0</v>
      </c>
      <c r="G560" s="43">
        <f t="shared" si="126"/>
        <v>0</v>
      </c>
      <c r="I560" s="19">
        <f t="shared" si="129"/>
        <v>764.87</v>
      </c>
      <c r="J560" s="138">
        <f t="shared" si="127"/>
        <v>416.42970000000003</v>
      </c>
      <c r="K560" s="78">
        <f t="shared" si="121"/>
        <v>74.957300000000004</v>
      </c>
      <c r="L560" s="144">
        <f t="shared" si="128"/>
        <v>127.4785</v>
      </c>
      <c r="M560" s="87">
        <f t="shared" si="122"/>
        <v>22.946100000000001</v>
      </c>
      <c r="N560" s="92" t="s">
        <v>43</v>
      </c>
      <c r="O560" s="174" t="s">
        <v>39</v>
      </c>
      <c r="P560" s="93" t="s">
        <v>40</v>
      </c>
      <c r="V560" s="36">
        <f t="shared" si="123"/>
        <v>1243.72</v>
      </c>
      <c r="W560" s="36">
        <f t="shared" si="124"/>
        <v>1236.28</v>
      </c>
    </row>
    <row r="561" spans="1:23" x14ac:dyDescent="0.2">
      <c r="A561" s="29">
        <v>41758</v>
      </c>
      <c r="B561" s="2">
        <v>31104747.649999999</v>
      </c>
      <c r="C561" s="2">
        <v>1240</v>
      </c>
      <c r="D561" s="2">
        <f t="shared" si="125"/>
        <v>0</v>
      </c>
      <c r="E561" s="30">
        <f t="shared" si="125"/>
        <v>0</v>
      </c>
      <c r="F561" s="73">
        <f t="shared" si="126"/>
        <v>0</v>
      </c>
      <c r="G561" s="43">
        <f t="shared" si="126"/>
        <v>0</v>
      </c>
      <c r="I561" s="32">
        <f t="shared" si="129"/>
        <v>764.87</v>
      </c>
      <c r="J561" s="138">
        <f t="shared" si="127"/>
        <v>416.42970000000003</v>
      </c>
      <c r="K561" s="78">
        <f t="shared" si="121"/>
        <v>74.957300000000004</v>
      </c>
      <c r="L561" s="144">
        <f t="shared" si="128"/>
        <v>127.4785</v>
      </c>
      <c r="M561" s="87">
        <f t="shared" si="122"/>
        <v>22.946100000000001</v>
      </c>
      <c r="N561" s="94">
        <f>SUM(I533:I561)</f>
        <v>22181.23</v>
      </c>
      <c r="O561" s="89">
        <f>IF(SUM(J534:J563)&lt;20000,20000,SUM(J534:J563))</f>
        <v>20000</v>
      </c>
      <c r="P561" s="91">
        <f>IF(SUM(L534:L563)&lt;6000,6000,SUM(L534:L563))</f>
        <v>6000</v>
      </c>
      <c r="V561" s="36">
        <f t="shared" si="123"/>
        <v>1243.72</v>
      </c>
      <c r="W561" s="36">
        <f t="shared" si="124"/>
        <v>1236.28</v>
      </c>
    </row>
    <row r="562" spans="1:23" x14ac:dyDescent="0.2">
      <c r="A562" s="29">
        <v>41759</v>
      </c>
      <c r="B562" s="31">
        <v>34863136.82</v>
      </c>
      <c r="C562" s="31">
        <v>1248.95</v>
      </c>
      <c r="D562" s="2">
        <f t="shared" si="125"/>
        <v>3758389.1700000018</v>
      </c>
      <c r="E562" s="30">
        <f t="shared" si="125"/>
        <v>8.9500000000000455</v>
      </c>
      <c r="F562" s="73">
        <f t="shared" si="126"/>
        <v>0.1208300807417096</v>
      </c>
      <c r="G562" s="43">
        <f t="shared" si="126"/>
        <v>7.217741935483908E-3</v>
      </c>
      <c r="I562" s="31">
        <f>ROUND(B562*$N$2/$O$813,2)</f>
        <v>857.29</v>
      </c>
      <c r="J562" s="137">
        <f t="shared" si="127"/>
        <v>416.42970000000003</v>
      </c>
      <c r="K562" s="77">
        <f t="shared" si="121"/>
        <v>74.957300000000004</v>
      </c>
      <c r="L562" s="137">
        <f t="shared" si="128"/>
        <v>127.4785</v>
      </c>
      <c r="M562" s="77">
        <f t="shared" si="122"/>
        <v>22.946100000000001</v>
      </c>
      <c r="N562" s="94">
        <f>ROUND(N561*18/118,2)</f>
        <v>3383.58</v>
      </c>
      <c r="O562" s="95">
        <f>IF(O561=TRUE,SUM(K534:K563),O561*18%)</f>
        <v>3600</v>
      </c>
      <c r="P562" s="96">
        <f>IF(P561=TRUE,SUM(M534:M563),P561*18%)</f>
        <v>1080</v>
      </c>
      <c r="V562" s="36">
        <f t="shared" si="123"/>
        <v>1252.7</v>
      </c>
      <c r="W562" s="36">
        <f t="shared" si="124"/>
        <v>1245.2</v>
      </c>
    </row>
    <row r="563" spans="1:23" x14ac:dyDescent="0.2">
      <c r="A563" s="29">
        <v>41760</v>
      </c>
      <c r="B563" s="2">
        <v>34863136.82</v>
      </c>
      <c r="C563" s="2">
        <v>1248.95</v>
      </c>
      <c r="D563" s="2">
        <f t="shared" si="125"/>
        <v>0</v>
      </c>
      <c r="E563" s="30">
        <f t="shared" si="125"/>
        <v>0</v>
      </c>
      <c r="F563" s="73">
        <f t="shared" si="126"/>
        <v>0</v>
      </c>
      <c r="G563" s="43">
        <f t="shared" si="126"/>
        <v>0</v>
      </c>
      <c r="I563" s="31">
        <f>ROUND(B563*$N$2/$O$813,2)</f>
        <v>857.29</v>
      </c>
      <c r="J563" s="139">
        <f t="shared" si="127"/>
        <v>466.74689999999998</v>
      </c>
      <c r="K563" s="79">
        <f t="shared" si="121"/>
        <v>84.014399999999995</v>
      </c>
      <c r="L563" s="139">
        <f t="shared" si="128"/>
        <v>142.8817</v>
      </c>
      <c r="M563" s="79">
        <f t="shared" si="122"/>
        <v>25.718699999999998</v>
      </c>
      <c r="N563" s="190" t="s">
        <v>47</v>
      </c>
      <c r="O563" s="190"/>
      <c r="P563" s="190"/>
      <c r="V563" s="36">
        <f t="shared" si="123"/>
        <v>1252.7</v>
      </c>
      <c r="W563" s="36">
        <f t="shared" si="124"/>
        <v>1245.2</v>
      </c>
    </row>
    <row r="564" spans="1:23" x14ac:dyDescent="0.2">
      <c r="A564" s="29">
        <v>41761</v>
      </c>
      <c r="B564" s="2">
        <v>34863136.82</v>
      </c>
      <c r="C564" s="2">
        <v>1248.95</v>
      </c>
      <c r="D564" s="2">
        <f t="shared" si="125"/>
        <v>0</v>
      </c>
      <c r="E564" s="30">
        <f t="shared" si="125"/>
        <v>0</v>
      </c>
      <c r="F564" s="73">
        <f t="shared" si="126"/>
        <v>0</v>
      </c>
      <c r="G564" s="43">
        <f t="shared" si="126"/>
        <v>0</v>
      </c>
      <c r="I564" s="31">
        <f>ROUND(B564*$N$2/$O$813,2)</f>
        <v>857.29</v>
      </c>
      <c r="J564" s="137">
        <f t="shared" si="127"/>
        <v>466.74689999999998</v>
      </c>
      <c r="K564" s="77">
        <f t="shared" si="121"/>
        <v>84.014399999999995</v>
      </c>
      <c r="L564" s="137">
        <f t="shared" si="128"/>
        <v>142.8817</v>
      </c>
      <c r="M564" s="77">
        <f t="shared" si="122"/>
        <v>25.718699999999998</v>
      </c>
      <c r="N564" s="14"/>
      <c r="O564" s="14"/>
      <c r="P564" s="14"/>
      <c r="Q564" s="34"/>
      <c r="V564" s="36">
        <f t="shared" si="123"/>
        <v>1252.7</v>
      </c>
      <c r="W564" s="36">
        <f t="shared" si="124"/>
        <v>1245.2</v>
      </c>
    </row>
    <row r="565" spans="1:23" x14ac:dyDescent="0.2">
      <c r="A565" s="29">
        <v>41762</v>
      </c>
      <c r="B565" s="2">
        <v>34863136.82</v>
      </c>
      <c r="C565" s="2">
        <v>1248.95</v>
      </c>
      <c r="D565" s="2">
        <f t="shared" si="125"/>
        <v>0</v>
      </c>
      <c r="E565" s="30">
        <f t="shared" si="125"/>
        <v>0</v>
      </c>
      <c r="F565" s="73">
        <f t="shared" si="126"/>
        <v>0</v>
      </c>
      <c r="G565" s="43">
        <f t="shared" si="126"/>
        <v>0</v>
      </c>
      <c r="I565" s="19">
        <f t="shared" ref="I565:I603" si="130">ROUND(B564*$N$2/$O$813,2)</f>
        <v>857.29</v>
      </c>
      <c r="J565" s="138">
        <f t="shared" si="127"/>
        <v>466.74689999999998</v>
      </c>
      <c r="K565" s="78">
        <f t="shared" si="121"/>
        <v>84.014399999999995</v>
      </c>
      <c r="L565" s="144">
        <f t="shared" si="128"/>
        <v>142.8817</v>
      </c>
      <c r="M565" s="87">
        <f t="shared" si="122"/>
        <v>25.718699999999998</v>
      </c>
      <c r="N565" s="14"/>
      <c r="O565" s="14"/>
      <c r="P565" s="14"/>
      <c r="Q565" s="34"/>
      <c r="V565" s="36">
        <f t="shared" si="123"/>
        <v>1252.7</v>
      </c>
      <c r="W565" s="36">
        <f t="shared" si="124"/>
        <v>1245.2</v>
      </c>
    </row>
    <row r="566" spans="1:23" x14ac:dyDescent="0.2">
      <c r="A566" s="29">
        <v>41763</v>
      </c>
      <c r="B566" s="2">
        <v>34863136.82</v>
      </c>
      <c r="C566" s="2">
        <v>1248.95</v>
      </c>
      <c r="D566" s="2">
        <f t="shared" si="125"/>
        <v>0</v>
      </c>
      <c r="E566" s="30">
        <f t="shared" si="125"/>
        <v>0</v>
      </c>
      <c r="F566" s="73">
        <f t="shared" si="126"/>
        <v>0</v>
      </c>
      <c r="G566" s="43">
        <f t="shared" si="126"/>
        <v>0</v>
      </c>
      <c r="I566" s="19">
        <f t="shared" si="130"/>
        <v>857.29</v>
      </c>
      <c r="J566" s="138">
        <f t="shared" si="127"/>
        <v>466.74689999999998</v>
      </c>
      <c r="K566" s="78">
        <f t="shared" si="121"/>
        <v>84.014399999999995</v>
      </c>
      <c r="L566" s="144">
        <f t="shared" si="128"/>
        <v>142.8817</v>
      </c>
      <c r="M566" s="87">
        <f t="shared" si="122"/>
        <v>25.718699999999998</v>
      </c>
      <c r="N566" s="74"/>
      <c r="O566" s="75"/>
      <c r="P566" s="75"/>
      <c r="Q566" s="34"/>
      <c r="V566" s="36">
        <f t="shared" si="123"/>
        <v>1252.7</v>
      </c>
      <c r="W566" s="36">
        <f t="shared" si="124"/>
        <v>1245.2</v>
      </c>
    </row>
    <row r="567" spans="1:23" x14ac:dyDescent="0.2">
      <c r="A567" s="29">
        <v>41764</v>
      </c>
      <c r="B567" s="2">
        <v>34863136.82</v>
      </c>
      <c r="C567" s="2">
        <v>1248.95</v>
      </c>
      <c r="D567" s="2">
        <f t="shared" si="125"/>
        <v>0</v>
      </c>
      <c r="E567" s="30">
        <f t="shared" si="125"/>
        <v>0</v>
      </c>
      <c r="F567" s="73">
        <f t="shared" si="126"/>
        <v>0</v>
      </c>
      <c r="G567" s="43">
        <f t="shared" si="126"/>
        <v>0</v>
      </c>
      <c r="I567" s="19">
        <f t="shared" si="130"/>
        <v>857.29</v>
      </c>
      <c r="J567" s="138">
        <f t="shared" si="127"/>
        <v>466.74689999999998</v>
      </c>
      <c r="K567" s="78">
        <f t="shared" si="121"/>
        <v>84.014399999999995</v>
      </c>
      <c r="L567" s="144">
        <f t="shared" si="128"/>
        <v>142.8817</v>
      </c>
      <c r="M567" s="87">
        <f t="shared" si="122"/>
        <v>25.718699999999998</v>
      </c>
      <c r="N567" s="74"/>
      <c r="O567" s="75"/>
      <c r="P567" s="75"/>
      <c r="Q567" s="34"/>
      <c r="V567" s="36">
        <f t="shared" si="123"/>
        <v>1252.7</v>
      </c>
      <c r="W567" s="36">
        <f t="shared" si="124"/>
        <v>1245.2</v>
      </c>
    </row>
    <row r="568" spans="1:23" x14ac:dyDescent="0.2">
      <c r="A568" s="29">
        <v>41765</v>
      </c>
      <c r="B568" s="2">
        <v>34863136.82</v>
      </c>
      <c r="C568" s="2">
        <v>1248.95</v>
      </c>
      <c r="D568" s="2">
        <f t="shared" si="125"/>
        <v>0</v>
      </c>
      <c r="E568" s="30">
        <f t="shared" si="125"/>
        <v>0</v>
      </c>
      <c r="F568" s="73">
        <f t="shared" si="126"/>
        <v>0</v>
      </c>
      <c r="G568" s="43">
        <f t="shared" si="126"/>
        <v>0</v>
      </c>
      <c r="I568" s="31">
        <f t="shared" si="130"/>
        <v>857.29</v>
      </c>
      <c r="J568" s="137">
        <f t="shared" si="127"/>
        <v>466.74689999999998</v>
      </c>
      <c r="K568" s="77">
        <f t="shared" si="121"/>
        <v>84.014399999999995</v>
      </c>
      <c r="L568" s="137">
        <f t="shared" si="128"/>
        <v>142.8817</v>
      </c>
      <c r="M568" s="77">
        <f t="shared" si="122"/>
        <v>25.718699999999998</v>
      </c>
      <c r="N568" s="14"/>
      <c r="O568" s="14"/>
      <c r="P568" s="14"/>
      <c r="V568" s="36">
        <f t="shared" si="123"/>
        <v>1252.7</v>
      </c>
      <c r="W568" s="36">
        <f t="shared" si="124"/>
        <v>1245.2</v>
      </c>
    </row>
    <row r="569" spans="1:23" x14ac:dyDescent="0.2">
      <c r="A569" s="29">
        <v>41766</v>
      </c>
      <c r="B569" s="2">
        <v>34863136.82</v>
      </c>
      <c r="C569" s="2">
        <v>1248.95</v>
      </c>
      <c r="D569" s="2">
        <f t="shared" si="125"/>
        <v>0</v>
      </c>
      <c r="E569" s="30">
        <f t="shared" si="125"/>
        <v>0</v>
      </c>
      <c r="F569" s="73">
        <f t="shared" si="126"/>
        <v>0</v>
      </c>
      <c r="G569" s="43">
        <f t="shared" si="126"/>
        <v>0</v>
      </c>
      <c r="I569" s="31">
        <f t="shared" si="130"/>
        <v>857.29</v>
      </c>
      <c r="J569" s="137">
        <f t="shared" si="127"/>
        <v>466.74689999999998</v>
      </c>
      <c r="K569" s="77">
        <f t="shared" si="121"/>
        <v>84.014399999999995</v>
      </c>
      <c r="L569" s="137">
        <f t="shared" si="128"/>
        <v>142.8817</v>
      </c>
      <c r="M569" s="77">
        <f t="shared" si="122"/>
        <v>25.718699999999998</v>
      </c>
      <c r="N569" s="14"/>
      <c r="O569" s="14"/>
      <c r="P569" s="14"/>
      <c r="V569" s="36">
        <f t="shared" si="123"/>
        <v>1252.7</v>
      </c>
      <c r="W569" s="36">
        <f t="shared" si="124"/>
        <v>1245.2</v>
      </c>
    </row>
    <row r="570" spans="1:23" x14ac:dyDescent="0.2">
      <c r="A570" s="29">
        <v>41767</v>
      </c>
      <c r="B570" s="2">
        <v>34863136.82</v>
      </c>
      <c r="C570" s="2">
        <v>1248.95</v>
      </c>
      <c r="D570" s="2">
        <f t="shared" si="125"/>
        <v>0</v>
      </c>
      <c r="E570" s="30">
        <f t="shared" si="125"/>
        <v>0</v>
      </c>
      <c r="F570" s="73">
        <f t="shared" si="126"/>
        <v>0</v>
      </c>
      <c r="G570" s="43">
        <f t="shared" si="126"/>
        <v>0</v>
      </c>
      <c r="I570" s="19">
        <f t="shared" si="130"/>
        <v>857.29</v>
      </c>
      <c r="J570" s="138">
        <f t="shared" si="127"/>
        <v>466.74689999999998</v>
      </c>
      <c r="K570" s="78">
        <f t="shared" si="121"/>
        <v>84.014399999999995</v>
      </c>
      <c r="L570" s="144">
        <f t="shared" si="128"/>
        <v>142.8817</v>
      </c>
      <c r="M570" s="87">
        <f t="shared" si="122"/>
        <v>25.718699999999998</v>
      </c>
      <c r="N570" s="14"/>
      <c r="O570" s="14"/>
      <c r="P570" s="14"/>
      <c r="V570" s="36">
        <f t="shared" si="123"/>
        <v>1252.7</v>
      </c>
      <c r="W570" s="36">
        <f t="shared" si="124"/>
        <v>1245.2</v>
      </c>
    </row>
    <row r="571" spans="1:23" x14ac:dyDescent="0.2">
      <c r="A571" s="29">
        <v>41768</v>
      </c>
      <c r="B571" s="2">
        <v>34863136.82</v>
      </c>
      <c r="C571" s="2">
        <v>1248.95</v>
      </c>
      <c r="D571" s="2">
        <f t="shared" si="125"/>
        <v>0</v>
      </c>
      <c r="E571" s="30">
        <f t="shared" si="125"/>
        <v>0</v>
      </c>
      <c r="F571" s="73">
        <f t="shared" si="126"/>
        <v>0</v>
      </c>
      <c r="G571" s="43">
        <f t="shared" si="126"/>
        <v>0</v>
      </c>
      <c r="I571" s="19">
        <f t="shared" si="130"/>
        <v>857.29</v>
      </c>
      <c r="J571" s="138">
        <f t="shared" si="127"/>
        <v>466.74689999999998</v>
      </c>
      <c r="K571" s="78">
        <f t="shared" si="121"/>
        <v>84.014399999999995</v>
      </c>
      <c r="L571" s="144">
        <f t="shared" si="128"/>
        <v>142.8817</v>
      </c>
      <c r="M571" s="87">
        <f t="shared" si="122"/>
        <v>25.718699999999998</v>
      </c>
      <c r="N571" s="14"/>
      <c r="O571" s="14"/>
      <c r="P571" s="14"/>
      <c r="V571" s="36">
        <f t="shared" si="123"/>
        <v>1252.7</v>
      </c>
      <c r="W571" s="36">
        <f t="shared" si="124"/>
        <v>1245.2</v>
      </c>
    </row>
    <row r="572" spans="1:23" x14ac:dyDescent="0.2">
      <c r="A572" s="29">
        <v>41769</v>
      </c>
      <c r="B572" s="2">
        <v>34863136.82</v>
      </c>
      <c r="C572" s="2">
        <v>1248.95</v>
      </c>
      <c r="D572" s="2">
        <f t="shared" si="125"/>
        <v>0</v>
      </c>
      <c r="E572" s="30">
        <f t="shared" si="125"/>
        <v>0</v>
      </c>
      <c r="F572" s="73">
        <f t="shared" si="126"/>
        <v>0</v>
      </c>
      <c r="G572" s="43">
        <f t="shared" si="126"/>
        <v>0</v>
      </c>
      <c r="I572" s="31">
        <f t="shared" si="130"/>
        <v>857.29</v>
      </c>
      <c r="J572" s="137">
        <f t="shared" si="127"/>
        <v>466.74689999999998</v>
      </c>
      <c r="K572" s="77">
        <f t="shared" si="121"/>
        <v>84.014399999999995</v>
      </c>
      <c r="L572" s="137">
        <f t="shared" si="128"/>
        <v>142.8817</v>
      </c>
      <c r="M572" s="77">
        <f t="shared" si="122"/>
        <v>25.718699999999998</v>
      </c>
      <c r="N572" s="14"/>
      <c r="O572" s="14"/>
      <c r="P572" s="14"/>
      <c r="V572" s="36">
        <f t="shared" si="123"/>
        <v>1252.7</v>
      </c>
      <c r="W572" s="36">
        <f t="shared" si="124"/>
        <v>1245.2</v>
      </c>
    </row>
    <row r="573" spans="1:23" x14ac:dyDescent="0.2">
      <c r="A573" s="29">
        <v>41770</v>
      </c>
      <c r="B573" s="2">
        <v>34863136.82</v>
      </c>
      <c r="C573" s="2">
        <v>1248.95</v>
      </c>
      <c r="D573" s="2">
        <f t="shared" si="125"/>
        <v>0</v>
      </c>
      <c r="E573" s="30">
        <f t="shared" si="125"/>
        <v>0</v>
      </c>
      <c r="F573" s="73">
        <f t="shared" si="126"/>
        <v>0</v>
      </c>
      <c r="G573" s="43">
        <f t="shared" si="126"/>
        <v>0</v>
      </c>
      <c r="I573" s="19">
        <f t="shared" si="130"/>
        <v>857.29</v>
      </c>
      <c r="J573" s="138">
        <f t="shared" si="127"/>
        <v>466.74689999999998</v>
      </c>
      <c r="K573" s="78">
        <f t="shared" si="121"/>
        <v>84.014399999999995</v>
      </c>
      <c r="L573" s="144">
        <f t="shared" si="128"/>
        <v>142.8817</v>
      </c>
      <c r="M573" s="87">
        <f t="shared" si="122"/>
        <v>25.718699999999998</v>
      </c>
      <c r="N573" s="14"/>
      <c r="O573" s="14"/>
      <c r="P573" s="14"/>
      <c r="V573" s="36">
        <f t="shared" si="123"/>
        <v>1252.7</v>
      </c>
      <c r="W573" s="36">
        <f t="shared" si="124"/>
        <v>1245.2</v>
      </c>
    </row>
    <row r="574" spans="1:23" x14ac:dyDescent="0.2">
      <c r="A574" s="29">
        <v>41771</v>
      </c>
      <c r="B574" s="2">
        <v>34863136.82</v>
      </c>
      <c r="C574" s="2">
        <v>1248.95</v>
      </c>
      <c r="D574" s="2">
        <f t="shared" si="125"/>
        <v>0</v>
      </c>
      <c r="E574" s="30">
        <f t="shared" si="125"/>
        <v>0</v>
      </c>
      <c r="F574" s="73">
        <f t="shared" si="126"/>
        <v>0</v>
      </c>
      <c r="G574" s="43">
        <f t="shared" si="126"/>
        <v>0</v>
      </c>
      <c r="I574" s="19">
        <f t="shared" si="130"/>
        <v>857.29</v>
      </c>
      <c r="J574" s="138">
        <f t="shared" si="127"/>
        <v>466.74689999999998</v>
      </c>
      <c r="K574" s="78">
        <f t="shared" si="121"/>
        <v>84.014399999999995</v>
      </c>
      <c r="L574" s="144">
        <f t="shared" si="128"/>
        <v>142.8817</v>
      </c>
      <c r="M574" s="87">
        <f t="shared" si="122"/>
        <v>25.718699999999998</v>
      </c>
      <c r="N574" s="14"/>
      <c r="O574" s="14"/>
      <c r="P574" s="14"/>
      <c r="V574" s="36">
        <f t="shared" si="123"/>
        <v>1252.7</v>
      </c>
      <c r="W574" s="36">
        <f t="shared" si="124"/>
        <v>1245.2</v>
      </c>
    </row>
    <row r="575" spans="1:23" x14ac:dyDescent="0.2">
      <c r="A575" s="29">
        <v>41772</v>
      </c>
      <c r="B575" s="2">
        <v>34863136.82</v>
      </c>
      <c r="C575" s="2">
        <v>1248.95</v>
      </c>
      <c r="D575" s="2">
        <f t="shared" si="125"/>
        <v>0</v>
      </c>
      <c r="E575" s="30">
        <f t="shared" si="125"/>
        <v>0</v>
      </c>
      <c r="F575" s="73">
        <f t="shared" si="126"/>
        <v>0</v>
      </c>
      <c r="G575" s="43">
        <f t="shared" si="126"/>
        <v>0</v>
      </c>
      <c r="I575" s="31">
        <f t="shared" si="130"/>
        <v>857.29</v>
      </c>
      <c r="J575" s="137">
        <f t="shared" si="127"/>
        <v>466.74689999999998</v>
      </c>
      <c r="K575" s="77">
        <f t="shared" si="121"/>
        <v>84.014399999999995</v>
      </c>
      <c r="L575" s="137">
        <f t="shared" si="128"/>
        <v>142.8817</v>
      </c>
      <c r="M575" s="77">
        <f t="shared" si="122"/>
        <v>25.718699999999998</v>
      </c>
      <c r="N575" s="14"/>
      <c r="O575" s="14"/>
      <c r="P575" s="14"/>
      <c r="V575" s="36">
        <f t="shared" si="123"/>
        <v>1252.7</v>
      </c>
      <c r="W575" s="36">
        <f t="shared" si="124"/>
        <v>1245.2</v>
      </c>
    </row>
    <row r="576" spans="1:23" x14ac:dyDescent="0.2">
      <c r="A576" s="29">
        <v>41773</v>
      </c>
      <c r="B576" s="2">
        <v>34863136.82</v>
      </c>
      <c r="C576" s="2">
        <v>1248.95</v>
      </c>
      <c r="D576" s="2">
        <f t="shared" si="125"/>
        <v>0</v>
      </c>
      <c r="E576" s="30">
        <f t="shared" si="125"/>
        <v>0</v>
      </c>
      <c r="F576" s="73">
        <f t="shared" si="126"/>
        <v>0</v>
      </c>
      <c r="G576" s="43">
        <f t="shared" si="126"/>
        <v>0</v>
      </c>
      <c r="I576" s="31">
        <f t="shared" si="130"/>
        <v>857.29</v>
      </c>
      <c r="J576" s="137">
        <f t="shared" si="127"/>
        <v>466.74689999999998</v>
      </c>
      <c r="K576" s="77">
        <f t="shared" si="121"/>
        <v>84.014399999999995</v>
      </c>
      <c r="L576" s="137">
        <f t="shared" si="128"/>
        <v>142.8817</v>
      </c>
      <c r="M576" s="77">
        <f t="shared" si="122"/>
        <v>25.718699999999998</v>
      </c>
      <c r="N576" s="14"/>
      <c r="O576" s="14"/>
      <c r="P576" s="14"/>
      <c r="V576" s="36">
        <f t="shared" si="123"/>
        <v>1252.7</v>
      </c>
      <c r="W576" s="36">
        <f t="shared" si="124"/>
        <v>1245.2</v>
      </c>
    </row>
    <row r="577" spans="1:23" x14ac:dyDescent="0.2">
      <c r="A577" s="29">
        <v>41774</v>
      </c>
      <c r="B577" s="2">
        <v>34863136.82</v>
      </c>
      <c r="C577" s="2">
        <v>1248.95</v>
      </c>
      <c r="D577" s="2">
        <f t="shared" si="125"/>
        <v>0</v>
      </c>
      <c r="E577" s="30">
        <f t="shared" si="125"/>
        <v>0</v>
      </c>
      <c r="F577" s="73">
        <f t="shared" si="126"/>
        <v>0</v>
      </c>
      <c r="G577" s="43">
        <f t="shared" si="126"/>
        <v>0</v>
      </c>
      <c r="I577" s="19">
        <f t="shared" si="130"/>
        <v>857.29</v>
      </c>
      <c r="J577" s="138">
        <f t="shared" si="127"/>
        <v>466.74689999999998</v>
      </c>
      <c r="K577" s="78">
        <f t="shared" si="121"/>
        <v>84.014399999999995</v>
      </c>
      <c r="L577" s="144">
        <f t="shared" si="128"/>
        <v>142.8817</v>
      </c>
      <c r="M577" s="87">
        <f t="shared" si="122"/>
        <v>25.718699999999998</v>
      </c>
      <c r="N577" s="14"/>
      <c r="O577" s="14"/>
      <c r="P577" s="14"/>
      <c r="V577" s="36">
        <f t="shared" si="123"/>
        <v>1252.7</v>
      </c>
      <c r="W577" s="36">
        <f t="shared" si="124"/>
        <v>1245.2</v>
      </c>
    </row>
    <row r="578" spans="1:23" x14ac:dyDescent="0.2">
      <c r="A578" s="29">
        <v>41775</v>
      </c>
      <c r="B578" s="2">
        <v>34863136.82</v>
      </c>
      <c r="C578" s="2">
        <v>1248.95</v>
      </c>
      <c r="D578" s="2">
        <f t="shared" si="125"/>
        <v>0</v>
      </c>
      <c r="E578" s="30">
        <f t="shared" si="125"/>
        <v>0</v>
      </c>
      <c r="F578" s="73">
        <f t="shared" si="126"/>
        <v>0</v>
      </c>
      <c r="G578" s="43">
        <f t="shared" si="126"/>
        <v>0</v>
      </c>
      <c r="I578" s="19">
        <f t="shared" si="130"/>
        <v>857.29</v>
      </c>
      <c r="J578" s="138">
        <f t="shared" si="127"/>
        <v>466.74689999999998</v>
      </c>
      <c r="K578" s="78">
        <f t="shared" si="121"/>
        <v>84.014399999999995</v>
      </c>
      <c r="L578" s="144">
        <f t="shared" si="128"/>
        <v>142.8817</v>
      </c>
      <c r="M578" s="87">
        <f t="shared" si="122"/>
        <v>25.718699999999998</v>
      </c>
      <c r="N578" s="14"/>
      <c r="O578" s="14"/>
      <c r="P578" s="14"/>
      <c r="V578" s="36">
        <f t="shared" si="123"/>
        <v>1252.7</v>
      </c>
      <c r="W578" s="36">
        <f t="shared" si="124"/>
        <v>1245.2</v>
      </c>
    </row>
    <row r="579" spans="1:23" x14ac:dyDescent="0.2">
      <c r="A579" s="29">
        <v>41776</v>
      </c>
      <c r="B579" s="2">
        <v>34863136.82</v>
      </c>
      <c r="C579" s="2">
        <v>1248.95</v>
      </c>
      <c r="D579" s="2">
        <f t="shared" si="125"/>
        <v>0</v>
      </c>
      <c r="E579" s="30">
        <f t="shared" si="125"/>
        <v>0</v>
      </c>
      <c r="F579" s="73">
        <f t="shared" si="126"/>
        <v>0</v>
      </c>
      <c r="G579" s="43">
        <f t="shared" si="126"/>
        <v>0</v>
      </c>
      <c r="I579" s="19">
        <f t="shared" si="130"/>
        <v>857.29</v>
      </c>
      <c r="J579" s="138">
        <f t="shared" si="127"/>
        <v>466.74689999999998</v>
      </c>
      <c r="K579" s="78">
        <f t="shared" si="121"/>
        <v>84.014399999999995</v>
      </c>
      <c r="L579" s="144">
        <f t="shared" si="128"/>
        <v>142.8817</v>
      </c>
      <c r="M579" s="87">
        <f t="shared" si="122"/>
        <v>25.718699999999998</v>
      </c>
      <c r="N579" s="14"/>
      <c r="O579" s="14"/>
      <c r="P579" s="14"/>
      <c r="V579" s="36">
        <f t="shared" si="123"/>
        <v>1252.7</v>
      </c>
      <c r="W579" s="36">
        <f t="shared" si="124"/>
        <v>1245.2</v>
      </c>
    </row>
    <row r="580" spans="1:23" x14ac:dyDescent="0.2">
      <c r="A580" s="29">
        <v>41777</v>
      </c>
      <c r="B580" s="2">
        <v>34863136.82</v>
      </c>
      <c r="C580" s="2">
        <v>1248.95</v>
      </c>
      <c r="D580" s="2">
        <f t="shared" si="125"/>
        <v>0</v>
      </c>
      <c r="E580" s="30">
        <f t="shared" si="125"/>
        <v>0</v>
      </c>
      <c r="F580" s="73">
        <f t="shared" si="126"/>
        <v>0</v>
      </c>
      <c r="G580" s="43">
        <f t="shared" si="126"/>
        <v>0</v>
      </c>
      <c r="I580" s="19">
        <f t="shared" si="130"/>
        <v>857.29</v>
      </c>
      <c r="J580" s="138">
        <f t="shared" si="127"/>
        <v>466.74689999999998</v>
      </c>
      <c r="K580" s="78">
        <f t="shared" si="121"/>
        <v>84.014399999999995</v>
      </c>
      <c r="L580" s="144">
        <f t="shared" si="128"/>
        <v>142.8817</v>
      </c>
      <c r="M580" s="87">
        <f t="shared" si="122"/>
        <v>25.718699999999998</v>
      </c>
      <c r="N580" s="14"/>
      <c r="O580" s="14"/>
      <c r="P580" s="14"/>
      <c r="V580" s="36">
        <f t="shared" si="123"/>
        <v>1252.7</v>
      </c>
      <c r="W580" s="36">
        <f t="shared" si="124"/>
        <v>1245.2</v>
      </c>
    </row>
    <row r="581" spans="1:23" x14ac:dyDescent="0.2">
      <c r="A581" s="29">
        <v>41778</v>
      </c>
      <c r="B581" s="2">
        <v>34863136.82</v>
      </c>
      <c r="C581" s="2">
        <v>1248.95</v>
      </c>
      <c r="D581" s="2">
        <f t="shared" si="125"/>
        <v>0</v>
      </c>
      <c r="E581" s="30">
        <f t="shared" si="125"/>
        <v>0</v>
      </c>
      <c r="F581" s="73">
        <f t="shared" si="126"/>
        <v>0</v>
      </c>
      <c r="G581" s="43">
        <f t="shared" si="126"/>
        <v>0</v>
      </c>
      <c r="I581" s="19">
        <f t="shared" si="130"/>
        <v>857.29</v>
      </c>
      <c r="J581" s="138">
        <f t="shared" si="127"/>
        <v>466.74689999999998</v>
      </c>
      <c r="K581" s="78">
        <f t="shared" ref="K581:K644" si="131">ROUND(J581*18%,4)</f>
        <v>84.014399999999995</v>
      </c>
      <c r="L581" s="144">
        <f t="shared" si="128"/>
        <v>142.8817</v>
      </c>
      <c r="M581" s="87">
        <f t="shared" ref="M581:M644" si="132">ROUND(L581*18%,4)</f>
        <v>25.718699999999998</v>
      </c>
      <c r="N581" s="14"/>
      <c r="O581" s="14"/>
      <c r="P581" s="14"/>
      <c r="V581" s="36">
        <f t="shared" ref="V581:V644" si="133">C581+(ROUND(C581*$V$2,2))</f>
        <v>1252.7</v>
      </c>
      <c r="W581" s="36">
        <f t="shared" ref="W581:W644" si="134">C581-(ROUND(C581*$V$2,2))</f>
        <v>1245.2</v>
      </c>
    </row>
    <row r="582" spans="1:23" x14ac:dyDescent="0.2">
      <c r="A582" s="29">
        <v>41779</v>
      </c>
      <c r="B582" s="2">
        <v>34863136.82</v>
      </c>
      <c r="C582" s="2">
        <v>1248.95</v>
      </c>
      <c r="D582" s="2">
        <f t="shared" si="125"/>
        <v>0</v>
      </c>
      <c r="E582" s="30">
        <f t="shared" si="125"/>
        <v>0</v>
      </c>
      <c r="F582" s="73">
        <f t="shared" si="126"/>
        <v>0</v>
      </c>
      <c r="G582" s="43">
        <f t="shared" si="126"/>
        <v>0</v>
      </c>
      <c r="I582" s="31">
        <f t="shared" si="130"/>
        <v>857.29</v>
      </c>
      <c r="J582" s="137">
        <f t="shared" si="127"/>
        <v>466.74689999999998</v>
      </c>
      <c r="K582" s="77">
        <f t="shared" si="131"/>
        <v>84.014399999999995</v>
      </c>
      <c r="L582" s="137">
        <f t="shared" si="128"/>
        <v>142.8817</v>
      </c>
      <c r="M582" s="77">
        <f t="shared" si="132"/>
        <v>25.718699999999998</v>
      </c>
      <c r="N582" s="14"/>
      <c r="O582" s="14"/>
      <c r="P582" s="14"/>
      <c r="V582" s="36">
        <f t="shared" si="133"/>
        <v>1252.7</v>
      </c>
      <c r="W582" s="36">
        <f t="shared" si="134"/>
        <v>1245.2</v>
      </c>
    </row>
    <row r="583" spans="1:23" x14ac:dyDescent="0.2">
      <c r="A583" s="29">
        <v>41780</v>
      </c>
      <c r="B583" s="2">
        <v>34863136.82</v>
      </c>
      <c r="C583" s="2">
        <v>1248.95</v>
      </c>
      <c r="D583" s="2">
        <f t="shared" si="125"/>
        <v>0</v>
      </c>
      <c r="E583" s="30">
        <f t="shared" si="125"/>
        <v>0</v>
      </c>
      <c r="F583" s="73">
        <f t="shared" si="126"/>
        <v>0</v>
      </c>
      <c r="G583" s="43">
        <f t="shared" si="126"/>
        <v>0</v>
      </c>
      <c r="I583" s="31">
        <f t="shared" si="130"/>
        <v>857.29</v>
      </c>
      <c r="J583" s="137">
        <f t="shared" si="127"/>
        <v>466.74689999999998</v>
      </c>
      <c r="K583" s="77">
        <f t="shared" si="131"/>
        <v>84.014399999999995</v>
      </c>
      <c r="L583" s="137">
        <f t="shared" si="128"/>
        <v>142.8817</v>
      </c>
      <c r="M583" s="77">
        <f t="shared" si="132"/>
        <v>25.718699999999998</v>
      </c>
      <c r="N583" s="14"/>
      <c r="O583" s="14"/>
      <c r="P583" s="14"/>
      <c r="V583" s="36">
        <f t="shared" si="133"/>
        <v>1252.7</v>
      </c>
      <c r="W583" s="36">
        <f t="shared" si="134"/>
        <v>1245.2</v>
      </c>
    </row>
    <row r="584" spans="1:23" x14ac:dyDescent="0.2">
      <c r="A584" s="29">
        <v>41781</v>
      </c>
      <c r="B584" s="2">
        <v>34863136.82</v>
      </c>
      <c r="C584" s="2">
        <v>1248.95</v>
      </c>
      <c r="D584" s="2">
        <f t="shared" si="125"/>
        <v>0</v>
      </c>
      <c r="E584" s="30">
        <f t="shared" si="125"/>
        <v>0</v>
      </c>
      <c r="F584" s="73">
        <f t="shared" si="126"/>
        <v>0</v>
      </c>
      <c r="G584" s="43">
        <f t="shared" si="126"/>
        <v>0</v>
      </c>
      <c r="I584" s="19">
        <f t="shared" si="130"/>
        <v>857.29</v>
      </c>
      <c r="J584" s="138">
        <f t="shared" si="127"/>
        <v>466.74689999999998</v>
      </c>
      <c r="K584" s="78">
        <f t="shared" si="131"/>
        <v>84.014399999999995</v>
      </c>
      <c r="L584" s="144">
        <f t="shared" si="128"/>
        <v>142.8817</v>
      </c>
      <c r="M584" s="87">
        <f t="shared" si="132"/>
        <v>25.718699999999998</v>
      </c>
      <c r="N584" s="14"/>
      <c r="O584" s="14"/>
      <c r="P584" s="14"/>
      <c r="V584" s="36">
        <f t="shared" si="133"/>
        <v>1252.7</v>
      </c>
      <c r="W584" s="36">
        <f t="shared" si="134"/>
        <v>1245.2</v>
      </c>
    </row>
    <row r="585" spans="1:23" x14ac:dyDescent="0.2">
      <c r="A585" s="29">
        <v>41782</v>
      </c>
      <c r="B585" s="2">
        <v>34863136.82</v>
      </c>
      <c r="C585" s="2">
        <v>1248.95</v>
      </c>
      <c r="D585" s="2">
        <f t="shared" si="125"/>
        <v>0</v>
      </c>
      <c r="E585" s="30">
        <f t="shared" si="125"/>
        <v>0</v>
      </c>
      <c r="F585" s="73">
        <f t="shared" si="126"/>
        <v>0</v>
      </c>
      <c r="G585" s="43">
        <f t="shared" si="126"/>
        <v>0</v>
      </c>
      <c r="I585" s="19">
        <f t="shared" si="130"/>
        <v>857.29</v>
      </c>
      <c r="J585" s="138">
        <f t="shared" si="127"/>
        <v>466.74689999999998</v>
      </c>
      <c r="K585" s="78">
        <f t="shared" si="131"/>
        <v>84.014399999999995</v>
      </c>
      <c r="L585" s="144">
        <f t="shared" si="128"/>
        <v>142.8817</v>
      </c>
      <c r="M585" s="87">
        <f t="shared" si="132"/>
        <v>25.718699999999998</v>
      </c>
      <c r="N585" s="14"/>
      <c r="O585" s="14"/>
      <c r="P585" s="14"/>
      <c r="V585" s="36">
        <f t="shared" si="133"/>
        <v>1252.7</v>
      </c>
      <c r="W585" s="36">
        <f t="shared" si="134"/>
        <v>1245.2</v>
      </c>
    </row>
    <row r="586" spans="1:23" x14ac:dyDescent="0.2">
      <c r="A586" s="29">
        <v>41783</v>
      </c>
      <c r="B586" s="2">
        <v>34863136.82</v>
      </c>
      <c r="C586" s="2">
        <v>1248.95</v>
      </c>
      <c r="D586" s="2">
        <f t="shared" si="125"/>
        <v>0</v>
      </c>
      <c r="E586" s="30">
        <f t="shared" si="125"/>
        <v>0</v>
      </c>
      <c r="F586" s="73">
        <f t="shared" si="126"/>
        <v>0</v>
      </c>
      <c r="G586" s="43">
        <f t="shared" si="126"/>
        <v>0</v>
      </c>
      <c r="I586" s="19">
        <f t="shared" si="130"/>
        <v>857.29</v>
      </c>
      <c r="J586" s="138">
        <f t="shared" si="127"/>
        <v>466.74689999999998</v>
      </c>
      <c r="K586" s="78">
        <f t="shared" si="131"/>
        <v>84.014399999999995</v>
      </c>
      <c r="L586" s="144">
        <f t="shared" si="128"/>
        <v>142.8817</v>
      </c>
      <c r="M586" s="87">
        <f t="shared" si="132"/>
        <v>25.718699999999998</v>
      </c>
      <c r="N586" s="14"/>
      <c r="O586" s="14"/>
      <c r="P586" s="14"/>
      <c r="V586" s="36">
        <f t="shared" si="133"/>
        <v>1252.7</v>
      </c>
      <c r="W586" s="36">
        <f t="shared" si="134"/>
        <v>1245.2</v>
      </c>
    </row>
    <row r="587" spans="1:23" x14ac:dyDescent="0.2">
      <c r="A587" s="29">
        <v>41784</v>
      </c>
      <c r="B587" s="2">
        <v>34863136.82</v>
      </c>
      <c r="C587" s="2">
        <v>1248.95</v>
      </c>
      <c r="D587" s="2">
        <f t="shared" ref="D587:E650" si="135">IF(B587-B586=-B587-B586,0,B587-B586)</f>
        <v>0</v>
      </c>
      <c r="E587" s="30">
        <f t="shared" si="135"/>
        <v>0</v>
      </c>
      <c r="F587" s="73">
        <f t="shared" ref="F587:G650" si="136">IFERROR(D587/B586,0)</f>
        <v>0</v>
      </c>
      <c r="G587" s="43">
        <f t="shared" si="136"/>
        <v>0</v>
      </c>
      <c r="I587" s="19">
        <f t="shared" si="130"/>
        <v>857.29</v>
      </c>
      <c r="J587" s="138">
        <f t="shared" si="127"/>
        <v>466.74689999999998</v>
      </c>
      <c r="K587" s="78">
        <f t="shared" si="131"/>
        <v>84.014399999999995</v>
      </c>
      <c r="L587" s="144">
        <f t="shared" si="128"/>
        <v>142.8817</v>
      </c>
      <c r="M587" s="87">
        <f t="shared" si="132"/>
        <v>25.718699999999998</v>
      </c>
      <c r="N587" s="14"/>
      <c r="O587" s="14"/>
      <c r="P587" s="14"/>
      <c r="V587" s="36">
        <f t="shared" si="133"/>
        <v>1252.7</v>
      </c>
      <c r="W587" s="36">
        <f t="shared" si="134"/>
        <v>1245.2</v>
      </c>
    </row>
    <row r="588" spans="1:23" x14ac:dyDescent="0.2">
      <c r="A588" s="29">
        <v>41785</v>
      </c>
      <c r="B588" s="2">
        <v>34863136.82</v>
      </c>
      <c r="C588" s="2">
        <v>1248.95</v>
      </c>
      <c r="D588" s="2">
        <f t="shared" si="135"/>
        <v>0</v>
      </c>
      <c r="E588" s="30">
        <f t="shared" si="135"/>
        <v>0</v>
      </c>
      <c r="F588" s="73">
        <f t="shared" si="136"/>
        <v>0</v>
      </c>
      <c r="G588" s="43">
        <f t="shared" si="136"/>
        <v>0</v>
      </c>
      <c r="I588" s="19">
        <f t="shared" si="130"/>
        <v>857.29</v>
      </c>
      <c r="J588" s="138">
        <f t="shared" si="127"/>
        <v>466.74689999999998</v>
      </c>
      <c r="K588" s="78">
        <f t="shared" si="131"/>
        <v>84.014399999999995</v>
      </c>
      <c r="L588" s="144">
        <f t="shared" si="128"/>
        <v>142.8817</v>
      </c>
      <c r="M588" s="87">
        <f t="shared" si="132"/>
        <v>25.718699999999998</v>
      </c>
      <c r="N588" s="14"/>
      <c r="O588" s="14"/>
      <c r="P588" s="14"/>
      <c r="V588" s="36">
        <f t="shared" si="133"/>
        <v>1252.7</v>
      </c>
      <c r="W588" s="36">
        <f t="shared" si="134"/>
        <v>1245.2</v>
      </c>
    </row>
    <row r="589" spans="1:23" x14ac:dyDescent="0.2">
      <c r="A589" s="29">
        <v>41786</v>
      </c>
      <c r="B589" s="2">
        <v>34863136.82</v>
      </c>
      <c r="C589" s="2">
        <v>1248.95</v>
      </c>
      <c r="D589" s="2">
        <f t="shared" si="135"/>
        <v>0</v>
      </c>
      <c r="E589" s="30">
        <f t="shared" si="135"/>
        <v>0</v>
      </c>
      <c r="F589" s="73">
        <f t="shared" si="136"/>
        <v>0</v>
      </c>
      <c r="G589" s="43">
        <f t="shared" si="136"/>
        <v>0</v>
      </c>
      <c r="I589" s="31">
        <f t="shared" si="130"/>
        <v>857.29</v>
      </c>
      <c r="J589" s="137">
        <f t="shared" si="127"/>
        <v>466.74689999999998</v>
      </c>
      <c r="K589" s="77">
        <f t="shared" si="131"/>
        <v>84.014399999999995</v>
      </c>
      <c r="L589" s="137">
        <f t="shared" si="128"/>
        <v>142.8817</v>
      </c>
      <c r="M589" s="77">
        <f t="shared" si="132"/>
        <v>25.718699999999998</v>
      </c>
      <c r="N589" s="191" t="s">
        <v>54</v>
      </c>
      <c r="O589" s="191"/>
      <c r="P589" s="191"/>
      <c r="V589" s="36">
        <f t="shared" si="133"/>
        <v>1252.7</v>
      </c>
      <c r="W589" s="36">
        <f t="shared" si="134"/>
        <v>1245.2</v>
      </c>
    </row>
    <row r="590" spans="1:23" x14ac:dyDescent="0.2">
      <c r="A590" s="29">
        <v>41787</v>
      </c>
      <c r="B590" s="2">
        <v>34863136.82</v>
      </c>
      <c r="C590" s="2">
        <v>1248.95</v>
      </c>
      <c r="D590" s="2">
        <f t="shared" si="135"/>
        <v>0</v>
      </c>
      <c r="E590" s="30">
        <f t="shared" si="135"/>
        <v>0</v>
      </c>
      <c r="F590" s="73">
        <f t="shared" si="136"/>
        <v>0</v>
      </c>
      <c r="G590" s="43">
        <f t="shared" si="136"/>
        <v>0</v>
      </c>
      <c r="I590" s="31">
        <f t="shared" si="130"/>
        <v>857.29</v>
      </c>
      <c r="J590" s="137">
        <f t="shared" si="127"/>
        <v>466.74689999999998</v>
      </c>
      <c r="K590" s="77">
        <f t="shared" si="131"/>
        <v>84.014399999999995</v>
      </c>
      <c r="L590" s="137">
        <f t="shared" si="128"/>
        <v>142.8817</v>
      </c>
      <c r="M590" s="77">
        <f t="shared" si="132"/>
        <v>25.718699999999998</v>
      </c>
      <c r="N590" s="119" t="s">
        <v>52</v>
      </c>
      <c r="O590" s="120">
        <f>SUM(J564:J594)</f>
        <v>14471.351900000001</v>
      </c>
      <c r="P590" s="76">
        <f>SUM(L564:L594)</f>
        <v>4430.0054999999984</v>
      </c>
      <c r="V590" s="36">
        <f t="shared" si="133"/>
        <v>1252.7</v>
      </c>
      <c r="W590" s="36">
        <f t="shared" si="134"/>
        <v>1245.2</v>
      </c>
    </row>
    <row r="591" spans="1:23" x14ac:dyDescent="0.2">
      <c r="A591" s="29">
        <v>41788</v>
      </c>
      <c r="B591" s="2">
        <v>34863136.82</v>
      </c>
      <c r="C591" s="2">
        <v>1248.95</v>
      </c>
      <c r="D591" s="2">
        <f t="shared" si="135"/>
        <v>0</v>
      </c>
      <c r="E591" s="30">
        <f t="shared" si="135"/>
        <v>0</v>
      </c>
      <c r="F591" s="73">
        <f t="shared" si="136"/>
        <v>0</v>
      </c>
      <c r="G591" s="43">
        <f t="shared" si="136"/>
        <v>0</v>
      </c>
      <c r="I591" s="19">
        <f t="shared" si="130"/>
        <v>857.29</v>
      </c>
      <c r="J591" s="138">
        <f t="shared" si="127"/>
        <v>466.74689999999998</v>
      </c>
      <c r="K591" s="78">
        <f t="shared" si="131"/>
        <v>84.014399999999995</v>
      </c>
      <c r="L591" s="144">
        <f t="shared" si="128"/>
        <v>142.8817</v>
      </c>
      <c r="M591" s="87">
        <f t="shared" si="132"/>
        <v>25.718699999999998</v>
      </c>
      <c r="N591" s="119" t="s">
        <v>53</v>
      </c>
      <c r="O591" s="76">
        <f>SUM(K564:K594)</f>
        <v>2604.8422000000005</v>
      </c>
      <c r="P591" s="76">
        <f>SUM(M564:M594)</f>
        <v>797.40090000000032</v>
      </c>
      <c r="V591" s="36">
        <f t="shared" si="133"/>
        <v>1252.7</v>
      </c>
      <c r="W591" s="36">
        <f t="shared" si="134"/>
        <v>1245.2</v>
      </c>
    </row>
    <row r="592" spans="1:23" x14ac:dyDescent="0.2">
      <c r="A592" s="29">
        <v>41789</v>
      </c>
      <c r="B592" s="31">
        <v>34945226.359999999</v>
      </c>
      <c r="C592" s="31">
        <v>1251.8900000000001</v>
      </c>
      <c r="D592" s="2">
        <f t="shared" si="135"/>
        <v>82089.539999999106</v>
      </c>
      <c r="E592" s="30">
        <f t="shared" si="135"/>
        <v>2.9400000000000546</v>
      </c>
      <c r="F592" s="73">
        <f t="shared" si="136"/>
        <v>2.3546228907579724E-3</v>
      </c>
      <c r="G592" s="43">
        <f t="shared" si="136"/>
        <v>2.3539773409664553E-3</v>
      </c>
      <c r="I592" s="19">
        <f t="shared" si="130"/>
        <v>857.29</v>
      </c>
      <c r="J592" s="138">
        <f t="shared" si="127"/>
        <v>466.74689999999998</v>
      </c>
      <c r="K592" s="78">
        <f t="shared" si="131"/>
        <v>84.014399999999995</v>
      </c>
      <c r="L592" s="144">
        <f t="shared" si="128"/>
        <v>142.8817</v>
      </c>
      <c r="M592" s="87">
        <f t="shared" si="132"/>
        <v>25.718699999999998</v>
      </c>
      <c r="N592" s="193" t="s">
        <v>9</v>
      </c>
      <c r="O592" s="194"/>
      <c r="P592" s="194"/>
      <c r="V592" s="36">
        <f t="shared" si="133"/>
        <v>1255.6500000000001</v>
      </c>
      <c r="W592" s="36">
        <f t="shared" si="134"/>
        <v>1248.1300000000001</v>
      </c>
    </row>
    <row r="593" spans="1:23" x14ac:dyDescent="0.2">
      <c r="A593" s="29">
        <v>41790</v>
      </c>
      <c r="B593" s="2">
        <v>34945226.359999999</v>
      </c>
      <c r="C593" s="2">
        <v>1251.8900000000001</v>
      </c>
      <c r="D593" s="2">
        <f t="shared" si="135"/>
        <v>0</v>
      </c>
      <c r="E593" s="30">
        <f t="shared" si="135"/>
        <v>0</v>
      </c>
      <c r="F593" s="73">
        <f t="shared" si="136"/>
        <v>0</v>
      </c>
      <c r="G593" s="43">
        <f t="shared" si="136"/>
        <v>0</v>
      </c>
      <c r="I593" s="19">
        <f t="shared" si="130"/>
        <v>859.31</v>
      </c>
      <c r="J593" s="138">
        <f t="shared" si="127"/>
        <v>467.84589999999997</v>
      </c>
      <c r="K593" s="78">
        <f t="shared" si="131"/>
        <v>84.212299999999999</v>
      </c>
      <c r="L593" s="144">
        <f t="shared" si="128"/>
        <v>143.21809999999999</v>
      </c>
      <c r="M593" s="87">
        <f t="shared" si="132"/>
        <v>25.779299999999999</v>
      </c>
      <c r="N593" s="92" t="s">
        <v>43</v>
      </c>
      <c r="O593" s="174" t="s">
        <v>39</v>
      </c>
      <c r="P593" s="93" t="s">
        <v>40</v>
      </c>
      <c r="V593" s="36">
        <f t="shared" si="133"/>
        <v>1255.6500000000001</v>
      </c>
      <c r="W593" s="36">
        <f t="shared" si="134"/>
        <v>1248.1300000000001</v>
      </c>
    </row>
    <row r="594" spans="1:23" x14ac:dyDescent="0.2">
      <c r="A594" s="29">
        <v>41791</v>
      </c>
      <c r="B594" s="2">
        <v>34945226.359999999</v>
      </c>
      <c r="C594" s="2">
        <v>1251.8900000000001</v>
      </c>
      <c r="D594" s="2">
        <f t="shared" si="135"/>
        <v>0</v>
      </c>
      <c r="E594" s="30">
        <f t="shared" si="135"/>
        <v>0</v>
      </c>
      <c r="F594" s="73">
        <f t="shared" si="136"/>
        <v>0</v>
      </c>
      <c r="G594" s="43">
        <f t="shared" si="136"/>
        <v>0</v>
      </c>
      <c r="I594" s="32">
        <f t="shared" si="130"/>
        <v>859.31</v>
      </c>
      <c r="J594" s="139">
        <f t="shared" ref="J594:J657" si="137">ROUND(IF(B593&lt;=$R$814,B593*$S$814/$O$813,MAX(IF(B593&lt;=$R$815,B593*$S$815/$O$813,MAX(IF(B593&lt;=$R$816,B593*$S$816/$O$813,MAX(IF(B593&lt;=$R$817,B593*$S$817/$O$813,MAX(IF(B593&lt;=$R$818,B593*$S$818/$O$813,MAX(IF(B593&lt;=$R$819,B593*$S$819/$O$813,MAX(IF(B593&gt;$R$820,B593*$S$820/$O$813,0),$R$819*$S$819/$O$813)),$R$818*$S$818/$O$813)),$R$817*$S$817/$O$813)),$R$816*$S$816/$O$813)),$R$815*$S$815/$O$813)),$R$814*$S$814/$O$813)),4)</f>
        <v>467.84589999999997</v>
      </c>
      <c r="K594" s="79">
        <f t="shared" si="131"/>
        <v>84.212299999999999</v>
      </c>
      <c r="L594" s="139">
        <f t="shared" si="128"/>
        <v>143.21809999999999</v>
      </c>
      <c r="M594" s="79">
        <f t="shared" si="132"/>
        <v>25.779299999999999</v>
      </c>
      <c r="N594" s="94">
        <f>SUM(I562:I594)</f>
        <v>28294.610000000019</v>
      </c>
      <c r="O594" s="89">
        <f>IF(SUM(J564:J594)&lt;20000,20000,SUM(J564:J594))</f>
        <v>20000</v>
      </c>
      <c r="P594" s="91">
        <f>IF(SUM(L564:L594)&lt;6000,6000,SUM(L564:L594))</f>
        <v>6000</v>
      </c>
      <c r="V594" s="36">
        <f t="shared" si="133"/>
        <v>1255.6500000000001</v>
      </c>
      <c r="W594" s="36">
        <f t="shared" si="134"/>
        <v>1248.1300000000001</v>
      </c>
    </row>
    <row r="595" spans="1:23" x14ac:dyDescent="0.2">
      <c r="A595" s="29">
        <v>41792</v>
      </c>
      <c r="B595" s="2">
        <v>34945226.359999999</v>
      </c>
      <c r="C595" s="2">
        <v>1251.8900000000001</v>
      </c>
      <c r="D595" s="2">
        <f t="shared" si="135"/>
        <v>0</v>
      </c>
      <c r="E595" s="30">
        <f t="shared" si="135"/>
        <v>0</v>
      </c>
      <c r="F595" s="73">
        <f t="shared" si="136"/>
        <v>0</v>
      </c>
      <c r="G595" s="43">
        <f t="shared" si="136"/>
        <v>0</v>
      </c>
      <c r="I595" s="19">
        <f t="shared" si="130"/>
        <v>859.31</v>
      </c>
      <c r="J595" s="138">
        <f t="shared" si="137"/>
        <v>467.84589999999997</v>
      </c>
      <c r="K595" s="78">
        <f t="shared" si="131"/>
        <v>84.212299999999999</v>
      </c>
      <c r="L595" s="144">
        <f t="shared" si="128"/>
        <v>143.21809999999999</v>
      </c>
      <c r="M595" s="87">
        <f t="shared" si="132"/>
        <v>25.779299999999999</v>
      </c>
      <c r="N595" s="94">
        <f>ROUND(N594*18/118,2)</f>
        <v>4316.13</v>
      </c>
      <c r="O595" s="95">
        <f>IF(O594=TRUE,SUM(K564:K594),O594*18%)</f>
        <v>3600</v>
      </c>
      <c r="P595" s="96">
        <f>IF(P594=TRUE,SUM(M564:M594),P594*18%)</f>
        <v>1080</v>
      </c>
      <c r="Q595" s="34"/>
      <c r="V595" s="36">
        <f t="shared" si="133"/>
        <v>1255.6500000000001</v>
      </c>
      <c r="W595" s="36">
        <f t="shared" si="134"/>
        <v>1248.1300000000001</v>
      </c>
    </row>
    <row r="596" spans="1:23" x14ac:dyDescent="0.2">
      <c r="A596" s="29">
        <v>41793</v>
      </c>
      <c r="B596" s="2">
        <v>34945226.359999999</v>
      </c>
      <c r="C596" s="2">
        <v>1251.8900000000001</v>
      </c>
      <c r="D596" s="2">
        <f t="shared" si="135"/>
        <v>0</v>
      </c>
      <c r="E596" s="30">
        <f t="shared" si="135"/>
        <v>0</v>
      </c>
      <c r="F596" s="73">
        <f t="shared" si="136"/>
        <v>0</v>
      </c>
      <c r="G596" s="43">
        <f t="shared" si="136"/>
        <v>0</v>
      </c>
      <c r="I596" s="31">
        <f t="shared" si="130"/>
        <v>859.31</v>
      </c>
      <c r="J596" s="137">
        <f t="shared" si="137"/>
        <v>467.84589999999997</v>
      </c>
      <c r="K596" s="77">
        <f t="shared" si="131"/>
        <v>84.212299999999999</v>
      </c>
      <c r="L596" s="137">
        <f t="shared" si="128"/>
        <v>143.21809999999999</v>
      </c>
      <c r="M596" s="77">
        <f t="shared" si="132"/>
        <v>25.779299999999999</v>
      </c>
      <c r="N596" s="190" t="s">
        <v>47</v>
      </c>
      <c r="O596" s="190"/>
      <c r="P596" s="190"/>
      <c r="Q596" s="34"/>
      <c r="V596" s="36">
        <f t="shared" si="133"/>
        <v>1255.6500000000001</v>
      </c>
      <c r="W596" s="36">
        <f t="shared" si="134"/>
        <v>1248.1300000000001</v>
      </c>
    </row>
    <row r="597" spans="1:23" x14ac:dyDescent="0.2">
      <c r="A597" s="29">
        <v>41794</v>
      </c>
      <c r="B597" s="2">
        <v>34945226.359999999</v>
      </c>
      <c r="C597" s="2">
        <v>1251.8900000000001</v>
      </c>
      <c r="D597" s="2">
        <f t="shared" si="135"/>
        <v>0</v>
      </c>
      <c r="E597" s="30">
        <f t="shared" si="135"/>
        <v>0</v>
      </c>
      <c r="F597" s="73">
        <f t="shared" si="136"/>
        <v>0</v>
      </c>
      <c r="G597" s="43">
        <f t="shared" si="136"/>
        <v>0</v>
      </c>
      <c r="I597" s="31">
        <f t="shared" si="130"/>
        <v>859.31</v>
      </c>
      <c r="J597" s="137">
        <f t="shared" si="137"/>
        <v>467.84589999999997</v>
      </c>
      <c r="K597" s="77">
        <f t="shared" si="131"/>
        <v>84.212299999999999</v>
      </c>
      <c r="L597" s="137">
        <f t="shared" si="128"/>
        <v>143.21809999999999</v>
      </c>
      <c r="M597" s="77">
        <f t="shared" si="132"/>
        <v>25.779299999999999</v>
      </c>
      <c r="N597" s="75"/>
      <c r="O597" s="75"/>
      <c r="P597" s="75"/>
      <c r="Q597" s="34"/>
      <c r="V597" s="36">
        <f t="shared" si="133"/>
        <v>1255.6500000000001</v>
      </c>
      <c r="W597" s="36">
        <f t="shared" si="134"/>
        <v>1248.1300000000001</v>
      </c>
    </row>
    <row r="598" spans="1:23" x14ac:dyDescent="0.2">
      <c r="A598" s="29">
        <v>41795</v>
      </c>
      <c r="B598" s="2">
        <v>34945226.359999999</v>
      </c>
      <c r="C598" s="2">
        <v>1251.8900000000001</v>
      </c>
      <c r="D598" s="2">
        <f t="shared" si="135"/>
        <v>0</v>
      </c>
      <c r="E598" s="30">
        <f t="shared" si="135"/>
        <v>0</v>
      </c>
      <c r="F598" s="73">
        <f t="shared" si="136"/>
        <v>0</v>
      </c>
      <c r="G598" s="43">
        <f t="shared" si="136"/>
        <v>0</v>
      </c>
      <c r="I598" s="19">
        <f t="shared" si="130"/>
        <v>859.31</v>
      </c>
      <c r="J598" s="138">
        <f t="shared" si="137"/>
        <v>467.84589999999997</v>
      </c>
      <c r="K598" s="78">
        <f t="shared" si="131"/>
        <v>84.212299999999999</v>
      </c>
      <c r="L598" s="144">
        <f t="shared" si="128"/>
        <v>143.21809999999999</v>
      </c>
      <c r="M598" s="87">
        <f t="shared" si="132"/>
        <v>25.779299999999999</v>
      </c>
      <c r="N598" s="75"/>
      <c r="O598" s="75"/>
      <c r="P598" s="75"/>
      <c r="Q598" s="34"/>
      <c r="V598" s="36">
        <f t="shared" si="133"/>
        <v>1255.6500000000001</v>
      </c>
      <c r="W598" s="36">
        <f t="shared" si="134"/>
        <v>1248.1300000000001</v>
      </c>
    </row>
    <row r="599" spans="1:23" x14ac:dyDescent="0.2">
      <c r="A599" s="29">
        <v>41796</v>
      </c>
      <c r="B599" s="2">
        <v>34945226.359999999</v>
      </c>
      <c r="C599" s="2">
        <v>1251.8900000000001</v>
      </c>
      <c r="D599" s="2">
        <f t="shared" si="135"/>
        <v>0</v>
      </c>
      <c r="E599" s="30">
        <f t="shared" si="135"/>
        <v>0</v>
      </c>
      <c r="F599" s="73">
        <f t="shared" si="136"/>
        <v>0</v>
      </c>
      <c r="G599" s="43">
        <f t="shared" si="136"/>
        <v>0</v>
      </c>
      <c r="I599" s="19">
        <f t="shared" si="130"/>
        <v>859.31</v>
      </c>
      <c r="J599" s="138">
        <f t="shared" si="137"/>
        <v>467.84589999999997</v>
      </c>
      <c r="K599" s="78">
        <f t="shared" si="131"/>
        <v>84.212299999999999</v>
      </c>
      <c r="L599" s="144">
        <f t="shared" si="128"/>
        <v>143.21809999999999</v>
      </c>
      <c r="M599" s="87">
        <f t="shared" si="132"/>
        <v>25.779299999999999</v>
      </c>
      <c r="N599" s="14"/>
      <c r="O599" s="14"/>
      <c r="P599" s="14"/>
      <c r="Q599" s="34"/>
      <c r="V599" s="36">
        <f t="shared" si="133"/>
        <v>1255.6500000000001</v>
      </c>
      <c r="W599" s="36">
        <f t="shared" si="134"/>
        <v>1248.1300000000001</v>
      </c>
    </row>
    <row r="600" spans="1:23" x14ac:dyDescent="0.2">
      <c r="A600" s="29">
        <v>41797</v>
      </c>
      <c r="B600" s="2">
        <v>34945226.359999999</v>
      </c>
      <c r="C600" s="2">
        <v>1251.8900000000001</v>
      </c>
      <c r="D600" s="2">
        <f t="shared" si="135"/>
        <v>0</v>
      </c>
      <c r="E600" s="30">
        <f t="shared" si="135"/>
        <v>0</v>
      </c>
      <c r="F600" s="73">
        <f t="shared" si="136"/>
        <v>0</v>
      </c>
      <c r="G600" s="43">
        <f t="shared" si="136"/>
        <v>0</v>
      </c>
      <c r="I600" s="19">
        <f t="shared" si="130"/>
        <v>859.31</v>
      </c>
      <c r="J600" s="138">
        <f t="shared" si="137"/>
        <v>467.84589999999997</v>
      </c>
      <c r="K600" s="78">
        <f t="shared" si="131"/>
        <v>84.212299999999999</v>
      </c>
      <c r="L600" s="144">
        <f t="shared" si="128"/>
        <v>143.21809999999999</v>
      </c>
      <c r="M600" s="87">
        <f t="shared" si="132"/>
        <v>25.779299999999999</v>
      </c>
      <c r="N600" s="14"/>
      <c r="O600" s="14"/>
      <c r="P600" s="14"/>
      <c r="Q600" s="34"/>
      <c r="V600" s="36">
        <f t="shared" si="133"/>
        <v>1255.6500000000001</v>
      </c>
      <c r="W600" s="36">
        <f t="shared" si="134"/>
        <v>1248.1300000000001</v>
      </c>
    </row>
    <row r="601" spans="1:23" x14ac:dyDescent="0.2">
      <c r="A601" s="29">
        <v>41798</v>
      </c>
      <c r="B601" s="2">
        <v>34945226.359999999</v>
      </c>
      <c r="C601" s="2">
        <v>1251.8900000000001</v>
      </c>
      <c r="D601" s="2">
        <f t="shared" si="135"/>
        <v>0</v>
      </c>
      <c r="E601" s="30">
        <f t="shared" si="135"/>
        <v>0</v>
      </c>
      <c r="F601" s="73">
        <f t="shared" si="136"/>
        <v>0</v>
      </c>
      <c r="G601" s="43">
        <f t="shared" si="136"/>
        <v>0</v>
      </c>
      <c r="I601" s="19">
        <f t="shared" si="130"/>
        <v>859.31</v>
      </c>
      <c r="J601" s="138">
        <f t="shared" si="137"/>
        <v>467.84589999999997</v>
      </c>
      <c r="K601" s="78">
        <f t="shared" si="131"/>
        <v>84.212299999999999</v>
      </c>
      <c r="L601" s="144">
        <f t="shared" si="128"/>
        <v>143.21809999999999</v>
      </c>
      <c r="M601" s="87">
        <f t="shared" si="132"/>
        <v>25.779299999999999</v>
      </c>
      <c r="N601" s="14"/>
      <c r="O601" s="14"/>
      <c r="P601" s="14"/>
      <c r="Q601" s="34"/>
      <c r="V601" s="36">
        <f t="shared" si="133"/>
        <v>1255.6500000000001</v>
      </c>
      <c r="W601" s="36">
        <f t="shared" si="134"/>
        <v>1248.1300000000001</v>
      </c>
    </row>
    <row r="602" spans="1:23" x14ac:dyDescent="0.2">
      <c r="A602" s="29">
        <v>41799</v>
      </c>
      <c r="B602" s="2">
        <v>34945226.359999999</v>
      </c>
      <c r="C602" s="2">
        <v>1251.8900000000001</v>
      </c>
      <c r="D602" s="2">
        <f t="shared" si="135"/>
        <v>0</v>
      </c>
      <c r="E602" s="30">
        <f t="shared" si="135"/>
        <v>0</v>
      </c>
      <c r="F602" s="73">
        <f t="shared" si="136"/>
        <v>0</v>
      </c>
      <c r="G602" s="43">
        <f t="shared" si="136"/>
        <v>0</v>
      </c>
      <c r="I602" s="19">
        <f t="shared" si="130"/>
        <v>859.31</v>
      </c>
      <c r="J602" s="138">
        <f t="shared" si="137"/>
        <v>467.84589999999997</v>
      </c>
      <c r="K602" s="78">
        <f t="shared" si="131"/>
        <v>84.212299999999999</v>
      </c>
      <c r="L602" s="144">
        <f t="shared" si="128"/>
        <v>143.21809999999999</v>
      </c>
      <c r="M602" s="87">
        <f t="shared" si="132"/>
        <v>25.779299999999999</v>
      </c>
      <c r="N602" s="14"/>
      <c r="O602" s="14"/>
      <c r="P602" s="14"/>
      <c r="V602" s="36">
        <f t="shared" si="133"/>
        <v>1255.6500000000001</v>
      </c>
      <c r="W602" s="36">
        <f t="shared" si="134"/>
        <v>1248.1300000000001</v>
      </c>
    </row>
    <row r="603" spans="1:23" x14ac:dyDescent="0.2">
      <c r="A603" s="29">
        <v>41800</v>
      </c>
      <c r="B603" s="2">
        <v>34945226.359999999</v>
      </c>
      <c r="C603" s="2">
        <v>1251.8900000000001</v>
      </c>
      <c r="D603" s="2">
        <f t="shared" si="135"/>
        <v>0</v>
      </c>
      <c r="E603" s="30">
        <f t="shared" si="135"/>
        <v>0</v>
      </c>
      <c r="F603" s="73">
        <f t="shared" si="136"/>
        <v>0</v>
      </c>
      <c r="G603" s="43">
        <f t="shared" si="136"/>
        <v>0</v>
      </c>
      <c r="I603" s="19">
        <f t="shared" si="130"/>
        <v>859.31</v>
      </c>
      <c r="J603" s="138">
        <f t="shared" si="137"/>
        <v>467.84589999999997</v>
      </c>
      <c r="K603" s="78">
        <f t="shared" si="131"/>
        <v>84.212299999999999</v>
      </c>
      <c r="L603" s="144">
        <f t="shared" ref="L603:L666" si="138">ROUND(IF(B602&lt;=$R$824,B602*$S$824/$O$813,IF(B602&gt;$R$825,B602*$S$825/$O$813,0)),4)</f>
        <v>143.21809999999999</v>
      </c>
      <c r="M603" s="87">
        <f t="shared" si="132"/>
        <v>25.779299999999999</v>
      </c>
      <c r="N603" s="14"/>
      <c r="O603" s="14"/>
      <c r="P603" s="14"/>
      <c r="V603" s="36">
        <f t="shared" si="133"/>
        <v>1255.6500000000001</v>
      </c>
      <c r="W603" s="36">
        <f t="shared" si="134"/>
        <v>1248.1300000000001</v>
      </c>
    </row>
    <row r="604" spans="1:23" x14ac:dyDescent="0.2">
      <c r="A604" s="29">
        <v>41801</v>
      </c>
      <c r="B604" s="2">
        <v>34945226.359999999</v>
      </c>
      <c r="C604" s="2">
        <v>1251.8900000000001</v>
      </c>
      <c r="D604" s="2">
        <f t="shared" si="135"/>
        <v>0</v>
      </c>
      <c r="E604" s="30">
        <f t="shared" si="135"/>
        <v>0</v>
      </c>
      <c r="F604" s="73">
        <f t="shared" si="136"/>
        <v>0</v>
      </c>
      <c r="G604" s="43">
        <f t="shared" si="136"/>
        <v>0</v>
      </c>
      <c r="I604" s="31">
        <f>ROUND(B604*$N$2/$O$813,2)</f>
        <v>859.31</v>
      </c>
      <c r="J604" s="137">
        <f t="shared" si="137"/>
        <v>467.84589999999997</v>
      </c>
      <c r="K604" s="77">
        <f t="shared" si="131"/>
        <v>84.212299999999999</v>
      </c>
      <c r="L604" s="137">
        <f t="shared" si="138"/>
        <v>143.21809999999999</v>
      </c>
      <c r="M604" s="77">
        <f t="shared" si="132"/>
        <v>25.779299999999999</v>
      </c>
      <c r="N604" s="14"/>
      <c r="O604" s="14"/>
      <c r="P604" s="14"/>
      <c r="V604" s="36">
        <f t="shared" si="133"/>
        <v>1255.6500000000001</v>
      </c>
      <c r="W604" s="36">
        <f t="shared" si="134"/>
        <v>1248.1300000000001</v>
      </c>
    </row>
    <row r="605" spans="1:23" x14ac:dyDescent="0.2">
      <c r="A605" s="29">
        <v>41802</v>
      </c>
      <c r="B605" s="2">
        <v>34945226.359999999</v>
      </c>
      <c r="C605" s="2">
        <v>1251.8900000000001</v>
      </c>
      <c r="D605" s="2">
        <f t="shared" si="135"/>
        <v>0</v>
      </c>
      <c r="E605" s="30">
        <f t="shared" si="135"/>
        <v>0</v>
      </c>
      <c r="F605" s="73">
        <f t="shared" si="136"/>
        <v>0</v>
      </c>
      <c r="G605" s="43">
        <f t="shared" si="136"/>
        <v>0</v>
      </c>
      <c r="I605" s="31">
        <f>ROUND(B605*$N$2/$O$813,2)</f>
        <v>859.31</v>
      </c>
      <c r="J605" s="137">
        <f t="shared" si="137"/>
        <v>467.84589999999997</v>
      </c>
      <c r="K605" s="77">
        <f t="shared" si="131"/>
        <v>84.212299999999999</v>
      </c>
      <c r="L605" s="137">
        <f t="shared" si="138"/>
        <v>143.21809999999999</v>
      </c>
      <c r="M605" s="77">
        <f t="shared" si="132"/>
        <v>25.779299999999999</v>
      </c>
      <c r="N605" s="14"/>
      <c r="O605" s="14"/>
      <c r="P605" s="14"/>
      <c r="V605" s="36">
        <f t="shared" si="133"/>
        <v>1255.6500000000001</v>
      </c>
      <c r="W605" s="36">
        <f t="shared" si="134"/>
        <v>1248.1300000000001</v>
      </c>
    </row>
    <row r="606" spans="1:23" x14ac:dyDescent="0.2">
      <c r="A606" s="29">
        <v>41803</v>
      </c>
      <c r="B606" s="2">
        <v>34945226.359999999</v>
      </c>
      <c r="C606" s="2">
        <v>1251.8900000000001</v>
      </c>
      <c r="D606" s="2">
        <f t="shared" si="135"/>
        <v>0</v>
      </c>
      <c r="E606" s="30">
        <f t="shared" si="135"/>
        <v>0</v>
      </c>
      <c r="F606" s="73">
        <f t="shared" si="136"/>
        <v>0</v>
      </c>
      <c r="G606" s="43">
        <f t="shared" si="136"/>
        <v>0</v>
      </c>
      <c r="I606" s="31">
        <f>ROUND(B606*$N$2/$O$813,2)</f>
        <v>859.31</v>
      </c>
      <c r="J606" s="137">
        <f t="shared" si="137"/>
        <v>467.84589999999997</v>
      </c>
      <c r="K606" s="77">
        <f t="shared" si="131"/>
        <v>84.212299999999999</v>
      </c>
      <c r="L606" s="137">
        <f t="shared" si="138"/>
        <v>143.21809999999999</v>
      </c>
      <c r="M606" s="77">
        <f t="shared" si="132"/>
        <v>25.779299999999999</v>
      </c>
      <c r="N606" s="14"/>
      <c r="O606" s="14"/>
      <c r="P606" s="14"/>
      <c r="V606" s="36">
        <f t="shared" si="133"/>
        <v>1255.6500000000001</v>
      </c>
      <c r="W606" s="36">
        <f t="shared" si="134"/>
        <v>1248.1300000000001</v>
      </c>
    </row>
    <row r="607" spans="1:23" x14ac:dyDescent="0.2">
      <c r="A607" s="29">
        <v>41804</v>
      </c>
      <c r="B607" s="2">
        <v>34945226.359999999</v>
      </c>
      <c r="C607" s="2">
        <v>1251.8900000000001</v>
      </c>
      <c r="D607" s="2">
        <f t="shared" si="135"/>
        <v>0</v>
      </c>
      <c r="E607" s="30">
        <f t="shared" si="135"/>
        <v>0</v>
      </c>
      <c r="F607" s="73">
        <f t="shared" si="136"/>
        <v>0</v>
      </c>
      <c r="G607" s="43">
        <f t="shared" si="136"/>
        <v>0</v>
      </c>
      <c r="I607" s="19">
        <f t="shared" ref="I607:I638" si="139">ROUND(B606*$N$2/$O$813,2)</f>
        <v>859.31</v>
      </c>
      <c r="J607" s="138">
        <f t="shared" si="137"/>
        <v>467.84589999999997</v>
      </c>
      <c r="K607" s="78">
        <f t="shared" si="131"/>
        <v>84.212299999999999</v>
      </c>
      <c r="L607" s="144">
        <f t="shared" si="138"/>
        <v>143.21809999999999</v>
      </c>
      <c r="M607" s="87">
        <f t="shared" si="132"/>
        <v>25.779299999999999</v>
      </c>
      <c r="N607" s="14"/>
      <c r="O607" s="14"/>
      <c r="P607" s="14"/>
      <c r="V607" s="36">
        <f t="shared" si="133"/>
        <v>1255.6500000000001</v>
      </c>
      <c r="W607" s="36">
        <f t="shared" si="134"/>
        <v>1248.1300000000001</v>
      </c>
    </row>
    <row r="608" spans="1:23" x14ac:dyDescent="0.2">
      <c r="A608" s="29">
        <v>41805</v>
      </c>
      <c r="B608" s="2">
        <v>34945226.359999999</v>
      </c>
      <c r="C608" s="2">
        <v>1251.8900000000001</v>
      </c>
      <c r="D608" s="2">
        <f t="shared" si="135"/>
        <v>0</v>
      </c>
      <c r="E608" s="30">
        <f t="shared" si="135"/>
        <v>0</v>
      </c>
      <c r="F608" s="73">
        <f t="shared" si="136"/>
        <v>0</v>
      </c>
      <c r="G608" s="43">
        <f t="shared" si="136"/>
        <v>0</v>
      </c>
      <c r="I608" s="19">
        <f t="shared" si="139"/>
        <v>859.31</v>
      </c>
      <c r="J608" s="138">
        <f t="shared" si="137"/>
        <v>467.84589999999997</v>
      </c>
      <c r="K608" s="78">
        <f t="shared" si="131"/>
        <v>84.212299999999999</v>
      </c>
      <c r="L608" s="144">
        <f t="shared" si="138"/>
        <v>143.21809999999999</v>
      </c>
      <c r="M608" s="87">
        <f t="shared" si="132"/>
        <v>25.779299999999999</v>
      </c>
      <c r="N608" s="14"/>
      <c r="O608" s="14"/>
      <c r="P608" s="14"/>
      <c r="V608" s="36">
        <f t="shared" si="133"/>
        <v>1255.6500000000001</v>
      </c>
      <c r="W608" s="36">
        <f t="shared" si="134"/>
        <v>1248.1300000000001</v>
      </c>
    </row>
    <row r="609" spans="1:23" x14ac:dyDescent="0.2">
      <c r="A609" s="29">
        <v>41806</v>
      </c>
      <c r="B609" s="2">
        <v>34945226.359999999</v>
      </c>
      <c r="C609" s="2">
        <v>1251.8900000000001</v>
      </c>
      <c r="D609" s="2">
        <f t="shared" si="135"/>
        <v>0</v>
      </c>
      <c r="E609" s="30">
        <f t="shared" si="135"/>
        <v>0</v>
      </c>
      <c r="F609" s="73">
        <f t="shared" si="136"/>
        <v>0</v>
      </c>
      <c r="G609" s="43">
        <f t="shared" si="136"/>
        <v>0</v>
      </c>
      <c r="I609" s="19">
        <f t="shared" si="139"/>
        <v>859.31</v>
      </c>
      <c r="J609" s="138">
        <f t="shared" si="137"/>
        <v>467.84589999999997</v>
      </c>
      <c r="K609" s="78">
        <f t="shared" si="131"/>
        <v>84.212299999999999</v>
      </c>
      <c r="L609" s="144">
        <f t="shared" si="138"/>
        <v>143.21809999999999</v>
      </c>
      <c r="M609" s="87">
        <f t="shared" si="132"/>
        <v>25.779299999999999</v>
      </c>
      <c r="N609" s="14"/>
      <c r="O609" s="14"/>
      <c r="P609" s="14"/>
      <c r="V609" s="36">
        <f t="shared" si="133"/>
        <v>1255.6500000000001</v>
      </c>
      <c r="W609" s="36">
        <f t="shared" si="134"/>
        <v>1248.1300000000001</v>
      </c>
    </row>
    <row r="610" spans="1:23" x14ac:dyDescent="0.2">
      <c r="A610" s="29">
        <v>41807</v>
      </c>
      <c r="B610" s="2">
        <v>34945226.359999999</v>
      </c>
      <c r="C610" s="2">
        <v>1251.8900000000001</v>
      </c>
      <c r="D610" s="2">
        <f t="shared" si="135"/>
        <v>0</v>
      </c>
      <c r="E610" s="30">
        <f t="shared" si="135"/>
        <v>0</v>
      </c>
      <c r="F610" s="73">
        <f t="shared" si="136"/>
        <v>0</v>
      </c>
      <c r="G610" s="43">
        <f t="shared" si="136"/>
        <v>0</v>
      </c>
      <c r="I610" s="31">
        <f t="shared" si="139"/>
        <v>859.31</v>
      </c>
      <c r="J610" s="137">
        <f t="shared" si="137"/>
        <v>467.84589999999997</v>
      </c>
      <c r="K610" s="77">
        <f t="shared" si="131"/>
        <v>84.212299999999999</v>
      </c>
      <c r="L610" s="137">
        <f t="shared" si="138"/>
        <v>143.21809999999999</v>
      </c>
      <c r="M610" s="77">
        <f t="shared" si="132"/>
        <v>25.779299999999999</v>
      </c>
      <c r="N610" s="14"/>
      <c r="O610" s="14"/>
      <c r="P610" s="14"/>
      <c r="V610" s="36">
        <f t="shared" si="133"/>
        <v>1255.6500000000001</v>
      </c>
      <c r="W610" s="36">
        <f t="shared" si="134"/>
        <v>1248.1300000000001</v>
      </c>
    </row>
    <row r="611" spans="1:23" x14ac:dyDescent="0.2">
      <c r="A611" s="29">
        <v>41808</v>
      </c>
      <c r="B611" s="2">
        <v>34945226.359999999</v>
      </c>
      <c r="C611" s="2">
        <v>1251.8900000000001</v>
      </c>
      <c r="D611" s="2">
        <f t="shared" si="135"/>
        <v>0</v>
      </c>
      <c r="E611" s="30">
        <f t="shared" si="135"/>
        <v>0</v>
      </c>
      <c r="F611" s="73">
        <f t="shared" si="136"/>
        <v>0</v>
      </c>
      <c r="G611" s="43">
        <f t="shared" si="136"/>
        <v>0</v>
      </c>
      <c r="I611" s="31">
        <f t="shared" si="139"/>
        <v>859.31</v>
      </c>
      <c r="J611" s="137">
        <f t="shared" si="137"/>
        <v>467.84589999999997</v>
      </c>
      <c r="K611" s="77">
        <f t="shared" si="131"/>
        <v>84.212299999999999</v>
      </c>
      <c r="L611" s="137">
        <f t="shared" si="138"/>
        <v>143.21809999999999</v>
      </c>
      <c r="M611" s="77">
        <f t="shared" si="132"/>
        <v>25.779299999999999</v>
      </c>
      <c r="N611" s="14"/>
      <c r="O611" s="14"/>
      <c r="P611" s="14"/>
      <c r="V611" s="36">
        <f t="shared" si="133"/>
        <v>1255.6500000000001</v>
      </c>
      <c r="W611" s="36">
        <f t="shared" si="134"/>
        <v>1248.1300000000001</v>
      </c>
    </row>
    <row r="612" spans="1:23" x14ac:dyDescent="0.2">
      <c r="A612" s="29">
        <v>41809</v>
      </c>
      <c r="B612" s="2">
        <v>34945226.359999999</v>
      </c>
      <c r="C612" s="2">
        <v>1251.8900000000001</v>
      </c>
      <c r="D612" s="2">
        <f t="shared" si="135"/>
        <v>0</v>
      </c>
      <c r="E612" s="30">
        <f t="shared" si="135"/>
        <v>0</v>
      </c>
      <c r="F612" s="73">
        <f t="shared" si="136"/>
        <v>0</v>
      </c>
      <c r="G612" s="43">
        <f t="shared" si="136"/>
        <v>0</v>
      </c>
      <c r="I612" s="19">
        <f t="shared" si="139"/>
        <v>859.31</v>
      </c>
      <c r="J612" s="138">
        <f t="shared" si="137"/>
        <v>467.84589999999997</v>
      </c>
      <c r="K612" s="78">
        <f t="shared" si="131"/>
        <v>84.212299999999999</v>
      </c>
      <c r="L612" s="144">
        <f t="shared" si="138"/>
        <v>143.21809999999999</v>
      </c>
      <c r="M612" s="87">
        <f t="shared" si="132"/>
        <v>25.779299999999999</v>
      </c>
      <c r="N612" s="14"/>
      <c r="O612" s="14"/>
      <c r="P612" s="14"/>
      <c r="V612" s="36">
        <f t="shared" si="133"/>
        <v>1255.6500000000001</v>
      </c>
      <c r="W612" s="36">
        <f t="shared" si="134"/>
        <v>1248.1300000000001</v>
      </c>
    </row>
    <row r="613" spans="1:23" x14ac:dyDescent="0.2">
      <c r="A613" s="29">
        <v>41810</v>
      </c>
      <c r="B613" s="2">
        <v>34945226.359999999</v>
      </c>
      <c r="C613" s="2">
        <v>1251.8900000000001</v>
      </c>
      <c r="D613" s="2">
        <f t="shared" si="135"/>
        <v>0</v>
      </c>
      <c r="E613" s="30">
        <f t="shared" si="135"/>
        <v>0</v>
      </c>
      <c r="F613" s="73">
        <f t="shared" si="136"/>
        <v>0</v>
      </c>
      <c r="G613" s="43">
        <f t="shared" si="136"/>
        <v>0</v>
      </c>
      <c r="I613" s="19">
        <f t="shared" si="139"/>
        <v>859.31</v>
      </c>
      <c r="J613" s="138">
        <f t="shared" si="137"/>
        <v>467.84589999999997</v>
      </c>
      <c r="K613" s="78">
        <f t="shared" si="131"/>
        <v>84.212299999999999</v>
      </c>
      <c r="L613" s="144">
        <f t="shared" si="138"/>
        <v>143.21809999999999</v>
      </c>
      <c r="M613" s="87">
        <f t="shared" si="132"/>
        <v>25.779299999999999</v>
      </c>
      <c r="N613" s="14"/>
      <c r="O613" s="14"/>
      <c r="P613" s="14"/>
      <c r="V613" s="36">
        <f t="shared" si="133"/>
        <v>1255.6500000000001</v>
      </c>
      <c r="W613" s="36">
        <f t="shared" si="134"/>
        <v>1248.1300000000001</v>
      </c>
    </row>
    <row r="614" spans="1:23" x14ac:dyDescent="0.2">
      <c r="A614" s="29">
        <v>41811</v>
      </c>
      <c r="B614" s="2">
        <v>34945226.359999999</v>
      </c>
      <c r="C614" s="2">
        <v>1251.8900000000001</v>
      </c>
      <c r="D614" s="2">
        <f t="shared" si="135"/>
        <v>0</v>
      </c>
      <c r="E614" s="30">
        <f t="shared" si="135"/>
        <v>0</v>
      </c>
      <c r="F614" s="73">
        <f t="shared" si="136"/>
        <v>0</v>
      </c>
      <c r="G614" s="43">
        <f t="shared" si="136"/>
        <v>0</v>
      </c>
      <c r="I614" s="19">
        <f t="shared" si="139"/>
        <v>859.31</v>
      </c>
      <c r="J614" s="138">
        <f t="shared" si="137"/>
        <v>467.84589999999997</v>
      </c>
      <c r="K614" s="78">
        <f t="shared" si="131"/>
        <v>84.212299999999999</v>
      </c>
      <c r="L614" s="144">
        <f t="shared" si="138"/>
        <v>143.21809999999999</v>
      </c>
      <c r="M614" s="87">
        <f t="shared" si="132"/>
        <v>25.779299999999999</v>
      </c>
      <c r="N614" s="14"/>
      <c r="O614" s="14"/>
      <c r="P614" s="14"/>
      <c r="V614" s="36">
        <f t="shared" si="133"/>
        <v>1255.6500000000001</v>
      </c>
      <c r="W614" s="36">
        <f t="shared" si="134"/>
        <v>1248.1300000000001</v>
      </c>
    </row>
    <row r="615" spans="1:23" x14ac:dyDescent="0.2">
      <c r="A615" s="29">
        <v>41812</v>
      </c>
      <c r="B615" s="2">
        <v>34945226.359999999</v>
      </c>
      <c r="C615" s="2">
        <v>1251.8900000000001</v>
      </c>
      <c r="D615" s="2">
        <f t="shared" si="135"/>
        <v>0</v>
      </c>
      <c r="E615" s="30">
        <f t="shared" si="135"/>
        <v>0</v>
      </c>
      <c r="F615" s="73">
        <f t="shared" si="136"/>
        <v>0</v>
      </c>
      <c r="G615" s="43">
        <f t="shared" si="136"/>
        <v>0</v>
      </c>
      <c r="I615" s="19">
        <f t="shared" si="139"/>
        <v>859.31</v>
      </c>
      <c r="J615" s="138">
        <f t="shared" si="137"/>
        <v>467.84589999999997</v>
      </c>
      <c r="K615" s="78">
        <f t="shared" si="131"/>
        <v>84.212299999999999</v>
      </c>
      <c r="L615" s="144">
        <f t="shared" si="138"/>
        <v>143.21809999999999</v>
      </c>
      <c r="M615" s="87">
        <f t="shared" si="132"/>
        <v>25.779299999999999</v>
      </c>
      <c r="N615" s="14"/>
      <c r="O615" s="14"/>
      <c r="P615" s="14"/>
      <c r="V615" s="36">
        <f t="shared" si="133"/>
        <v>1255.6500000000001</v>
      </c>
      <c r="W615" s="36">
        <f t="shared" si="134"/>
        <v>1248.1300000000001</v>
      </c>
    </row>
    <row r="616" spans="1:23" x14ac:dyDescent="0.2">
      <c r="A616" s="29">
        <v>41813</v>
      </c>
      <c r="B616" s="2">
        <v>34945226.359999999</v>
      </c>
      <c r="C616" s="2">
        <v>1251.8900000000001</v>
      </c>
      <c r="D616" s="2">
        <f t="shared" si="135"/>
        <v>0</v>
      </c>
      <c r="E616" s="30">
        <f t="shared" si="135"/>
        <v>0</v>
      </c>
      <c r="F616" s="73">
        <f t="shared" si="136"/>
        <v>0</v>
      </c>
      <c r="G616" s="43">
        <f t="shared" si="136"/>
        <v>0</v>
      </c>
      <c r="I616" s="19">
        <f t="shared" si="139"/>
        <v>859.31</v>
      </c>
      <c r="J616" s="138">
        <f t="shared" si="137"/>
        <v>467.84589999999997</v>
      </c>
      <c r="K616" s="78">
        <f t="shared" si="131"/>
        <v>84.212299999999999</v>
      </c>
      <c r="L616" s="144">
        <f t="shared" si="138"/>
        <v>143.21809999999999</v>
      </c>
      <c r="M616" s="87">
        <f t="shared" si="132"/>
        <v>25.779299999999999</v>
      </c>
      <c r="N616" s="14"/>
      <c r="O616" s="14"/>
      <c r="P616" s="14"/>
      <c r="V616" s="36">
        <f t="shared" si="133"/>
        <v>1255.6500000000001</v>
      </c>
      <c r="W616" s="36">
        <f t="shared" si="134"/>
        <v>1248.1300000000001</v>
      </c>
    </row>
    <row r="617" spans="1:23" x14ac:dyDescent="0.2">
      <c r="A617" s="29">
        <v>41814</v>
      </c>
      <c r="B617" s="2">
        <v>34945226.359999999</v>
      </c>
      <c r="C617" s="2">
        <v>1251.8900000000001</v>
      </c>
      <c r="D617" s="2">
        <f t="shared" si="135"/>
        <v>0</v>
      </c>
      <c r="E617" s="30">
        <f t="shared" si="135"/>
        <v>0</v>
      </c>
      <c r="F617" s="73">
        <f t="shared" si="136"/>
        <v>0</v>
      </c>
      <c r="G617" s="43">
        <f t="shared" si="136"/>
        <v>0</v>
      </c>
      <c r="I617" s="31">
        <f t="shared" si="139"/>
        <v>859.31</v>
      </c>
      <c r="J617" s="137">
        <f t="shared" si="137"/>
        <v>467.84589999999997</v>
      </c>
      <c r="K617" s="77">
        <f t="shared" si="131"/>
        <v>84.212299999999999</v>
      </c>
      <c r="L617" s="137">
        <f t="shared" si="138"/>
        <v>143.21809999999999</v>
      </c>
      <c r="M617" s="77">
        <f t="shared" si="132"/>
        <v>25.779299999999999</v>
      </c>
      <c r="N617" s="14"/>
      <c r="O617" s="14"/>
      <c r="P617" s="14"/>
      <c r="V617" s="36">
        <f t="shared" si="133"/>
        <v>1255.6500000000001</v>
      </c>
      <c r="W617" s="36">
        <f t="shared" si="134"/>
        <v>1248.1300000000001</v>
      </c>
    </row>
    <row r="618" spans="1:23" x14ac:dyDescent="0.2">
      <c r="A618" s="29">
        <v>41815</v>
      </c>
      <c r="B618" s="2">
        <v>34945226.359999999</v>
      </c>
      <c r="C618" s="2">
        <v>1251.8900000000001</v>
      </c>
      <c r="D618" s="2">
        <f t="shared" si="135"/>
        <v>0</v>
      </c>
      <c r="E618" s="30">
        <f t="shared" si="135"/>
        <v>0</v>
      </c>
      <c r="F618" s="73">
        <f t="shared" si="136"/>
        <v>0</v>
      </c>
      <c r="G618" s="43">
        <f t="shared" si="136"/>
        <v>0</v>
      </c>
      <c r="I618" s="31">
        <f t="shared" si="139"/>
        <v>859.31</v>
      </c>
      <c r="J618" s="137">
        <f t="shared" si="137"/>
        <v>467.84589999999997</v>
      </c>
      <c r="K618" s="77">
        <f t="shared" si="131"/>
        <v>84.212299999999999</v>
      </c>
      <c r="L618" s="137">
        <f t="shared" si="138"/>
        <v>143.21809999999999</v>
      </c>
      <c r="M618" s="77">
        <f t="shared" si="132"/>
        <v>25.779299999999999</v>
      </c>
      <c r="N618" s="191" t="s">
        <v>54</v>
      </c>
      <c r="O618" s="191"/>
      <c r="P618" s="191"/>
      <c r="V618" s="36">
        <f t="shared" si="133"/>
        <v>1255.6500000000001</v>
      </c>
      <c r="W618" s="36">
        <f t="shared" si="134"/>
        <v>1248.1300000000001</v>
      </c>
    </row>
    <row r="619" spans="1:23" x14ac:dyDescent="0.2">
      <c r="A619" s="29">
        <v>41816</v>
      </c>
      <c r="B619" s="2">
        <v>34945226.359999999</v>
      </c>
      <c r="C619" s="2">
        <v>1251.8900000000001</v>
      </c>
      <c r="D619" s="2">
        <f t="shared" si="135"/>
        <v>0</v>
      </c>
      <c r="E619" s="30">
        <f t="shared" si="135"/>
        <v>0</v>
      </c>
      <c r="F619" s="73">
        <f t="shared" si="136"/>
        <v>0</v>
      </c>
      <c r="G619" s="43">
        <f t="shared" si="136"/>
        <v>0</v>
      </c>
      <c r="I619" s="19">
        <f t="shared" si="139"/>
        <v>859.31</v>
      </c>
      <c r="J619" s="138">
        <f t="shared" si="137"/>
        <v>467.84589999999997</v>
      </c>
      <c r="K619" s="78">
        <f t="shared" si="131"/>
        <v>84.212299999999999</v>
      </c>
      <c r="L619" s="144">
        <f t="shared" si="138"/>
        <v>143.21809999999999</v>
      </c>
      <c r="M619" s="87">
        <f t="shared" si="132"/>
        <v>25.779299999999999</v>
      </c>
      <c r="N619" s="119" t="s">
        <v>52</v>
      </c>
      <c r="O619" s="120">
        <f>SUM(J595:J624)</f>
        <v>14044.980300000003</v>
      </c>
      <c r="P619" s="76">
        <f>SUM(L595:L624)</f>
        <v>4299.4828000000007</v>
      </c>
      <c r="V619" s="36">
        <f t="shared" si="133"/>
        <v>1255.6500000000001</v>
      </c>
      <c r="W619" s="36">
        <f t="shared" si="134"/>
        <v>1248.1300000000001</v>
      </c>
    </row>
    <row r="620" spans="1:23" x14ac:dyDescent="0.2">
      <c r="A620" s="29">
        <v>41817</v>
      </c>
      <c r="B620" s="2">
        <v>34945226.359999999</v>
      </c>
      <c r="C620" s="2">
        <v>1251.8900000000001</v>
      </c>
      <c r="D620" s="2">
        <f t="shared" si="135"/>
        <v>0</v>
      </c>
      <c r="E620" s="30">
        <f t="shared" si="135"/>
        <v>0</v>
      </c>
      <c r="F620" s="73">
        <f t="shared" si="136"/>
        <v>0</v>
      </c>
      <c r="G620" s="43">
        <f t="shared" si="136"/>
        <v>0</v>
      </c>
      <c r="I620" s="19">
        <f t="shared" si="139"/>
        <v>859.31</v>
      </c>
      <c r="J620" s="138">
        <f t="shared" si="137"/>
        <v>467.84589999999997</v>
      </c>
      <c r="K620" s="78">
        <f t="shared" si="131"/>
        <v>84.212299999999999</v>
      </c>
      <c r="L620" s="144">
        <f t="shared" si="138"/>
        <v>143.21809999999999</v>
      </c>
      <c r="M620" s="87">
        <f t="shared" si="132"/>
        <v>25.779299999999999</v>
      </c>
      <c r="N620" s="119" t="s">
        <v>53</v>
      </c>
      <c r="O620" s="76">
        <f>SUM(K595:K624)</f>
        <v>2528.0976000000001</v>
      </c>
      <c r="P620" s="76">
        <f>SUM(M595:M624)</f>
        <v>773.9081000000001</v>
      </c>
      <c r="V620" s="36">
        <f t="shared" si="133"/>
        <v>1255.6500000000001</v>
      </c>
      <c r="W620" s="36">
        <f t="shared" si="134"/>
        <v>1248.1300000000001</v>
      </c>
    </row>
    <row r="621" spans="1:23" x14ac:dyDescent="0.2">
      <c r="A621" s="29">
        <v>41818</v>
      </c>
      <c r="B621" s="2">
        <v>34945226.359999999</v>
      </c>
      <c r="C621" s="2">
        <v>1251.8900000000001</v>
      </c>
      <c r="D621" s="2">
        <f t="shared" si="135"/>
        <v>0</v>
      </c>
      <c r="E621" s="30">
        <f t="shared" si="135"/>
        <v>0</v>
      </c>
      <c r="F621" s="73">
        <f t="shared" si="136"/>
        <v>0</v>
      </c>
      <c r="G621" s="43">
        <f t="shared" si="136"/>
        <v>0</v>
      </c>
      <c r="I621" s="19">
        <f t="shared" si="139"/>
        <v>859.31</v>
      </c>
      <c r="J621" s="138">
        <f t="shared" si="137"/>
        <v>467.84589999999997</v>
      </c>
      <c r="K621" s="78">
        <f t="shared" si="131"/>
        <v>84.212299999999999</v>
      </c>
      <c r="L621" s="144">
        <f t="shared" si="138"/>
        <v>143.21809999999999</v>
      </c>
      <c r="M621" s="87">
        <f t="shared" si="132"/>
        <v>25.779299999999999</v>
      </c>
      <c r="N621" s="193" t="s">
        <v>10</v>
      </c>
      <c r="O621" s="193"/>
      <c r="P621" s="193"/>
      <c r="V621" s="36">
        <f t="shared" si="133"/>
        <v>1255.6500000000001</v>
      </c>
      <c r="W621" s="36">
        <f t="shared" si="134"/>
        <v>1248.1300000000001</v>
      </c>
    </row>
    <row r="622" spans="1:23" x14ac:dyDescent="0.2">
      <c r="A622" s="29">
        <v>41819</v>
      </c>
      <c r="B622" s="2">
        <v>34945226.359999999</v>
      </c>
      <c r="C622" s="2">
        <v>1251.8900000000001</v>
      </c>
      <c r="D622" s="2">
        <f t="shared" si="135"/>
        <v>0</v>
      </c>
      <c r="E622" s="30">
        <f t="shared" si="135"/>
        <v>0</v>
      </c>
      <c r="F622" s="73">
        <f t="shared" si="136"/>
        <v>0</v>
      </c>
      <c r="G622" s="43">
        <f t="shared" si="136"/>
        <v>0</v>
      </c>
      <c r="I622" s="19">
        <f t="shared" si="139"/>
        <v>859.31</v>
      </c>
      <c r="J622" s="138">
        <f t="shared" si="137"/>
        <v>467.84589999999997</v>
      </c>
      <c r="K622" s="78">
        <f t="shared" si="131"/>
        <v>84.212299999999999</v>
      </c>
      <c r="L622" s="144">
        <f t="shared" si="138"/>
        <v>143.21809999999999</v>
      </c>
      <c r="M622" s="87">
        <f t="shared" si="132"/>
        <v>25.779299999999999</v>
      </c>
      <c r="N622" s="92" t="s">
        <v>43</v>
      </c>
      <c r="O622" s="174" t="s">
        <v>39</v>
      </c>
      <c r="P622" s="93" t="s">
        <v>40</v>
      </c>
      <c r="V622" s="36">
        <f t="shared" si="133"/>
        <v>1255.6500000000001</v>
      </c>
      <c r="W622" s="36">
        <f t="shared" si="134"/>
        <v>1248.1300000000001</v>
      </c>
    </row>
    <row r="623" spans="1:23" x14ac:dyDescent="0.2">
      <c r="A623" s="29">
        <v>41820</v>
      </c>
      <c r="B623" s="31">
        <v>35662532.539999999</v>
      </c>
      <c r="C623" s="31">
        <v>1277.58</v>
      </c>
      <c r="D623" s="2">
        <f t="shared" si="135"/>
        <v>717306.1799999997</v>
      </c>
      <c r="E623" s="30">
        <f t="shared" si="135"/>
        <v>25.689999999999827</v>
      </c>
      <c r="F623" s="73">
        <f t="shared" si="136"/>
        <v>2.0526585594565303E-2</v>
      </c>
      <c r="G623" s="43">
        <f t="shared" si="136"/>
        <v>2.0520972289897535E-2</v>
      </c>
      <c r="I623" s="32">
        <f t="shared" si="139"/>
        <v>859.31</v>
      </c>
      <c r="J623" s="138">
        <f t="shared" si="137"/>
        <v>467.84589999999997</v>
      </c>
      <c r="K623" s="78">
        <f t="shared" si="131"/>
        <v>84.212299999999999</v>
      </c>
      <c r="L623" s="144">
        <f t="shared" si="138"/>
        <v>143.21809999999999</v>
      </c>
      <c r="M623" s="87">
        <f t="shared" si="132"/>
        <v>25.779299999999999</v>
      </c>
      <c r="N623" s="94">
        <f>SUM(I595:I623)</f>
        <v>24919.990000000005</v>
      </c>
      <c r="O623" s="89">
        <f>IF(SUM(J595:J624)&lt;20000,20000,SUM(J595:J624))</f>
        <v>20000</v>
      </c>
      <c r="P623" s="91">
        <f>IF(SUM(L595:L624)&lt;6000,6000,SUM(L595:L624))</f>
        <v>6000</v>
      </c>
      <c r="V623" s="36">
        <f t="shared" si="133"/>
        <v>1281.4099999999999</v>
      </c>
      <c r="W623" s="36">
        <f t="shared" si="134"/>
        <v>1273.75</v>
      </c>
    </row>
    <row r="624" spans="1:23" x14ac:dyDescent="0.2">
      <c r="A624" s="29">
        <v>41821</v>
      </c>
      <c r="B624" s="2">
        <v>35662532.539999999</v>
      </c>
      <c r="C624" s="2">
        <v>1277.58</v>
      </c>
      <c r="D624" s="2">
        <f t="shared" si="135"/>
        <v>0</v>
      </c>
      <c r="E624" s="30">
        <f t="shared" si="135"/>
        <v>0</v>
      </c>
      <c r="F624" s="73">
        <f t="shared" si="136"/>
        <v>0</v>
      </c>
      <c r="G624" s="43">
        <f t="shared" si="136"/>
        <v>0</v>
      </c>
      <c r="I624" s="31">
        <f t="shared" si="139"/>
        <v>876.95</v>
      </c>
      <c r="J624" s="139">
        <f t="shared" si="137"/>
        <v>477.44920000000002</v>
      </c>
      <c r="K624" s="79">
        <f t="shared" si="131"/>
        <v>85.940899999999999</v>
      </c>
      <c r="L624" s="139">
        <f t="shared" si="138"/>
        <v>146.15790000000001</v>
      </c>
      <c r="M624" s="79">
        <f t="shared" si="132"/>
        <v>26.308399999999999</v>
      </c>
      <c r="N624" s="94">
        <f>ROUND(N623*18/118,2)</f>
        <v>3801.35</v>
      </c>
      <c r="O624" s="95">
        <f>IF(O623=TRUE,SUM(K595:K624),O623*18%)</f>
        <v>3600</v>
      </c>
      <c r="P624" s="96">
        <f>IF(P623=TRUE,SUM(M595:M624),P623*18%)</f>
        <v>1080</v>
      </c>
      <c r="V624" s="36">
        <f t="shared" si="133"/>
        <v>1281.4099999999999</v>
      </c>
      <c r="W624" s="36">
        <f t="shared" si="134"/>
        <v>1273.75</v>
      </c>
    </row>
    <row r="625" spans="1:23" x14ac:dyDescent="0.2">
      <c r="A625" s="29">
        <v>41822</v>
      </c>
      <c r="B625" s="2">
        <v>35662532.539999999</v>
      </c>
      <c r="C625" s="2">
        <v>1277.58</v>
      </c>
      <c r="D625" s="2">
        <f t="shared" si="135"/>
        <v>0</v>
      </c>
      <c r="E625" s="30">
        <f t="shared" si="135"/>
        <v>0</v>
      </c>
      <c r="F625" s="73">
        <f t="shared" si="136"/>
        <v>0</v>
      </c>
      <c r="G625" s="43">
        <f t="shared" si="136"/>
        <v>0</v>
      </c>
      <c r="I625" s="31">
        <f t="shared" si="139"/>
        <v>876.95</v>
      </c>
      <c r="J625" s="137">
        <f t="shared" si="137"/>
        <v>477.44920000000002</v>
      </c>
      <c r="K625" s="77">
        <f t="shared" si="131"/>
        <v>85.940899999999999</v>
      </c>
      <c r="L625" s="137">
        <f t="shared" si="138"/>
        <v>146.15790000000001</v>
      </c>
      <c r="M625" s="77">
        <f t="shared" si="132"/>
        <v>26.308399999999999</v>
      </c>
      <c r="N625" s="190" t="s">
        <v>47</v>
      </c>
      <c r="O625" s="190"/>
      <c r="P625" s="190"/>
      <c r="Q625" s="34"/>
      <c r="V625" s="36">
        <f t="shared" si="133"/>
        <v>1281.4099999999999</v>
      </c>
      <c r="W625" s="36">
        <f t="shared" si="134"/>
        <v>1273.75</v>
      </c>
    </row>
    <row r="626" spans="1:23" x14ac:dyDescent="0.2">
      <c r="A626" s="29">
        <v>41823</v>
      </c>
      <c r="B626" s="2">
        <v>35662532.539999999</v>
      </c>
      <c r="C626" s="2">
        <v>1277.58</v>
      </c>
      <c r="D626" s="2">
        <f t="shared" si="135"/>
        <v>0</v>
      </c>
      <c r="E626" s="30">
        <f t="shared" si="135"/>
        <v>0</v>
      </c>
      <c r="F626" s="73">
        <f t="shared" si="136"/>
        <v>0</v>
      </c>
      <c r="G626" s="43">
        <f t="shared" si="136"/>
        <v>0</v>
      </c>
      <c r="I626" s="19">
        <f t="shared" si="139"/>
        <v>876.95</v>
      </c>
      <c r="J626" s="138">
        <f t="shared" si="137"/>
        <v>477.44920000000002</v>
      </c>
      <c r="K626" s="78">
        <f t="shared" si="131"/>
        <v>85.940899999999999</v>
      </c>
      <c r="L626" s="144">
        <f t="shared" si="138"/>
        <v>146.15790000000001</v>
      </c>
      <c r="M626" s="87">
        <f t="shared" si="132"/>
        <v>26.308399999999999</v>
      </c>
      <c r="N626" s="14"/>
      <c r="O626" s="14"/>
      <c r="P626" s="14"/>
      <c r="Q626" s="34"/>
      <c r="V626" s="36">
        <f t="shared" si="133"/>
        <v>1281.4099999999999</v>
      </c>
      <c r="W626" s="36">
        <f t="shared" si="134"/>
        <v>1273.75</v>
      </c>
    </row>
    <row r="627" spans="1:23" x14ac:dyDescent="0.2">
      <c r="A627" s="29">
        <v>41824</v>
      </c>
      <c r="B627" s="2">
        <v>35662532.539999999</v>
      </c>
      <c r="C627" s="2">
        <v>1277.58</v>
      </c>
      <c r="D627" s="2">
        <f t="shared" si="135"/>
        <v>0</v>
      </c>
      <c r="E627" s="30">
        <f t="shared" si="135"/>
        <v>0</v>
      </c>
      <c r="F627" s="73">
        <f t="shared" si="136"/>
        <v>0</v>
      </c>
      <c r="G627" s="43">
        <f t="shared" si="136"/>
        <v>0</v>
      </c>
      <c r="I627" s="19">
        <f t="shared" si="139"/>
        <v>876.95</v>
      </c>
      <c r="J627" s="138">
        <f t="shared" si="137"/>
        <v>477.44920000000002</v>
      </c>
      <c r="K627" s="78">
        <f t="shared" si="131"/>
        <v>85.940899999999999</v>
      </c>
      <c r="L627" s="144">
        <f t="shared" si="138"/>
        <v>146.15790000000001</v>
      </c>
      <c r="M627" s="87">
        <f t="shared" si="132"/>
        <v>26.308399999999999</v>
      </c>
      <c r="N627" s="75"/>
      <c r="O627" s="75"/>
      <c r="P627" s="75"/>
      <c r="Q627" s="34"/>
      <c r="V627" s="36">
        <f t="shared" si="133"/>
        <v>1281.4099999999999</v>
      </c>
      <c r="W627" s="36">
        <f t="shared" si="134"/>
        <v>1273.75</v>
      </c>
    </row>
    <row r="628" spans="1:23" x14ac:dyDescent="0.2">
      <c r="A628" s="29">
        <v>41825</v>
      </c>
      <c r="B628" s="2">
        <v>35662532.539999999</v>
      </c>
      <c r="C628" s="2">
        <v>1277.58</v>
      </c>
      <c r="D628" s="2">
        <f t="shared" si="135"/>
        <v>0</v>
      </c>
      <c r="E628" s="30">
        <f t="shared" si="135"/>
        <v>0</v>
      </c>
      <c r="F628" s="73">
        <f t="shared" si="136"/>
        <v>0</v>
      </c>
      <c r="G628" s="43">
        <f t="shared" si="136"/>
        <v>0</v>
      </c>
      <c r="I628" s="19">
        <f t="shared" si="139"/>
        <v>876.95</v>
      </c>
      <c r="J628" s="138">
        <f t="shared" si="137"/>
        <v>477.44920000000002</v>
      </c>
      <c r="K628" s="78">
        <f t="shared" si="131"/>
        <v>85.940899999999999</v>
      </c>
      <c r="L628" s="144">
        <f t="shared" si="138"/>
        <v>146.15790000000001</v>
      </c>
      <c r="M628" s="87">
        <f t="shared" si="132"/>
        <v>26.308399999999999</v>
      </c>
      <c r="N628" s="75"/>
      <c r="O628" s="75"/>
      <c r="P628" s="75"/>
      <c r="Q628" s="34"/>
      <c r="V628" s="36">
        <f t="shared" si="133"/>
        <v>1281.4099999999999</v>
      </c>
      <c r="W628" s="36">
        <f t="shared" si="134"/>
        <v>1273.75</v>
      </c>
    </row>
    <row r="629" spans="1:23" x14ac:dyDescent="0.2">
      <c r="A629" s="29">
        <v>41826</v>
      </c>
      <c r="B629" s="2">
        <v>35662532.539999999</v>
      </c>
      <c r="C629" s="2">
        <v>1277.58</v>
      </c>
      <c r="D629" s="2">
        <f t="shared" si="135"/>
        <v>0</v>
      </c>
      <c r="E629" s="30">
        <f t="shared" si="135"/>
        <v>0</v>
      </c>
      <c r="F629" s="73">
        <f t="shared" si="136"/>
        <v>0</v>
      </c>
      <c r="G629" s="43">
        <f t="shared" si="136"/>
        <v>0</v>
      </c>
      <c r="I629" s="19">
        <f t="shared" si="139"/>
        <v>876.95</v>
      </c>
      <c r="J629" s="138">
        <f t="shared" si="137"/>
        <v>477.44920000000002</v>
      </c>
      <c r="K629" s="78">
        <f t="shared" si="131"/>
        <v>85.940899999999999</v>
      </c>
      <c r="L629" s="144">
        <f t="shared" si="138"/>
        <v>146.15790000000001</v>
      </c>
      <c r="M629" s="87">
        <f t="shared" si="132"/>
        <v>26.308399999999999</v>
      </c>
      <c r="N629" s="14"/>
      <c r="O629" s="14"/>
      <c r="P629" s="14"/>
      <c r="Q629" s="34"/>
      <c r="V629" s="36">
        <f t="shared" si="133"/>
        <v>1281.4099999999999</v>
      </c>
      <c r="W629" s="36">
        <f t="shared" si="134"/>
        <v>1273.75</v>
      </c>
    </row>
    <row r="630" spans="1:23" x14ac:dyDescent="0.2">
      <c r="A630" s="29">
        <v>41827</v>
      </c>
      <c r="B630" s="2">
        <v>35662532.539999999</v>
      </c>
      <c r="C630" s="2">
        <v>1277.58</v>
      </c>
      <c r="D630" s="2">
        <f t="shared" si="135"/>
        <v>0</v>
      </c>
      <c r="E630" s="30">
        <f t="shared" si="135"/>
        <v>0</v>
      </c>
      <c r="F630" s="73">
        <f t="shared" si="136"/>
        <v>0</v>
      </c>
      <c r="G630" s="43">
        <f t="shared" si="136"/>
        <v>0</v>
      </c>
      <c r="I630" s="19">
        <f t="shared" si="139"/>
        <v>876.95</v>
      </c>
      <c r="J630" s="138">
        <f t="shared" si="137"/>
        <v>477.44920000000002</v>
      </c>
      <c r="K630" s="78">
        <f t="shared" si="131"/>
        <v>85.940899999999999</v>
      </c>
      <c r="L630" s="144">
        <f t="shared" si="138"/>
        <v>146.15790000000001</v>
      </c>
      <c r="M630" s="87">
        <f t="shared" si="132"/>
        <v>26.308399999999999</v>
      </c>
      <c r="N630" s="14"/>
      <c r="O630" s="14"/>
      <c r="P630" s="14"/>
      <c r="Q630" s="34"/>
      <c r="V630" s="36">
        <f t="shared" si="133"/>
        <v>1281.4099999999999</v>
      </c>
      <c r="W630" s="36">
        <f t="shared" si="134"/>
        <v>1273.75</v>
      </c>
    </row>
    <row r="631" spans="1:23" x14ac:dyDescent="0.2">
      <c r="A631" s="29">
        <v>41828</v>
      </c>
      <c r="B631" s="2">
        <v>35662532.539999999</v>
      </c>
      <c r="C631" s="2">
        <v>1277.58</v>
      </c>
      <c r="D631" s="2">
        <f t="shared" si="135"/>
        <v>0</v>
      </c>
      <c r="E631" s="30">
        <f t="shared" si="135"/>
        <v>0</v>
      </c>
      <c r="F631" s="73">
        <f t="shared" si="136"/>
        <v>0</v>
      </c>
      <c r="G631" s="43">
        <f t="shared" si="136"/>
        <v>0</v>
      </c>
      <c r="I631" s="31">
        <f t="shared" si="139"/>
        <v>876.95</v>
      </c>
      <c r="J631" s="137">
        <f t="shared" si="137"/>
        <v>477.44920000000002</v>
      </c>
      <c r="K631" s="77">
        <f t="shared" si="131"/>
        <v>85.940899999999999</v>
      </c>
      <c r="L631" s="137">
        <f t="shared" si="138"/>
        <v>146.15790000000001</v>
      </c>
      <c r="M631" s="77">
        <f t="shared" si="132"/>
        <v>26.308399999999999</v>
      </c>
      <c r="N631" s="14"/>
      <c r="O631" s="14"/>
      <c r="P631" s="14"/>
      <c r="Q631" s="34"/>
      <c r="V631" s="36">
        <f t="shared" si="133"/>
        <v>1281.4099999999999</v>
      </c>
      <c r="W631" s="36">
        <f t="shared" si="134"/>
        <v>1273.75</v>
      </c>
    </row>
    <row r="632" spans="1:23" x14ac:dyDescent="0.2">
      <c r="A632" s="29">
        <v>41829</v>
      </c>
      <c r="B632" s="2">
        <v>35662532.539999999</v>
      </c>
      <c r="C632" s="2">
        <v>1277.58</v>
      </c>
      <c r="D632" s="2">
        <f t="shared" si="135"/>
        <v>0</v>
      </c>
      <c r="E632" s="30">
        <f t="shared" si="135"/>
        <v>0</v>
      </c>
      <c r="F632" s="73">
        <f t="shared" si="136"/>
        <v>0</v>
      </c>
      <c r="G632" s="43">
        <f t="shared" si="136"/>
        <v>0</v>
      </c>
      <c r="I632" s="31">
        <f t="shared" si="139"/>
        <v>876.95</v>
      </c>
      <c r="J632" s="137">
        <f t="shared" si="137"/>
        <v>477.44920000000002</v>
      </c>
      <c r="K632" s="77">
        <f t="shared" si="131"/>
        <v>85.940899999999999</v>
      </c>
      <c r="L632" s="137">
        <f t="shared" si="138"/>
        <v>146.15790000000001</v>
      </c>
      <c r="M632" s="77">
        <f t="shared" si="132"/>
        <v>26.308399999999999</v>
      </c>
      <c r="N632" s="14"/>
      <c r="O632" s="14"/>
      <c r="P632" s="14"/>
      <c r="V632" s="36">
        <f t="shared" si="133"/>
        <v>1281.4099999999999</v>
      </c>
      <c r="W632" s="36">
        <f t="shared" si="134"/>
        <v>1273.75</v>
      </c>
    </row>
    <row r="633" spans="1:23" x14ac:dyDescent="0.2">
      <c r="A633" s="29">
        <v>41830</v>
      </c>
      <c r="B633" s="2">
        <v>35662532.539999999</v>
      </c>
      <c r="C633" s="2">
        <v>1277.58</v>
      </c>
      <c r="D633" s="2">
        <f t="shared" si="135"/>
        <v>0</v>
      </c>
      <c r="E633" s="30">
        <f t="shared" si="135"/>
        <v>0</v>
      </c>
      <c r="F633" s="73">
        <f t="shared" si="136"/>
        <v>0</v>
      </c>
      <c r="G633" s="43">
        <f t="shared" si="136"/>
        <v>0</v>
      </c>
      <c r="I633" s="19">
        <f t="shared" si="139"/>
        <v>876.95</v>
      </c>
      <c r="J633" s="138">
        <f t="shared" si="137"/>
        <v>477.44920000000002</v>
      </c>
      <c r="K633" s="78">
        <f t="shared" si="131"/>
        <v>85.940899999999999</v>
      </c>
      <c r="L633" s="144">
        <f t="shared" si="138"/>
        <v>146.15790000000001</v>
      </c>
      <c r="M633" s="87">
        <f t="shared" si="132"/>
        <v>26.308399999999999</v>
      </c>
      <c r="N633" s="14"/>
      <c r="O633" s="14"/>
      <c r="P633" s="14"/>
      <c r="V633" s="36">
        <f t="shared" si="133"/>
        <v>1281.4099999999999</v>
      </c>
      <c r="W633" s="36">
        <f t="shared" si="134"/>
        <v>1273.75</v>
      </c>
    </row>
    <row r="634" spans="1:23" x14ac:dyDescent="0.2">
      <c r="A634" s="29">
        <v>41831</v>
      </c>
      <c r="B634" s="2">
        <v>35662532.539999999</v>
      </c>
      <c r="C634" s="2">
        <v>1277.58</v>
      </c>
      <c r="D634" s="2">
        <f t="shared" si="135"/>
        <v>0</v>
      </c>
      <c r="E634" s="30">
        <f t="shared" si="135"/>
        <v>0</v>
      </c>
      <c r="F634" s="73">
        <f t="shared" si="136"/>
        <v>0</v>
      </c>
      <c r="G634" s="43">
        <f t="shared" si="136"/>
        <v>0</v>
      </c>
      <c r="I634" s="19">
        <f t="shared" si="139"/>
        <v>876.95</v>
      </c>
      <c r="J634" s="138">
        <f t="shared" si="137"/>
        <v>477.44920000000002</v>
      </c>
      <c r="K634" s="78">
        <f t="shared" si="131"/>
        <v>85.940899999999999</v>
      </c>
      <c r="L634" s="144">
        <f t="shared" si="138"/>
        <v>146.15790000000001</v>
      </c>
      <c r="M634" s="87">
        <f t="shared" si="132"/>
        <v>26.308399999999999</v>
      </c>
      <c r="N634" s="14"/>
      <c r="O634" s="14"/>
      <c r="P634" s="14"/>
      <c r="V634" s="36">
        <f t="shared" si="133"/>
        <v>1281.4099999999999</v>
      </c>
      <c r="W634" s="36">
        <f t="shared" si="134"/>
        <v>1273.75</v>
      </c>
    </row>
    <row r="635" spans="1:23" x14ac:dyDescent="0.2">
      <c r="A635" s="29">
        <v>41832</v>
      </c>
      <c r="B635" s="2">
        <v>35662532.539999999</v>
      </c>
      <c r="C635" s="2">
        <v>1277.58</v>
      </c>
      <c r="D635" s="2">
        <f t="shared" si="135"/>
        <v>0</v>
      </c>
      <c r="E635" s="30">
        <f t="shared" si="135"/>
        <v>0</v>
      </c>
      <c r="F635" s="73">
        <f t="shared" si="136"/>
        <v>0</v>
      </c>
      <c r="G635" s="43">
        <f t="shared" si="136"/>
        <v>0</v>
      </c>
      <c r="I635" s="19">
        <f t="shared" si="139"/>
        <v>876.95</v>
      </c>
      <c r="J635" s="138">
        <f t="shared" si="137"/>
        <v>477.44920000000002</v>
      </c>
      <c r="K635" s="78">
        <f t="shared" si="131"/>
        <v>85.940899999999999</v>
      </c>
      <c r="L635" s="144">
        <f t="shared" si="138"/>
        <v>146.15790000000001</v>
      </c>
      <c r="M635" s="87">
        <f t="shared" si="132"/>
        <v>26.308399999999999</v>
      </c>
      <c r="N635" s="14"/>
      <c r="O635" s="14"/>
      <c r="P635" s="14"/>
      <c r="V635" s="36">
        <f t="shared" si="133"/>
        <v>1281.4099999999999</v>
      </c>
      <c r="W635" s="36">
        <f t="shared" si="134"/>
        <v>1273.75</v>
      </c>
    </row>
    <row r="636" spans="1:23" x14ac:dyDescent="0.2">
      <c r="A636" s="29">
        <v>41833</v>
      </c>
      <c r="B636" s="2">
        <v>35662532.539999999</v>
      </c>
      <c r="C636" s="2">
        <v>1277.58</v>
      </c>
      <c r="D636" s="2">
        <f t="shared" si="135"/>
        <v>0</v>
      </c>
      <c r="E636" s="30">
        <f t="shared" si="135"/>
        <v>0</v>
      </c>
      <c r="F636" s="73">
        <f t="shared" si="136"/>
        <v>0</v>
      </c>
      <c r="G636" s="43">
        <f t="shared" si="136"/>
        <v>0</v>
      </c>
      <c r="I636" s="19">
        <f t="shared" si="139"/>
        <v>876.95</v>
      </c>
      <c r="J636" s="138">
        <f t="shared" si="137"/>
        <v>477.44920000000002</v>
      </c>
      <c r="K636" s="78">
        <f t="shared" si="131"/>
        <v>85.940899999999999</v>
      </c>
      <c r="L636" s="144">
        <f t="shared" si="138"/>
        <v>146.15790000000001</v>
      </c>
      <c r="M636" s="87">
        <f t="shared" si="132"/>
        <v>26.308399999999999</v>
      </c>
      <c r="N636" s="14"/>
      <c r="O636" s="14"/>
      <c r="P636" s="14"/>
      <c r="V636" s="36">
        <f t="shared" si="133"/>
        <v>1281.4099999999999</v>
      </c>
      <c r="W636" s="36">
        <f t="shared" si="134"/>
        <v>1273.75</v>
      </c>
    </row>
    <row r="637" spans="1:23" x14ac:dyDescent="0.2">
      <c r="A637" s="29">
        <v>41834</v>
      </c>
      <c r="B637" s="2">
        <v>35662532.539999999</v>
      </c>
      <c r="C637" s="2">
        <v>1277.58</v>
      </c>
      <c r="D637" s="2">
        <f t="shared" si="135"/>
        <v>0</v>
      </c>
      <c r="E637" s="30">
        <f t="shared" si="135"/>
        <v>0</v>
      </c>
      <c r="F637" s="73">
        <f t="shared" si="136"/>
        <v>0</v>
      </c>
      <c r="G637" s="43">
        <f t="shared" si="136"/>
        <v>0</v>
      </c>
      <c r="I637" s="19">
        <f t="shared" si="139"/>
        <v>876.95</v>
      </c>
      <c r="J637" s="138">
        <f t="shared" si="137"/>
        <v>477.44920000000002</v>
      </c>
      <c r="K637" s="78">
        <f t="shared" si="131"/>
        <v>85.940899999999999</v>
      </c>
      <c r="L637" s="144">
        <f t="shared" si="138"/>
        <v>146.15790000000001</v>
      </c>
      <c r="M637" s="87">
        <f t="shared" si="132"/>
        <v>26.308399999999999</v>
      </c>
      <c r="N637" s="14"/>
      <c r="O637" s="14"/>
      <c r="P637" s="14"/>
      <c r="V637" s="36">
        <f t="shared" si="133"/>
        <v>1281.4099999999999</v>
      </c>
      <c r="W637" s="36">
        <f t="shared" si="134"/>
        <v>1273.75</v>
      </c>
    </row>
    <row r="638" spans="1:23" x14ac:dyDescent="0.2">
      <c r="A638" s="29">
        <v>41835</v>
      </c>
      <c r="B638" s="2">
        <v>35662532.539999999</v>
      </c>
      <c r="C638" s="2">
        <v>1277.58</v>
      </c>
      <c r="D638" s="2">
        <f t="shared" si="135"/>
        <v>0</v>
      </c>
      <c r="E638" s="30">
        <f t="shared" si="135"/>
        <v>0</v>
      </c>
      <c r="F638" s="73">
        <f t="shared" si="136"/>
        <v>0</v>
      </c>
      <c r="G638" s="43">
        <f t="shared" si="136"/>
        <v>0</v>
      </c>
      <c r="I638" s="31">
        <f t="shared" si="139"/>
        <v>876.95</v>
      </c>
      <c r="J638" s="137">
        <f t="shared" si="137"/>
        <v>477.44920000000002</v>
      </c>
      <c r="K638" s="77">
        <f t="shared" si="131"/>
        <v>85.940899999999999</v>
      </c>
      <c r="L638" s="137">
        <f t="shared" si="138"/>
        <v>146.15790000000001</v>
      </c>
      <c r="M638" s="77">
        <f t="shared" si="132"/>
        <v>26.308399999999999</v>
      </c>
      <c r="N638" s="14"/>
      <c r="O638" s="14"/>
      <c r="P638" s="14"/>
      <c r="V638" s="36">
        <f t="shared" si="133"/>
        <v>1281.4099999999999</v>
      </c>
      <c r="W638" s="36">
        <f t="shared" si="134"/>
        <v>1273.75</v>
      </c>
    </row>
    <row r="639" spans="1:23" x14ac:dyDescent="0.2">
      <c r="A639" s="29">
        <v>41836</v>
      </c>
      <c r="B639" s="2">
        <v>35662532.539999999</v>
      </c>
      <c r="C639" s="2">
        <v>1277.58</v>
      </c>
      <c r="D639" s="2">
        <f t="shared" si="135"/>
        <v>0</v>
      </c>
      <c r="E639" s="30">
        <f t="shared" si="135"/>
        <v>0</v>
      </c>
      <c r="F639" s="73">
        <f t="shared" si="136"/>
        <v>0</v>
      </c>
      <c r="G639" s="43">
        <f t="shared" si="136"/>
        <v>0</v>
      </c>
      <c r="I639" s="31">
        <f t="shared" ref="I639:I670" si="140">ROUND(B638*$N$2/$O$813,2)</f>
        <v>876.95</v>
      </c>
      <c r="J639" s="137">
        <f t="shared" si="137"/>
        <v>477.44920000000002</v>
      </c>
      <c r="K639" s="77">
        <f t="shared" si="131"/>
        <v>85.940899999999999</v>
      </c>
      <c r="L639" s="137">
        <f t="shared" si="138"/>
        <v>146.15790000000001</v>
      </c>
      <c r="M639" s="77">
        <f t="shared" si="132"/>
        <v>26.308399999999999</v>
      </c>
      <c r="N639" s="14"/>
      <c r="O639" s="14"/>
      <c r="P639" s="14"/>
      <c r="V639" s="36">
        <f t="shared" si="133"/>
        <v>1281.4099999999999</v>
      </c>
      <c r="W639" s="36">
        <f t="shared" si="134"/>
        <v>1273.75</v>
      </c>
    </row>
    <row r="640" spans="1:23" x14ac:dyDescent="0.2">
      <c r="A640" s="29">
        <v>41837</v>
      </c>
      <c r="B640" s="2">
        <v>35662532.539999999</v>
      </c>
      <c r="C640" s="2">
        <v>1277.58</v>
      </c>
      <c r="D640" s="2">
        <f t="shared" si="135"/>
        <v>0</v>
      </c>
      <c r="E640" s="30">
        <f t="shared" si="135"/>
        <v>0</v>
      </c>
      <c r="F640" s="73">
        <f t="shared" si="136"/>
        <v>0</v>
      </c>
      <c r="G640" s="43">
        <f t="shared" si="136"/>
        <v>0</v>
      </c>
      <c r="I640" s="19">
        <f t="shared" si="140"/>
        <v>876.95</v>
      </c>
      <c r="J640" s="138">
        <f t="shared" si="137"/>
        <v>477.44920000000002</v>
      </c>
      <c r="K640" s="78">
        <f t="shared" si="131"/>
        <v>85.940899999999999</v>
      </c>
      <c r="L640" s="144">
        <f t="shared" si="138"/>
        <v>146.15790000000001</v>
      </c>
      <c r="M640" s="87">
        <f t="shared" si="132"/>
        <v>26.308399999999999</v>
      </c>
      <c r="N640" s="14"/>
      <c r="O640" s="14"/>
      <c r="P640" s="14"/>
      <c r="V640" s="36">
        <f t="shared" si="133"/>
        <v>1281.4099999999999</v>
      </c>
      <c r="W640" s="36">
        <f t="shared" si="134"/>
        <v>1273.75</v>
      </c>
    </row>
    <row r="641" spans="1:23" x14ac:dyDescent="0.2">
      <c r="A641" s="29">
        <v>41838</v>
      </c>
      <c r="B641" s="2">
        <v>35662532.539999999</v>
      </c>
      <c r="C641" s="2">
        <v>1277.58</v>
      </c>
      <c r="D641" s="2">
        <f t="shared" si="135"/>
        <v>0</v>
      </c>
      <c r="E641" s="30">
        <f t="shared" si="135"/>
        <v>0</v>
      </c>
      <c r="F641" s="73">
        <f t="shared" si="136"/>
        <v>0</v>
      </c>
      <c r="G641" s="43">
        <f t="shared" si="136"/>
        <v>0</v>
      </c>
      <c r="I641" s="19">
        <f t="shared" si="140"/>
        <v>876.95</v>
      </c>
      <c r="J641" s="138">
        <f t="shared" si="137"/>
        <v>477.44920000000002</v>
      </c>
      <c r="K641" s="78">
        <f t="shared" si="131"/>
        <v>85.940899999999999</v>
      </c>
      <c r="L641" s="144">
        <f t="shared" si="138"/>
        <v>146.15790000000001</v>
      </c>
      <c r="M641" s="87">
        <f t="shared" si="132"/>
        <v>26.308399999999999</v>
      </c>
      <c r="N641" s="14"/>
      <c r="O641" s="14"/>
      <c r="P641" s="14"/>
      <c r="V641" s="36">
        <f t="shared" si="133"/>
        <v>1281.4099999999999</v>
      </c>
      <c r="W641" s="36">
        <f t="shared" si="134"/>
        <v>1273.75</v>
      </c>
    </row>
    <row r="642" spans="1:23" x14ac:dyDescent="0.2">
      <c r="A642" s="29">
        <v>41839</v>
      </c>
      <c r="B642" s="2">
        <v>35662532.539999999</v>
      </c>
      <c r="C642" s="2">
        <v>1277.58</v>
      </c>
      <c r="D642" s="2">
        <f t="shared" si="135"/>
        <v>0</v>
      </c>
      <c r="E642" s="30">
        <f t="shared" si="135"/>
        <v>0</v>
      </c>
      <c r="F642" s="73">
        <f t="shared" si="136"/>
        <v>0</v>
      </c>
      <c r="G642" s="43">
        <f t="shared" si="136"/>
        <v>0</v>
      </c>
      <c r="I642" s="19">
        <f t="shared" si="140"/>
        <v>876.95</v>
      </c>
      <c r="J642" s="138">
        <f t="shared" si="137"/>
        <v>477.44920000000002</v>
      </c>
      <c r="K642" s="78">
        <f t="shared" si="131"/>
        <v>85.940899999999999</v>
      </c>
      <c r="L642" s="144">
        <f t="shared" si="138"/>
        <v>146.15790000000001</v>
      </c>
      <c r="M642" s="87">
        <f t="shared" si="132"/>
        <v>26.308399999999999</v>
      </c>
      <c r="N642" s="14"/>
      <c r="O642" s="14"/>
      <c r="P642" s="14"/>
      <c r="V642" s="36">
        <f t="shared" si="133"/>
        <v>1281.4099999999999</v>
      </c>
      <c r="W642" s="36">
        <f t="shared" si="134"/>
        <v>1273.75</v>
      </c>
    </row>
    <row r="643" spans="1:23" x14ac:dyDescent="0.2">
      <c r="A643" s="29">
        <v>41840</v>
      </c>
      <c r="B643" s="2">
        <v>35662532.539999999</v>
      </c>
      <c r="C643" s="2">
        <v>1277.58</v>
      </c>
      <c r="D643" s="2">
        <f t="shared" si="135"/>
        <v>0</v>
      </c>
      <c r="E643" s="30">
        <f t="shared" si="135"/>
        <v>0</v>
      </c>
      <c r="F643" s="73">
        <f t="shared" si="136"/>
        <v>0</v>
      </c>
      <c r="G643" s="43">
        <f t="shared" si="136"/>
        <v>0</v>
      </c>
      <c r="I643" s="19">
        <f t="shared" si="140"/>
        <v>876.95</v>
      </c>
      <c r="J643" s="138">
        <f t="shared" si="137"/>
        <v>477.44920000000002</v>
      </c>
      <c r="K643" s="78">
        <f t="shared" si="131"/>
        <v>85.940899999999999</v>
      </c>
      <c r="L643" s="144">
        <f t="shared" si="138"/>
        <v>146.15790000000001</v>
      </c>
      <c r="M643" s="87">
        <f t="shared" si="132"/>
        <v>26.308399999999999</v>
      </c>
      <c r="N643" s="14"/>
      <c r="O643" s="14"/>
      <c r="P643" s="14"/>
      <c r="V643" s="36">
        <f t="shared" si="133"/>
        <v>1281.4099999999999</v>
      </c>
      <c r="W643" s="36">
        <f t="shared" si="134"/>
        <v>1273.75</v>
      </c>
    </row>
    <row r="644" spans="1:23" x14ac:dyDescent="0.2">
      <c r="A644" s="29">
        <v>41841</v>
      </c>
      <c r="B644" s="2">
        <v>35662532.539999999</v>
      </c>
      <c r="C644" s="2">
        <v>1277.58</v>
      </c>
      <c r="D644" s="2">
        <f t="shared" si="135"/>
        <v>0</v>
      </c>
      <c r="E644" s="30">
        <f t="shared" si="135"/>
        <v>0</v>
      </c>
      <c r="F644" s="73">
        <f t="shared" si="136"/>
        <v>0</v>
      </c>
      <c r="G644" s="43">
        <f t="shared" si="136"/>
        <v>0</v>
      </c>
      <c r="I644" s="19">
        <f t="shared" si="140"/>
        <v>876.95</v>
      </c>
      <c r="J644" s="138">
        <f t="shared" si="137"/>
        <v>477.44920000000002</v>
      </c>
      <c r="K644" s="78">
        <f t="shared" si="131"/>
        <v>85.940899999999999</v>
      </c>
      <c r="L644" s="144">
        <f t="shared" si="138"/>
        <v>146.15790000000001</v>
      </c>
      <c r="M644" s="87">
        <f t="shared" si="132"/>
        <v>26.308399999999999</v>
      </c>
      <c r="N644" s="14"/>
      <c r="O644" s="14"/>
      <c r="P644" s="14"/>
      <c r="V644" s="36">
        <f t="shared" si="133"/>
        <v>1281.4099999999999</v>
      </c>
      <c r="W644" s="36">
        <f t="shared" si="134"/>
        <v>1273.75</v>
      </c>
    </row>
    <row r="645" spans="1:23" x14ac:dyDescent="0.2">
      <c r="A645" s="29">
        <v>41842</v>
      </c>
      <c r="B645" s="2">
        <v>35662532.539999999</v>
      </c>
      <c r="C645" s="2">
        <v>1277.58</v>
      </c>
      <c r="D645" s="2">
        <f t="shared" si="135"/>
        <v>0</v>
      </c>
      <c r="E645" s="30">
        <f t="shared" si="135"/>
        <v>0</v>
      </c>
      <c r="F645" s="73">
        <f t="shared" si="136"/>
        <v>0</v>
      </c>
      <c r="G645" s="43">
        <f t="shared" si="136"/>
        <v>0</v>
      </c>
      <c r="I645" s="31">
        <f t="shared" si="140"/>
        <v>876.95</v>
      </c>
      <c r="J645" s="137">
        <f t="shared" si="137"/>
        <v>477.44920000000002</v>
      </c>
      <c r="K645" s="77">
        <f t="shared" ref="K645:K708" si="141">ROUND(J645*18%,4)</f>
        <v>85.940899999999999</v>
      </c>
      <c r="L645" s="137">
        <f t="shared" si="138"/>
        <v>146.15790000000001</v>
      </c>
      <c r="M645" s="77">
        <f t="shared" ref="M645:M708" si="142">ROUND(L645*18%,4)</f>
        <v>26.308399999999999</v>
      </c>
      <c r="N645" s="14"/>
      <c r="O645" s="14"/>
      <c r="P645" s="14"/>
      <c r="V645" s="36">
        <f t="shared" ref="V645:V708" si="143">C645+(ROUND(C645*$V$2,2))</f>
        <v>1281.4099999999999</v>
      </c>
      <c r="W645" s="36">
        <f t="shared" ref="W645:W708" si="144">C645-(ROUND(C645*$V$2,2))</f>
        <v>1273.75</v>
      </c>
    </row>
    <row r="646" spans="1:23" x14ac:dyDescent="0.2">
      <c r="A646" s="29">
        <v>41843</v>
      </c>
      <c r="B646" s="2">
        <v>35662532.539999999</v>
      </c>
      <c r="C646" s="2">
        <v>1277.58</v>
      </c>
      <c r="D646" s="2">
        <f t="shared" si="135"/>
        <v>0</v>
      </c>
      <c r="E646" s="30">
        <f t="shared" si="135"/>
        <v>0</v>
      </c>
      <c r="F646" s="73">
        <f t="shared" si="136"/>
        <v>0</v>
      </c>
      <c r="G646" s="43">
        <f t="shared" si="136"/>
        <v>0</v>
      </c>
      <c r="I646" s="31">
        <f t="shared" si="140"/>
        <v>876.95</v>
      </c>
      <c r="J646" s="137">
        <f t="shared" si="137"/>
        <v>477.44920000000002</v>
      </c>
      <c r="K646" s="77">
        <f t="shared" si="141"/>
        <v>85.940899999999999</v>
      </c>
      <c r="L646" s="137">
        <f t="shared" si="138"/>
        <v>146.15790000000001</v>
      </c>
      <c r="M646" s="77">
        <f t="shared" si="142"/>
        <v>26.308399999999999</v>
      </c>
      <c r="N646" s="14"/>
      <c r="O646" s="14"/>
      <c r="P646" s="14"/>
      <c r="V646" s="36">
        <f t="shared" si="143"/>
        <v>1281.4099999999999</v>
      </c>
      <c r="W646" s="36">
        <f t="shared" si="144"/>
        <v>1273.75</v>
      </c>
    </row>
    <row r="647" spans="1:23" x14ac:dyDescent="0.2">
      <c r="A647" s="29">
        <v>41844</v>
      </c>
      <c r="B647" s="2">
        <v>35662532.539999999</v>
      </c>
      <c r="C647" s="2">
        <v>1277.58</v>
      </c>
      <c r="D647" s="2">
        <f t="shared" si="135"/>
        <v>0</v>
      </c>
      <c r="E647" s="30">
        <f t="shared" si="135"/>
        <v>0</v>
      </c>
      <c r="F647" s="73">
        <f t="shared" si="136"/>
        <v>0</v>
      </c>
      <c r="G647" s="43">
        <f t="shared" si="136"/>
        <v>0</v>
      </c>
      <c r="I647" s="19">
        <f t="shared" si="140"/>
        <v>876.95</v>
      </c>
      <c r="J647" s="138">
        <f t="shared" si="137"/>
        <v>477.44920000000002</v>
      </c>
      <c r="K647" s="78">
        <f t="shared" si="141"/>
        <v>85.940899999999999</v>
      </c>
      <c r="L647" s="144">
        <f t="shared" si="138"/>
        <v>146.15790000000001</v>
      </c>
      <c r="M647" s="87">
        <f t="shared" si="142"/>
        <v>26.308399999999999</v>
      </c>
      <c r="N647" s="14"/>
      <c r="O647" s="14"/>
      <c r="P647" s="14"/>
      <c r="V647" s="36">
        <f t="shared" si="143"/>
        <v>1281.4099999999999</v>
      </c>
      <c r="W647" s="36">
        <f t="shared" si="144"/>
        <v>1273.75</v>
      </c>
    </row>
    <row r="648" spans="1:23" x14ac:dyDescent="0.2">
      <c r="A648" s="29">
        <v>41845</v>
      </c>
      <c r="B648" s="2">
        <v>35662532.539999999</v>
      </c>
      <c r="C648" s="2">
        <v>1277.58</v>
      </c>
      <c r="D648" s="2">
        <f t="shared" si="135"/>
        <v>0</v>
      </c>
      <c r="E648" s="30">
        <f t="shared" si="135"/>
        <v>0</v>
      </c>
      <c r="F648" s="73">
        <f t="shared" si="136"/>
        <v>0</v>
      </c>
      <c r="G648" s="43">
        <f t="shared" si="136"/>
        <v>0</v>
      </c>
      <c r="I648" s="19">
        <f t="shared" si="140"/>
        <v>876.95</v>
      </c>
      <c r="J648" s="138">
        <f t="shared" si="137"/>
        <v>477.44920000000002</v>
      </c>
      <c r="K648" s="78">
        <f t="shared" si="141"/>
        <v>85.940899999999999</v>
      </c>
      <c r="L648" s="144">
        <f t="shared" si="138"/>
        <v>146.15790000000001</v>
      </c>
      <c r="M648" s="87">
        <f t="shared" si="142"/>
        <v>26.308399999999999</v>
      </c>
      <c r="V648" s="36">
        <f t="shared" si="143"/>
        <v>1281.4099999999999</v>
      </c>
      <c r="W648" s="36">
        <f t="shared" si="144"/>
        <v>1273.75</v>
      </c>
    </row>
    <row r="649" spans="1:23" x14ac:dyDescent="0.2">
      <c r="A649" s="29">
        <v>41846</v>
      </c>
      <c r="B649" s="2">
        <v>35662532.539999999</v>
      </c>
      <c r="C649" s="2">
        <v>1277.58</v>
      </c>
      <c r="D649" s="2">
        <f t="shared" si="135"/>
        <v>0</v>
      </c>
      <c r="E649" s="30">
        <f t="shared" si="135"/>
        <v>0</v>
      </c>
      <c r="F649" s="73">
        <f t="shared" si="136"/>
        <v>0</v>
      </c>
      <c r="G649" s="43">
        <f t="shared" si="136"/>
        <v>0</v>
      </c>
      <c r="I649" s="19">
        <f t="shared" si="140"/>
        <v>876.95</v>
      </c>
      <c r="J649" s="138">
        <f t="shared" si="137"/>
        <v>477.44920000000002</v>
      </c>
      <c r="K649" s="78">
        <f t="shared" si="141"/>
        <v>85.940899999999999</v>
      </c>
      <c r="L649" s="144">
        <f t="shared" si="138"/>
        <v>146.15790000000001</v>
      </c>
      <c r="M649" s="87">
        <f t="shared" si="142"/>
        <v>26.308399999999999</v>
      </c>
      <c r="V649" s="36">
        <f t="shared" si="143"/>
        <v>1281.4099999999999</v>
      </c>
      <c r="W649" s="36">
        <f t="shared" si="144"/>
        <v>1273.75</v>
      </c>
    </row>
    <row r="650" spans="1:23" x14ac:dyDescent="0.2">
      <c r="A650" s="29">
        <v>41847</v>
      </c>
      <c r="B650" s="2">
        <v>35662532.539999999</v>
      </c>
      <c r="C650" s="2">
        <v>1277.58</v>
      </c>
      <c r="D650" s="2">
        <f t="shared" si="135"/>
        <v>0</v>
      </c>
      <c r="E650" s="30">
        <f t="shared" si="135"/>
        <v>0</v>
      </c>
      <c r="F650" s="73">
        <f t="shared" si="136"/>
        <v>0</v>
      </c>
      <c r="G650" s="43">
        <f t="shared" si="136"/>
        <v>0</v>
      </c>
      <c r="I650" s="19">
        <f t="shared" si="140"/>
        <v>876.95</v>
      </c>
      <c r="J650" s="138">
        <f t="shared" si="137"/>
        <v>477.44920000000002</v>
      </c>
      <c r="K650" s="78">
        <f t="shared" si="141"/>
        <v>85.940899999999999</v>
      </c>
      <c r="L650" s="144">
        <f t="shared" si="138"/>
        <v>146.15790000000001</v>
      </c>
      <c r="M650" s="87">
        <f t="shared" si="142"/>
        <v>26.308399999999999</v>
      </c>
      <c r="N650" s="191" t="s">
        <v>54</v>
      </c>
      <c r="O650" s="191"/>
      <c r="P650" s="191"/>
      <c r="V650" s="36">
        <f t="shared" si="143"/>
        <v>1281.4099999999999</v>
      </c>
      <c r="W650" s="36">
        <f t="shared" si="144"/>
        <v>1273.75</v>
      </c>
    </row>
    <row r="651" spans="1:23" x14ac:dyDescent="0.2">
      <c r="A651" s="29">
        <v>41848</v>
      </c>
      <c r="B651" s="2">
        <v>35662532.539999999</v>
      </c>
      <c r="C651" s="2">
        <v>1277.58</v>
      </c>
      <c r="D651" s="2">
        <f t="shared" ref="D651:E714" si="145">IF(B651-B650=-B651-B650,0,B651-B650)</f>
        <v>0</v>
      </c>
      <c r="E651" s="30">
        <f t="shared" si="145"/>
        <v>0</v>
      </c>
      <c r="F651" s="73">
        <f t="shared" ref="F651:G714" si="146">IFERROR(D651/B650,0)</f>
        <v>0</v>
      </c>
      <c r="G651" s="43">
        <f t="shared" si="146"/>
        <v>0</v>
      </c>
      <c r="I651" s="19">
        <f t="shared" si="140"/>
        <v>876.95</v>
      </c>
      <c r="J651" s="138">
        <f t="shared" si="137"/>
        <v>477.44920000000002</v>
      </c>
      <c r="K651" s="78">
        <f t="shared" si="141"/>
        <v>85.940899999999999</v>
      </c>
      <c r="L651" s="144">
        <f t="shared" si="138"/>
        <v>146.15790000000001</v>
      </c>
      <c r="M651" s="87">
        <f t="shared" si="142"/>
        <v>26.308399999999999</v>
      </c>
      <c r="N651" s="119" t="s">
        <v>52</v>
      </c>
      <c r="O651" s="120">
        <f>SUM(J625:J655)</f>
        <v>14810.469999999992</v>
      </c>
      <c r="P651" s="76">
        <f>SUM(L625:L655)</f>
        <v>4533.8168000000023</v>
      </c>
      <c r="V651" s="36">
        <f t="shared" si="143"/>
        <v>1281.4099999999999</v>
      </c>
      <c r="W651" s="36">
        <f t="shared" si="144"/>
        <v>1273.75</v>
      </c>
    </row>
    <row r="652" spans="1:23" x14ac:dyDescent="0.2">
      <c r="A652" s="29">
        <v>41849</v>
      </c>
      <c r="B652" s="2">
        <v>35662532.539999999</v>
      </c>
      <c r="C652" s="2">
        <v>1277.58</v>
      </c>
      <c r="D652" s="2">
        <f t="shared" si="145"/>
        <v>0</v>
      </c>
      <c r="E652" s="30">
        <f t="shared" si="145"/>
        <v>0</v>
      </c>
      <c r="F652" s="73">
        <f t="shared" si="146"/>
        <v>0</v>
      </c>
      <c r="G652" s="43">
        <f t="shared" si="146"/>
        <v>0</v>
      </c>
      <c r="I652" s="31">
        <f t="shared" si="140"/>
        <v>876.95</v>
      </c>
      <c r="J652" s="137">
        <f t="shared" si="137"/>
        <v>477.44920000000002</v>
      </c>
      <c r="K652" s="77">
        <f t="shared" si="141"/>
        <v>85.940899999999999</v>
      </c>
      <c r="L652" s="137">
        <f t="shared" si="138"/>
        <v>146.15790000000001</v>
      </c>
      <c r="M652" s="77">
        <f t="shared" si="142"/>
        <v>26.308399999999999</v>
      </c>
      <c r="N652" s="119" t="s">
        <v>53</v>
      </c>
      <c r="O652" s="76">
        <f>SUM(K625:K655)</f>
        <v>2665.8859000000011</v>
      </c>
      <c r="P652" s="76">
        <f>SUM(M625:M655)</f>
        <v>816.08640000000003</v>
      </c>
      <c r="V652" s="36">
        <f t="shared" si="143"/>
        <v>1281.4099999999999</v>
      </c>
      <c r="W652" s="36">
        <f t="shared" si="144"/>
        <v>1273.75</v>
      </c>
    </row>
    <row r="653" spans="1:23" x14ac:dyDescent="0.2">
      <c r="A653" s="29">
        <v>41850</v>
      </c>
      <c r="B653" s="2">
        <v>35662532.539999999</v>
      </c>
      <c r="C653" s="2">
        <v>1277.58</v>
      </c>
      <c r="D653" s="2">
        <f t="shared" si="145"/>
        <v>0</v>
      </c>
      <c r="E653" s="30">
        <f t="shared" si="145"/>
        <v>0</v>
      </c>
      <c r="F653" s="73">
        <f t="shared" si="146"/>
        <v>0</v>
      </c>
      <c r="G653" s="43">
        <f t="shared" si="146"/>
        <v>0</v>
      </c>
      <c r="I653" s="31">
        <f t="shared" si="140"/>
        <v>876.95</v>
      </c>
      <c r="J653" s="137">
        <f t="shared" si="137"/>
        <v>477.44920000000002</v>
      </c>
      <c r="K653" s="77">
        <f t="shared" si="141"/>
        <v>85.940899999999999</v>
      </c>
      <c r="L653" s="137">
        <f t="shared" si="138"/>
        <v>146.15790000000001</v>
      </c>
      <c r="M653" s="77">
        <f t="shared" si="142"/>
        <v>26.308399999999999</v>
      </c>
      <c r="N653" s="186" t="s">
        <v>11</v>
      </c>
      <c r="O653" s="186"/>
      <c r="P653" s="186"/>
      <c r="V653" s="36">
        <f t="shared" si="143"/>
        <v>1281.4099999999999</v>
      </c>
      <c r="W653" s="36">
        <f t="shared" si="144"/>
        <v>1273.75</v>
      </c>
    </row>
    <row r="654" spans="1:23" x14ac:dyDescent="0.2">
      <c r="A654" s="29">
        <v>41851</v>
      </c>
      <c r="B654" s="31">
        <v>36375468.579999998</v>
      </c>
      <c r="C654" s="31">
        <v>1303.1300000000001</v>
      </c>
      <c r="D654" s="2">
        <f t="shared" si="145"/>
        <v>712936.03999999911</v>
      </c>
      <c r="E654" s="30">
        <f t="shared" si="145"/>
        <v>25.550000000000182</v>
      </c>
      <c r="F654" s="73">
        <f t="shared" si="146"/>
        <v>1.9991178113902931E-2</v>
      </c>
      <c r="G654" s="43">
        <f t="shared" si="146"/>
        <v>1.9998747632242353E-2</v>
      </c>
      <c r="I654" s="19">
        <f t="shared" si="140"/>
        <v>876.95</v>
      </c>
      <c r="J654" s="138">
        <f t="shared" si="137"/>
        <v>477.44920000000002</v>
      </c>
      <c r="K654" s="78">
        <f t="shared" si="141"/>
        <v>85.940899999999999</v>
      </c>
      <c r="L654" s="144">
        <f t="shared" si="138"/>
        <v>146.15790000000001</v>
      </c>
      <c r="M654" s="87">
        <f t="shared" si="142"/>
        <v>26.308399999999999</v>
      </c>
      <c r="N654" s="92" t="s">
        <v>43</v>
      </c>
      <c r="O654" s="174" t="s">
        <v>39</v>
      </c>
      <c r="P654" s="93" t="s">
        <v>40</v>
      </c>
      <c r="V654" s="36">
        <f t="shared" si="143"/>
        <v>1307.0400000000002</v>
      </c>
      <c r="W654" s="36">
        <f t="shared" si="144"/>
        <v>1299.22</v>
      </c>
    </row>
    <row r="655" spans="1:23" x14ac:dyDescent="0.2">
      <c r="A655" s="29">
        <v>41852</v>
      </c>
      <c r="B655" s="2">
        <v>36375468.579999998</v>
      </c>
      <c r="C655" s="2">
        <v>1303.1300000000001</v>
      </c>
      <c r="D655" s="2">
        <f t="shared" si="145"/>
        <v>0</v>
      </c>
      <c r="E655" s="30">
        <f t="shared" si="145"/>
        <v>0</v>
      </c>
      <c r="F655" s="73">
        <f t="shared" si="146"/>
        <v>0</v>
      </c>
      <c r="G655" s="43">
        <f t="shared" si="146"/>
        <v>0</v>
      </c>
      <c r="I655" s="32">
        <f t="shared" si="140"/>
        <v>894.48</v>
      </c>
      <c r="J655" s="139">
        <f t="shared" si="137"/>
        <v>486.99400000000003</v>
      </c>
      <c r="K655" s="79">
        <f t="shared" si="141"/>
        <v>87.658900000000003</v>
      </c>
      <c r="L655" s="139">
        <f t="shared" si="138"/>
        <v>149.07980000000001</v>
      </c>
      <c r="M655" s="79">
        <f t="shared" si="142"/>
        <v>26.834399999999999</v>
      </c>
      <c r="N655" s="94">
        <f>SUM(I624:I655)</f>
        <v>28079.930000000015</v>
      </c>
      <c r="O655" s="89">
        <f>IF(SUM(J625:J655)&lt;20000,20000,SUM(J625:J655))</f>
        <v>20000</v>
      </c>
      <c r="P655" s="91">
        <f>IF(SUM(L625:L655)&lt;6000,6000,SUM(L625:L655))</f>
        <v>6000</v>
      </c>
      <c r="Q655" s="34"/>
      <c r="R655" s="34"/>
      <c r="V655" s="36">
        <f t="shared" si="143"/>
        <v>1307.0400000000002</v>
      </c>
      <c r="W655" s="36">
        <f t="shared" si="144"/>
        <v>1299.22</v>
      </c>
    </row>
    <row r="656" spans="1:23" x14ac:dyDescent="0.2">
      <c r="A656" s="29">
        <v>41853</v>
      </c>
      <c r="B656" s="2">
        <v>36375468.579999998</v>
      </c>
      <c r="C656" s="2">
        <v>1303.1300000000001</v>
      </c>
      <c r="D656" s="2">
        <f t="shared" si="145"/>
        <v>0</v>
      </c>
      <c r="E656" s="30">
        <f t="shared" si="145"/>
        <v>0</v>
      </c>
      <c r="F656" s="73">
        <f t="shared" si="146"/>
        <v>0</v>
      </c>
      <c r="G656" s="43">
        <f t="shared" si="146"/>
        <v>0</v>
      </c>
      <c r="I656" s="19">
        <f t="shared" si="140"/>
        <v>894.48</v>
      </c>
      <c r="J656" s="138">
        <f t="shared" si="137"/>
        <v>486.99400000000003</v>
      </c>
      <c r="K656" s="78">
        <f t="shared" si="141"/>
        <v>87.658900000000003</v>
      </c>
      <c r="L656" s="144">
        <f t="shared" si="138"/>
        <v>149.07980000000001</v>
      </c>
      <c r="M656" s="87">
        <f t="shared" si="142"/>
        <v>26.834399999999999</v>
      </c>
      <c r="N656" s="94">
        <f>ROUND(N655*18/118,2)</f>
        <v>4283.38</v>
      </c>
      <c r="O656" s="95">
        <f>IF(O655=TRUE,SUM(K625:K655),O655*18%)</f>
        <v>3600</v>
      </c>
      <c r="P656" s="96">
        <f>IF(P655=TRUE,SUM(M625:M655),P655*18%)</f>
        <v>1080</v>
      </c>
      <c r="Q656" s="34"/>
      <c r="R656" s="34"/>
      <c r="V656" s="36">
        <f t="shared" si="143"/>
        <v>1307.0400000000002</v>
      </c>
      <c r="W656" s="36">
        <f t="shared" si="144"/>
        <v>1299.22</v>
      </c>
    </row>
    <row r="657" spans="1:23" x14ac:dyDescent="0.2">
      <c r="A657" s="29">
        <v>41854</v>
      </c>
      <c r="B657" s="2">
        <v>36375468.579999998</v>
      </c>
      <c r="C657" s="2">
        <v>1303.1300000000001</v>
      </c>
      <c r="D657" s="2">
        <f t="shared" si="145"/>
        <v>0</v>
      </c>
      <c r="E657" s="30">
        <f t="shared" si="145"/>
        <v>0</v>
      </c>
      <c r="F657" s="73">
        <f t="shared" si="146"/>
        <v>0</v>
      </c>
      <c r="G657" s="43">
        <f t="shared" si="146"/>
        <v>0</v>
      </c>
      <c r="I657" s="19">
        <f t="shared" si="140"/>
        <v>894.48</v>
      </c>
      <c r="J657" s="138">
        <f t="shared" si="137"/>
        <v>486.99400000000003</v>
      </c>
      <c r="K657" s="78">
        <f t="shared" si="141"/>
        <v>87.658900000000003</v>
      </c>
      <c r="L657" s="144">
        <f t="shared" si="138"/>
        <v>149.07980000000001</v>
      </c>
      <c r="M657" s="87">
        <f t="shared" si="142"/>
        <v>26.834399999999999</v>
      </c>
      <c r="N657" s="190" t="s">
        <v>47</v>
      </c>
      <c r="O657" s="190"/>
      <c r="P657" s="190"/>
      <c r="Q657" s="34"/>
      <c r="R657" s="34"/>
      <c r="V657" s="36">
        <f t="shared" si="143"/>
        <v>1307.0400000000002</v>
      </c>
      <c r="W657" s="36">
        <f t="shared" si="144"/>
        <v>1299.22</v>
      </c>
    </row>
    <row r="658" spans="1:23" x14ac:dyDescent="0.2">
      <c r="A658" s="29">
        <v>41855</v>
      </c>
      <c r="B658" s="2">
        <v>36375468.579999998</v>
      </c>
      <c r="C658" s="2">
        <v>1303.1300000000001</v>
      </c>
      <c r="D658" s="2">
        <f t="shared" si="145"/>
        <v>0</v>
      </c>
      <c r="E658" s="30">
        <f t="shared" si="145"/>
        <v>0</v>
      </c>
      <c r="F658" s="73">
        <f t="shared" si="146"/>
        <v>0</v>
      </c>
      <c r="G658" s="43">
        <f t="shared" si="146"/>
        <v>0</v>
      </c>
      <c r="I658" s="19">
        <f t="shared" si="140"/>
        <v>894.48</v>
      </c>
      <c r="J658" s="138">
        <f t="shared" ref="J658:J721" si="147">ROUND(IF(B657&lt;=$R$814,B657*$S$814/$O$813,MAX(IF(B657&lt;=$R$815,B657*$S$815/$O$813,MAX(IF(B657&lt;=$R$816,B657*$S$816/$O$813,MAX(IF(B657&lt;=$R$817,B657*$S$817/$O$813,MAX(IF(B657&lt;=$R$818,B657*$S$818/$O$813,MAX(IF(B657&lt;=$R$819,B657*$S$819/$O$813,MAX(IF(B657&gt;$R$820,B657*$S$820/$O$813,0),$R$819*$S$819/$O$813)),$R$818*$S$818/$O$813)),$R$817*$S$817/$O$813)),$R$816*$S$816/$O$813)),$R$815*$S$815/$O$813)),$R$814*$S$814/$O$813)),4)</f>
        <v>486.99400000000003</v>
      </c>
      <c r="K658" s="78">
        <f t="shared" si="141"/>
        <v>87.658900000000003</v>
      </c>
      <c r="L658" s="144">
        <f t="shared" si="138"/>
        <v>149.07980000000001</v>
      </c>
      <c r="M658" s="87">
        <f t="shared" si="142"/>
        <v>26.834399999999999</v>
      </c>
      <c r="N658" s="75"/>
      <c r="O658" s="75"/>
      <c r="P658" s="75"/>
      <c r="Q658" s="34"/>
      <c r="R658" s="34"/>
      <c r="V658" s="36">
        <f t="shared" si="143"/>
        <v>1307.0400000000002</v>
      </c>
      <c r="W658" s="36">
        <f t="shared" si="144"/>
        <v>1299.22</v>
      </c>
    </row>
    <row r="659" spans="1:23" x14ac:dyDescent="0.2">
      <c r="A659" s="29">
        <v>41856</v>
      </c>
      <c r="B659" s="2">
        <v>36375468.579999998</v>
      </c>
      <c r="C659" s="2">
        <v>1303.1300000000001</v>
      </c>
      <c r="D659" s="2">
        <f t="shared" si="145"/>
        <v>0</v>
      </c>
      <c r="E659" s="30">
        <f t="shared" si="145"/>
        <v>0</v>
      </c>
      <c r="F659" s="73">
        <f t="shared" si="146"/>
        <v>0</v>
      </c>
      <c r="G659" s="43">
        <f t="shared" si="146"/>
        <v>0</v>
      </c>
      <c r="I659" s="31">
        <f t="shared" si="140"/>
        <v>894.48</v>
      </c>
      <c r="J659" s="137">
        <f t="shared" si="147"/>
        <v>486.99400000000003</v>
      </c>
      <c r="K659" s="77">
        <f t="shared" si="141"/>
        <v>87.658900000000003</v>
      </c>
      <c r="L659" s="137">
        <f t="shared" si="138"/>
        <v>149.07980000000001</v>
      </c>
      <c r="M659" s="77">
        <f t="shared" si="142"/>
        <v>26.834399999999999</v>
      </c>
      <c r="N659" s="14"/>
      <c r="O659" s="14"/>
      <c r="P659" s="14"/>
      <c r="Q659" s="34"/>
      <c r="R659" s="34"/>
      <c r="V659" s="36">
        <f t="shared" si="143"/>
        <v>1307.0400000000002</v>
      </c>
      <c r="W659" s="36">
        <f t="shared" si="144"/>
        <v>1299.22</v>
      </c>
    </row>
    <row r="660" spans="1:23" x14ac:dyDescent="0.2">
      <c r="A660" s="29">
        <v>41857</v>
      </c>
      <c r="B660" s="2">
        <v>36375468.579999998</v>
      </c>
      <c r="C660" s="2">
        <v>1303.1300000000001</v>
      </c>
      <c r="D660" s="2">
        <f t="shared" si="145"/>
        <v>0</v>
      </c>
      <c r="E660" s="30">
        <f t="shared" si="145"/>
        <v>0</v>
      </c>
      <c r="F660" s="73">
        <f t="shared" si="146"/>
        <v>0</v>
      </c>
      <c r="G660" s="43">
        <f t="shared" si="146"/>
        <v>0</v>
      </c>
      <c r="I660" s="31">
        <f t="shared" si="140"/>
        <v>894.48</v>
      </c>
      <c r="J660" s="137">
        <f t="shared" si="147"/>
        <v>486.99400000000003</v>
      </c>
      <c r="K660" s="77">
        <f t="shared" si="141"/>
        <v>87.658900000000003</v>
      </c>
      <c r="L660" s="137">
        <f t="shared" si="138"/>
        <v>149.07980000000001</v>
      </c>
      <c r="M660" s="77">
        <f t="shared" si="142"/>
        <v>26.834399999999999</v>
      </c>
      <c r="N660" s="14"/>
      <c r="O660" s="14"/>
      <c r="P660" s="14"/>
      <c r="Q660" s="34"/>
      <c r="R660" s="34"/>
      <c r="V660" s="36">
        <f t="shared" si="143"/>
        <v>1307.0400000000002</v>
      </c>
      <c r="W660" s="36">
        <f t="shared" si="144"/>
        <v>1299.22</v>
      </c>
    </row>
    <row r="661" spans="1:23" x14ac:dyDescent="0.2">
      <c r="A661" s="29">
        <v>41858</v>
      </c>
      <c r="B661" s="2">
        <v>36375468.579999998</v>
      </c>
      <c r="C661" s="2">
        <v>1303.1300000000001</v>
      </c>
      <c r="D661" s="2">
        <f t="shared" si="145"/>
        <v>0</v>
      </c>
      <c r="E661" s="30">
        <f t="shared" si="145"/>
        <v>0</v>
      </c>
      <c r="F661" s="73">
        <f t="shared" si="146"/>
        <v>0</v>
      </c>
      <c r="G661" s="43">
        <f t="shared" si="146"/>
        <v>0</v>
      </c>
      <c r="I661" s="19">
        <f t="shared" si="140"/>
        <v>894.48</v>
      </c>
      <c r="J661" s="138">
        <f t="shared" si="147"/>
        <v>486.99400000000003</v>
      </c>
      <c r="K661" s="78">
        <f t="shared" si="141"/>
        <v>87.658900000000003</v>
      </c>
      <c r="L661" s="144">
        <f t="shared" si="138"/>
        <v>149.07980000000001</v>
      </c>
      <c r="M661" s="87">
        <f t="shared" si="142"/>
        <v>26.834399999999999</v>
      </c>
      <c r="N661" s="14"/>
      <c r="O661" s="14"/>
      <c r="P661" s="14"/>
      <c r="V661" s="36">
        <f t="shared" si="143"/>
        <v>1307.0400000000002</v>
      </c>
      <c r="W661" s="36">
        <f t="shared" si="144"/>
        <v>1299.22</v>
      </c>
    </row>
    <row r="662" spans="1:23" x14ac:dyDescent="0.2">
      <c r="A662" s="29">
        <v>41859</v>
      </c>
      <c r="B662" s="2">
        <v>36375468.579999998</v>
      </c>
      <c r="C662" s="2">
        <v>1303.1300000000001</v>
      </c>
      <c r="D662" s="2">
        <f t="shared" si="145"/>
        <v>0</v>
      </c>
      <c r="E662" s="30">
        <f t="shared" si="145"/>
        <v>0</v>
      </c>
      <c r="F662" s="73">
        <f t="shared" si="146"/>
        <v>0</v>
      </c>
      <c r="G662" s="43">
        <f t="shared" si="146"/>
        <v>0</v>
      </c>
      <c r="I662" s="19">
        <f t="shared" si="140"/>
        <v>894.48</v>
      </c>
      <c r="J662" s="138">
        <f t="shared" si="147"/>
        <v>486.99400000000003</v>
      </c>
      <c r="K662" s="78">
        <f t="shared" si="141"/>
        <v>87.658900000000003</v>
      </c>
      <c r="L662" s="144">
        <f t="shared" si="138"/>
        <v>149.07980000000001</v>
      </c>
      <c r="M662" s="87">
        <f t="shared" si="142"/>
        <v>26.834399999999999</v>
      </c>
      <c r="N662" s="14"/>
      <c r="O662" s="14"/>
      <c r="P662" s="14"/>
      <c r="V662" s="36">
        <f t="shared" si="143"/>
        <v>1307.0400000000002</v>
      </c>
      <c r="W662" s="36">
        <f t="shared" si="144"/>
        <v>1299.22</v>
      </c>
    </row>
    <row r="663" spans="1:23" x14ac:dyDescent="0.2">
      <c r="A663" s="29">
        <v>41860</v>
      </c>
      <c r="B663" s="2">
        <v>36375468.579999998</v>
      </c>
      <c r="C663" s="2">
        <v>1303.1300000000001</v>
      </c>
      <c r="D663" s="2">
        <f t="shared" si="145"/>
        <v>0</v>
      </c>
      <c r="E663" s="30">
        <f t="shared" si="145"/>
        <v>0</v>
      </c>
      <c r="F663" s="73">
        <f t="shared" si="146"/>
        <v>0</v>
      </c>
      <c r="G663" s="43">
        <f t="shared" si="146"/>
        <v>0</v>
      </c>
      <c r="I663" s="19">
        <f t="shared" si="140"/>
        <v>894.48</v>
      </c>
      <c r="J663" s="138">
        <f t="shared" si="147"/>
        <v>486.99400000000003</v>
      </c>
      <c r="K663" s="78">
        <f t="shared" si="141"/>
        <v>87.658900000000003</v>
      </c>
      <c r="L663" s="144">
        <f t="shared" si="138"/>
        <v>149.07980000000001</v>
      </c>
      <c r="M663" s="87">
        <f t="shared" si="142"/>
        <v>26.834399999999999</v>
      </c>
      <c r="N663" s="14"/>
      <c r="O663" s="14"/>
      <c r="P663" s="14"/>
      <c r="V663" s="36">
        <f t="shared" si="143"/>
        <v>1307.0400000000002</v>
      </c>
      <c r="W663" s="36">
        <f t="shared" si="144"/>
        <v>1299.22</v>
      </c>
    </row>
    <row r="664" spans="1:23" x14ac:dyDescent="0.2">
      <c r="A664" s="29">
        <v>41861</v>
      </c>
      <c r="B664" s="2">
        <v>36375468.579999998</v>
      </c>
      <c r="C664" s="2">
        <v>1303.1300000000001</v>
      </c>
      <c r="D664" s="2">
        <f t="shared" si="145"/>
        <v>0</v>
      </c>
      <c r="E664" s="30">
        <f t="shared" si="145"/>
        <v>0</v>
      </c>
      <c r="F664" s="73">
        <f t="shared" si="146"/>
        <v>0</v>
      </c>
      <c r="G664" s="43">
        <f t="shared" si="146"/>
        <v>0</v>
      </c>
      <c r="I664" s="19">
        <f t="shared" si="140"/>
        <v>894.48</v>
      </c>
      <c r="J664" s="138">
        <f t="shared" si="147"/>
        <v>486.99400000000003</v>
      </c>
      <c r="K664" s="78">
        <f t="shared" si="141"/>
        <v>87.658900000000003</v>
      </c>
      <c r="L664" s="144">
        <f t="shared" si="138"/>
        <v>149.07980000000001</v>
      </c>
      <c r="M664" s="87">
        <f t="shared" si="142"/>
        <v>26.834399999999999</v>
      </c>
      <c r="N664" s="192"/>
      <c r="O664" s="192"/>
      <c r="P664" s="192"/>
      <c r="V664" s="36">
        <f t="shared" si="143"/>
        <v>1307.0400000000002</v>
      </c>
      <c r="W664" s="36">
        <f t="shared" si="144"/>
        <v>1299.22</v>
      </c>
    </row>
    <row r="665" spans="1:23" x14ac:dyDescent="0.2">
      <c r="A665" s="29">
        <v>41862</v>
      </c>
      <c r="B665" s="2">
        <v>36375468.579999998</v>
      </c>
      <c r="C665" s="2">
        <v>1303.1300000000001</v>
      </c>
      <c r="D665" s="2">
        <f t="shared" si="145"/>
        <v>0</v>
      </c>
      <c r="E665" s="30">
        <f t="shared" si="145"/>
        <v>0</v>
      </c>
      <c r="F665" s="73">
        <f t="shared" si="146"/>
        <v>0</v>
      </c>
      <c r="G665" s="43">
        <f t="shared" si="146"/>
        <v>0</v>
      </c>
      <c r="I665" s="19">
        <f t="shared" si="140"/>
        <v>894.48</v>
      </c>
      <c r="J665" s="138">
        <f t="shared" si="147"/>
        <v>486.99400000000003</v>
      </c>
      <c r="K665" s="78">
        <f t="shared" si="141"/>
        <v>87.658900000000003</v>
      </c>
      <c r="L665" s="144">
        <f t="shared" si="138"/>
        <v>149.07980000000001</v>
      </c>
      <c r="M665" s="87">
        <f t="shared" si="142"/>
        <v>26.834399999999999</v>
      </c>
      <c r="N665" s="175"/>
      <c r="O665" s="175"/>
      <c r="P665" s="175"/>
      <c r="V665" s="36">
        <f t="shared" si="143"/>
        <v>1307.0400000000002</v>
      </c>
      <c r="W665" s="36">
        <f t="shared" si="144"/>
        <v>1299.22</v>
      </c>
    </row>
    <row r="666" spans="1:23" x14ac:dyDescent="0.2">
      <c r="A666" s="29">
        <v>41863</v>
      </c>
      <c r="B666" s="2">
        <v>36375468.579999998</v>
      </c>
      <c r="C666" s="2">
        <v>1303.1300000000001</v>
      </c>
      <c r="D666" s="2">
        <f t="shared" si="145"/>
        <v>0</v>
      </c>
      <c r="E666" s="30">
        <f t="shared" si="145"/>
        <v>0</v>
      </c>
      <c r="F666" s="73">
        <f t="shared" si="146"/>
        <v>0</v>
      </c>
      <c r="G666" s="43">
        <f t="shared" si="146"/>
        <v>0</v>
      </c>
      <c r="I666" s="31">
        <f t="shared" si="140"/>
        <v>894.48</v>
      </c>
      <c r="J666" s="137">
        <f t="shared" si="147"/>
        <v>486.99400000000003</v>
      </c>
      <c r="K666" s="77">
        <f t="shared" si="141"/>
        <v>87.658900000000003</v>
      </c>
      <c r="L666" s="137">
        <f t="shared" si="138"/>
        <v>149.07980000000001</v>
      </c>
      <c r="M666" s="77">
        <f t="shared" si="142"/>
        <v>26.834399999999999</v>
      </c>
      <c r="N666" s="20"/>
      <c r="O666" s="21"/>
      <c r="P666" s="21"/>
      <c r="V666" s="36">
        <f t="shared" si="143"/>
        <v>1307.0400000000002</v>
      </c>
      <c r="W666" s="36">
        <f t="shared" si="144"/>
        <v>1299.22</v>
      </c>
    </row>
    <row r="667" spans="1:23" x14ac:dyDescent="0.2">
      <c r="A667" s="29">
        <v>41864</v>
      </c>
      <c r="B667" s="2">
        <v>36375468.579999998</v>
      </c>
      <c r="C667" s="2">
        <v>1303.1300000000001</v>
      </c>
      <c r="D667" s="2">
        <f t="shared" si="145"/>
        <v>0</v>
      </c>
      <c r="E667" s="30">
        <f t="shared" si="145"/>
        <v>0</v>
      </c>
      <c r="F667" s="73">
        <f t="shared" si="146"/>
        <v>0</v>
      </c>
      <c r="G667" s="43">
        <f t="shared" si="146"/>
        <v>0</v>
      </c>
      <c r="I667" s="31">
        <f t="shared" si="140"/>
        <v>894.48</v>
      </c>
      <c r="J667" s="137">
        <f t="shared" si="147"/>
        <v>486.99400000000003</v>
      </c>
      <c r="K667" s="77">
        <f t="shared" si="141"/>
        <v>87.658900000000003</v>
      </c>
      <c r="L667" s="137">
        <f t="shared" ref="L667:L730" si="148">ROUND(IF(B666&lt;=$R$824,B666*$S$824/$O$813,IF(B666&gt;$R$825,B666*$S$825/$O$813,0)),4)</f>
        <v>149.07980000000001</v>
      </c>
      <c r="M667" s="77">
        <f t="shared" si="142"/>
        <v>26.834399999999999</v>
      </c>
      <c r="N667" s="14"/>
      <c r="O667" s="14"/>
      <c r="P667" s="14"/>
      <c r="V667" s="36">
        <f t="shared" si="143"/>
        <v>1307.0400000000002</v>
      </c>
      <c r="W667" s="36">
        <f t="shared" si="144"/>
        <v>1299.22</v>
      </c>
    </row>
    <row r="668" spans="1:23" x14ac:dyDescent="0.2">
      <c r="A668" s="29">
        <v>41865</v>
      </c>
      <c r="B668" s="2">
        <v>36375468.579999998</v>
      </c>
      <c r="C668" s="2">
        <v>1303.1300000000001</v>
      </c>
      <c r="D668" s="2">
        <f t="shared" si="145"/>
        <v>0</v>
      </c>
      <c r="E668" s="30">
        <f t="shared" si="145"/>
        <v>0</v>
      </c>
      <c r="F668" s="73">
        <f t="shared" si="146"/>
        <v>0</v>
      </c>
      <c r="G668" s="43">
        <f t="shared" si="146"/>
        <v>0</v>
      </c>
      <c r="I668" s="19">
        <f t="shared" si="140"/>
        <v>894.48</v>
      </c>
      <c r="J668" s="138">
        <f t="shared" si="147"/>
        <v>486.99400000000003</v>
      </c>
      <c r="K668" s="78">
        <f t="shared" si="141"/>
        <v>87.658900000000003</v>
      </c>
      <c r="L668" s="144">
        <f t="shared" si="148"/>
        <v>149.07980000000001</v>
      </c>
      <c r="M668" s="87">
        <f t="shared" si="142"/>
        <v>26.834399999999999</v>
      </c>
      <c r="N668" s="14"/>
      <c r="O668" s="14"/>
      <c r="P668" s="14"/>
      <c r="V668" s="36">
        <f t="shared" si="143"/>
        <v>1307.0400000000002</v>
      </c>
      <c r="W668" s="36">
        <f t="shared" si="144"/>
        <v>1299.22</v>
      </c>
    </row>
    <row r="669" spans="1:23" x14ac:dyDescent="0.2">
      <c r="A669" s="29">
        <v>41866</v>
      </c>
      <c r="B669" s="2">
        <v>36375468.579999998</v>
      </c>
      <c r="C669" s="2">
        <v>1303.1300000000001</v>
      </c>
      <c r="D669" s="2">
        <f t="shared" si="145"/>
        <v>0</v>
      </c>
      <c r="E669" s="30">
        <f t="shared" si="145"/>
        <v>0</v>
      </c>
      <c r="F669" s="73">
        <f t="shared" si="146"/>
        <v>0</v>
      </c>
      <c r="G669" s="43">
        <f t="shared" si="146"/>
        <v>0</v>
      </c>
      <c r="I669" s="19">
        <f t="shared" si="140"/>
        <v>894.48</v>
      </c>
      <c r="J669" s="138">
        <f t="shared" si="147"/>
        <v>486.99400000000003</v>
      </c>
      <c r="K669" s="78">
        <f t="shared" si="141"/>
        <v>87.658900000000003</v>
      </c>
      <c r="L669" s="144">
        <f t="shared" si="148"/>
        <v>149.07980000000001</v>
      </c>
      <c r="M669" s="87">
        <f t="shared" si="142"/>
        <v>26.834399999999999</v>
      </c>
      <c r="N669" s="14"/>
      <c r="O669" s="14"/>
      <c r="P669" s="14"/>
      <c r="V669" s="36">
        <f t="shared" si="143"/>
        <v>1307.0400000000002</v>
      </c>
      <c r="W669" s="36">
        <f t="shared" si="144"/>
        <v>1299.22</v>
      </c>
    </row>
    <row r="670" spans="1:23" x14ac:dyDescent="0.2">
      <c r="A670" s="29">
        <v>41867</v>
      </c>
      <c r="B670" s="2">
        <v>36375468.579999998</v>
      </c>
      <c r="C670" s="2">
        <v>1303.1300000000001</v>
      </c>
      <c r="D670" s="2">
        <f t="shared" si="145"/>
        <v>0</v>
      </c>
      <c r="E670" s="30">
        <f t="shared" si="145"/>
        <v>0</v>
      </c>
      <c r="F670" s="73">
        <f t="shared" si="146"/>
        <v>0</v>
      </c>
      <c r="G670" s="43">
        <f t="shared" si="146"/>
        <v>0</v>
      </c>
      <c r="I670" s="19">
        <f t="shared" si="140"/>
        <v>894.48</v>
      </c>
      <c r="J670" s="138">
        <f t="shared" si="147"/>
        <v>486.99400000000003</v>
      </c>
      <c r="K670" s="78">
        <f t="shared" si="141"/>
        <v>87.658900000000003</v>
      </c>
      <c r="L670" s="144">
        <f t="shared" si="148"/>
        <v>149.07980000000001</v>
      </c>
      <c r="M670" s="87">
        <f t="shared" si="142"/>
        <v>26.834399999999999</v>
      </c>
      <c r="N670" s="14"/>
      <c r="O670" s="14"/>
      <c r="P670" s="14"/>
      <c r="V670" s="36">
        <f t="shared" si="143"/>
        <v>1307.0400000000002</v>
      </c>
      <c r="W670" s="36">
        <f t="shared" si="144"/>
        <v>1299.22</v>
      </c>
    </row>
    <row r="671" spans="1:23" x14ac:dyDescent="0.2">
      <c r="A671" s="29">
        <v>41868</v>
      </c>
      <c r="B671" s="2">
        <v>36375468.579999998</v>
      </c>
      <c r="C671" s="2">
        <v>1303.1300000000001</v>
      </c>
      <c r="D671" s="2">
        <f t="shared" si="145"/>
        <v>0</v>
      </c>
      <c r="E671" s="30">
        <f t="shared" si="145"/>
        <v>0</v>
      </c>
      <c r="F671" s="73">
        <f t="shared" si="146"/>
        <v>0</v>
      </c>
      <c r="G671" s="43">
        <f t="shared" si="146"/>
        <v>0</v>
      </c>
      <c r="I671" s="19">
        <f t="shared" ref="I671:I702" si="149">ROUND(B670*$N$2/$O$813,2)</f>
        <v>894.48</v>
      </c>
      <c r="J671" s="138">
        <f t="shared" si="147"/>
        <v>486.99400000000003</v>
      </c>
      <c r="K671" s="78">
        <f t="shared" si="141"/>
        <v>87.658900000000003</v>
      </c>
      <c r="L671" s="144">
        <f t="shared" si="148"/>
        <v>149.07980000000001</v>
      </c>
      <c r="M671" s="87">
        <f t="shared" si="142"/>
        <v>26.834399999999999</v>
      </c>
      <c r="N671" s="14"/>
      <c r="O671" s="14"/>
      <c r="P671" s="14"/>
      <c r="V671" s="36">
        <f t="shared" si="143"/>
        <v>1307.0400000000002</v>
      </c>
      <c r="W671" s="36">
        <f t="shared" si="144"/>
        <v>1299.22</v>
      </c>
    </row>
    <row r="672" spans="1:23" x14ac:dyDescent="0.2">
      <c r="A672" s="29">
        <v>41869</v>
      </c>
      <c r="B672" s="2">
        <v>36375468.579999998</v>
      </c>
      <c r="C672" s="2">
        <v>1303.1300000000001</v>
      </c>
      <c r="D672" s="2">
        <f t="shared" si="145"/>
        <v>0</v>
      </c>
      <c r="E672" s="30">
        <f t="shared" si="145"/>
        <v>0</v>
      </c>
      <c r="F672" s="73">
        <f t="shared" si="146"/>
        <v>0</v>
      </c>
      <c r="G672" s="43">
        <f t="shared" si="146"/>
        <v>0</v>
      </c>
      <c r="I672" s="19">
        <f t="shared" si="149"/>
        <v>894.48</v>
      </c>
      <c r="J672" s="138">
        <f t="shared" si="147"/>
        <v>486.99400000000003</v>
      </c>
      <c r="K672" s="78">
        <f t="shared" si="141"/>
        <v>87.658900000000003</v>
      </c>
      <c r="L672" s="144">
        <f t="shared" si="148"/>
        <v>149.07980000000001</v>
      </c>
      <c r="M672" s="87">
        <f t="shared" si="142"/>
        <v>26.834399999999999</v>
      </c>
      <c r="N672" s="14"/>
      <c r="O672" s="14"/>
      <c r="P672" s="14"/>
      <c r="V672" s="36">
        <f t="shared" si="143"/>
        <v>1307.0400000000002</v>
      </c>
      <c r="W672" s="36">
        <f t="shared" si="144"/>
        <v>1299.22</v>
      </c>
    </row>
    <row r="673" spans="1:23" x14ac:dyDescent="0.2">
      <c r="A673" s="29">
        <v>41870</v>
      </c>
      <c r="B673" s="2">
        <v>36375468.579999998</v>
      </c>
      <c r="C673" s="2">
        <v>1303.1300000000001</v>
      </c>
      <c r="D673" s="2">
        <f t="shared" si="145"/>
        <v>0</v>
      </c>
      <c r="E673" s="30">
        <f t="shared" si="145"/>
        <v>0</v>
      </c>
      <c r="F673" s="73">
        <f t="shared" si="146"/>
        <v>0</v>
      </c>
      <c r="G673" s="43">
        <f t="shared" si="146"/>
        <v>0</v>
      </c>
      <c r="I673" s="31">
        <f t="shared" si="149"/>
        <v>894.48</v>
      </c>
      <c r="J673" s="137">
        <f t="shared" si="147"/>
        <v>486.99400000000003</v>
      </c>
      <c r="K673" s="77">
        <f t="shared" si="141"/>
        <v>87.658900000000003</v>
      </c>
      <c r="L673" s="137">
        <f t="shared" si="148"/>
        <v>149.07980000000001</v>
      </c>
      <c r="M673" s="77">
        <f t="shared" si="142"/>
        <v>26.834399999999999</v>
      </c>
      <c r="N673" s="14"/>
      <c r="O673" s="14"/>
      <c r="P673" s="14"/>
      <c r="V673" s="36">
        <f t="shared" si="143"/>
        <v>1307.0400000000002</v>
      </c>
      <c r="W673" s="36">
        <f t="shared" si="144"/>
        <v>1299.22</v>
      </c>
    </row>
    <row r="674" spans="1:23" x14ac:dyDescent="0.2">
      <c r="A674" s="29">
        <v>41871</v>
      </c>
      <c r="B674" s="2">
        <v>36375468.579999998</v>
      </c>
      <c r="C674" s="2">
        <v>1303.1300000000001</v>
      </c>
      <c r="D674" s="2">
        <f t="shared" si="145"/>
        <v>0</v>
      </c>
      <c r="E674" s="30">
        <f t="shared" si="145"/>
        <v>0</v>
      </c>
      <c r="F674" s="73">
        <f t="shared" si="146"/>
        <v>0</v>
      </c>
      <c r="G674" s="43">
        <f t="shared" si="146"/>
        <v>0</v>
      </c>
      <c r="I674" s="31">
        <f t="shared" si="149"/>
        <v>894.48</v>
      </c>
      <c r="J674" s="137">
        <f t="shared" si="147"/>
        <v>486.99400000000003</v>
      </c>
      <c r="K674" s="77">
        <f t="shared" si="141"/>
        <v>87.658900000000003</v>
      </c>
      <c r="L674" s="137">
        <f t="shared" si="148"/>
        <v>149.07980000000001</v>
      </c>
      <c r="M674" s="77">
        <f t="shared" si="142"/>
        <v>26.834399999999999</v>
      </c>
      <c r="N674" s="14"/>
      <c r="O674" s="14"/>
      <c r="P674" s="14"/>
      <c r="V674" s="36">
        <f t="shared" si="143"/>
        <v>1307.0400000000002</v>
      </c>
      <c r="W674" s="36">
        <f t="shared" si="144"/>
        <v>1299.22</v>
      </c>
    </row>
    <row r="675" spans="1:23" x14ac:dyDescent="0.2">
      <c r="A675" s="29">
        <v>41872</v>
      </c>
      <c r="B675" s="2">
        <v>36375468.579999998</v>
      </c>
      <c r="C675" s="2">
        <v>1303.1300000000001</v>
      </c>
      <c r="D675" s="2">
        <f t="shared" si="145"/>
        <v>0</v>
      </c>
      <c r="E675" s="30">
        <f t="shared" si="145"/>
        <v>0</v>
      </c>
      <c r="F675" s="73">
        <f t="shared" si="146"/>
        <v>0</v>
      </c>
      <c r="G675" s="43">
        <f t="shared" si="146"/>
        <v>0</v>
      </c>
      <c r="I675" s="19">
        <f t="shared" si="149"/>
        <v>894.48</v>
      </c>
      <c r="J675" s="138">
        <f t="shared" si="147"/>
        <v>486.99400000000003</v>
      </c>
      <c r="K675" s="78">
        <f t="shared" si="141"/>
        <v>87.658900000000003</v>
      </c>
      <c r="L675" s="144">
        <f t="shared" si="148"/>
        <v>149.07980000000001</v>
      </c>
      <c r="M675" s="87">
        <f t="shared" si="142"/>
        <v>26.834399999999999</v>
      </c>
      <c r="N675" s="14"/>
      <c r="O675" s="14"/>
      <c r="P675" s="14"/>
      <c r="V675" s="36">
        <f t="shared" si="143"/>
        <v>1307.0400000000002</v>
      </c>
      <c r="W675" s="36">
        <f t="shared" si="144"/>
        <v>1299.22</v>
      </c>
    </row>
    <row r="676" spans="1:23" x14ac:dyDescent="0.2">
      <c r="A676" s="29">
        <v>41873</v>
      </c>
      <c r="B676" s="2">
        <v>36375468.579999998</v>
      </c>
      <c r="C676" s="2">
        <v>1303.1300000000001</v>
      </c>
      <c r="D676" s="2">
        <f t="shared" si="145"/>
        <v>0</v>
      </c>
      <c r="E676" s="30">
        <f t="shared" si="145"/>
        <v>0</v>
      </c>
      <c r="F676" s="73">
        <f t="shared" si="146"/>
        <v>0</v>
      </c>
      <c r="G676" s="43">
        <f t="shared" si="146"/>
        <v>0</v>
      </c>
      <c r="I676" s="19">
        <f t="shared" si="149"/>
        <v>894.48</v>
      </c>
      <c r="J676" s="138">
        <f t="shared" si="147"/>
        <v>486.99400000000003</v>
      </c>
      <c r="K676" s="78">
        <f t="shared" si="141"/>
        <v>87.658900000000003</v>
      </c>
      <c r="L676" s="144">
        <f t="shared" si="148"/>
        <v>149.07980000000001</v>
      </c>
      <c r="M676" s="87">
        <f t="shared" si="142"/>
        <v>26.834399999999999</v>
      </c>
      <c r="N676" s="14"/>
      <c r="O676" s="14"/>
      <c r="P676" s="14"/>
      <c r="V676" s="36">
        <f t="shared" si="143"/>
        <v>1307.0400000000002</v>
      </c>
      <c r="W676" s="36">
        <f t="shared" si="144"/>
        <v>1299.22</v>
      </c>
    </row>
    <row r="677" spans="1:23" x14ac:dyDescent="0.2">
      <c r="A677" s="29">
        <v>41874</v>
      </c>
      <c r="B677" s="2">
        <v>36375468.579999998</v>
      </c>
      <c r="C677" s="2">
        <v>1303.1300000000001</v>
      </c>
      <c r="D677" s="2">
        <f t="shared" si="145"/>
        <v>0</v>
      </c>
      <c r="E677" s="30">
        <f t="shared" si="145"/>
        <v>0</v>
      </c>
      <c r="F677" s="73">
        <f t="shared" si="146"/>
        <v>0</v>
      </c>
      <c r="G677" s="43">
        <f t="shared" si="146"/>
        <v>0</v>
      </c>
      <c r="I677" s="19">
        <f t="shared" si="149"/>
        <v>894.48</v>
      </c>
      <c r="J677" s="138">
        <f t="shared" si="147"/>
        <v>486.99400000000003</v>
      </c>
      <c r="K677" s="78">
        <f t="shared" si="141"/>
        <v>87.658900000000003</v>
      </c>
      <c r="L677" s="144">
        <f t="shared" si="148"/>
        <v>149.07980000000001</v>
      </c>
      <c r="M677" s="87">
        <f t="shared" si="142"/>
        <v>26.834399999999999</v>
      </c>
      <c r="N677" s="14"/>
      <c r="O677" s="14"/>
      <c r="P677" s="14"/>
      <c r="V677" s="36">
        <f t="shared" si="143"/>
        <v>1307.0400000000002</v>
      </c>
      <c r="W677" s="36">
        <f t="shared" si="144"/>
        <v>1299.22</v>
      </c>
    </row>
    <row r="678" spans="1:23" x14ac:dyDescent="0.2">
      <c r="A678" s="29">
        <v>41875</v>
      </c>
      <c r="B678" s="2">
        <v>36375468.579999998</v>
      </c>
      <c r="C678" s="2">
        <v>1303.1300000000001</v>
      </c>
      <c r="D678" s="2">
        <f t="shared" si="145"/>
        <v>0</v>
      </c>
      <c r="E678" s="30">
        <f t="shared" si="145"/>
        <v>0</v>
      </c>
      <c r="F678" s="73">
        <f t="shared" si="146"/>
        <v>0</v>
      </c>
      <c r="G678" s="43">
        <f t="shared" si="146"/>
        <v>0</v>
      </c>
      <c r="I678" s="19">
        <f t="shared" si="149"/>
        <v>894.48</v>
      </c>
      <c r="J678" s="138">
        <f t="shared" si="147"/>
        <v>486.99400000000003</v>
      </c>
      <c r="K678" s="78">
        <f t="shared" si="141"/>
        <v>87.658900000000003</v>
      </c>
      <c r="L678" s="144">
        <f t="shared" si="148"/>
        <v>149.07980000000001</v>
      </c>
      <c r="M678" s="87">
        <f t="shared" si="142"/>
        <v>26.834399999999999</v>
      </c>
      <c r="N678" s="14"/>
      <c r="O678" s="14"/>
      <c r="P678" s="14"/>
      <c r="V678" s="36">
        <f t="shared" si="143"/>
        <v>1307.0400000000002</v>
      </c>
      <c r="W678" s="36">
        <f t="shared" si="144"/>
        <v>1299.22</v>
      </c>
    </row>
    <row r="679" spans="1:23" x14ac:dyDescent="0.2">
      <c r="A679" s="29">
        <v>41876</v>
      </c>
      <c r="B679" s="2">
        <v>36375468.579999998</v>
      </c>
      <c r="C679" s="2">
        <v>1303.1300000000001</v>
      </c>
      <c r="D679" s="2">
        <f t="shared" si="145"/>
        <v>0</v>
      </c>
      <c r="E679" s="30">
        <f t="shared" si="145"/>
        <v>0</v>
      </c>
      <c r="F679" s="73">
        <f t="shared" si="146"/>
        <v>0</v>
      </c>
      <c r="G679" s="43">
        <f t="shared" si="146"/>
        <v>0</v>
      </c>
      <c r="I679" s="19">
        <f t="shared" si="149"/>
        <v>894.48</v>
      </c>
      <c r="J679" s="138">
        <f t="shared" si="147"/>
        <v>486.99400000000003</v>
      </c>
      <c r="K679" s="78">
        <f t="shared" si="141"/>
        <v>87.658900000000003</v>
      </c>
      <c r="L679" s="144">
        <f t="shared" si="148"/>
        <v>149.07980000000001</v>
      </c>
      <c r="M679" s="87">
        <f t="shared" si="142"/>
        <v>26.834399999999999</v>
      </c>
      <c r="N679" s="14"/>
      <c r="O679" s="14"/>
      <c r="P679" s="14"/>
      <c r="V679" s="36">
        <f t="shared" si="143"/>
        <v>1307.0400000000002</v>
      </c>
      <c r="W679" s="36">
        <f t="shared" si="144"/>
        <v>1299.22</v>
      </c>
    </row>
    <row r="680" spans="1:23" x14ac:dyDescent="0.2">
      <c r="A680" s="29">
        <v>41877</v>
      </c>
      <c r="B680" s="2">
        <v>36375468.579999998</v>
      </c>
      <c r="C680" s="2">
        <v>1303.1300000000001</v>
      </c>
      <c r="D680" s="2">
        <f t="shared" si="145"/>
        <v>0</v>
      </c>
      <c r="E680" s="30">
        <f t="shared" si="145"/>
        <v>0</v>
      </c>
      <c r="F680" s="73">
        <f t="shared" si="146"/>
        <v>0</v>
      </c>
      <c r="G680" s="43">
        <f t="shared" si="146"/>
        <v>0</v>
      </c>
      <c r="I680" s="31">
        <f t="shared" si="149"/>
        <v>894.48</v>
      </c>
      <c r="J680" s="137">
        <f t="shared" si="147"/>
        <v>486.99400000000003</v>
      </c>
      <c r="K680" s="77">
        <f t="shared" si="141"/>
        <v>87.658900000000003</v>
      </c>
      <c r="L680" s="137">
        <f t="shared" si="148"/>
        <v>149.07980000000001</v>
      </c>
      <c r="M680" s="77">
        <f t="shared" si="142"/>
        <v>26.834399999999999</v>
      </c>
      <c r="N680" s="14"/>
      <c r="O680" s="14"/>
      <c r="P680" s="14"/>
      <c r="V680" s="36">
        <f t="shared" si="143"/>
        <v>1307.0400000000002</v>
      </c>
      <c r="W680" s="36">
        <f t="shared" si="144"/>
        <v>1299.22</v>
      </c>
    </row>
    <row r="681" spans="1:23" x14ac:dyDescent="0.2">
      <c r="A681" s="29">
        <v>41878</v>
      </c>
      <c r="B681" s="2">
        <v>36375468.579999998</v>
      </c>
      <c r="C681" s="2">
        <v>1303.1300000000001</v>
      </c>
      <c r="D681" s="2">
        <f t="shared" si="145"/>
        <v>0</v>
      </c>
      <c r="E681" s="30">
        <f t="shared" si="145"/>
        <v>0</v>
      </c>
      <c r="F681" s="73">
        <f t="shared" si="146"/>
        <v>0</v>
      </c>
      <c r="G681" s="43">
        <f t="shared" si="146"/>
        <v>0</v>
      </c>
      <c r="I681" s="31">
        <f t="shared" si="149"/>
        <v>894.48</v>
      </c>
      <c r="J681" s="137">
        <f t="shared" si="147"/>
        <v>486.99400000000003</v>
      </c>
      <c r="K681" s="77">
        <f t="shared" si="141"/>
        <v>87.658900000000003</v>
      </c>
      <c r="L681" s="137">
        <f t="shared" si="148"/>
        <v>149.07980000000001</v>
      </c>
      <c r="M681" s="77">
        <f t="shared" si="142"/>
        <v>26.834399999999999</v>
      </c>
      <c r="N681" s="191" t="s">
        <v>54</v>
      </c>
      <c r="O681" s="191"/>
      <c r="P681" s="191"/>
      <c r="V681" s="36">
        <f t="shared" si="143"/>
        <v>1307.0400000000002</v>
      </c>
      <c r="W681" s="36">
        <f t="shared" si="144"/>
        <v>1299.22</v>
      </c>
    </row>
    <row r="682" spans="1:23" x14ac:dyDescent="0.2">
      <c r="A682" s="29">
        <v>41879</v>
      </c>
      <c r="B682" s="2">
        <v>36375468.579999998</v>
      </c>
      <c r="C682" s="2">
        <v>1303.1300000000001</v>
      </c>
      <c r="D682" s="2">
        <f t="shared" si="145"/>
        <v>0</v>
      </c>
      <c r="E682" s="30">
        <f t="shared" si="145"/>
        <v>0</v>
      </c>
      <c r="F682" s="73">
        <f t="shared" si="146"/>
        <v>0</v>
      </c>
      <c r="G682" s="43">
        <f t="shared" si="146"/>
        <v>0</v>
      </c>
      <c r="I682" s="19">
        <f t="shared" si="149"/>
        <v>894.48</v>
      </c>
      <c r="J682" s="138">
        <f t="shared" si="147"/>
        <v>486.99400000000003</v>
      </c>
      <c r="K682" s="78">
        <f t="shared" si="141"/>
        <v>87.658900000000003</v>
      </c>
      <c r="L682" s="144">
        <f t="shared" si="148"/>
        <v>149.07980000000001</v>
      </c>
      <c r="M682" s="87">
        <f t="shared" si="142"/>
        <v>26.834399999999999</v>
      </c>
      <c r="N682" s="119" t="s">
        <v>52</v>
      </c>
      <c r="O682" s="120">
        <f>SUM(J656:J686)</f>
        <v>15083.977900000005</v>
      </c>
      <c r="P682" s="76">
        <f>SUM(L656:L686)</f>
        <v>4617.5444000000016</v>
      </c>
      <c r="V682" s="36">
        <f t="shared" si="143"/>
        <v>1307.0400000000002</v>
      </c>
      <c r="W682" s="36">
        <f t="shared" si="144"/>
        <v>1299.22</v>
      </c>
    </row>
    <row r="683" spans="1:23" x14ac:dyDescent="0.2">
      <c r="A683" s="29">
        <v>41880</v>
      </c>
      <c r="B683" s="31">
        <v>36055877.020000003</v>
      </c>
      <c r="C683" s="31">
        <v>1291.68</v>
      </c>
      <c r="D683" s="2">
        <f t="shared" si="145"/>
        <v>-319591.55999999493</v>
      </c>
      <c r="E683" s="30">
        <f t="shared" si="145"/>
        <v>-11.450000000000045</v>
      </c>
      <c r="F683" s="73">
        <f t="shared" si="146"/>
        <v>-8.7859090886244461E-3</v>
      </c>
      <c r="G683" s="43">
        <f t="shared" si="146"/>
        <v>-8.7865370300737791E-3</v>
      </c>
      <c r="I683" s="19">
        <f t="shared" si="149"/>
        <v>894.48</v>
      </c>
      <c r="J683" s="138">
        <f t="shared" si="147"/>
        <v>486.99400000000003</v>
      </c>
      <c r="K683" s="78">
        <f t="shared" si="141"/>
        <v>87.658900000000003</v>
      </c>
      <c r="L683" s="144">
        <f t="shared" si="148"/>
        <v>149.07980000000001</v>
      </c>
      <c r="M683" s="87">
        <f t="shared" si="142"/>
        <v>26.834399999999999</v>
      </c>
      <c r="N683" s="119" t="s">
        <v>53</v>
      </c>
      <c r="O683" s="76">
        <f>SUM(K656:K686)</f>
        <v>2715.1155999999992</v>
      </c>
      <c r="P683" s="76">
        <f>SUM(M656:M686)</f>
        <v>831.15899999999988</v>
      </c>
      <c r="V683" s="36">
        <f t="shared" si="143"/>
        <v>1295.5600000000002</v>
      </c>
      <c r="W683" s="36">
        <f t="shared" si="144"/>
        <v>1287.8</v>
      </c>
    </row>
    <row r="684" spans="1:23" x14ac:dyDescent="0.2">
      <c r="A684" s="29">
        <v>41881</v>
      </c>
      <c r="B684" s="2">
        <v>36055877.020000003</v>
      </c>
      <c r="C684" s="2">
        <v>1291.68</v>
      </c>
      <c r="D684" s="2">
        <f t="shared" si="145"/>
        <v>0</v>
      </c>
      <c r="E684" s="30">
        <f t="shared" si="145"/>
        <v>0</v>
      </c>
      <c r="F684" s="73">
        <f t="shared" si="146"/>
        <v>0</v>
      </c>
      <c r="G684" s="43">
        <f t="shared" si="146"/>
        <v>0</v>
      </c>
      <c r="I684" s="19">
        <f t="shared" si="149"/>
        <v>886.62</v>
      </c>
      <c r="J684" s="138">
        <f t="shared" si="147"/>
        <v>482.71530000000001</v>
      </c>
      <c r="K684" s="78">
        <f t="shared" si="141"/>
        <v>86.888800000000003</v>
      </c>
      <c r="L684" s="144">
        <f t="shared" si="148"/>
        <v>147.77000000000001</v>
      </c>
      <c r="M684" s="87">
        <f t="shared" si="142"/>
        <v>26.598600000000001</v>
      </c>
      <c r="N684" s="186" t="s">
        <v>12</v>
      </c>
      <c r="O684" s="186"/>
      <c r="P684" s="186"/>
      <c r="V684" s="36">
        <f t="shared" si="143"/>
        <v>1295.5600000000002</v>
      </c>
      <c r="W684" s="36">
        <f t="shared" si="144"/>
        <v>1287.8</v>
      </c>
    </row>
    <row r="685" spans="1:23" x14ac:dyDescent="0.2">
      <c r="A685" s="29">
        <v>41882</v>
      </c>
      <c r="B685" s="2">
        <v>36055877.020000003</v>
      </c>
      <c r="C685" s="2">
        <v>1291.68</v>
      </c>
      <c r="D685" s="2">
        <f t="shared" si="145"/>
        <v>0</v>
      </c>
      <c r="E685" s="30">
        <f t="shared" si="145"/>
        <v>0</v>
      </c>
      <c r="F685" s="73">
        <f t="shared" si="146"/>
        <v>0</v>
      </c>
      <c r="G685" s="43">
        <f t="shared" si="146"/>
        <v>0</v>
      </c>
      <c r="I685" s="19">
        <f t="shared" si="149"/>
        <v>886.62</v>
      </c>
      <c r="J685" s="138">
        <f t="shared" si="147"/>
        <v>482.71530000000001</v>
      </c>
      <c r="K685" s="78">
        <f t="shared" si="141"/>
        <v>86.888800000000003</v>
      </c>
      <c r="L685" s="144">
        <f t="shared" si="148"/>
        <v>147.77000000000001</v>
      </c>
      <c r="M685" s="87">
        <f t="shared" si="142"/>
        <v>26.598600000000001</v>
      </c>
      <c r="N685" s="92" t="s">
        <v>43</v>
      </c>
      <c r="O685" s="174" t="s">
        <v>39</v>
      </c>
      <c r="P685" s="93" t="s">
        <v>40</v>
      </c>
      <c r="V685" s="36">
        <f t="shared" si="143"/>
        <v>1295.5600000000002</v>
      </c>
      <c r="W685" s="36">
        <f t="shared" si="144"/>
        <v>1287.8</v>
      </c>
    </row>
    <row r="686" spans="1:23" x14ac:dyDescent="0.2">
      <c r="A686" s="29">
        <v>41883</v>
      </c>
      <c r="B686" s="2">
        <v>36055877.020000003</v>
      </c>
      <c r="C686" s="2">
        <v>1291.68</v>
      </c>
      <c r="D686" s="2">
        <f t="shared" si="145"/>
        <v>0</v>
      </c>
      <c r="E686" s="30">
        <f t="shared" si="145"/>
        <v>0</v>
      </c>
      <c r="F686" s="73">
        <f t="shared" si="146"/>
        <v>0</v>
      </c>
      <c r="G686" s="43">
        <f t="shared" si="146"/>
        <v>0</v>
      </c>
      <c r="I686" s="32">
        <f t="shared" si="149"/>
        <v>886.62</v>
      </c>
      <c r="J686" s="139">
        <f t="shared" si="147"/>
        <v>482.71530000000001</v>
      </c>
      <c r="K686" s="79">
        <f t="shared" si="141"/>
        <v>86.888800000000003</v>
      </c>
      <c r="L686" s="139">
        <f t="shared" si="148"/>
        <v>147.77000000000001</v>
      </c>
      <c r="M686" s="79">
        <f t="shared" si="142"/>
        <v>26.598600000000001</v>
      </c>
      <c r="N686" s="94">
        <f>SUM(I656:I686)</f>
        <v>27705.299999999988</v>
      </c>
      <c r="O686" s="89">
        <f>IF(SUM(J656:J686)&lt;20000,20000,SUM(J656:J686))</f>
        <v>20000</v>
      </c>
      <c r="P686" s="91">
        <f>IF(SUM(L656:L686)&lt;6000,6000,SUM(L656:L686))</f>
        <v>6000</v>
      </c>
      <c r="V686" s="36">
        <f t="shared" si="143"/>
        <v>1295.5600000000002</v>
      </c>
      <c r="W686" s="36">
        <f t="shared" si="144"/>
        <v>1287.8</v>
      </c>
    </row>
    <row r="687" spans="1:23" x14ac:dyDescent="0.2">
      <c r="A687" s="29">
        <v>41884</v>
      </c>
      <c r="B687" s="2">
        <v>36055877.020000003</v>
      </c>
      <c r="C687" s="2">
        <v>1291.68</v>
      </c>
      <c r="D687" s="2">
        <f t="shared" si="145"/>
        <v>0</v>
      </c>
      <c r="E687" s="30">
        <f t="shared" si="145"/>
        <v>0</v>
      </c>
      <c r="F687" s="73">
        <f t="shared" si="146"/>
        <v>0</v>
      </c>
      <c r="G687" s="43">
        <f t="shared" si="146"/>
        <v>0</v>
      </c>
      <c r="I687" s="31">
        <f t="shared" si="149"/>
        <v>886.62</v>
      </c>
      <c r="J687" s="137">
        <f t="shared" si="147"/>
        <v>482.71530000000001</v>
      </c>
      <c r="K687" s="77">
        <f t="shared" si="141"/>
        <v>86.888800000000003</v>
      </c>
      <c r="L687" s="137">
        <f t="shared" si="148"/>
        <v>147.77000000000001</v>
      </c>
      <c r="M687" s="77">
        <f t="shared" si="142"/>
        <v>26.598600000000001</v>
      </c>
      <c r="N687" s="94">
        <f>ROUND(N686*18/118,2)</f>
        <v>4226.2299999999996</v>
      </c>
      <c r="O687" s="95">
        <f>IF(O686=TRUE,SUM(K656:K686),O686*18%)</f>
        <v>3600</v>
      </c>
      <c r="P687" s="96">
        <f>IF(P686=TRUE,SUM(M656:M686),P686*18%)</f>
        <v>1080</v>
      </c>
      <c r="V687" s="36">
        <f t="shared" si="143"/>
        <v>1295.5600000000002</v>
      </c>
      <c r="W687" s="36">
        <f t="shared" si="144"/>
        <v>1287.8</v>
      </c>
    </row>
    <row r="688" spans="1:23" x14ac:dyDescent="0.2">
      <c r="A688" s="29">
        <v>41885</v>
      </c>
      <c r="B688" s="2">
        <v>36055877.020000003</v>
      </c>
      <c r="C688" s="2">
        <v>1291.68</v>
      </c>
      <c r="D688" s="2">
        <f t="shared" si="145"/>
        <v>0</v>
      </c>
      <c r="E688" s="30">
        <f t="shared" si="145"/>
        <v>0</v>
      </c>
      <c r="F688" s="73">
        <f t="shared" si="146"/>
        <v>0</v>
      </c>
      <c r="G688" s="43">
        <f t="shared" si="146"/>
        <v>0</v>
      </c>
      <c r="I688" s="31">
        <f t="shared" si="149"/>
        <v>886.62</v>
      </c>
      <c r="J688" s="137">
        <f t="shared" si="147"/>
        <v>482.71530000000001</v>
      </c>
      <c r="K688" s="77">
        <f t="shared" si="141"/>
        <v>86.888800000000003</v>
      </c>
      <c r="L688" s="137">
        <f t="shared" si="148"/>
        <v>147.77000000000001</v>
      </c>
      <c r="M688" s="77">
        <f t="shared" si="142"/>
        <v>26.598600000000001</v>
      </c>
      <c r="N688" s="190" t="s">
        <v>47</v>
      </c>
      <c r="O688" s="190"/>
      <c r="P688" s="190"/>
      <c r="V688" s="36">
        <f t="shared" si="143"/>
        <v>1295.5600000000002</v>
      </c>
      <c r="W688" s="36">
        <f t="shared" si="144"/>
        <v>1287.8</v>
      </c>
    </row>
    <row r="689" spans="1:23" x14ac:dyDescent="0.2">
      <c r="A689" s="29">
        <v>41886</v>
      </c>
      <c r="B689" s="2">
        <v>36055877.020000003</v>
      </c>
      <c r="C689" s="2">
        <v>1291.68</v>
      </c>
      <c r="D689" s="2">
        <f t="shared" si="145"/>
        <v>0</v>
      </c>
      <c r="E689" s="30">
        <f t="shared" si="145"/>
        <v>0</v>
      </c>
      <c r="F689" s="73">
        <f t="shared" si="146"/>
        <v>0</v>
      </c>
      <c r="G689" s="43">
        <f t="shared" si="146"/>
        <v>0</v>
      </c>
      <c r="I689" s="19">
        <f t="shared" si="149"/>
        <v>886.62</v>
      </c>
      <c r="J689" s="138">
        <f t="shared" si="147"/>
        <v>482.71530000000001</v>
      </c>
      <c r="K689" s="78">
        <f t="shared" si="141"/>
        <v>86.888800000000003</v>
      </c>
      <c r="L689" s="144">
        <f t="shared" si="148"/>
        <v>147.77000000000001</v>
      </c>
      <c r="M689" s="87">
        <f t="shared" si="142"/>
        <v>26.598600000000001</v>
      </c>
      <c r="N689" s="75"/>
      <c r="O689" s="75"/>
      <c r="P689" s="75"/>
      <c r="V689" s="36">
        <f t="shared" si="143"/>
        <v>1295.5600000000002</v>
      </c>
      <c r="W689" s="36">
        <f t="shared" si="144"/>
        <v>1287.8</v>
      </c>
    </row>
    <row r="690" spans="1:23" x14ac:dyDescent="0.2">
      <c r="A690" s="29">
        <v>41887</v>
      </c>
      <c r="B690" s="2">
        <v>36055877.020000003</v>
      </c>
      <c r="C690" s="2">
        <v>1291.68</v>
      </c>
      <c r="D690" s="2">
        <f t="shared" si="145"/>
        <v>0</v>
      </c>
      <c r="E690" s="30">
        <f t="shared" si="145"/>
        <v>0</v>
      </c>
      <c r="F690" s="73">
        <f t="shared" si="146"/>
        <v>0</v>
      </c>
      <c r="G690" s="43">
        <f t="shared" si="146"/>
        <v>0</v>
      </c>
      <c r="I690" s="19">
        <f t="shared" si="149"/>
        <v>886.62</v>
      </c>
      <c r="J690" s="138">
        <f t="shared" si="147"/>
        <v>482.71530000000001</v>
      </c>
      <c r="K690" s="78">
        <f t="shared" si="141"/>
        <v>86.888800000000003</v>
      </c>
      <c r="L690" s="144">
        <f t="shared" si="148"/>
        <v>147.77000000000001</v>
      </c>
      <c r="M690" s="87">
        <f t="shared" si="142"/>
        <v>26.598600000000001</v>
      </c>
      <c r="N690" s="75"/>
      <c r="O690" s="75"/>
      <c r="P690" s="75"/>
      <c r="V690" s="36">
        <f t="shared" si="143"/>
        <v>1295.5600000000002</v>
      </c>
      <c r="W690" s="36">
        <f t="shared" si="144"/>
        <v>1287.8</v>
      </c>
    </row>
    <row r="691" spans="1:23" x14ac:dyDescent="0.2">
      <c r="A691" s="29">
        <v>41888</v>
      </c>
      <c r="B691" s="2">
        <v>36055877.020000003</v>
      </c>
      <c r="C691" s="2">
        <v>1291.68</v>
      </c>
      <c r="D691" s="2">
        <f t="shared" si="145"/>
        <v>0</v>
      </c>
      <c r="E691" s="30">
        <f t="shared" si="145"/>
        <v>0</v>
      </c>
      <c r="F691" s="73">
        <f t="shared" si="146"/>
        <v>0</v>
      </c>
      <c r="G691" s="43">
        <f t="shared" si="146"/>
        <v>0</v>
      </c>
      <c r="I691" s="19">
        <f t="shared" si="149"/>
        <v>886.62</v>
      </c>
      <c r="J691" s="138">
        <f t="shared" si="147"/>
        <v>482.71530000000001</v>
      </c>
      <c r="K691" s="78">
        <f t="shared" si="141"/>
        <v>86.888800000000003</v>
      </c>
      <c r="L691" s="144">
        <f t="shared" si="148"/>
        <v>147.77000000000001</v>
      </c>
      <c r="M691" s="87">
        <f t="shared" si="142"/>
        <v>26.598600000000001</v>
      </c>
      <c r="N691" s="14"/>
      <c r="O691" s="14"/>
      <c r="P691" s="14"/>
      <c r="V691" s="36">
        <f t="shared" si="143"/>
        <v>1295.5600000000002</v>
      </c>
      <c r="W691" s="36">
        <f t="shared" si="144"/>
        <v>1287.8</v>
      </c>
    </row>
    <row r="692" spans="1:23" x14ac:dyDescent="0.2">
      <c r="A692" s="29">
        <v>41889</v>
      </c>
      <c r="B692" s="2">
        <v>36055877.020000003</v>
      </c>
      <c r="C692" s="2">
        <v>1291.68</v>
      </c>
      <c r="D692" s="2">
        <f t="shared" si="145"/>
        <v>0</v>
      </c>
      <c r="E692" s="30">
        <f t="shared" si="145"/>
        <v>0</v>
      </c>
      <c r="F692" s="73">
        <f t="shared" si="146"/>
        <v>0</v>
      </c>
      <c r="G692" s="43">
        <f t="shared" si="146"/>
        <v>0</v>
      </c>
      <c r="I692" s="19">
        <f t="shared" si="149"/>
        <v>886.62</v>
      </c>
      <c r="J692" s="138">
        <f t="shared" si="147"/>
        <v>482.71530000000001</v>
      </c>
      <c r="K692" s="78">
        <f t="shared" si="141"/>
        <v>86.888800000000003</v>
      </c>
      <c r="L692" s="144">
        <f t="shared" si="148"/>
        <v>147.77000000000001</v>
      </c>
      <c r="M692" s="87">
        <f t="shared" si="142"/>
        <v>26.598600000000001</v>
      </c>
      <c r="N692" s="14"/>
      <c r="O692" s="14"/>
      <c r="P692" s="14"/>
      <c r="V692" s="36">
        <f t="shared" si="143"/>
        <v>1295.5600000000002</v>
      </c>
      <c r="W692" s="36">
        <f t="shared" si="144"/>
        <v>1287.8</v>
      </c>
    </row>
    <row r="693" spans="1:23" x14ac:dyDescent="0.2">
      <c r="A693" s="29">
        <v>41890</v>
      </c>
      <c r="B693" s="2">
        <v>36055877.020000003</v>
      </c>
      <c r="C693" s="2">
        <v>1291.68</v>
      </c>
      <c r="D693" s="2">
        <f t="shared" si="145"/>
        <v>0</v>
      </c>
      <c r="E693" s="30">
        <f t="shared" si="145"/>
        <v>0</v>
      </c>
      <c r="F693" s="73">
        <f t="shared" si="146"/>
        <v>0</v>
      </c>
      <c r="G693" s="43">
        <f t="shared" si="146"/>
        <v>0</v>
      </c>
      <c r="I693" s="19">
        <f t="shared" si="149"/>
        <v>886.62</v>
      </c>
      <c r="J693" s="138">
        <f t="shared" si="147"/>
        <v>482.71530000000001</v>
      </c>
      <c r="K693" s="78">
        <f t="shared" si="141"/>
        <v>86.888800000000003</v>
      </c>
      <c r="L693" s="144">
        <f t="shared" si="148"/>
        <v>147.77000000000001</v>
      </c>
      <c r="M693" s="87">
        <f t="shared" si="142"/>
        <v>26.598600000000001</v>
      </c>
      <c r="N693" s="14"/>
      <c r="O693" s="14"/>
      <c r="P693" s="14"/>
      <c r="V693" s="36">
        <f t="shared" si="143"/>
        <v>1295.5600000000002</v>
      </c>
      <c r="W693" s="36">
        <f t="shared" si="144"/>
        <v>1287.8</v>
      </c>
    </row>
    <row r="694" spans="1:23" x14ac:dyDescent="0.2">
      <c r="A694" s="29">
        <v>41891</v>
      </c>
      <c r="B694" s="2">
        <v>36055877.020000003</v>
      </c>
      <c r="C694" s="2">
        <v>1291.68</v>
      </c>
      <c r="D694" s="2">
        <f t="shared" si="145"/>
        <v>0</v>
      </c>
      <c r="E694" s="30">
        <f t="shared" si="145"/>
        <v>0</v>
      </c>
      <c r="F694" s="73">
        <f t="shared" si="146"/>
        <v>0</v>
      </c>
      <c r="G694" s="43">
        <f t="shared" si="146"/>
        <v>0</v>
      </c>
      <c r="I694" s="31">
        <f t="shared" si="149"/>
        <v>886.62</v>
      </c>
      <c r="J694" s="137">
        <f t="shared" si="147"/>
        <v>482.71530000000001</v>
      </c>
      <c r="K694" s="77">
        <f t="shared" si="141"/>
        <v>86.888800000000003</v>
      </c>
      <c r="L694" s="137">
        <f t="shared" si="148"/>
        <v>147.77000000000001</v>
      </c>
      <c r="M694" s="77">
        <f t="shared" si="142"/>
        <v>26.598600000000001</v>
      </c>
      <c r="N694" s="14"/>
      <c r="O694" s="14"/>
      <c r="P694" s="14"/>
      <c r="V694" s="36">
        <f t="shared" si="143"/>
        <v>1295.5600000000002</v>
      </c>
      <c r="W694" s="36">
        <f t="shared" si="144"/>
        <v>1287.8</v>
      </c>
    </row>
    <row r="695" spans="1:23" x14ac:dyDescent="0.2">
      <c r="A695" s="29">
        <v>41892</v>
      </c>
      <c r="B695" s="2">
        <v>36055877.020000003</v>
      </c>
      <c r="C695" s="2">
        <v>1291.68</v>
      </c>
      <c r="D695" s="2">
        <f t="shared" si="145"/>
        <v>0</v>
      </c>
      <c r="E695" s="30">
        <f t="shared" si="145"/>
        <v>0</v>
      </c>
      <c r="F695" s="73">
        <f t="shared" si="146"/>
        <v>0</v>
      </c>
      <c r="G695" s="43">
        <f t="shared" si="146"/>
        <v>0</v>
      </c>
      <c r="I695" s="31">
        <f t="shared" si="149"/>
        <v>886.62</v>
      </c>
      <c r="J695" s="137">
        <f t="shared" si="147"/>
        <v>482.71530000000001</v>
      </c>
      <c r="K695" s="77">
        <f t="shared" si="141"/>
        <v>86.888800000000003</v>
      </c>
      <c r="L695" s="137">
        <f t="shared" si="148"/>
        <v>147.77000000000001</v>
      </c>
      <c r="M695" s="77">
        <f t="shared" si="142"/>
        <v>26.598600000000001</v>
      </c>
      <c r="N695" s="14"/>
      <c r="O695" s="14"/>
      <c r="P695" s="14"/>
      <c r="V695" s="36">
        <f t="shared" si="143"/>
        <v>1295.5600000000002</v>
      </c>
      <c r="W695" s="36">
        <f t="shared" si="144"/>
        <v>1287.8</v>
      </c>
    </row>
    <row r="696" spans="1:23" x14ac:dyDescent="0.2">
      <c r="A696" s="29">
        <v>41893</v>
      </c>
      <c r="B696" s="2">
        <v>36055877.020000003</v>
      </c>
      <c r="C696" s="2">
        <v>1291.68</v>
      </c>
      <c r="D696" s="2">
        <f t="shared" si="145"/>
        <v>0</v>
      </c>
      <c r="E696" s="30">
        <f t="shared" si="145"/>
        <v>0</v>
      </c>
      <c r="F696" s="73">
        <f t="shared" si="146"/>
        <v>0</v>
      </c>
      <c r="G696" s="43">
        <f t="shared" si="146"/>
        <v>0</v>
      </c>
      <c r="I696" s="19">
        <f t="shared" si="149"/>
        <v>886.62</v>
      </c>
      <c r="J696" s="138">
        <f t="shared" si="147"/>
        <v>482.71530000000001</v>
      </c>
      <c r="K696" s="78">
        <f t="shared" si="141"/>
        <v>86.888800000000003</v>
      </c>
      <c r="L696" s="144">
        <f t="shared" si="148"/>
        <v>147.77000000000001</v>
      </c>
      <c r="M696" s="87">
        <f t="shared" si="142"/>
        <v>26.598600000000001</v>
      </c>
      <c r="N696" s="14"/>
      <c r="O696" s="14"/>
      <c r="P696" s="14"/>
      <c r="V696" s="36">
        <f t="shared" si="143"/>
        <v>1295.5600000000002</v>
      </c>
      <c r="W696" s="36">
        <f t="shared" si="144"/>
        <v>1287.8</v>
      </c>
    </row>
    <row r="697" spans="1:23" x14ac:dyDescent="0.2">
      <c r="A697" s="29">
        <v>41894</v>
      </c>
      <c r="B697" s="2">
        <v>36055877.020000003</v>
      </c>
      <c r="C697" s="2">
        <v>1291.68</v>
      </c>
      <c r="D697" s="2">
        <f t="shared" si="145"/>
        <v>0</v>
      </c>
      <c r="E697" s="30">
        <f t="shared" si="145"/>
        <v>0</v>
      </c>
      <c r="F697" s="73">
        <f t="shared" si="146"/>
        <v>0</v>
      </c>
      <c r="G697" s="43">
        <f t="shared" si="146"/>
        <v>0</v>
      </c>
      <c r="I697" s="19">
        <f t="shared" si="149"/>
        <v>886.62</v>
      </c>
      <c r="J697" s="138">
        <f t="shared" si="147"/>
        <v>482.71530000000001</v>
      </c>
      <c r="K697" s="78">
        <f t="shared" si="141"/>
        <v>86.888800000000003</v>
      </c>
      <c r="L697" s="144">
        <f t="shared" si="148"/>
        <v>147.77000000000001</v>
      </c>
      <c r="M697" s="87">
        <f t="shared" si="142"/>
        <v>26.598600000000001</v>
      </c>
      <c r="N697" s="14"/>
      <c r="O697" s="14"/>
      <c r="P697" s="14"/>
      <c r="V697" s="36">
        <f t="shared" si="143"/>
        <v>1295.5600000000002</v>
      </c>
      <c r="W697" s="36">
        <f t="shared" si="144"/>
        <v>1287.8</v>
      </c>
    </row>
    <row r="698" spans="1:23" x14ac:dyDescent="0.2">
      <c r="A698" s="29">
        <v>41895</v>
      </c>
      <c r="B698" s="2">
        <v>36055877.020000003</v>
      </c>
      <c r="C698" s="2">
        <v>1291.68</v>
      </c>
      <c r="D698" s="2">
        <f t="shared" si="145"/>
        <v>0</v>
      </c>
      <c r="E698" s="30">
        <f t="shared" si="145"/>
        <v>0</v>
      </c>
      <c r="F698" s="73">
        <f t="shared" si="146"/>
        <v>0</v>
      </c>
      <c r="G698" s="43">
        <f t="shared" si="146"/>
        <v>0</v>
      </c>
      <c r="I698" s="19">
        <f t="shared" si="149"/>
        <v>886.62</v>
      </c>
      <c r="J698" s="138">
        <f t="shared" si="147"/>
        <v>482.71530000000001</v>
      </c>
      <c r="K698" s="78">
        <f t="shared" si="141"/>
        <v>86.888800000000003</v>
      </c>
      <c r="L698" s="144">
        <f t="shared" si="148"/>
        <v>147.77000000000001</v>
      </c>
      <c r="M698" s="87">
        <f t="shared" si="142"/>
        <v>26.598600000000001</v>
      </c>
      <c r="N698" s="14"/>
      <c r="O698" s="14"/>
      <c r="P698" s="14"/>
      <c r="V698" s="36">
        <f t="shared" si="143"/>
        <v>1295.5600000000002</v>
      </c>
      <c r="W698" s="36">
        <f t="shared" si="144"/>
        <v>1287.8</v>
      </c>
    </row>
    <row r="699" spans="1:23" x14ac:dyDescent="0.2">
      <c r="A699" s="29">
        <v>41896</v>
      </c>
      <c r="B699" s="2">
        <v>36055877.020000003</v>
      </c>
      <c r="C699" s="2">
        <v>1291.68</v>
      </c>
      <c r="D699" s="2">
        <f t="shared" si="145"/>
        <v>0</v>
      </c>
      <c r="E699" s="30">
        <f t="shared" si="145"/>
        <v>0</v>
      </c>
      <c r="F699" s="73">
        <f t="shared" si="146"/>
        <v>0</v>
      </c>
      <c r="G699" s="43">
        <f t="shared" si="146"/>
        <v>0</v>
      </c>
      <c r="I699" s="19">
        <f t="shared" si="149"/>
        <v>886.62</v>
      </c>
      <c r="J699" s="138">
        <f t="shared" si="147"/>
        <v>482.71530000000001</v>
      </c>
      <c r="K699" s="78">
        <f t="shared" si="141"/>
        <v>86.888800000000003</v>
      </c>
      <c r="L699" s="144">
        <f t="shared" si="148"/>
        <v>147.77000000000001</v>
      </c>
      <c r="M699" s="87">
        <f t="shared" si="142"/>
        <v>26.598600000000001</v>
      </c>
      <c r="N699" s="14"/>
      <c r="O699" s="14"/>
      <c r="P699" s="14"/>
      <c r="V699" s="36">
        <f t="shared" si="143"/>
        <v>1295.5600000000002</v>
      </c>
      <c r="W699" s="36">
        <f t="shared" si="144"/>
        <v>1287.8</v>
      </c>
    </row>
    <row r="700" spans="1:23" x14ac:dyDescent="0.2">
      <c r="A700" s="29">
        <v>41897</v>
      </c>
      <c r="B700" s="2">
        <v>36055877.020000003</v>
      </c>
      <c r="C700" s="2">
        <v>1291.68</v>
      </c>
      <c r="D700" s="2">
        <f t="shared" si="145"/>
        <v>0</v>
      </c>
      <c r="E700" s="30">
        <f t="shared" si="145"/>
        <v>0</v>
      </c>
      <c r="F700" s="73">
        <f t="shared" si="146"/>
        <v>0</v>
      </c>
      <c r="G700" s="43">
        <f t="shared" si="146"/>
        <v>0</v>
      </c>
      <c r="I700" s="19">
        <f t="shared" si="149"/>
        <v>886.62</v>
      </c>
      <c r="J700" s="138">
        <f t="shared" si="147"/>
        <v>482.71530000000001</v>
      </c>
      <c r="K700" s="78">
        <f t="shared" si="141"/>
        <v>86.888800000000003</v>
      </c>
      <c r="L700" s="144">
        <f t="shared" si="148"/>
        <v>147.77000000000001</v>
      </c>
      <c r="M700" s="87">
        <f t="shared" si="142"/>
        <v>26.598600000000001</v>
      </c>
      <c r="N700" s="14"/>
      <c r="O700" s="14"/>
      <c r="P700" s="14"/>
      <c r="V700" s="36">
        <f t="shared" si="143"/>
        <v>1295.5600000000002</v>
      </c>
      <c r="W700" s="36">
        <f t="shared" si="144"/>
        <v>1287.8</v>
      </c>
    </row>
    <row r="701" spans="1:23" x14ac:dyDescent="0.2">
      <c r="A701" s="29">
        <v>41898</v>
      </c>
      <c r="B701" s="2">
        <v>36055877.020000003</v>
      </c>
      <c r="C701" s="2">
        <v>1291.68</v>
      </c>
      <c r="D701" s="2">
        <f t="shared" si="145"/>
        <v>0</v>
      </c>
      <c r="E701" s="30">
        <f t="shared" si="145"/>
        <v>0</v>
      </c>
      <c r="F701" s="73">
        <f t="shared" si="146"/>
        <v>0</v>
      </c>
      <c r="G701" s="43">
        <f t="shared" si="146"/>
        <v>0</v>
      </c>
      <c r="I701" s="31">
        <f t="shared" si="149"/>
        <v>886.62</v>
      </c>
      <c r="J701" s="137">
        <f t="shared" si="147"/>
        <v>482.71530000000001</v>
      </c>
      <c r="K701" s="77">
        <f t="shared" si="141"/>
        <v>86.888800000000003</v>
      </c>
      <c r="L701" s="137">
        <f t="shared" si="148"/>
        <v>147.77000000000001</v>
      </c>
      <c r="M701" s="77">
        <f t="shared" si="142"/>
        <v>26.598600000000001</v>
      </c>
      <c r="N701" s="14"/>
      <c r="O701" s="14"/>
      <c r="P701" s="14"/>
      <c r="V701" s="36">
        <f t="shared" si="143"/>
        <v>1295.5600000000002</v>
      </c>
      <c r="W701" s="36">
        <f t="shared" si="144"/>
        <v>1287.8</v>
      </c>
    </row>
    <row r="702" spans="1:23" x14ac:dyDescent="0.2">
      <c r="A702" s="29">
        <v>41899</v>
      </c>
      <c r="B702" s="2">
        <v>36055877.020000003</v>
      </c>
      <c r="C702" s="2">
        <v>1291.68</v>
      </c>
      <c r="D702" s="2">
        <f t="shared" si="145"/>
        <v>0</v>
      </c>
      <c r="E702" s="30">
        <f t="shared" si="145"/>
        <v>0</v>
      </c>
      <c r="F702" s="73">
        <f t="shared" si="146"/>
        <v>0</v>
      </c>
      <c r="G702" s="43">
        <f t="shared" si="146"/>
        <v>0</v>
      </c>
      <c r="I702" s="31">
        <f t="shared" si="149"/>
        <v>886.62</v>
      </c>
      <c r="J702" s="137">
        <f t="shared" si="147"/>
        <v>482.71530000000001</v>
      </c>
      <c r="K702" s="77">
        <f t="shared" si="141"/>
        <v>86.888800000000003</v>
      </c>
      <c r="L702" s="137">
        <f t="shared" si="148"/>
        <v>147.77000000000001</v>
      </c>
      <c r="M702" s="77">
        <f t="shared" si="142"/>
        <v>26.598600000000001</v>
      </c>
      <c r="N702" s="14"/>
      <c r="O702" s="14"/>
      <c r="P702" s="14"/>
      <c r="V702" s="36">
        <f t="shared" si="143"/>
        <v>1295.5600000000002</v>
      </c>
      <c r="W702" s="36">
        <f t="shared" si="144"/>
        <v>1287.8</v>
      </c>
    </row>
    <row r="703" spans="1:23" x14ac:dyDescent="0.2">
      <c r="A703" s="29">
        <v>41900</v>
      </c>
      <c r="B703" s="2">
        <v>36055877.020000003</v>
      </c>
      <c r="C703" s="2">
        <v>1291.68</v>
      </c>
      <c r="D703" s="2">
        <f t="shared" si="145"/>
        <v>0</v>
      </c>
      <c r="E703" s="30">
        <f t="shared" si="145"/>
        <v>0</v>
      </c>
      <c r="F703" s="73">
        <f t="shared" si="146"/>
        <v>0</v>
      </c>
      <c r="G703" s="43">
        <f t="shared" si="146"/>
        <v>0</v>
      </c>
      <c r="I703" s="19">
        <f t="shared" ref="I703:I734" si="150">ROUND(B702*$N$2/$O$813,2)</f>
        <v>886.62</v>
      </c>
      <c r="J703" s="138">
        <f t="shared" si="147"/>
        <v>482.71530000000001</v>
      </c>
      <c r="K703" s="78">
        <f t="shared" si="141"/>
        <v>86.888800000000003</v>
      </c>
      <c r="L703" s="144">
        <f t="shared" si="148"/>
        <v>147.77000000000001</v>
      </c>
      <c r="M703" s="87">
        <f t="shared" si="142"/>
        <v>26.598600000000001</v>
      </c>
      <c r="N703" s="14"/>
      <c r="O703" s="14"/>
      <c r="P703" s="14"/>
      <c r="V703" s="36">
        <f t="shared" si="143"/>
        <v>1295.5600000000002</v>
      </c>
      <c r="W703" s="36">
        <f t="shared" si="144"/>
        <v>1287.8</v>
      </c>
    </row>
    <row r="704" spans="1:23" x14ac:dyDescent="0.2">
      <c r="A704" s="29">
        <v>41901</v>
      </c>
      <c r="B704" s="2">
        <v>36055877.020000003</v>
      </c>
      <c r="C704" s="2">
        <v>1291.68</v>
      </c>
      <c r="D704" s="2">
        <f t="shared" si="145"/>
        <v>0</v>
      </c>
      <c r="E704" s="30">
        <f t="shared" si="145"/>
        <v>0</v>
      </c>
      <c r="F704" s="73">
        <f t="shared" si="146"/>
        <v>0</v>
      </c>
      <c r="G704" s="43">
        <f t="shared" si="146"/>
        <v>0</v>
      </c>
      <c r="I704" s="19">
        <f t="shared" si="150"/>
        <v>886.62</v>
      </c>
      <c r="J704" s="138">
        <f t="shared" si="147"/>
        <v>482.71530000000001</v>
      </c>
      <c r="K704" s="78">
        <f t="shared" si="141"/>
        <v>86.888800000000003</v>
      </c>
      <c r="L704" s="144">
        <f t="shared" si="148"/>
        <v>147.77000000000001</v>
      </c>
      <c r="M704" s="87">
        <f t="shared" si="142"/>
        <v>26.598600000000001</v>
      </c>
      <c r="N704" s="14"/>
      <c r="O704" s="14"/>
      <c r="P704" s="14"/>
      <c r="V704" s="36">
        <f t="shared" si="143"/>
        <v>1295.5600000000002</v>
      </c>
      <c r="W704" s="36">
        <f t="shared" si="144"/>
        <v>1287.8</v>
      </c>
    </row>
    <row r="705" spans="1:23" x14ac:dyDescent="0.2">
      <c r="A705" s="29">
        <v>41902</v>
      </c>
      <c r="B705" s="2">
        <v>36055877.020000003</v>
      </c>
      <c r="C705" s="2">
        <v>1291.68</v>
      </c>
      <c r="D705" s="2">
        <f t="shared" si="145"/>
        <v>0</v>
      </c>
      <c r="E705" s="30">
        <f t="shared" si="145"/>
        <v>0</v>
      </c>
      <c r="F705" s="73">
        <f t="shared" si="146"/>
        <v>0</v>
      </c>
      <c r="G705" s="43">
        <f t="shared" si="146"/>
        <v>0</v>
      </c>
      <c r="I705" s="19">
        <f t="shared" si="150"/>
        <v>886.62</v>
      </c>
      <c r="J705" s="138">
        <f t="shared" si="147"/>
        <v>482.71530000000001</v>
      </c>
      <c r="K705" s="78">
        <f t="shared" si="141"/>
        <v>86.888800000000003</v>
      </c>
      <c r="L705" s="144">
        <f t="shared" si="148"/>
        <v>147.77000000000001</v>
      </c>
      <c r="M705" s="87">
        <f t="shared" si="142"/>
        <v>26.598600000000001</v>
      </c>
      <c r="N705" s="14"/>
      <c r="O705" s="14"/>
      <c r="P705" s="14"/>
      <c r="V705" s="36">
        <f t="shared" si="143"/>
        <v>1295.5600000000002</v>
      </c>
      <c r="W705" s="36">
        <f t="shared" si="144"/>
        <v>1287.8</v>
      </c>
    </row>
    <row r="706" spans="1:23" x14ac:dyDescent="0.2">
      <c r="A706" s="29">
        <v>41903</v>
      </c>
      <c r="B706" s="2">
        <v>36055877.020000003</v>
      </c>
      <c r="C706" s="2">
        <v>1291.68</v>
      </c>
      <c r="D706" s="2">
        <f t="shared" si="145"/>
        <v>0</v>
      </c>
      <c r="E706" s="30">
        <f t="shared" si="145"/>
        <v>0</v>
      </c>
      <c r="F706" s="73">
        <f t="shared" si="146"/>
        <v>0</v>
      </c>
      <c r="G706" s="43">
        <f t="shared" si="146"/>
        <v>0</v>
      </c>
      <c r="I706" s="19">
        <f t="shared" si="150"/>
        <v>886.62</v>
      </c>
      <c r="J706" s="138">
        <f t="shared" si="147"/>
        <v>482.71530000000001</v>
      </c>
      <c r="K706" s="78">
        <f t="shared" si="141"/>
        <v>86.888800000000003</v>
      </c>
      <c r="L706" s="144">
        <f t="shared" si="148"/>
        <v>147.77000000000001</v>
      </c>
      <c r="M706" s="87">
        <f t="shared" si="142"/>
        <v>26.598600000000001</v>
      </c>
      <c r="N706" s="14"/>
      <c r="O706" s="14"/>
      <c r="P706" s="14"/>
      <c r="V706" s="36">
        <f t="shared" si="143"/>
        <v>1295.5600000000002</v>
      </c>
      <c r="W706" s="36">
        <f t="shared" si="144"/>
        <v>1287.8</v>
      </c>
    </row>
    <row r="707" spans="1:23" x14ac:dyDescent="0.2">
      <c r="A707" s="29">
        <v>41904</v>
      </c>
      <c r="B707" s="2">
        <v>36055877.020000003</v>
      </c>
      <c r="C707" s="2">
        <v>1291.68</v>
      </c>
      <c r="D707" s="2">
        <f t="shared" si="145"/>
        <v>0</v>
      </c>
      <c r="E707" s="30">
        <f t="shared" si="145"/>
        <v>0</v>
      </c>
      <c r="F707" s="73">
        <f t="shared" si="146"/>
        <v>0</v>
      </c>
      <c r="G707" s="43">
        <f t="shared" si="146"/>
        <v>0</v>
      </c>
      <c r="I707" s="19">
        <f t="shared" si="150"/>
        <v>886.62</v>
      </c>
      <c r="J707" s="138">
        <f t="shared" si="147"/>
        <v>482.71530000000001</v>
      </c>
      <c r="K707" s="78">
        <f t="shared" si="141"/>
        <v>86.888800000000003</v>
      </c>
      <c r="L707" s="144">
        <f t="shared" si="148"/>
        <v>147.77000000000001</v>
      </c>
      <c r="M707" s="87">
        <f t="shared" si="142"/>
        <v>26.598600000000001</v>
      </c>
      <c r="N707" s="14"/>
      <c r="O707" s="14"/>
      <c r="P707" s="14"/>
      <c r="V707" s="36">
        <f t="shared" si="143"/>
        <v>1295.5600000000002</v>
      </c>
      <c r="W707" s="36">
        <f t="shared" si="144"/>
        <v>1287.8</v>
      </c>
    </row>
    <row r="708" spans="1:23" x14ac:dyDescent="0.2">
      <c r="A708" s="29">
        <v>41905</v>
      </c>
      <c r="B708" s="2">
        <v>36055877.020000003</v>
      </c>
      <c r="C708" s="2">
        <v>1291.68</v>
      </c>
      <c r="D708" s="2">
        <f t="shared" si="145"/>
        <v>0</v>
      </c>
      <c r="E708" s="30">
        <f t="shared" si="145"/>
        <v>0</v>
      </c>
      <c r="F708" s="73">
        <f t="shared" si="146"/>
        <v>0</v>
      </c>
      <c r="G708" s="43">
        <f t="shared" si="146"/>
        <v>0</v>
      </c>
      <c r="I708" s="31">
        <f t="shared" si="150"/>
        <v>886.62</v>
      </c>
      <c r="J708" s="137">
        <f t="shared" si="147"/>
        <v>482.71530000000001</v>
      </c>
      <c r="K708" s="77">
        <f t="shared" si="141"/>
        <v>86.888800000000003</v>
      </c>
      <c r="L708" s="137">
        <f t="shared" si="148"/>
        <v>147.77000000000001</v>
      </c>
      <c r="M708" s="77">
        <f t="shared" si="142"/>
        <v>26.598600000000001</v>
      </c>
      <c r="V708" s="36">
        <f t="shared" si="143"/>
        <v>1295.5600000000002</v>
      </c>
      <c r="W708" s="36">
        <f t="shared" si="144"/>
        <v>1287.8</v>
      </c>
    </row>
    <row r="709" spans="1:23" x14ac:dyDescent="0.2">
      <c r="A709" s="29">
        <v>41906</v>
      </c>
      <c r="B709" s="2">
        <v>36055877.020000003</v>
      </c>
      <c r="C709" s="2">
        <v>1291.68</v>
      </c>
      <c r="D709" s="2">
        <f t="shared" si="145"/>
        <v>0</v>
      </c>
      <c r="E709" s="30">
        <f t="shared" si="145"/>
        <v>0</v>
      </c>
      <c r="F709" s="73">
        <f t="shared" si="146"/>
        <v>0</v>
      </c>
      <c r="G709" s="43">
        <f t="shared" si="146"/>
        <v>0</v>
      </c>
      <c r="I709" s="31">
        <f t="shared" si="150"/>
        <v>886.62</v>
      </c>
      <c r="J709" s="137">
        <f t="shared" si="147"/>
        <v>482.71530000000001</v>
      </c>
      <c r="K709" s="77">
        <f t="shared" ref="K709:K772" si="151">ROUND(J709*18%,4)</f>
        <v>86.888800000000003</v>
      </c>
      <c r="L709" s="137">
        <f t="shared" si="148"/>
        <v>147.77000000000001</v>
      </c>
      <c r="M709" s="77">
        <f t="shared" ref="M709:M772" si="152">ROUND(L709*18%,4)</f>
        <v>26.598600000000001</v>
      </c>
      <c r="N709" s="191" t="s">
        <v>54</v>
      </c>
      <c r="O709" s="191"/>
      <c r="P709" s="191"/>
      <c r="V709" s="36">
        <f t="shared" ref="V709:V772" si="153">C709+(ROUND(C709*$V$2,2))</f>
        <v>1295.5600000000002</v>
      </c>
      <c r="W709" s="36">
        <f t="shared" ref="W709:W772" si="154">C709-(ROUND(C709*$V$2,2))</f>
        <v>1287.8</v>
      </c>
    </row>
    <row r="710" spans="1:23" x14ac:dyDescent="0.2">
      <c r="A710" s="29">
        <v>41907</v>
      </c>
      <c r="B710" s="2">
        <v>36055877.020000003</v>
      </c>
      <c r="C710" s="2">
        <v>1291.68</v>
      </c>
      <c r="D710" s="2">
        <f t="shared" si="145"/>
        <v>0</v>
      </c>
      <c r="E710" s="30">
        <f t="shared" si="145"/>
        <v>0</v>
      </c>
      <c r="F710" s="73">
        <f t="shared" si="146"/>
        <v>0</v>
      </c>
      <c r="G710" s="43">
        <f t="shared" si="146"/>
        <v>0</v>
      </c>
      <c r="I710" s="19">
        <f t="shared" si="150"/>
        <v>886.62</v>
      </c>
      <c r="J710" s="138">
        <f t="shared" si="147"/>
        <v>482.71530000000001</v>
      </c>
      <c r="K710" s="78">
        <f t="shared" si="151"/>
        <v>86.888800000000003</v>
      </c>
      <c r="L710" s="144">
        <f t="shared" si="148"/>
        <v>147.77000000000001</v>
      </c>
      <c r="M710" s="87">
        <f t="shared" si="152"/>
        <v>26.598600000000001</v>
      </c>
      <c r="N710" s="119" t="s">
        <v>52</v>
      </c>
      <c r="O710" s="120">
        <f>SUM(J687:J716)</f>
        <v>14479.847799999998</v>
      </c>
      <c r="P710" s="76">
        <f>SUM(L687:L716)</f>
        <v>4432.6068000000005</v>
      </c>
      <c r="V710" s="36">
        <f t="shared" si="153"/>
        <v>1295.5600000000002</v>
      </c>
      <c r="W710" s="36">
        <f t="shared" si="154"/>
        <v>1287.8</v>
      </c>
    </row>
    <row r="711" spans="1:23" x14ac:dyDescent="0.2">
      <c r="A711" s="29">
        <v>41908</v>
      </c>
      <c r="B711" s="2">
        <v>36055877.020000003</v>
      </c>
      <c r="C711" s="2">
        <v>1291.68</v>
      </c>
      <c r="D711" s="2">
        <f t="shared" si="145"/>
        <v>0</v>
      </c>
      <c r="E711" s="30">
        <f t="shared" si="145"/>
        <v>0</v>
      </c>
      <c r="F711" s="73">
        <f t="shared" si="146"/>
        <v>0</v>
      </c>
      <c r="G711" s="43">
        <f t="shared" si="146"/>
        <v>0</v>
      </c>
      <c r="I711" s="19">
        <f t="shared" si="150"/>
        <v>886.62</v>
      </c>
      <c r="J711" s="138">
        <f t="shared" si="147"/>
        <v>482.71530000000001</v>
      </c>
      <c r="K711" s="78">
        <f t="shared" si="151"/>
        <v>86.888800000000003</v>
      </c>
      <c r="L711" s="144">
        <f t="shared" si="148"/>
        <v>147.77000000000001</v>
      </c>
      <c r="M711" s="87">
        <f t="shared" si="152"/>
        <v>26.598600000000001</v>
      </c>
      <c r="N711" s="119" t="s">
        <v>53</v>
      </c>
      <c r="O711" s="76">
        <f>SUM(K687:K716)</f>
        <v>2606.3739</v>
      </c>
      <c r="P711" s="76">
        <f>SUM(M687:M716)</f>
        <v>797.86920000000009</v>
      </c>
      <c r="V711" s="36">
        <f t="shared" si="153"/>
        <v>1295.5600000000002</v>
      </c>
      <c r="W711" s="36">
        <f t="shared" si="154"/>
        <v>1287.8</v>
      </c>
    </row>
    <row r="712" spans="1:23" x14ac:dyDescent="0.2">
      <c r="A712" s="29">
        <v>41909</v>
      </c>
      <c r="B712" s="2">
        <v>36055877.020000003</v>
      </c>
      <c r="C712" s="2">
        <v>1291.68</v>
      </c>
      <c r="D712" s="2">
        <f t="shared" si="145"/>
        <v>0</v>
      </c>
      <c r="E712" s="30">
        <f t="shared" si="145"/>
        <v>0</v>
      </c>
      <c r="F712" s="73">
        <f t="shared" si="146"/>
        <v>0</v>
      </c>
      <c r="G712" s="43">
        <f t="shared" si="146"/>
        <v>0</v>
      </c>
      <c r="I712" s="19">
        <f t="shared" si="150"/>
        <v>886.62</v>
      </c>
      <c r="J712" s="138">
        <f t="shared" si="147"/>
        <v>482.71530000000001</v>
      </c>
      <c r="K712" s="78">
        <f t="shared" si="151"/>
        <v>86.888800000000003</v>
      </c>
      <c r="L712" s="144">
        <f t="shared" si="148"/>
        <v>147.77000000000001</v>
      </c>
      <c r="M712" s="87">
        <f t="shared" si="152"/>
        <v>26.598600000000001</v>
      </c>
      <c r="N712" s="186" t="s">
        <v>13</v>
      </c>
      <c r="O712" s="186"/>
      <c r="P712" s="186"/>
      <c r="V712" s="36">
        <f t="shared" si="153"/>
        <v>1295.5600000000002</v>
      </c>
      <c r="W712" s="36">
        <f t="shared" si="154"/>
        <v>1287.8</v>
      </c>
    </row>
    <row r="713" spans="1:23" x14ac:dyDescent="0.2">
      <c r="A713" s="29">
        <v>41910</v>
      </c>
      <c r="B713" s="2">
        <v>36055877.020000003</v>
      </c>
      <c r="C713" s="2">
        <v>1291.68</v>
      </c>
      <c r="D713" s="2">
        <f t="shared" si="145"/>
        <v>0</v>
      </c>
      <c r="E713" s="30">
        <f t="shared" si="145"/>
        <v>0</v>
      </c>
      <c r="F713" s="73">
        <f t="shared" si="146"/>
        <v>0</v>
      </c>
      <c r="G713" s="43">
        <f t="shared" si="146"/>
        <v>0</v>
      </c>
      <c r="I713" s="19">
        <f t="shared" si="150"/>
        <v>886.62</v>
      </c>
      <c r="J713" s="138">
        <f t="shared" si="147"/>
        <v>482.71530000000001</v>
      </c>
      <c r="K713" s="78">
        <f t="shared" si="151"/>
        <v>86.888800000000003</v>
      </c>
      <c r="L713" s="144">
        <f t="shared" si="148"/>
        <v>147.77000000000001</v>
      </c>
      <c r="M713" s="87">
        <f t="shared" si="152"/>
        <v>26.598600000000001</v>
      </c>
      <c r="N713" s="92" t="s">
        <v>43</v>
      </c>
      <c r="O713" s="174" t="s">
        <v>39</v>
      </c>
      <c r="P713" s="93" t="s">
        <v>40</v>
      </c>
      <c r="V713" s="36">
        <f t="shared" si="153"/>
        <v>1295.5600000000002</v>
      </c>
      <c r="W713" s="36">
        <f t="shared" si="154"/>
        <v>1287.8</v>
      </c>
    </row>
    <row r="714" spans="1:23" x14ac:dyDescent="0.2">
      <c r="A714" s="29">
        <v>41911</v>
      </c>
      <c r="B714" s="2">
        <v>36055877.020000003</v>
      </c>
      <c r="C714" s="2">
        <v>1291.68</v>
      </c>
      <c r="D714" s="2">
        <f t="shared" si="145"/>
        <v>0</v>
      </c>
      <c r="E714" s="30">
        <f t="shared" si="145"/>
        <v>0</v>
      </c>
      <c r="F714" s="73">
        <f t="shared" si="146"/>
        <v>0</v>
      </c>
      <c r="G714" s="43">
        <f t="shared" si="146"/>
        <v>0</v>
      </c>
      <c r="I714" s="32">
        <f t="shared" si="150"/>
        <v>886.62</v>
      </c>
      <c r="J714" s="138">
        <f t="shared" si="147"/>
        <v>482.71530000000001</v>
      </c>
      <c r="K714" s="78">
        <f t="shared" si="151"/>
        <v>86.888800000000003</v>
      </c>
      <c r="L714" s="144">
        <f t="shared" si="148"/>
        <v>147.77000000000001</v>
      </c>
      <c r="M714" s="87">
        <f t="shared" si="152"/>
        <v>26.598600000000001</v>
      </c>
      <c r="N714" s="94">
        <f>SUM(I687:I714)</f>
        <v>24825.359999999997</v>
      </c>
      <c r="O714" s="89">
        <f>IF(SUM(J687:J716)&lt;20000,20000,SUM(J687:J716))</f>
        <v>20000</v>
      </c>
      <c r="P714" s="91">
        <f>IF(SUM(L687:L716)&lt;6000,6000,SUM(L687:L716))</f>
        <v>6000</v>
      </c>
      <c r="V714" s="36">
        <f t="shared" si="153"/>
        <v>1295.5600000000002</v>
      </c>
      <c r="W714" s="36">
        <f t="shared" si="154"/>
        <v>1287.8</v>
      </c>
    </row>
    <row r="715" spans="1:23" x14ac:dyDescent="0.2">
      <c r="A715" s="29">
        <v>41912</v>
      </c>
      <c r="B715" s="31">
        <v>35935530.759999998</v>
      </c>
      <c r="C715" s="31">
        <v>1287.3599999999999</v>
      </c>
      <c r="D715" s="2">
        <f t="shared" ref="D715:E778" si="155">IF(B715-B714=-B715-B714,0,B715-B714)</f>
        <v>-120346.26000000536</v>
      </c>
      <c r="E715" s="30">
        <f t="shared" si="155"/>
        <v>-4.3200000000001637</v>
      </c>
      <c r="F715" s="73">
        <f t="shared" ref="F715:G778" si="156">IFERROR(D715/B714,0)</f>
        <v>-3.3377709806711934E-3</v>
      </c>
      <c r="G715" s="43">
        <f t="shared" si="156"/>
        <v>-3.3444816053512971E-3</v>
      </c>
      <c r="I715" s="31">
        <f t="shared" si="150"/>
        <v>886.62</v>
      </c>
      <c r="J715" s="137">
        <f t="shared" si="147"/>
        <v>482.71530000000001</v>
      </c>
      <c r="K715" s="77">
        <f t="shared" si="151"/>
        <v>86.888800000000003</v>
      </c>
      <c r="L715" s="137">
        <f t="shared" si="148"/>
        <v>147.77000000000001</v>
      </c>
      <c r="M715" s="77">
        <f t="shared" si="152"/>
        <v>26.598600000000001</v>
      </c>
      <c r="N715" s="94">
        <f>ROUND(N714*18/118,2)</f>
        <v>3786.92</v>
      </c>
      <c r="O715" s="95">
        <f>IF(O714=TRUE,SUM(K687:K716),O714*18%)</f>
        <v>3600</v>
      </c>
      <c r="P715" s="96">
        <f>IF(P714=TRUE,SUM(M687:M716),P714*18%)</f>
        <v>1080</v>
      </c>
      <c r="V715" s="36">
        <f t="shared" si="153"/>
        <v>1291.2199999999998</v>
      </c>
      <c r="W715" s="36">
        <f t="shared" si="154"/>
        <v>1283.5</v>
      </c>
    </row>
    <row r="716" spans="1:23" x14ac:dyDescent="0.2">
      <c r="A716" s="29">
        <v>41913</v>
      </c>
      <c r="B716" s="2">
        <v>35935530.759999998</v>
      </c>
      <c r="C716" s="2">
        <v>1287.3599999999999</v>
      </c>
      <c r="D716" s="2">
        <f t="shared" si="155"/>
        <v>0</v>
      </c>
      <c r="E716" s="30">
        <f t="shared" si="155"/>
        <v>0</v>
      </c>
      <c r="F716" s="73">
        <f t="shared" si="156"/>
        <v>0</v>
      </c>
      <c r="G716" s="43">
        <f t="shared" si="156"/>
        <v>0</v>
      </c>
      <c r="I716" s="31">
        <f t="shared" si="150"/>
        <v>883.66</v>
      </c>
      <c r="J716" s="139">
        <f t="shared" si="147"/>
        <v>481.10410000000002</v>
      </c>
      <c r="K716" s="79">
        <f t="shared" si="151"/>
        <v>86.598699999999994</v>
      </c>
      <c r="L716" s="139">
        <f t="shared" si="148"/>
        <v>147.27680000000001</v>
      </c>
      <c r="M716" s="79">
        <f t="shared" si="152"/>
        <v>26.509799999999998</v>
      </c>
      <c r="N716" s="190" t="s">
        <v>47</v>
      </c>
      <c r="O716" s="190"/>
      <c r="P716" s="190"/>
      <c r="Q716" s="34"/>
      <c r="V716" s="36">
        <f t="shared" si="153"/>
        <v>1291.2199999999998</v>
      </c>
      <c r="W716" s="36">
        <f t="shared" si="154"/>
        <v>1283.5</v>
      </c>
    </row>
    <row r="717" spans="1:23" x14ac:dyDescent="0.2">
      <c r="A717" s="29">
        <v>41914</v>
      </c>
      <c r="B717" s="2">
        <v>35935530.759999998</v>
      </c>
      <c r="C717" s="2">
        <v>1287.3599999999999</v>
      </c>
      <c r="D717" s="2">
        <f t="shared" si="155"/>
        <v>0</v>
      </c>
      <c r="E717" s="30">
        <f t="shared" si="155"/>
        <v>0</v>
      </c>
      <c r="F717" s="73">
        <f t="shared" si="156"/>
        <v>0</v>
      </c>
      <c r="G717" s="43">
        <f t="shared" si="156"/>
        <v>0</v>
      </c>
      <c r="I717" s="19">
        <f t="shared" si="150"/>
        <v>883.66</v>
      </c>
      <c r="J717" s="138">
        <f t="shared" si="147"/>
        <v>481.10410000000002</v>
      </c>
      <c r="K717" s="78">
        <f t="shared" si="151"/>
        <v>86.598699999999994</v>
      </c>
      <c r="L717" s="144">
        <f t="shared" si="148"/>
        <v>147.27680000000001</v>
      </c>
      <c r="M717" s="87">
        <f t="shared" si="152"/>
        <v>26.509799999999998</v>
      </c>
      <c r="N717" s="14"/>
      <c r="O717" s="14"/>
      <c r="P717" s="14"/>
      <c r="Q717" s="34"/>
      <c r="V717" s="36">
        <f t="shared" si="153"/>
        <v>1291.2199999999998</v>
      </c>
      <c r="W717" s="36">
        <f t="shared" si="154"/>
        <v>1283.5</v>
      </c>
    </row>
    <row r="718" spans="1:23" x14ac:dyDescent="0.2">
      <c r="A718" s="29">
        <v>41915</v>
      </c>
      <c r="B718" s="2">
        <v>35935530.759999998</v>
      </c>
      <c r="C718" s="2">
        <v>1287.3599999999999</v>
      </c>
      <c r="D718" s="2">
        <f t="shared" si="155"/>
        <v>0</v>
      </c>
      <c r="E718" s="30">
        <f t="shared" si="155"/>
        <v>0</v>
      </c>
      <c r="F718" s="73">
        <f t="shared" si="156"/>
        <v>0</v>
      </c>
      <c r="G718" s="43">
        <f t="shared" si="156"/>
        <v>0</v>
      </c>
      <c r="I718" s="19">
        <f t="shared" si="150"/>
        <v>883.66</v>
      </c>
      <c r="J718" s="138">
        <f t="shared" si="147"/>
        <v>481.10410000000002</v>
      </c>
      <c r="K718" s="78">
        <f t="shared" si="151"/>
        <v>86.598699999999994</v>
      </c>
      <c r="L718" s="144">
        <f t="shared" si="148"/>
        <v>147.27680000000001</v>
      </c>
      <c r="M718" s="87">
        <f t="shared" si="152"/>
        <v>26.509799999999998</v>
      </c>
      <c r="N718" s="75"/>
      <c r="O718" s="75"/>
      <c r="P718" s="75"/>
      <c r="Q718" s="34"/>
      <c r="V718" s="36">
        <f t="shared" si="153"/>
        <v>1291.2199999999998</v>
      </c>
      <c r="W718" s="36">
        <f t="shared" si="154"/>
        <v>1283.5</v>
      </c>
    </row>
    <row r="719" spans="1:23" x14ac:dyDescent="0.2">
      <c r="A719" s="29">
        <v>41916</v>
      </c>
      <c r="B719" s="2">
        <v>35935530.759999998</v>
      </c>
      <c r="C719" s="2">
        <v>1287.3599999999999</v>
      </c>
      <c r="D719" s="2">
        <f t="shared" si="155"/>
        <v>0</v>
      </c>
      <c r="E719" s="30">
        <f t="shared" si="155"/>
        <v>0</v>
      </c>
      <c r="F719" s="73">
        <f t="shared" si="156"/>
        <v>0</v>
      </c>
      <c r="G719" s="43">
        <f t="shared" si="156"/>
        <v>0</v>
      </c>
      <c r="I719" s="19">
        <f t="shared" si="150"/>
        <v>883.66</v>
      </c>
      <c r="J719" s="138">
        <f t="shared" si="147"/>
        <v>481.10410000000002</v>
      </c>
      <c r="K719" s="78">
        <f t="shared" si="151"/>
        <v>86.598699999999994</v>
      </c>
      <c r="L719" s="144">
        <f t="shared" si="148"/>
        <v>147.27680000000001</v>
      </c>
      <c r="M719" s="87">
        <f t="shared" si="152"/>
        <v>26.509799999999998</v>
      </c>
      <c r="N719" s="75"/>
      <c r="O719" s="75"/>
      <c r="P719" s="75"/>
      <c r="Q719" s="34"/>
      <c r="V719" s="36">
        <f t="shared" si="153"/>
        <v>1291.2199999999998</v>
      </c>
      <c r="W719" s="36">
        <f t="shared" si="154"/>
        <v>1283.5</v>
      </c>
    </row>
    <row r="720" spans="1:23" x14ac:dyDescent="0.2">
      <c r="A720" s="29">
        <v>41917</v>
      </c>
      <c r="B720" s="2">
        <v>35935530.759999998</v>
      </c>
      <c r="C720" s="2">
        <v>1287.3599999999999</v>
      </c>
      <c r="D720" s="2">
        <f t="shared" si="155"/>
        <v>0</v>
      </c>
      <c r="E720" s="30">
        <f t="shared" si="155"/>
        <v>0</v>
      </c>
      <c r="F720" s="73">
        <f t="shared" si="156"/>
        <v>0</v>
      </c>
      <c r="G720" s="43">
        <f t="shared" si="156"/>
        <v>0</v>
      </c>
      <c r="I720" s="19">
        <f t="shared" si="150"/>
        <v>883.66</v>
      </c>
      <c r="J720" s="138">
        <f t="shared" si="147"/>
        <v>481.10410000000002</v>
      </c>
      <c r="K720" s="78">
        <f t="shared" si="151"/>
        <v>86.598699999999994</v>
      </c>
      <c r="L720" s="144">
        <f t="shared" si="148"/>
        <v>147.27680000000001</v>
      </c>
      <c r="M720" s="87">
        <f t="shared" si="152"/>
        <v>26.509799999999998</v>
      </c>
      <c r="N720" s="14"/>
      <c r="O720" s="14"/>
      <c r="P720" s="14"/>
      <c r="Q720" s="34"/>
      <c r="V720" s="36">
        <f t="shared" si="153"/>
        <v>1291.2199999999998</v>
      </c>
      <c r="W720" s="36">
        <f t="shared" si="154"/>
        <v>1283.5</v>
      </c>
    </row>
    <row r="721" spans="1:23" x14ac:dyDescent="0.2">
      <c r="A721" s="29">
        <v>41918</v>
      </c>
      <c r="B721" s="2">
        <v>35935530.759999998</v>
      </c>
      <c r="C721" s="2">
        <v>1287.3599999999999</v>
      </c>
      <c r="D721" s="2">
        <f t="shared" si="155"/>
        <v>0</v>
      </c>
      <c r="E721" s="30">
        <f t="shared" si="155"/>
        <v>0</v>
      </c>
      <c r="F721" s="73">
        <f t="shared" si="156"/>
        <v>0</v>
      </c>
      <c r="G721" s="43">
        <f t="shared" si="156"/>
        <v>0</v>
      </c>
      <c r="I721" s="19">
        <f t="shared" si="150"/>
        <v>883.66</v>
      </c>
      <c r="J721" s="138">
        <f t="shared" si="147"/>
        <v>481.10410000000002</v>
      </c>
      <c r="K721" s="78">
        <f t="shared" si="151"/>
        <v>86.598699999999994</v>
      </c>
      <c r="L721" s="144">
        <f t="shared" si="148"/>
        <v>147.27680000000001</v>
      </c>
      <c r="M721" s="87">
        <f t="shared" si="152"/>
        <v>26.509799999999998</v>
      </c>
      <c r="N721" s="14"/>
      <c r="O721" s="14"/>
      <c r="P721" s="14"/>
      <c r="Q721" s="34"/>
      <c r="V721" s="36">
        <f t="shared" si="153"/>
        <v>1291.2199999999998</v>
      </c>
      <c r="W721" s="36">
        <f t="shared" si="154"/>
        <v>1283.5</v>
      </c>
    </row>
    <row r="722" spans="1:23" x14ac:dyDescent="0.2">
      <c r="A722" s="29">
        <v>41919</v>
      </c>
      <c r="B722" s="2">
        <v>35935530.759999998</v>
      </c>
      <c r="C722" s="2">
        <v>1287.3599999999999</v>
      </c>
      <c r="D722" s="2">
        <f t="shared" si="155"/>
        <v>0</v>
      </c>
      <c r="E722" s="30">
        <f t="shared" si="155"/>
        <v>0</v>
      </c>
      <c r="F722" s="73">
        <f t="shared" si="156"/>
        <v>0</v>
      </c>
      <c r="G722" s="43">
        <f t="shared" si="156"/>
        <v>0</v>
      </c>
      <c r="I722" s="31">
        <f t="shared" si="150"/>
        <v>883.66</v>
      </c>
      <c r="J722" s="137">
        <f t="shared" ref="J722:J785" si="157">ROUND(IF(B721&lt;=$R$814,B721*$S$814/$O$813,MAX(IF(B721&lt;=$R$815,B721*$S$815/$O$813,MAX(IF(B721&lt;=$R$816,B721*$S$816/$O$813,MAX(IF(B721&lt;=$R$817,B721*$S$817/$O$813,MAX(IF(B721&lt;=$R$818,B721*$S$818/$O$813,MAX(IF(B721&lt;=$R$819,B721*$S$819/$O$813,MAX(IF(B721&gt;$R$820,B721*$S$820/$O$813,0),$R$819*$S$819/$O$813)),$R$818*$S$818/$O$813)),$R$817*$S$817/$O$813)),$R$816*$S$816/$O$813)),$R$815*$S$815/$O$813)),$R$814*$S$814/$O$813)),4)</f>
        <v>481.10410000000002</v>
      </c>
      <c r="K722" s="77">
        <f t="shared" si="151"/>
        <v>86.598699999999994</v>
      </c>
      <c r="L722" s="137">
        <f t="shared" si="148"/>
        <v>147.27680000000001</v>
      </c>
      <c r="M722" s="77">
        <f t="shared" si="152"/>
        <v>26.509799999999998</v>
      </c>
      <c r="N722" s="14"/>
      <c r="O722" s="14"/>
      <c r="P722" s="14"/>
      <c r="V722" s="36">
        <f t="shared" si="153"/>
        <v>1291.2199999999998</v>
      </c>
      <c r="W722" s="36">
        <f t="shared" si="154"/>
        <v>1283.5</v>
      </c>
    </row>
    <row r="723" spans="1:23" x14ac:dyDescent="0.2">
      <c r="A723" s="29">
        <v>41920</v>
      </c>
      <c r="B723" s="2">
        <v>35935530.759999998</v>
      </c>
      <c r="C723" s="2">
        <v>1287.3599999999999</v>
      </c>
      <c r="D723" s="2">
        <f t="shared" si="155"/>
        <v>0</v>
      </c>
      <c r="E723" s="30">
        <f t="shared" si="155"/>
        <v>0</v>
      </c>
      <c r="F723" s="73">
        <f t="shared" si="156"/>
        <v>0</v>
      </c>
      <c r="G723" s="43">
        <f t="shared" si="156"/>
        <v>0</v>
      </c>
      <c r="I723" s="31">
        <f t="shared" si="150"/>
        <v>883.66</v>
      </c>
      <c r="J723" s="137">
        <f t="shared" si="157"/>
        <v>481.10410000000002</v>
      </c>
      <c r="K723" s="77">
        <f t="shared" si="151"/>
        <v>86.598699999999994</v>
      </c>
      <c r="L723" s="137">
        <f t="shared" si="148"/>
        <v>147.27680000000001</v>
      </c>
      <c r="M723" s="77">
        <f t="shared" si="152"/>
        <v>26.509799999999998</v>
      </c>
      <c r="N723" s="14"/>
      <c r="O723" s="14"/>
      <c r="P723" s="14"/>
      <c r="V723" s="36">
        <f t="shared" si="153"/>
        <v>1291.2199999999998</v>
      </c>
      <c r="W723" s="36">
        <f t="shared" si="154"/>
        <v>1283.5</v>
      </c>
    </row>
    <row r="724" spans="1:23" x14ac:dyDescent="0.2">
      <c r="A724" s="29">
        <v>41921</v>
      </c>
      <c r="B724" s="2">
        <v>35935530.759999998</v>
      </c>
      <c r="C724" s="2">
        <v>1287.3599999999999</v>
      </c>
      <c r="D724" s="2">
        <f t="shared" si="155"/>
        <v>0</v>
      </c>
      <c r="E724" s="30">
        <f t="shared" si="155"/>
        <v>0</v>
      </c>
      <c r="F724" s="73">
        <f t="shared" si="156"/>
        <v>0</v>
      </c>
      <c r="G724" s="43">
        <f t="shared" si="156"/>
        <v>0</v>
      </c>
      <c r="I724" s="19">
        <f t="shared" si="150"/>
        <v>883.66</v>
      </c>
      <c r="J724" s="138">
        <f t="shared" si="157"/>
        <v>481.10410000000002</v>
      </c>
      <c r="K724" s="78">
        <f t="shared" si="151"/>
        <v>86.598699999999994</v>
      </c>
      <c r="L724" s="144">
        <f t="shared" si="148"/>
        <v>147.27680000000001</v>
      </c>
      <c r="M724" s="87">
        <f t="shared" si="152"/>
        <v>26.509799999999998</v>
      </c>
      <c r="N724" s="14"/>
      <c r="O724" s="14"/>
      <c r="P724" s="14"/>
      <c r="V724" s="36">
        <f t="shared" si="153"/>
        <v>1291.2199999999998</v>
      </c>
      <c r="W724" s="36">
        <f t="shared" si="154"/>
        <v>1283.5</v>
      </c>
    </row>
    <row r="725" spans="1:23" x14ac:dyDescent="0.2">
      <c r="A725" s="29">
        <v>41922</v>
      </c>
      <c r="B725" s="2">
        <v>35935530.759999998</v>
      </c>
      <c r="C725" s="2">
        <v>1287.3599999999999</v>
      </c>
      <c r="D725" s="2">
        <f t="shared" si="155"/>
        <v>0</v>
      </c>
      <c r="E725" s="30">
        <f t="shared" si="155"/>
        <v>0</v>
      </c>
      <c r="F725" s="73">
        <f t="shared" si="156"/>
        <v>0</v>
      </c>
      <c r="G725" s="43">
        <f t="shared" si="156"/>
        <v>0</v>
      </c>
      <c r="I725" s="19">
        <f t="shared" si="150"/>
        <v>883.66</v>
      </c>
      <c r="J725" s="138">
        <f t="shared" si="157"/>
        <v>481.10410000000002</v>
      </c>
      <c r="K725" s="78">
        <f t="shared" si="151"/>
        <v>86.598699999999994</v>
      </c>
      <c r="L725" s="144">
        <f t="shared" si="148"/>
        <v>147.27680000000001</v>
      </c>
      <c r="M725" s="87">
        <f t="shared" si="152"/>
        <v>26.509799999999998</v>
      </c>
      <c r="N725" s="14"/>
      <c r="O725" s="14"/>
      <c r="P725" s="14"/>
      <c r="V725" s="36">
        <f t="shared" si="153"/>
        <v>1291.2199999999998</v>
      </c>
      <c r="W725" s="36">
        <f t="shared" si="154"/>
        <v>1283.5</v>
      </c>
    </row>
    <row r="726" spans="1:23" x14ac:dyDescent="0.2">
      <c r="A726" s="29">
        <v>41923</v>
      </c>
      <c r="B726" s="2">
        <v>35935530.759999998</v>
      </c>
      <c r="C726" s="2">
        <v>1287.3599999999999</v>
      </c>
      <c r="D726" s="2">
        <f t="shared" si="155"/>
        <v>0</v>
      </c>
      <c r="E726" s="30">
        <f t="shared" si="155"/>
        <v>0</v>
      </c>
      <c r="F726" s="73">
        <f t="shared" si="156"/>
        <v>0</v>
      </c>
      <c r="G726" s="43">
        <f t="shared" si="156"/>
        <v>0</v>
      </c>
      <c r="I726" s="19">
        <f t="shared" si="150"/>
        <v>883.66</v>
      </c>
      <c r="J726" s="138">
        <f t="shared" si="157"/>
        <v>481.10410000000002</v>
      </c>
      <c r="K726" s="78">
        <f t="shared" si="151"/>
        <v>86.598699999999994</v>
      </c>
      <c r="L726" s="144">
        <f t="shared" si="148"/>
        <v>147.27680000000001</v>
      </c>
      <c r="M726" s="87">
        <f t="shared" si="152"/>
        <v>26.509799999999998</v>
      </c>
      <c r="N726" s="14"/>
      <c r="O726" s="14"/>
      <c r="P726" s="14"/>
      <c r="V726" s="36">
        <f t="shared" si="153"/>
        <v>1291.2199999999998</v>
      </c>
      <c r="W726" s="36">
        <f t="shared" si="154"/>
        <v>1283.5</v>
      </c>
    </row>
    <row r="727" spans="1:23" x14ac:dyDescent="0.2">
      <c r="A727" s="29">
        <v>41924</v>
      </c>
      <c r="B727" s="2">
        <v>35935530.759999998</v>
      </c>
      <c r="C727" s="2">
        <v>1287.3599999999999</v>
      </c>
      <c r="D727" s="2">
        <f t="shared" si="155"/>
        <v>0</v>
      </c>
      <c r="E727" s="30">
        <f t="shared" si="155"/>
        <v>0</v>
      </c>
      <c r="F727" s="73">
        <f t="shared" si="156"/>
        <v>0</v>
      </c>
      <c r="G727" s="43">
        <f t="shared" si="156"/>
        <v>0</v>
      </c>
      <c r="I727" s="19">
        <f t="shared" si="150"/>
        <v>883.66</v>
      </c>
      <c r="J727" s="138">
        <f t="shared" si="157"/>
        <v>481.10410000000002</v>
      </c>
      <c r="K727" s="78">
        <f t="shared" si="151"/>
        <v>86.598699999999994</v>
      </c>
      <c r="L727" s="144">
        <f t="shared" si="148"/>
        <v>147.27680000000001</v>
      </c>
      <c r="M727" s="87">
        <f t="shared" si="152"/>
        <v>26.509799999999998</v>
      </c>
      <c r="N727" s="14"/>
      <c r="O727" s="14"/>
      <c r="P727" s="14"/>
      <c r="V727" s="36">
        <f t="shared" si="153"/>
        <v>1291.2199999999998</v>
      </c>
      <c r="W727" s="36">
        <f t="shared" si="154"/>
        <v>1283.5</v>
      </c>
    </row>
    <row r="728" spans="1:23" x14ac:dyDescent="0.2">
      <c r="A728" s="29">
        <v>41925</v>
      </c>
      <c r="B728" s="2">
        <v>35935530.759999998</v>
      </c>
      <c r="C728" s="2">
        <v>1287.3599999999999</v>
      </c>
      <c r="D728" s="2">
        <f t="shared" si="155"/>
        <v>0</v>
      </c>
      <c r="E728" s="30">
        <f t="shared" si="155"/>
        <v>0</v>
      </c>
      <c r="F728" s="73">
        <f t="shared" si="156"/>
        <v>0</v>
      </c>
      <c r="G728" s="43">
        <f t="shared" si="156"/>
        <v>0</v>
      </c>
      <c r="I728" s="19">
        <f t="shared" si="150"/>
        <v>883.66</v>
      </c>
      <c r="J728" s="138">
        <f t="shared" si="157"/>
        <v>481.10410000000002</v>
      </c>
      <c r="K728" s="78">
        <f t="shared" si="151"/>
        <v>86.598699999999994</v>
      </c>
      <c r="L728" s="144">
        <f t="shared" si="148"/>
        <v>147.27680000000001</v>
      </c>
      <c r="M728" s="87">
        <f t="shared" si="152"/>
        <v>26.509799999999998</v>
      </c>
      <c r="N728" s="14"/>
      <c r="O728" s="14"/>
      <c r="P728" s="14"/>
      <c r="V728" s="36">
        <f t="shared" si="153"/>
        <v>1291.2199999999998</v>
      </c>
      <c r="W728" s="36">
        <f t="shared" si="154"/>
        <v>1283.5</v>
      </c>
    </row>
    <row r="729" spans="1:23" x14ac:dyDescent="0.2">
      <c r="A729" s="29">
        <v>41926</v>
      </c>
      <c r="B729" s="2">
        <v>35935530.759999998</v>
      </c>
      <c r="C729" s="2">
        <v>1287.3599999999999</v>
      </c>
      <c r="D729" s="2">
        <f t="shared" si="155"/>
        <v>0</v>
      </c>
      <c r="E729" s="30">
        <f t="shared" si="155"/>
        <v>0</v>
      </c>
      <c r="F729" s="73">
        <f t="shared" si="156"/>
        <v>0</v>
      </c>
      <c r="G729" s="43">
        <f t="shared" si="156"/>
        <v>0</v>
      </c>
      <c r="I729" s="31">
        <f t="shared" si="150"/>
        <v>883.66</v>
      </c>
      <c r="J729" s="137">
        <f t="shared" si="157"/>
        <v>481.10410000000002</v>
      </c>
      <c r="K729" s="77">
        <f t="shared" si="151"/>
        <v>86.598699999999994</v>
      </c>
      <c r="L729" s="137">
        <f t="shared" si="148"/>
        <v>147.27680000000001</v>
      </c>
      <c r="M729" s="77">
        <f t="shared" si="152"/>
        <v>26.509799999999998</v>
      </c>
      <c r="N729" s="14"/>
      <c r="O729" s="14"/>
      <c r="P729" s="14"/>
      <c r="V729" s="36">
        <f t="shared" si="153"/>
        <v>1291.2199999999998</v>
      </c>
      <c r="W729" s="36">
        <f t="shared" si="154"/>
        <v>1283.5</v>
      </c>
    </row>
    <row r="730" spans="1:23" x14ac:dyDescent="0.2">
      <c r="A730" s="29">
        <v>41927</v>
      </c>
      <c r="B730" s="2">
        <v>35935530.759999998</v>
      </c>
      <c r="C730" s="2">
        <v>1287.3599999999999</v>
      </c>
      <c r="D730" s="2">
        <f t="shared" si="155"/>
        <v>0</v>
      </c>
      <c r="E730" s="30">
        <f t="shared" si="155"/>
        <v>0</v>
      </c>
      <c r="F730" s="73">
        <f t="shared" si="156"/>
        <v>0</v>
      </c>
      <c r="G730" s="43">
        <f t="shared" si="156"/>
        <v>0</v>
      </c>
      <c r="I730" s="31">
        <f t="shared" si="150"/>
        <v>883.66</v>
      </c>
      <c r="J730" s="137">
        <f t="shared" si="157"/>
        <v>481.10410000000002</v>
      </c>
      <c r="K730" s="77">
        <f t="shared" si="151"/>
        <v>86.598699999999994</v>
      </c>
      <c r="L730" s="137">
        <f t="shared" si="148"/>
        <v>147.27680000000001</v>
      </c>
      <c r="M730" s="77">
        <f t="shared" si="152"/>
        <v>26.509799999999998</v>
      </c>
      <c r="N730" s="14"/>
      <c r="O730" s="14"/>
      <c r="P730" s="14"/>
      <c r="V730" s="36">
        <f t="shared" si="153"/>
        <v>1291.2199999999998</v>
      </c>
      <c r="W730" s="36">
        <f t="shared" si="154"/>
        <v>1283.5</v>
      </c>
    </row>
    <row r="731" spans="1:23" x14ac:dyDescent="0.2">
      <c r="A731" s="29">
        <v>41928</v>
      </c>
      <c r="B731" s="2">
        <v>35935530.759999998</v>
      </c>
      <c r="C731" s="2">
        <v>1287.3599999999999</v>
      </c>
      <c r="D731" s="2">
        <f t="shared" si="155"/>
        <v>0</v>
      </c>
      <c r="E731" s="30">
        <f t="shared" si="155"/>
        <v>0</v>
      </c>
      <c r="F731" s="73">
        <f t="shared" si="156"/>
        <v>0</v>
      </c>
      <c r="G731" s="43">
        <f t="shared" si="156"/>
        <v>0</v>
      </c>
      <c r="I731" s="19">
        <f t="shared" si="150"/>
        <v>883.66</v>
      </c>
      <c r="J731" s="138">
        <f t="shared" si="157"/>
        <v>481.10410000000002</v>
      </c>
      <c r="K731" s="78">
        <f t="shared" si="151"/>
        <v>86.598699999999994</v>
      </c>
      <c r="L731" s="144">
        <f t="shared" ref="L731:L794" si="158">ROUND(IF(B730&lt;=$R$824,B730*$S$824/$O$813,IF(B730&gt;$R$825,B730*$S$825/$O$813,0)),4)</f>
        <v>147.27680000000001</v>
      </c>
      <c r="M731" s="87">
        <f t="shared" si="152"/>
        <v>26.509799999999998</v>
      </c>
      <c r="N731" s="14"/>
      <c r="O731" s="14"/>
      <c r="P731" s="14"/>
      <c r="V731" s="36">
        <f t="shared" si="153"/>
        <v>1291.2199999999998</v>
      </c>
      <c r="W731" s="36">
        <f t="shared" si="154"/>
        <v>1283.5</v>
      </c>
    </row>
    <row r="732" spans="1:23" x14ac:dyDescent="0.2">
      <c r="A732" s="29">
        <v>41929</v>
      </c>
      <c r="B732" s="2">
        <v>35935530.759999998</v>
      </c>
      <c r="C732" s="2">
        <v>1287.3599999999999</v>
      </c>
      <c r="D732" s="2">
        <f t="shared" si="155"/>
        <v>0</v>
      </c>
      <c r="E732" s="30">
        <f t="shared" si="155"/>
        <v>0</v>
      </c>
      <c r="F732" s="73">
        <f t="shared" si="156"/>
        <v>0</v>
      </c>
      <c r="G732" s="43">
        <f t="shared" si="156"/>
        <v>0</v>
      </c>
      <c r="I732" s="19">
        <f t="shared" si="150"/>
        <v>883.66</v>
      </c>
      <c r="J732" s="138">
        <f t="shared" si="157"/>
        <v>481.10410000000002</v>
      </c>
      <c r="K732" s="78">
        <f t="shared" si="151"/>
        <v>86.598699999999994</v>
      </c>
      <c r="L732" s="144">
        <f t="shared" si="158"/>
        <v>147.27680000000001</v>
      </c>
      <c r="M732" s="87">
        <f t="shared" si="152"/>
        <v>26.509799999999998</v>
      </c>
      <c r="N732" s="14"/>
      <c r="O732" s="14"/>
      <c r="P732" s="14"/>
      <c r="V732" s="36">
        <f t="shared" si="153"/>
        <v>1291.2199999999998</v>
      </c>
      <c r="W732" s="36">
        <f t="shared" si="154"/>
        <v>1283.5</v>
      </c>
    </row>
    <row r="733" spans="1:23" x14ac:dyDescent="0.2">
      <c r="A733" s="29">
        <v>41930</v>
      </c>
      <c r="B733" s="2">
        <v>35935530.759999998</v>
      </c>
      <c r="C733" s="2">
        <v>1287.3599999999999</v>
      </c>
      <c r="D733" s="2">
        <f t="shared" si="155"/>
        <v>0</v>
      </c>
      <c r="E733" s="30">
        <f t="shared" si="155"/>
        <v>0</v>
      </c>
      <c r="F733" s="73">
        <f t="shared" si="156"/>
        <v>0</v>
      </c>
      <c r="G733" s="43">
        <f t="shared" si="156"/>
        <v>0</v>
      </c>
      <c r="I733" s="19">
        <f t="shared" si="150"/>
        <v>883.66</v>
      </c>
      <c r="J733" s="138">
        <f t="shared" si="157"/>
        <v>481.10410000000002</v>
      </c>
      <c r="K733" s="78">
        <f t="shared" si="151"/>
        <v>86.598699999999994</v>
      </c>
      <c r="L733" s="144">
        <f t="shared" si="158"/>
        <v>147.27680000000001</v>
      </c>
      <c r="M733" s="87">
        <f t="shared" si="152"/>
        <v>26.509799999999998</v>
      </c>
      <c r="N733" s="14"/>
      <c r="O733" s="14"/>
      <c r="P733" s="14"/>
      <c r="V733" s="36">
        <f t="shared" si="153"/>
        <v>1291.2199999999998</v>
      </c>
      <c r="W733" s="36">
        <f t="shared" si="154"/>
        <v>1283.5</v>
      </c>
    </row>
    <row r="734" spans="1:23" x14ac:dyDescent="0.2">
      <c r="A734" s="29">
        <v>41931</v>
      </c>
      <c r="B734" s="2">
        <v>35935530.759999998</v>
      </c>
      <c r="C734" s="2">
        <v>1287.3599999999999</v>
      </c>
      <c r="D734" s="2">
        <f t="shared" si="155"/>
        <v>0</v>
      </c>
      <c r="E734" s="30">
        <f t="shared" si="155"/>
        <v>0</v>
      </c>
      <c r="F734" s="73">
        <f t="shared" si="156"/>
        <v>0</v>
      </c>
      <c r="G734" s="43">
        <f t="shared" si="156"/>
        <v>0</v>
      </c>
      <c r="I734" s="19">
        <f t="shared" si="150"/>
        <v>883.66</v>
      </c>
      <c r="J734" s="138">
        <f t="shared" si="157"/>
        <v>481.10410000000002</v>
      </c>
      <c r="K734" s="78">
        <f t="shared" si="151"/>
        <v>86.598699999999994</v>
      </c>
      <c r="L734" s="144">
        <f t="shared" si="158"/>
        <v>147.27680000000001</v>
      </c>
      <c r="M734" s="87">
        <f t="shared" si="152"/>
        <v>26.509799999999998</v>
      </c>
      <c r="N734" s="14"/>
      <c r="O734" s="14"/>
      <c r="P734" s="14"/>
      <c r="V734" s="36">
        <f t="shared" si="153"/>
        <v>1291.2199999999998</v>
      </c>
      <c r="W734" s="36">
        <f t="shared" si="154"/>
        <v>1283.5</v>
      </c>
    </row>
    <row r="735" spans="1:23" x14ac:dyDescent="0.2">
      <c r="A735" s="29">
        <v>41932</v>
      </c>
      <c r="B735" s="2">
        <v>35935530.759999998</v>
      </c>
      <c r="C735" s="2">
        <v>1287.3599999999999</v>
      </c>
      <c r="D735" s="2">
        <f t="shared" si="155"/>
        <v>0</v>
      </c>
      <c r="E735" s="30">
        <f t="shared" si="155"/>
        <v>0</v>
      </c>
      <c r="F735" s="73">
        <f t="shared" si="156"/>
        <v>0</v>
      </c>
      <c r="G735" s="43">
        <f t="shared" si="156"/>
        <v>0</v>
      </c>
      <c r="I735" s="19">
        <f t="shared" ref="I735:I766" si="159">ROUND(B734*$N$2/$O$813,2)</f>
        <v>883.66</v>
      </c>
      <c r="J735" s="138">
        <f t="shared" si="157"/>
        <v>481.10410000000002</v>
      </c>
      <c r="K735" s="78">
        <f t="shared" si="151"/>
        <v>86.598699999999994</v>
      </c>
      <c r="L735" s="144">
        <f t="shared" si="158"/>
        <v>147.27680000000001</v>
      </c>
      <c r="M735" s="87">
        <f t="shared" si="152"/>
        <v>26.509799999999998</v>
      </c>
      <c r="N735" s="14"/>
      <c r="O735" s="14"/>
      <c r="P735" s="14"/>
      <c r="V735" s="36">
        <f t="shared" si="153"/>
        <v>1291.2199999999998</v>
      </c>
      <c r="W735" s="36">
        <f t="shared" si="154"/>
        <v>1283.5</v>
      </c>
    </row>
    <row r="736" spans="1:23" x14ac:dyDescent="0.2">
      <c r="A736" s="29">
        <v>41933</v>
      </c>
      <c r="B736" s="2">
        <v>35935530.759999998</v>
      </c>
      <c r="C736" s="2">
        <v>1287.3599999999999</v>
      </c>
      <c r="D736" s="2">
        <f t="shared" si="155"/>
        <v>0</v>
      </c>
      <c r="E736" s="30">
        <f t="shared" si="155"/>
        <v>0</v>
      </c>
      <c r="F736" s="73">
        <f t="shared" si="156"/>
        <v>0</v>
      </c>
      <c r="G736" s="43">
        <f t="shared" si="156"/>
        <v>0</v>
      </c>
      <c r="I736" s="31">
        <f t="shared" si="159"/>
        <v>883.66</v>
      </c>
      <c r="J736" s="137">
        <f t="shared" si="157"/>
        <v>481.10410000000002</v>
      </c>
      <c r="K736" s="77">
        <f t="shared" si="151"/>
        <v>86.598699999999994</v>
      </c>
      <c r="L736" s="137">
        <f t="shared" si="158"/>
        <v>147.27680000000001</v>
      </c>
      <c r="M736" s="77">
        <f t="shared" si="152"/>
        <v>26.509799999999998</v>
      </c>
      <c r="N736" s="14"/>
      <c r="O736" s="14"/>
      <c r="P736" s="14"/>
      <c r="V736" s="36">
        <f t="shared" si="153"/>
        <v>1291.2199999999998</v>
      </c>
      <c r="W736" s="36">
        <f t="shared" si="154"/>
        <v>1283.5</v>
      </c>
    </row>
    <row r="737" spans="1:23" x14ac:dyDescent="0.2">
      <c r="A737" s="29">
        <v>41934</v>
      </c>
      <c r="B737" s="2">
        <v>35935530.759999998</v>
      </c>
      <c r="C737" s="2">
        <v>1287.3599999999999</v>
      </c>
      <c r="D737" s="2">
        <f t="shared" si="155"/>
        <v>0</v>
      </c>
      <c r="E737" s="30">
        <f t="shared" si="155"/>
        <v>0</v>
      </c>
      <c r="F737" s="73">
        <f t="shared" si="156"/>
        <v>0</v>
      </c>
      <c r="G737" s="43">
        <f t="shared" si="156"/>
        <v>0</v>
      </c>
      <c r="I737" s="31">
        <f t="shared" si="159"/>
        <v>883.66</v>
      </c>
      <c r="J737" s="137">
        <f t="shared" si="157"/>
        <v>481.10410000000002</v>
      </c>
      <c r="K737" s="77">
        <f t="shared" si="151"/>
        <v>86.598699999999994</v>
      </c>
      <c r="L737" s="137">
        <f t="shared" si="158"/>
        <v>147.27680000000001</v>
      </c>
      <c r="M737" s="77">
        <f t="shared" si="152"/>
        <v>26.509799999999998</v>
      </c>
      <c r="N737" s="14"/>
      <c r="O737" s="14"/>
      <c r="P737" s="14"/>
      <c r="V737" s="36">
        <f t="shared" si="153"/>
        <v>1291.2199999999998</v>
      </c>
      <c r="W737" s="36">
        <f t="shared" si="154"/>
        <v>1283.5</v>
      </c>
    </row>
    <row r="738" spans="1:23" x14ac:dyDescent="0.2">
      <c r="A738" s="29">
        <v>41935</v>
      </c>
      <c r="B738" s="2">
        <v>35935530.759999998</v>
      </c>
      <c r="C738" s="2">
        <v>1287.3599999999999</v>
      </c>
      <c r="D738" s="2">
        <f t="shared" si="155"/>
        <v>0</v>
      </c>
      <c r="E738" s="30">
        <f t="shared" si="155"/>
        <v>0</v>
      </c>
      <c r="F738" s="73">
        <f t="shared" si="156"/>
        <v>0</v>
      </c>
      <c r="G738" s="43">
        <f t="shared" si="156"/>
        <v>0</v>
      </c>
      <c r="I738" s="19">
        <f t="shared" si="159"/>
        <v>883.66</v>
      </c>
      <c r="J738" s="138">
        <f t="shared" si="157"/>
        <v>481.10410000000002</v>
      </c>
      <c r="K738" s="78">
        <f t="shared" si="151"/>
        <v>86.598699999999994</v>
      </c>
      <c r="L738" s="144">
        <f t="shared" si="158"/>
        <v>147.27680000000001</v>
      </c>
      <c r="M738" s="87">
        <f t="shared" si="152"/>
        <v>26.509799999999998</v>
      </c>
      <c r="V738" s="36">
        <f t="shared" si="153"/>
        <v>1291.2199999999998</v>
      </c>
      <c r="W738" s="36">
        <f t="shared" si="154"/>
        <v>1283.5</v>
      </c>
    </row>
    <row r="739" spans="1:23" x14ac:dyDescent="0.2">
      <c r="A739" s="29">
        <v>41936</v>
      </c>
      <c r="B739" s="2">
        <v>35935530.759999998</v>
      </c>
      <c r="C739" s="2">
        <v>1287.3599999999999</v>
      </c>
      <c r="D739" s="2">
        <f t="shared" si="155"/>
        <v>0</v>
      </c>
      <c r="E739" s="30">
        <f t="shared" si="155"/>
        <v>0</v>
      </c>
      <c r="F739" s="73">
        <f t="shared" si="156"/>
        <v>0</v>
      </c>
      <c r="G739" s="43">
        <f t="shared" si="156"/>
        <v>0</v>
      </c>
      <c r="I739" s="19">
        <f t="shared" si="159"/>
        <v>883.66</v>
      </c>
      <c r="J739" s="138">
        <f t="shared" si="157"/>
        <v>481.10410000000002</v>
      </c>
      <c r="K739" s="78">
        <f t="shared" si="151"/>
        <v>86.598699999999994</v>
      </c>
      <c r="L739" s="144">
        <f t="shared" si="158"/>
        <v>147.27680000000001</v>
      </c>
      <c r="M739" s="87">
        <f t="shared" si="152"/>
        <v>26.509799999999998</v>
      </c>
      <c r="V739" s="36">
        <f t="shared" si="153"/>
        <v>1291.2199999999998</v>
      </c>
      <c r="W739" s="36">
        <f t="shared" si="154"/>
        <v>1283.5</v>
      </c>
    </row>
    <row r="740" spans="1:23" x14ac:dyDescent="0.2">
      <c r="A740" s="29">
        <v>41937</v>
      </c>
      <c r="B740" s="2">
        <v>35935530.759999998</v>
      </c>
      <c r="C740" s="2">
        <v>1287.3599999999999</v>
      </c>
      <c r="D740" s="2">
        <f t="shared" si="155"/>
        <v>0</v>
      </c>
      <c r="E740" s="30">
        <f t="shared" si="155"/>
        <v>0</v>
      </c>
      <c r="F740" s="73">
        <f t="shared" si="156"/>
        <v>0</v>
      </c>
      <c r="G740" s="43">
        <f t="shared" si="156"/>
        <v>0</v>
      </c>
      <c r="I740" s="19">
        <f t="shared" si="159"/>
        <v>883.66</v>
      </c>
      <c r="J740" s="138">
        <f t="shared" si="157"/>
        <v>481.10410000000002</v>
      </c>
      <c r="K740" s="78">
        <f t="shared" si="151"/>
        <v>86.598699999999994</v>
      </c>
      <c r="L740" s="144">
        <f t="shared" si="158"/>
        <v>147.27680000000001</v>
      </c>
      <c r="M740" s="87">
        <f t="shared" si="152"/>
        <v>26.509799999999998</v>
      </c>
      <c r="V740" s="36">
        <f t="shared" si="153"/>
        <v>1291.2199999999998</v>
      </c>
      <c r="W740" s="36">
        <f t="shared" si="154"/>
        <v>1283.5</v>
      </c>
    </row>
    <row r="741" spans="1:23" x14ac:dyDescent="0.2">
      <c r="A741" s="29">
        <v>41938</v>
      </c>
      <c r="B741" s="2">
        <v>35935530.759999998</v>
      </c>
      <c r="C741" s="2">
        <v>1287.3599999999999</v>
      </c>
      <c r="D741" s="2">
        <f t="shared" si="155"/>
        <v>0</v>
      </c>
      <c r="E741" s="30">
        <f t="shared" si="155"/>
        <v>0</v>
      </c>
      <c r="F741" s="73">
        <f t="shared" si="156"/>
        <v>0</v>
      </c>
      <c r="G741" s="43">
        <f t="shared" si="156"/>
        <v>0</v>
      </c>
      <c r="I741" s="19">
        <f t="shared" si="159"/>
        <v>883.66</v>
      </c>
      <c r="J741" s="138">
        <f t="shared" si="157"/>
        <v>481.10410000000002</v>
      </c>
      <c r="K741" s="78">
        <f t="shared" si="151"/>
        <v>86.598699999999994</v>
      </c>
      <c r="L741" s="144">
        <f t="shared" si="158"/>
        <v>147.27680000000001</v>
      </c>
      <c r="M741" s="87">
        <f t="shared" si="152"/>
        <v>26.509799999999998</v>
      </c>
      <c r="V741" s="36">
        <f t="shared" si="153"/>
        <v>1291.2199999999998</v>
      </c>
      <c r="W741" s="36">
        <f t="shared" si="154"/>
        <v>1283.5</v>
      </c>
    </row>
    <row r="742" spans="1:23" x14ac:dyDescent="0.2">
      <c r="A742" s="29">
        <v>41939</v>
      </c>
      <c r="B742" s="2">
        <v>35935530.759999998</v>
      </c>
      <c r="C742" s="2">
        <v>1287.3599999999999</v>
      </c>
      <c r="D742" s="2">
        <f t="shared" si="155"/>
        <v>0</v>
      </c>
      <c r="E742" s="30">
        <f t="shared" si="155"/>
        <v>0</v>
      </c>
      <c r="F742" s="73">
        <f t="shared" si="156"/>
        <v>0</v>
      </c>
      <c r="G742" s="43">
        <f t="shared" si="156"/>
        <v>0</v>
      </c>
      <c r="I742" s="19">
        <f t="shared" si="159"/>
        <v>883.66</v>
      </c>
      <c r="J742" s="138">
        <f t="shared" si="157"/>
        <v>481.10410000000002</v>
      </c>
      <c r="K742" s="78">
        <f t="shared" si="151"/>
        <v>86.598699999999994</v>
      </c>
      <c r="L742" s="144">
        <f t="shared" si="158"/>
        <v>147.27680000000001</v>
      </c>
      <c r="M742" s="87">
        <f t="shared" si="152"/>
        <v>26.509799999999998</v>
      </c>
      <c r="N742" s="191" t="s">
        <v>54</v>
      </c>
      <c r="O742" s="191"/>
      <c r="P742" s="191"/>
      <c r="V742" s="36">
        <f t="shared" si="153"/>
        <v>1291.2199999999998</v>
      </c>
      <c r="W742" s="36">
        <f t="shared" si="154"/>
        <v>1283.5</v>
      </c>
    </row>
    <row r="743" spans="1:23" x14ac:dyDescent="0.2">
      <c r="A743" s="29">
        <v>41940</v>
      </c>
      <c r="B743" s="2">
        <v>35935530.759999998</v>
      </c>
      <c r="C743" s="2">
        <v>1287.3599999999999</v>
      </c>
      <c r="D743" s="2">
        <f t="shared" si="155"/>
        <v>0</v>
      </c>
      <c r="E743" s="30">
        <f t="shared" si="155"/>
        <v>0</v>
      </c>
      <c r="F743" s="73">
        <f t="shared" si="156"/>
        <v>0</v>
      </c>
      <c r="G743" s="43">
        <f t="shared" si="156"/>
        <v>0</v>
      </c>
      <c r="I743" s="31">
        <f t="shared" si="159"/>
        <v>883.66</v>
      </c>
      <c r="J743" s="137">
        <f t="shared" si="157"/>
        <v>481.10410000000002</v>
      </c>
      <c r="K743" s="77">
        <f t="shared" si="151"/>
        <v>86.598699999999994</v>
      </c>
      <c r="L743" s="137">
        <f t="shared" si="158"/>
        <v>147.27680000000001</v>
      </c>
      <c r="M743" s="77">
        <f t="shared" si="152"/>
        <v>26.509799999999998</v>
      </c>
      <c r="N743" s="119" t="s">
        <v>52</v>
      </c>
      <c r="O743" s="120">
        <f>SUM(J717:J747)</f>
        <v>14912.51250000001</v>
      </c>
      <c r="P743" s="76">
        <f>SUM(L717:L747)</f>
        <v>4565.0559000000012</v>
      </c>
      <c r="V743" s="36">
        <f t="shared" si="153"/>
        <v>1291.2199999999998</v>
      </c>
      <c r="W743" s="36">
        <f t="shared" si="154"/>
        <v>1283.5</v>
      </c>
    </row>
    <row r="744" spans="1:23" x14ac:dyDescent="0.2">
      <c r="A744" s="29">
        <v>41941</v>
      </c>
      <c r="B744" s="2">
        <v>35935530.759999998</v>
      </c>
      <c r="C744" s="2">
        <v>1287.3599999999999</v>
      </c>
      <c r="D744" s="2">
        <f t="shared" si="155"/>
        <v>0</v>
      </c>
      <c r="E744" s="30">
        <f t="shared" si="155"/>
        <v>0</v>
      </c>
      <c r="F744" s="73">
        <f t="shared" si="156"/>
        <v>0</v>
      </c>
      <c r="G744" s="43">
        <f t="shared" si="156"/>
        <v>0</v>
      </c>
      <c r="I744" s="31">
        <f t="shared" si="159"/>
        <v>883.66</v>
      </c>
      <c r="J744" s="137">
        <f t="shared" si="157"/>
        <v>481.10410000000002</v>
      </c>
      <c r="K744" s="77">
        <f t="shared" si="151"/>
        <v>86.598699999999994</v>
      </c>
      <c r="L744" s="137">
        <f t="shared" si="158"/>
        <v>147.27680000000001</v>
      </c>
      <c r="M744" s="77">
        <f t="shared" si="152"/>
        <v>26.509799999999998</v>
      </c>
      <c r="N744" s="119" t="s">
        <v>53</v>
      </c>
      <c r="O744" s="76">
        <f>SUM(K717:K747)</f>
        <v>2684.2511</v>
      </c>
      <c r="P744" s="76">
        <f>SUM(M717:M747)</f>
        <v>821.70930000000021</v>
      </c>
      <c r="V744" s="36">
        <f t="shared" si="153"/>
        <v>1291.2199999999998</v>
      </c>
      <c r="W744" s="36">
        <f t="shared" si="154"/>
        <v>1283.5</v>
      </c>
    </row>
    <row r="745" spans="1:23" x14ac:dyDescent="0.2">
      <c r="A745" s="29">
        <v>41942</v>
      </c>
      <c r="B745" s="2">
        <v>35935530.759999998</v>
      </c>
      <c r="C745" s="2">
        <v>1287.3599999999999</v>
      </c>
      <c r="D745" s="2">
        <f t="shared" si="155"/>
        <v>0</v>
      </c>
      <c r="E745" s="30">
        <f t="shared" si="155"/>
        <v>0</v>
      </c>
      <c r="F745" s="73">
        <f t="shared" si="156"/>
        <v>0</v>
      </c>
      <c r="G745" s="43">
        <f t="shared" si="156"/>
        <v>0</v>
      </c>
      <c r="I745" s="19">
        <f t="shared" si="159"/>
        <v>883.66</v>
      </c>
      <c r="J745" s="138">
        <f t="shared" si="157"/>
        <v>481.10410000000002</v>
      </c>
      <c r="K745" s="78">
        <f t="shared" si="151"/>
        <v>86.598699999999994</v>
      </c>
      <c r="L745" s="144">
        <f t="shared" si="158"/>
        <v>147.27680000000001</v>
      </c>
      <c r="M745" s="87">
        <f t="shared" si="152"/>
        <v>26.509799999999998</v>
      </c>
      <c r="N745" s="186" t="s">
        <v>14</v>
      </c>
      <c r="O745" s="186"/>
      <c r="P745" s="186"/>
      <c r="V745" s="36">
        <f t="shared" si="153"/>
        <v>1291.2199999999998</v>
      </c>
      <c r="W745" s="36">
        <f t="shared" si="154"/>
        <v>1283.5</v>
      </c>
    </row>
    <row r="746" spans="1:23" x14ac:dyDescent="0.2">
      <c r="A746" s="29">
        <v>41943</v>
      </c>
      <c r="B746" s="31">
        <v>35807460.549999997</v>
      </c>
      <c r="C746" s="31">
        <v>1282.78</v>
      </c>
      <c r="D746" s="2">
        <f t="shared" si="155"/>
        <v>-128070.21000000089</v>
      </c>
      <c r="E746" s="30">
        <f t="shared" si="155"/>
        <v>-4.5799999999999272</v>
      </c>
      <c r="F746" s="73">
        <f t="shared" si="156"/>
        <v>-3.563888087679407E-3</v>
      </c>
      <c r="G746" s="43">
        <f t="shared" si="156"/>
        <v>-3.5576684066616392E-3</v>
      </c>
      <c r="I746" s="19">
        <f t="shared" si="159"/>
        <v>883.66</v>
      </c>
      <c r="J746" s="138">
        <f t="shared" si="157"/>
        <v>481.10410000000002</v>
      </c>
      <c r="K746" s="78">
        <f t="shared" si="151"/>
        <v>86.598699999999994</v>
      </c>
      <c r="L746" s="144">
        <f t="shared" si="158"/>
        <v>147.27680000000001</v>
      </c>
      <c r="M746" s="87">
        <f t="shared" si="152"/>
        <v>26.509799999999998</v>
      </c>
      <c r="N746" s="92" t="s">
        <v>43</v>
      </c>
      <c r="O746" s="174" t="s">
        <v>39</v>
      </c>
      <c r="P746" s="93" t="s">
        <v>40</v>
      </c>
      <c r="V746" s="36">
        <f t="shared" si="153"/>
        <v>1286.6299999999999</v>
      </c>
      <c r="W746" s="36">
        <f t="shared" si="154"/>
        <v>1278.93</v>
      </c>
    </row>
    <row r="747" spans="1:23" x14ac:dyDescent="0.2">
      <c r="A747" s="29">
        <v>41944</v>
      </c>
      <c r="B747" s="2">
        <v>35807460.549999997</v>
      </c>
      <c r="C747" s="2">
        <v>1282.78</v>
      </c>
      <c r="D747" s="2">
        <f t="shared" si="155"/>
        <v>0</v>
      </c>
      <c r="E747" s="30">
        <f t="shared" si="155"/>
        <v>0</v>
      </c>
      <c r="F747" s="73">
        <f t="shared" si="156"/>
        <v>0</v>
      </c>
      <c r="G747" s="43">
        <f t="shared" si="156"/>
        <v>0</v>
      </c>
      <c r="I747" s="32">
        <f t="shared" si="159"/>
        <v>880.51</v>
      </c>
      <c r="J747" s="139">
        <f t="shared" si="157"/>
        <v>479.3895</v>
      </c>
      <c r="K747" s="79">
        <f t="shared" si="151"/>
        <v>86.290099999999995</v>
      </c>
      <c r="L747" s="139">
        <f t="shared" si="158"/>
        <v>146.75190000000001</v>
      </c>
      <c r="M747" s="79">
        <f t="shared" si="152"/>
        <v>26.415299999999998</v>
      </c>
      <c r="N747" s="94">
        <f>SUM(I715:I747)</f>
        <v>29160.589999999997</v>
      </c>
      <c r="O747" s="89">
        <f>IF(SUM(J717:J747)&lt;20000,20000,SUM(J717:J747))</f>
        <v>20000</v>
      </c>
      <c r="P747" s="91">
        <f>IF(SUM(L717:L747)&lt;6000,6000,SUM(L717:L747))</f>
        <v>6000</v>
      </c>
      <c r="Q747" s="34"/>
      <c r="V747" s="36">
        <f t="shared" si="153"/>
        <v>1286.6299999999999</v>
      </c>
      <c r="W747" s="36">
        <f t="shared" si="154"/>
        <v>1278.93</v>
      </c>
    </row>
    <row r="748" spans="1:23" x14ac:dyDescent="0.2">
      <c r="A748" s="29">
        <v>41945</v>
      </c>
      <c r="B748" s="2">
        <v>35807460.549999997</v>
      </c>
      <c r="C748" s="2">
        <v>1282.78</v>
      </c>
      <c r="D748" s="2">
        <f t="shared" si="155"/>
        <v>0</v>
      </c>
      <c r="E748" s="30">
        <f t="shared" si="155"/>
        <v>0</v>
      </c>
      <c r="F748" s="73">
        <f t="shared" si="156"/>
        <v>0</v>
      </c>
      <c r="G748" s="43">
        <f t="shared" si="156"/>
        <v>0</v>
      </c>
      <c r="I748" s="19">
        <f t="shared" si="159"/>
        <v>880.51</v>
      </c>
      <c r="J748" s="138">
        <f t="shared" si="157"/>
        <v>479.3895</v>
      </c>
      <c r="K748" s="78">
        <f t="shared" si="151"/>
        <v>86.290099999999995</v>
      </c>
      <c r="L748" s="144">
        <f t="shared" si="158"/>
        <v>146.75190000000001</v>
      </c>
      <c r="M748" s="87">
        <f t="shared" si="152"/>
        <v>26.415299999999998</v>
      </c>
      <c r="N748" s="94">
        <f>ROUND(N747*18/118,2)</f>
        <v>4448.2299999999996</v>
      </c>
      <c r="O748" s="95">
        <f>IF(O747=TRUE,SUM(K717:K747),O747*18%)</f>
        <v>3600</v>
      </c>
      <c r="P748" s="96">
        <f>IF(P747=TRUE,SUM(M717:M747),P747*18%)</f>
        <v>1080</v>
      </c>
      <c r="Q748" s="34"/>
      <c r="V748" s="36">
        <f t="shared" si="153"/>
        <v>1286.6299999999999</v>
      </c>
      <c r="W748" s="36">
        <f t="shared" si="154"/>
        <v>1278.93</v>
      </c>
    </row>
    <row r="749" spans="1:23" x14ac:dyDescent="0.2">
      <c r="A749" s="29">
        <v>41946</v>
      </c>
      <c r="B749" s="2">
        <v>35807460.549999997</v>
      </c>
      <c r="C749" s="2">
        <v>1282.78</v>
      </c>
      <c r="D749" s="2">
        <f t="shared" si="155"/>
        <v>0</v>
      </c>
      <c r="E749" s="30">
        <f t="shared" si="155"/>
        <v>0</v>
      </c>
      <c r="F749" s="73">
        <f t="shared" si="156"/>
        <v>0</v>
      </c>
      <c r="G749" s="43">
        <f t="shared" si="156"/>
        <v>0</v>
      </c>
      <c r="I749" s="19">
        <f t="shared" si="159"/>
        <v>880.51</v>
      </c>
      <c r="J749" s="138">
        <f t="shared" si="157"/>
        <v>479.3895</v>
      </c>
      <c r="K749" s="78">
        <f t="shared" si="151"/>
        <v>86.290099999999995</v>
      </c>
      <c r="L749" s="144">
        <f t="shared" si="158"/>
        <v>146.75190000000001</v>
      </c>
      <c r="M749" s="87">
        <f t="shared" si="152"/>
        <v>26.415299999999998</v>
      </c>
      <c r="N749" s="190" t="s">
        <v>47</v>
      </c>
      <c r="O749" s="190"/>
      <c r="P749" s="190"/>
      <c r="Q749" s="34"/>
      <c r="V749" s="36">
        <f t="shared" si="153"/>
        <v>1286.6299999999999</v>
      </c>
      <c r="W749" s="36">
        <f t="shared" si="154"/>
        <v>1278.93</v>
      </c>
    </row>
    <row r="750" spans="1:23" x14ac:dyDescent="0.2">
      <c r="A750" s="29">
        <v>41947</v>
      </c>
      <c r="B750" s="2">
        <v>35807460.549999997</v>
      </c>
      <c r="C750" s="2">
        <v>1282.78</v>
      </c>
      <c r="D750" s="2">
        <f t="shared" si="155"/>
        <v>0</v>
      </c>
      <c r="E750" s="30">
        <f t="shared" si="155"/>
        <v>0</v>
      </c>
      <c r="F750" s="73">
        <f t="shared" si="156"/>
        <v>0</v>
      </c>
      <c r="G750" s="43">
        <f t="shared" si="156"/>
        <v>0</v>
      </c>
      <c r="I750" s="31">
        <f t="shared" si="159"/>
        <v>880.51</v>
      </c>
      <c r="J750" s="137">
        <f t="shared" si="157"/>
        <v>479.3895</v>
      </c>
      <c r="K750" s="77">
        <f t="shared" si="151"/>
        <v>86.290099999999995</v>
      </c>
      <c r="L750" s="137">
        <f t="shared" si="158"/>
        <v>146.75190000000001</v>
      </c>
      <c r="M750" s="77">
        <f t="shared" si="152"/>
        <v>26.415299999999998</v>
      </c>
      <c r="N750" s="75"/>
      <c r="O750" s="75"/>
      <c r="P750" s="75"/>
      <c r="Q750" s="34"/>
      <c r="V750" s="36">
        <f t="shared" si="153"/>
        <v>1286.6299999999999</v>
      </c>
      <c r="W750" s="36">
        <f t="shared" si="154"/>
        <v>1278.93</v>
      </c>
    </row>
    <row r="751" spans="1:23" x14ac:dyDescent="0.2">
      <c r="A751" s="29">
        <v>41948</v>
      </c>
      <c r="B751" s="2">
        <v>35807460.549999997</v>
      </c>
      <c r="C751" s="2">
        <v>1282.78</v>
      </c>
      <c r="D751" s="2">
        <f t="shared" si="155"/>
        <v>0</v>
      </c>
      <c r="E751" s="30">
        <f t="shared" si="155"/>
        <v>0</v>
      </c>
      <c r="F751" s="73">
        <f t="shared" si="156"/>
        <v>0</v>
      </c>
      <c r="G751" s="43">
        <f t="shared" si="156"/>
        <v>0</v>
      </c>
      <c r="I751" s="31">
        <f t="shared" si="159"/>
        <v>880.51</v>
      </c>
      <c r="J751" s="137">
        <f t="shared" si="157"/>
        <v>479.3895</v>
      </c>
      <c r="K751" s="77">
        <f t="shared" si="151"/>
        <v>86.290099999999995</v>
      </c>
      <c r="L751" s="137">
        <f t="shared" si="158"/>
        <v>146.75190000000001</v>
      </c>
      <c r="M751" s="77">
        <f t="shared" si="152"/>
        <v>26.415299999999998</v>
      </c>
      <c r="N751" s="14"/>
      <c r="O751" s="14"/>
      <c r="P751" s="14"/>
      <c r="Q751" s="34"/>
      <c r="V751" s="36">
        <f t="shared" si="153"/>
        <v>1286.6299999999999</v>
      </c>
      <c r="W751" s="36">
        <f t="shared" si="154"/>
        <v>1278.93</v>
      </c>
    </row>
    <row r="752" spans="1:23" x14ac:dyDescent="0.2">
      <c r="A752" s="29">
        <v>41949</v>
      </c>
      <c r="B752" s="2">
        <v>35807460.549999997</v>
      </c>
      <c r="C752" s="2">
        <v>1282.78</v>
      </c>
      <c r="D752" s="2">
        <f t="shared" si="155"/>
        <v>0</v>
      </c>
      <c r="E752" s="30">
        <f t="shared" si="155"/>
        <v>0</v>
      </c>
      <c r="F752" s="73">
        <f t="shared" si="156"/>
        <v>0</v>
      </c>
      <c r="G752" s="43">
        <f t="shared" si="156"/>
        <v>0</v>
      </c>
      <c r="I752" s="31">
        <f t="shared" si="159"/>
        <v>880.51</v>
      </c>
      <c r="J752" s="137">
        <f t="shared" si="157"/>
        <v>479.3895</v>
      </c>
      <c r="K752" s="77">
        <f t="shared" si="151"/>
        <v>86.290099999999995</v>
      </c>
      <c r="L752" s="137">
        <f t="shared" si="158"/>
        <v>146.75190000000001</v>
      </c>
      <c r="M752" s="77">
        <f t="shared" si="152"/>
        <v>26.415299999999998</v>
      </c>
      <c r="N752" s="14"/>
      <c r="O752" s="14"/>
      <c r="P752" s="14"/>
      <c r="Q752" s="34"/>
      <c r="V752" s="36">
        <f t="shared" si="153"/>
        <v>1286.6299999999999</v>
      </c>
      <c r="W752" s="36">
        <f t="shared" si="154"/>
        <v>1278.93</v>
      </c>
    </row>
    <row r="753" spans="1:23" x14ac:dyDescent="0.2">
      <c r="A753" s="29">
        <v>41950</v>
      </c>
      <c r="B753" s="2">
        <v>35807460.549999997</v>
      </c>
      <c r="C753" s="2">
        <v>1282.78</v>
      </c>
      <c r="D753" s="2">
        <f t="shared" si="155"/>
        <v>0</v>
      </c>
      <c r="E753" s="30">
        <f t="shared" si="155"/>
        <v>0</v>
      </c>
      <c r="F753" s="73">
        <f t="shared" si="156"/>
        <v>0</v>
      </c>
      <c r="G753" s="43">
        <f t="shared" si="156"/>
        <v>0</v>
      </c>
      <c r="I753" s="19">
        <f t="shared" si="159"/>
        <v>880.51</v>
      </c>
      <c r="J753" s="138">
        <f t="shared" si="157"/>
        <v>479.3895</v>
      </c>
      <c r="K753" s="78">
        <f t="shared" si="151"/>
        <v>86.290099999999995</v>
      </c>
      <c r="L753" s="144">
        <f t="shared" si="158"/>
        <v>146.75190000000001</v>
      </c>
      <c r="M753" s="87">
        <f t="shared" si="152"/>
        <v>26.415299999999998</v>
      </c>
      <c r="N753" s="14"/>
      <c r="O753" s="14"/>
      <c r="P753" s="14"/>
      <c r="V753" s="36">
        <f t="shared" si="153"/>
        <v>1286.6299999999999</v>
      </c>
      <c r="W753" s="36">
        <f t="shared" si="154"/>
        <v>1278.93</v>
      </c>
    </row>
    <row r="754" spans="1:23" x14ac:dyDescent="0.2">
      <c r="A754" s="29">
        <v>41951</v>
      </c>
      <c r="B754" s="2">
        <v>35807460.549999997</v>
      </c>
      <c r="C754" s="2">
        <v>1282.78</v>
      </c>
      <c r="D754" s="2">
        <f t="shared" si="155"/>
        <v>0</v>
      </c>
      <c r="E754" s="30">
        <f t="shared" si="155"/>
        <v>0</v>
      </c>
      <c r="F754" s="73">
        <f t="shared" si="156"/>
        <v>0</v>
      </c>
      <c r="G754" s="43">
        <f t="shared" si="156"/>
        <v>0</v>
      </c>
      <c r="I754" s="19">
        <f t="shared" si="159"/>
        <v>880.51</v>
      </c>
      <c r="J754" s="138">
        <f t="shared" si="157"/>
        <v>479.3895</v>
      </c>
      <c r="K754" s="78">
        <f t="shared" si="151"/>
        <v>86.290099999999995</v>
      </c>
      <c r="L754" s="144">
        <f t="shared" si="158"/>
        <v>146.75190000000001</v>
      </c>
      <c r="M754" s="87">
        <f t="shared" si="152"/>
        <v>26.415299999999998</v>
      </c>
      <c r="N754" s="14"/>
      <c r="O754" s="14"/>
      <c r="P754" s="14"/>
      <c r="V754" s="36">
        <f t="shared" si="153"/>
        <v>1286.6299999999999</v>
      </c>
      <c r="W754" s="36">
        <f t="shared" si="154"/>
        <v>1278.93</v>
      </c>
    </row>
    <row r="755" spans="1:23" x14ac:dyDescent="0.2">
      <c r="A755" s="29">
        <v>41952</v>
      </c>
      <c r="B755" s="2">
        <v>35807460.549999997</v>
      </c>
      <c r="C755" s="2">
        <v>1282.78</v>
      </c>
      <c r="D755" s="2">
        <f t="shared" si="155"/>
        <v>0</v>
      </c>
      <c r="E755" s="30">
        <f t="shared" si="155"/>
        <v>0</v>
      </c>
      <c r="F755" s="73">
        <f t="shared" si="156"/>
        <v>0</v>
      </c>
      <c r="G755" s="43">
        <f t="shared" si="156"/>
        <v>0</v>
      </c>
      <c r="I755" s="19">
        <f t="shared" si="159"/>
        <v>880.51</v>
      </c>
      <c r="J755" s="138">
        <f t="shared" si="157"/>
        <v>479.3895</v>
      </c>
      <c r="K755" s="78">
        <f t="shared" si="151"/>
        <v>86.290099999999995</v>
      </c>
      <c r="L755" s="144">
        <f t="shared" si="158"/>
        <v>146.75190000000001</v>
      </c>
      <c r="M755" s="87">
        <f t="shared" si="152"/>
        <v>26.415299999999998</v>
      </c>
      <c r="N755" s="14"/>
      <c r="O755" s="14"/>
      <c r="P755" s="14"/>
      <c r="V755" s="36">
        <f t="shared" si="153"/>
        <v>1286.6299999999999</v>
      </c>
      <c r="W755" s="36">
        <f t="shared" si="154"/>
        <v>1278.93</v>
      </c>
    </row>
    <row r="756" spans="1:23" x14ac:dyDescent="0.2">
      <c r="A756" s="29">
        <v>41953</v>
      </c>
      <c r="B756" s="2">
        <v>35807460.549999997</v>
      </c>
      <c r="C756" s="2">
        <v>1282.78</v>
      </c>
      <c r="D756" s="2">
        <f t="shared" si="155"/>
        <v>0</v>
      </c>
      <c r="E756" s="30">
        <f t="shared" si="155"/>
        <v>0</v>
      </c>
      <c r="F756" s="73">
        <f t="shared" si="156"/>
        <v>0</v>
      </c>
      <c r="G756" s="43">
        <f t="shared" si="156"/>
        <v>0</v>
      </c>
      <c r="I756" s="19">
        <f t="shared" si="159"/>
        <v>880.51</v>
      </c>
      <c r="J756" s="138">
        <f t="shared" si="157"/>
        <v>479.3895</v>
      </c>
      <c r="K756" s="78">
        <f t="shared" si="151"/>
        <v>86.290099999999995</v>
      </c>
      <c r="L756" s="144">
        <f t="shared" si="158"/>
        <v>146.75190000000001</v>
      </c>
      <c r="M756" s="87">
        <f t="shared" si="152"/>
        <v>26.415299999999998</v>
      </c>
      <c r="N756" s="14"/>
      <c r="O756" s="14"/>
      <c r="P756" s="14"/>
      <c r="V756" s="36">
        <f t="shared" si="153"/>
        <v>1286.6299999999999</v>
      </c>
      <c r="W756" s="36">
        <f t="shared" si="154"/>
        <v>1278.93</v>
      </c>
    </row>
    <row r="757" spans="1:23" x14ac:dyDescent="0.2">
      <c r="A757" s="29">
        <v>41954</v>
      </c>
      <c r="B757" s="2">
        <v>35807460.549999997</v>
      </c>
      <c r="C757" s="2">
        <v>1282.78</v>
      </c>
      <c r="D757" s="2">
        <f t="shared" si="155"/>
        <v>0</v>
      </c>
      <c r="E757" s="30">
        <f t="shared" si="155"/>
        <v>0</v>
      </c>
      <c r="F757" s="73">
        <f t="shared" si="156"/>
        <v>0</v>
      </c>
      <c r="G757" s="43">
        <f t="shared" si="156"/>
        <v>0</v>
      </c>
      <c r="I757" s="31">
        <f t="shared" si="159"/>
        <v>880.51</v>
      </c>
      <c r="J757" s="137">
        <f t="shared" si="157"/>
        <v>479.3895</v>
      </c>
      <c r="K757" s="77">
        <f t="shared" si="151"/>
        <v>86.290099999999995</v>
      </c>
      <c r="L757" s="137">
        <f t="shared" si="158"/>
        <v>146.75190000000001</v>
      </c>
      <c r="M757" s="77">
        <f t="shared" si="152"/>
        <v>26.415299999999998</v>
      </c>
      <c r="N757" s="14"/>
      <c r="O757" s="14"/>
      <c r="P757" s="14"/>
      <c r="V757" s="36">
        <f t="shared" si="153"/>
        <v>1286.6299999999999</v>
      </c>
      <c r="W757" s="36">
        <f t="shared" si="154"/>
        <v>1278.93</v>
      </c>
    </row>
    <row r="758" spans="1:23" x14ac:dyDescent="0.2">
      <c r="A758" s="29">
        <v>41955</v>
      </c>
      <c r="B758" s="2">
        <v>35807460.549999997</v>
      </c>
      <c r="C758" s="2">
        <v>1282.78</v>
      </c>
      <c r="D758" s="2">
        <f t="shared" si="155"/>
        <v>0</v>
      </c>
      <c r="E758" s="30">
        <f t="shared" si="155"/>
        <v>0</v>
      </c>
      <c r="F758" s="73">
        <f t="shared" si="156"/>
        <v>0</v>
      </c>
      <c r="G758" s="43">
        <f t="shared" si="156"/>
        <v>0</v>
      </c>
      <c r="I758" s="31">
        <f t="shared" si="159"/>
        <v>880.51</v>
      </c>
      <c r="J758" s="137">
        <f t="shared" si="157"/>
        <v>479.3895</v>
      </c>
      <c r="K758" s="77">
        <f t="shared" si="151"/>
        <v>86.290099999999995</v>
      </c>
      <c r="L758" s="137">
        <f t="shared" si="158"/>
        <v>146.75190000000001</v>
      </c>
      <c r="M758" s="77">
        <f t="shared" si="152"/>
        <v>26.415299999999998</v>
      </c>
      <c r="N758" s="14"/>
      <c r="O758" s="14"/>
      <c r="P758" s="14"/>
      <c r="V758" s="36">
        <f t="shared" si="153"/>
        <v>1286.6299999999999</v>
      </c>
      <c r="W758" s="36">
        <f t="shared" si="154"/>
        <v>1278.93</v>
      </c>
    </row>
    <row r="759" spans="1:23" x14ac:dyDescent="0.2">
      <c r="A759" s="29">
        <v>41956</v>
      </c>
      <c r="B759" s="2">
        <v>35807460.549999997</v>
      </c>
      <c r="C759" s="2">
        <v>1282.78</v>
      </c>
      <c r="D759" s="2">
        <f t="shared" si="155"/>
        <v>0</v>
      </c>
      <c r="E759" s="30">
        <f t="shared" si="155"/>
        <v>0</v>
      </c>
      <c r="F759" s="73">
        <f t="shared" si="156"/>
        <v>0</v>
      </c>
      <c r="G759" s="43">
        <f t="shared" si="156"/>
        <v>0</v>
      </c>
      <c r="I759" s="19">
        <f t="shared" si="159"/>
        <v>880.51</v>
      </c>
      <c r="J759" s="138">
        <f t="shared" si="157"/>
        <v>479.3895</v>
      </c>
      <c r="K759" s="78">
        <f t="shared" si="151"/>
        <v>86.290099999999995</v>
      </c>
      <c r="L759" s="144">
        <f t="shared" si="158"/>
        <v>146.75190000000001</v>
      </c>
      <c r="M759" s="87">
        <f t="shared" si="152"/>
        <v>26.415299999999998</v>
      </c>
      <c r="N759" s="14"/>
      <c r="O759" s="14"/>
      <c r="P759" s="14"/>
      <c r="V759" s="36">
        <f t="shared" si="153"/>
        <v>1286.6299999999999</v>
      </c>
      <c r="W759" s="36">
        <f t="shared" si="154"/>
        <v>1278.93</v>
      </c>
    </row>
    <row r="760" spans="1:23" x14ac:dyDescent="0.2">
      <c r="A760" s="29">
        <v>41957</v>
      </c>
      <c r="B760" s="2">
        <v>35807460.549999997</v>
      </c>
      <c r="C760" s="2">
        <v>1282.78</v>
      </c>
      <c r="D760" s="2">
        <f t="shared" si="155"/>
        <v>0</v>
      </c>
      <c r="E760" s="30">
        <f t="shared" si="155"/>
        <v>0</v>
      </c>
      <c r="F760" s="73">
        <f t="shared" si="156"/>
        <v>0</v>
      </c>
      <c r="G760" s="43">
        <f t="shared" si="156"/>
        <v>0</v>
      </c>
      <c r="I760" s="19">
        <f t="shared" si="159"/>
        <v>880.51</v>
      </c>
      <c r="J760" s="138">
        <f t="shared" si="157"/>
        <v>479.3895</v>
      </c>
      <c r="K760" s="78">
        <f t="shared" si="151"/>
        <v>86.290099999999995</v>
      </c>
      <c r="L760" s="144">
        <f t="shared" si="158"/>
        <v>146.75190000000001</v>
      </c>
      <c r="M760" s="87">
        <f t="shared" si="152"/>
        <v>26.415299999999998</v>
      </c>
      <c r="N760" s="14"/>
      <c r="O760" s="14"/>
      <c r="P760" s="14"/>
      <c r="V760" s="36">
        <f t="shared" si="153"/>
        <v>1286.6299999999999</v>
      </c>
      <c r="W760" s="36">
        <f t="shared" si="154"/>
        <v>1278.93</v>
      </c>
    </row>
    <row r="761" spans="1:23" x14ac:dyDescent="0.2">
      <c r="A761" s="29">
        <v>41958</v>
      </c>
      <c r="B761" s="2">
        <v>35807460.549999997</v>
      </c>
      <c r="C761" s="2">
        <v>1282.78</v>
      </c>
      <c r="D761" s="2">
        <f t="shared" si="155"/>
        <v>0</v>
      </c>
      <c r="E761" s="30">
        <f t="shared" si="155"/>
        <v>0</v>
      </c>
      <c r="F761" s="73">
        <f t="shared" si="156"/>
        <v>0</v>
      </c>
      <c r="G761" s="43">
        <f t="shared" si="156"/>
        <v>0</v>
      </c>
      <c r="I761" s="19">
        <f t="shared" si="159"/>
        <v>880.51</v>
      </c>
      <c r="J761" s="138">
        <f t="shared" si="157"/>
        <v>479.3895</v>
      </c>
      <c r="K761" s="78">
        <f t="shared" si="151"/>
        <v>86.290099999999995</v>
      </c>
      <c r="L761" s="144">
        <f t="shared" si="158"/>
        <v>146.75190000000001</v>
      </c>
      <c r="M761" s="87">
        <f t="shared" si="152"/>
        <v>26.415299999999998</v>
      </c>
      <c r="N761" s="14"/>
      <c r="O761" s="14"/>
      <c r="P761" s="14"/>
      <c r="V761" s="36">
        <f t="shared" si="153"/>
        <v>1286.6299999999999</v>
      </c>
      <c r="W761" s="36">
        <f t="shared" si="154"/>
        <v>1278.93</v>
      </c>
    </row>
    <row r="762" spans="1:23" x14ac:dyDescent="0.2">
      <c r="A762" s="29">
        <v>41959</v>
      </c>
      <c r="B762" s="2">
        <v>35807460.549999997</v>
      </c>
      <c r="C762" s="2">
        <v>1282.78</v>
      </c>
      <c r="D762" s="2">
        <f t="shared" si="155"/>
        <v>0</v>
      </c>
      <c r="E762" s="30">
        <f t="shared" si="155"/>
        <v>0</v>
      </c>
      <c r="F762" s="73">
        <f t="shared" si="156"/>
        <v>0</v>
      </c>
      <c r="G762" s="43">
        <f t="shared" si="156"/>
        <v>0</v>
      </c>
      <c r="I762" s="19">
        <f t="shared" si="159"/>
        <v>880.51</v>
      </c>
      <c r="J762" s="138">
        <f t="shared" si="157"/>
        <v>479.3895</v>
      </c>
      <c r="K762" s="78">
        <f t="shared" si="151"/>
        <v>86.290099999999995</v>
      </c>
      <c r="L762" s="144">
        <f t="shared" si="158"/>
        <v>146.75190000000001</v>
      </c>
      <c r="M762" s="87">
        <f t="shared" si="152"/>
        <v>26.415299999999998</v>
      </c>
      <c r="N762" s="14"/>
      <c r="O762" s="14"/>
      <c r="P762" s="14"/>
      <c r="V762" s="36">
        <f t="shared" si="153"/>
        <v>1286.6299999999999</v>
      </c>
      <c r="W762" s="36">
        <f t="shared" si="154"/>
        <v>1278.93</v>
      </c>
    </row>
    <row r="763" spans="1:23" x14ac:dyDescent="0.2">
      <c r="A763" s="29">
        <v>41960</v>
      </c>
      <c r="B763" s="2">
        <v>35807460.549999997</v>
      </c>
      <c r="C763" s="2">
        <v>1282.78</v>
      </c>
      <c r="D763" s="2">
        <f t="shared" si="155"/>
        <v>0</v>
      </c>
      <c r="E763" s="30">
        <f t="shared" si="155"/>
        <v>0</v>
      </c>
      <c r="F763" s="73">
        <f t="shared" si="156"/>
        <v>0</v>
      </c>
      <c r="G763" s="43">
        <f t="shared" si="156"/>
        <v>0</v>
      </c>
      <c r="I763" s="19">
        <f t="shared" si="159"/>
        <v>880.51</v>
      </c>
      <c r="J763" s="138">
        <f t="shared" si="157"/>
        <v>479.3895</v>
      </c>
      <c r="K763" s="78">
        <f t="shared" si="151"/>
        <v>86.290099999999995</v>
      </c>
      <c r="L763" s="144">
        <f t="shared" si="158"/>
        <v>146.75190000000001</v>
      </c>
      <c r="M763" s="87">
        <f t="shared" si="152"/>
        <v>26.415299999999998</v>
      </c>
      <c r="N763" s="14"/>
      <c r="O763" s="14"/>
      <c r="P763" s="14"/>
      <c r="V763" s="36">
        <f t="shared" si="153"/>
        <v>1286.6299999999999</v>
      </c>
      <c r="W763" s="36">
        <f t="shared" si="154"/>
        <v>1278.93</v>
      </c>
    </row>
    <row r="764" spans="1:23" x14ac:dyDescent="0.2">
      <c r="A764" s="29">
        <v>41961</v>
      </c>
      <c r="B764" s="2">
        <v>35807460.549999997</v>
      </c>
      <c r="C764" s="2">
        <v>1282.78</v>
      </c>
      <c r="D764" s="2">
        <f t="shared" si="155"/>
        <v>0</v>
      </c>
      <c r="E764" s="30">
        <f t="shared" si="155"/>
        <v>0</v>
      </c>
      <c r="F764" s="73">
        <f t="shared" si="156"/>
        <v>0</v>
      </c>
      <c r="G764" s="43">
        <f t="shared" si="156"/>
        <v>0</v>
      </c>
      <c r="I764" s="31">
        <f t="shared" si="159"/>
        <v>880.51</v>
      </c>
      <c r="J764" s="137">
        <f t="shared" si="157"/>
        <v>479.3895</v>
      </c>
      <c r="K764" s="77">
        <f t="shared" si="151"/>
        <v>86.290099999999995</v>
      </c>
      <c r="L764" s="137">
        <f t="shared" si="158"/>
        <v>146.75190000000001</v>
      </c>
      <c r="M764" s="77">
        <f t="shared" si="152"/>
        <v>26.415299999999998</v>
      </c>
      <c r="N764" s="14"/>
      <c r="O764" s="14"/>
      <c r="P764" s="14"/>
      <c r="V764" s="36">
        <f t="shared" si="153"/>
        <v>1286.6299999999999</v>
      </c>
      <c r="W764" s="36">
        <f t="shared" si="154"/>
        <v>1278.93</v>
      </c>
    </row>
    <row r="765" spans="1:23" x14ac:dyDescent="0.2">
      <c r="A765" s="29">
        <v>41962</v>
      </c>
      <c r="B765" s="2">
        <v>35807460.549999997</v>
      </c>
      <c r="C765" s="2">
        <v>1282.78</v>
      </c>
      <c r="D765" s="2">
        <f t="shared" si="155"/>
        <v>0</v>
      </c>
      <c r="E765" s="30">
        <f t="shared" si="155"/>
        <v>0</v>
      </c>
      <c r="F765" s="73">
        <f t="shared" si="156"/>
        <v>0</v>
      </c>
      <c r="G765" s="43">
        <f t="shared" si="156"/>
        <v>0</v>
      </c>
      <c r="I765" s="31">
        <f t="shared" si="159"/>
        <v>880.51</v>
      </c>
      <c r="J765" s="137">
        <f t="shared" si="157"/>
        <v>479.3895</v>
      </c>
      <c r="K765" s="77">
        <f t="shared" si="151"/>
        <v>86.290099999999995</v>
      </c>
      <c r="L765" s="137">
        <f t="shared" si="158"/>
        <v>146.75190000000001</v>
      </c>
      <c r="M765" s="77">
        <f t="shared" si="152"/>
        <v>26.415299999999998</v>
      </c>
      <c r="N765" s="14"/>
      <c r="O765" s="14"/>
      <c r="P765" s="14"/>
      <c r="V765" s="36">
        <f t="shared" si="153"/>
        <v>1286.6299999999999</v>
      </c>
      <c r="W765" s="36">
        <f t="shared" si="154"/>
        <v>1278.93</v>
      </c>
    </row>
    <row r="766" spans="1:23" x14ac:dyDescent="0.2">
      <c r="A766" s="29">
        <v>41963</v>
      </c>
      <c r="B766" s="2">
        <v>35807460.549999997</v>
      </c>
      <c r="C766" s="2">
        <v>1282.78</v>
      </c>
      <c r="D766" s="2">
        <f t="shared" si="155"/>
        <v>0</v>
      </c>
      <c r="E766" s="30">
        <f t="shared" si="155"/>
        <v>0</v>
      </c>
      <c r="F766" s="73">
        <f t="shared" si="156"/>
        <v>0</v>
      </c>
      <c r="G766" s="43">
        <f t="shared" si="156"/>
        <v>0</v>
      </c>
      <c r="I766" s="19">
        <f t="shared" si="159"/>
        <v>880.51</v>
      </c>
      <c r="J766" s="138">
        <f t="shared" si="157"/>
        <v>479.3895</v>
      </c>
      <c r="K766" s="78">
        <f t="shared" si="151"/>
        <v>86.290099999999995</v>
      </c>
      <c r="L766" s="144">
        <f t="shared" si="158"/>
        <v>146.75190000000001</v>
      </c>
      <c r="M766" s="87">
        <f t="shared" si="152"/>
        <v>26.415299999999998</v>
      </c>
      <c r="N766" s="14"/>
      <c r="O766" s="14"/>
      <c r="P766" s="14"/>
      <c r="V766" s="36">
        <f t="shared" si="153"/>
        <v>1286.6299999999999</v>
      </c>
      <c r="W766" s="36">
        <f t="shared" si="154"/>
        <v>1278.93</v>
      </c>
    </row>
    <row r="767" spans="1:23" x14ac:dyDescent="0.2">
      <c r="A767" s="29">
        <v>41964</v>
      </c>
      <c r="B767" s="2">
        <v>35807460.549999997</v>
      </c>
      <c r="C767" s="2">
        <v>1282.78</v>
      </c>
      <c r="D767" s="2">
        <f t="shared" si="155"/>
        <v>0</v>
      </c>
      <c r="E767" s="30">
        <f t="shared" si="155"/>
        <v>0</v>
      </c>
      <c r="F767" s="73">
        <f t="shared" si="156"/>
        <v>0</v>
      </c>
      <c r="G767" s="43">
        <f t="shared" si="156"/>
        <v>0</v>
      </c>
      <c r="I767" s="19">
        <f t="shared" ref="I767:I798" si="160">ROUND(B766*$N$2/$O$813,2)</f>
        <v>880.51</v>
      </c>
      <c r="J767" s="138">
        <f t="shared" si="157"/>
        <v>479.3895</v>
      </c>
      <c r="K767" s="78">
        <f t="shared" si="151"/>
        <v>86.290099999999995</v>
      </c>
      <c r="L767" s="144">
        <f t="shared" si="158"/>
        <v>146.75190000000001</v>
      </c>
      <c r="M767" s="87">
        <f t="shared" si="152"/>
        <v>26.415299999999998</v>
      </c>
      <c r="N767" s="14"/>
      <c r="O767" s="14"/>
      <c r="P767" s="14"/>
      <c r="V767" s="36">
        <f t="shared" si="153"/>
        <v>1286.6299999999999</v>
      </c>
      <c r="W767" s="36">
        <f t="shared" si="154"/>
        <v>1278.93</v>
      </c>
    </row>
    <row r="768" spans="1:23" x14ac:dyDescent="0.2">
      <c r="A768" s="29">
        <v>41965</v>
      </c>
      <c r="B768" s="2">
        <v>35807460.549999997</v>
      </c>
      <c r="C768" s="2">
        <v>1282.78</v>
      </c>
      <c r="D768" s="2">
        <f t="shared" si="155"/>
        <v>0</v>
      </c>
      <c r="E768" s="30">
        <f t="shared" si="155"/>
        <v>0</v>
      </c>
      <c r="F768" s="73">
        <f t="shared" si="156"/>
        <v>0</v>
      </c>
      <c r="G768" s="43">
        <f t="shared" si="156"/>
        <v>0</v>
      </c>
      <c r="I768" s="19">
        <f t="shared" si="160"/>
        <v>880.51</v>
      </c>
      <c r="J768" s="138">
        <f t="shared" si="157"/>
        <v>479.3895</v>
      </c>
      <c r="K768" s="78">
        <f t="shared" si="151"/>
        <v>86.290099999999995</v>
      </c>
      <c r="L768" s="144">
        <f t="shared" si="158"/>
        <v>146.75190000000001</v>
      </c>
      <c r="M768" s="87">
        <f t="shared" si="152"/>
        <v>26.415299999999998</v>
      </c>
      <c r="N768" s="14"/>
      <c r="O768" s="14"/>
      <c r="P768" s="14"/>
      <c r="V768" s="36">
        <f t="shared" si="153"/>
        <v>1286.6299999999999</v>
      </c>
      <c r="W768" s="36">
        <f t="shared" si="154"/>
        <v>1278.93</v>
      </c>
    </row>
    <row r="769" spans="1:28" x14ac:dyDescent="0.2">
      <c r="A769" s="29">
        <v>41966</v>
      </c>
      <c r="B769" s="2">
        <v>35807460.549999997</v>
      </c>
      <c r="C769" s="2">
        <v>1282.78</v>
      </c>
      <c r="D769" s="2">
        <f t="shared" si="155"/>
        <v>0</v>
      </c>
      <c r="E769" s="30">
        <f t="shared" si="155"/>
        <v>0</v>
      </c>
      <c r="F769" s="73">
        <f t="shared" si="156"/>
        <v>0</v>
      </c>
      <c r="G769" s="43">
        <f t="shared" si="156"/>
        <v>0</v>
      </c>
      <c r="I769" s="19">
        <f t="shared" si="160"/>
        <v>880.51</v>
      </c>
      <c r="J769" s="138">
        <f t="shared" si="157"/>
        <v>479.3895</v>
      </c>
      <c r="K769" s="78">
        <f t="shared" si="151"/>
        <v>86.290099999999995</v>
      </c>
      <c r="L769" s="144">
        <f t="shared" si="158"/>
        <v>146.75190000000001</v>
      </c>
      <c r="M769" s="87">
        <f t="shared" si="152"/>
        <v>26.415299999999998</v>
      </c>
      <c r="N769" s="14"/>
      <c r="O769" s="14"/>
      <c r="P769" s="14"/>
      <c r="V769" s="36">
        <f t="shared" si="153"/>
        <v>1286.6299999999999</v>
      </c>
      <c r="W769" s="36">
        <f t="shared" si="154"/>
        <v>1278.93</v>
      </c>
    </row>
    <row r="770" spans="1:28" x14ac:dyDescent="0.2">
      <c r="A770" s="29">
        <v>41967</v>
      </c>
      <c r="B770" s="2">
        <v>35807460.549999997</v>
      </c>
      <c r="C770" s="2">
        <v>1282.78</v>
      </c>
      <c r="D770" s="2">
        <f t="shared" si="155"/>
        <v>0</v>
      </c>
      <c r="E770" s="30">
        <f t="shared" si="155"/>
        <v>0</v>
      </c>
      <c r="F770" s="73">
        <f t="shared" si="156"/>
        <v>0</v>
      </c>
      <c r="G770" s="43">
        <f t="shared" si="156"/>
        <v>0</v>
      </c>
      <c r="I770" s="19">
        <f t="shared" si="160"/>
        <v>880.51</v>
      </c>
      <c r="J770" s="138">
        <f t="shared" si="157"/>
        <v>479.3895</v>
      </c>
      <c r="K770" s="78">
        <f t="shared" si="151"/>
        <v>86.290099999999995</v>
      </c>
      <c r="L770" s="144">
        <f t="shared" si="158"/>
        <v>146.75190000000001</v>
      </c>
      <c r="M770" s="87">
        <f t="shared" si="152"/>
        <v>26.415299999999998</v>
      </c>
      <c r="V770" s="36">
        <f t="shared" si="153"/>
        <v>1286.6299999999999</v>
      </c>
      <c r="W770" s="36">
        <f t="shared" si="154"/>
        <v>1278.93</v>
      </c>
    </row>
    <row r="771" spans="1:28" x14ac:dyDescent="0.2">
      <c r="A771" s="29">
        <v>41968</v>
      </c>
      <c r="B771" s="2">
        <v>35807460.549999997</v>
      </c>
      <c r="C771" s="2">
        <v>1282.78</v>
      </c>
      <c r="D771" s="2">
        <f t="shared" si="155"/>
        <v>0</v>
      </c>
      <c r="E771" s="30">
        <f t="shared" si="155"/>
        <v>0</v>
      </c>
      <c r="F771" s="73">
        <f t="shared" si="156"/>
        <v>0</v>
      </c>
      <c r="G771" s="43">
        <f t="shared" si="156"/>
        <v>0</v>
      </c>
      <c r="I771" s="31">
        <f t="shared" si="160"/>
        <v>880.51</v>
      </c>
      <c r="J771" s="137">
        <f t="shared" si="157"/>
        <v>479.3895</v>
      </c>
      <c r="K771" s="77">
        <f t="shared" si="151"/>
        <v>86.290099999999995</v>
      </c>
      <c r="L771" s="137">
        <f t="shared" si="158"/>
        <v>146.75190000000001</v>
      </c>
      <c r="M771" s="77">
        <f t="shared" si="152"/>
        <v>26.415299999999998</v>
      </c>
      <c r="V771" s="36">
        <f t="shared" si="153"/>
        <v>1286.6299999999999</v>
      </c>
      <c r="W771" s="36">
        <f t="shared" si="154"/>
        <v>1278.93</v>
      </c>
    </row>
    <row r="772" spans="1:28" x14ac:dyDescent="0.2">
      <c r="A772" s="29">
        <v>41969</v>
      </c>
      <c r="B772" s="2">
        <v>35807460.549999997</v>
      </c>
      <c r="C772" s="2">
        <v>1282.78</v>
      </c>
      <c r="D772" s="2">
        <f t="shared" si="155"/>
        <v>0</v>
      </c>
      <c r="E772" s="30">
        <f t="shared" si="155"/>
        <v>0</v>
      </c>
      <c r="F772" s="73">
        <f t="shared" si="156"/>
        <v>0</v>
      </c>
      <c r="G772" s="43">
        <f t="shared" si="156"/>
        <v>0</v>
      </c>
      <c r="I772" s="31">
        <f t="shared" si="160"/>
        <v>880.51</v>
      </c>
      <c r="J772" s="137">
        <f t="shared" si="157"/>
        <v>479.3895</v>
      </c>
      <c r="K772" s="77">
        <f t="shared" si="151"/>
        <v>86.290099999999995</v>
      </c>
      <c r="L772" s="137">
        <f t="shared" si="158"/>
        <v>146.75190000000001</v>
      </c>
      <c r="M772" s="77">
        <f t="shared" si="152"/>
        <v>26.415299999999998</v>
      </c>
      <c r="N772" s="191" t="s">
        <v>54</v>
      </c>
      <c r="O772" s="191"/>
      <c r="P772" s="191"/>
      <c r="V772" s="36">
        <f t="shared" si="153"/>
        <v>1286.6299999999999</v>
      </c>
      <c r="W772" s="36">
        <f t="shared" si="154"/>
        <v>1278.93</v>
      </c>
      <c r="Y772" s="3" t="s">
        <v>64</v>
      </c>
      <c r="AA772" s="3" t="s">
        <v>27</v>
      </c>
      <c r="AB772" s="3" t="s">
        <v>28</v>
      </c>
    </row>
    <row r="773" spans="1:28" x14ac:dyDescent="0.2">
      <c r="A773" s="29">
        <v>41970</v>
      </c>
      <c r="B773" s="2">
        <v>35807460.549999997</v>
      </c>
      <c r="C773" s="2">
        <v>1282.78</v>
      </c>
      <c r="D773" s="2">
        <f t="shared" si="155"/>
        <v>0</v>
      </c>
      <c r="E773" s="30">
        <f t="shared" si="155"/>
        <v>0</v>
      </c>
      <c r="F773" s="73">
        <f t="shared" si="156"/>
        <v>0</v>
      </c>
      <c r="G773" s="43">
        <f t="shared" si="156"/>
        <v>0</v>
      </c>
      <c r="I773" s="19">
        <f t="shared" si="160"/>
        <v>880.51</v>
      </c>
      <c r="J773" s="138">
        <f t="shared" si="157"/>
        <v>479.3895</v>
      </c>
      <c r="K773" s="78">
        <f t="shared" ref="K773:K806" si="161">ROUND(J773*18%,4)</f>
        <v>86.290099999999995</v>
      </c>
      <c r="L773" s="144">
        <f t="shared" si="158"/>
        <v>146.75190000000001</v>
      </c>
      <c r="M773" s="87">
        <f t="shared" ref="M773:M806" si="162">ROUND(L773*18%,4)</f>
        <v>26.415299999999998</v>
      </c>
      <c r="N773" s="119" t="s">
        <v>52</v>
      </c>
      <c r="O773" s="120">
        <f>SUM(J748:J777)</f>
        <v>14404.496399999996</v>
      </c>
      <c r="P773" s="76">
        <f>SUM(L748:L777)</f>
        <v>4409.5401000000029</v>
      </c>
      <c r="V773" s="36">
        <f t="shared" ref="V773:V806" si="163">C773+(ROUND(C773*$V$2,2))</f>
        <v>1286.6299999999999</v>
      </c>
      <c r="W773" s="36">
        <f t="shared" ref="W773:W806" si="164">C773-(ROUND(C773*$V$2,2))</f>
        <v>1278.93</v>
      </c>
      <c r="Y773" s="36">
        <f>B773*Y774/12</f>
        <v>298.39550458333332</v>
      </c>
      <c r="AA773" s="36">
        <f>B773*AA774/12</f>
        <v>5967.9100916666657</v>
      </c>
      <c r="AB773" s="36">
        <f>B773*AB774/12</f>
        <v>29839.550458333335</v>
      </c>
    </row>
    <row r="774" spans="1:28" x14ac:dyDescent="0.2">
      <c r="A774" s="29">
        <v>41971</v>
      </c>
      <c r="B774" s="31">
        <v>36375417.920000002</v>
      </c>
      <c r="C774" s="31">
        <v>1303.1199999999999</v>
      </c>
      <c r="D774" s="2">
        <f t="shared" si="155"/>
        <v>567957.37000000477</v>
      </c>
      <c r="E774" s="30">
        <f t="shared" si="155"/>
        <v>20.339999999999918</v>
      </c>
      <c r="F774" s="73">
        <f t="shared" si="156"/>
        <v>1.5861425559819679E-2</v>
      </c>
      <c r="G774" s="43">
        <f t="shared" si="156"/>
        <v>1.5856187343114111E-2</v>
      </c>
      <c r="I774" s="19">
        <f t="shared" si="160"/>
        <v>880.51</v>
      </c>
      <c r="J774" s="138">
        <f t="shared" si="157"/>
        <v>479.3895</v>
      </c>
      <c r="K774" s="78">
        <f t="shared" si="161"/>
        <v>86.290099999999995</v>
      </c>
      <c r="L774" s="144">
        <f t="shared" si="158"/>
        <v>146.75190000000001</v>
      </c>
      <c r="M774" s="87">
        <f t="shared" si="162"/>
        <v>26.415299999999998</v>
      </c>
      <c r="N774" s="119" t="s">
        <v>53</v>
      </c>
      <c r="O774" s="76">
        <f>SUM(K748:K777)</f>
        <v>2592.8090999999999</v>
      </c>
      <c r="P774" s="76">
        <f>SUM(M748:M777)</f>
        <v>793.71599999999989</v>
      </c>
      <c r="V774" s="36">
        <f t="shared" si="163"/>
        <v>1307.03</v>
      </c>
      <c r="W774" s="36">
        <f t="shared" si="164"/>
        <v>1299.2099999999998</v>
      </c>
      <c r="Y774" s="57">
        <v>1E-4</v>
      </c>
      <c r="AA774" s="57">
        <v>2E-3</v>
      </c>
      <c r="AB774" s="57">
        <v>0.01</v>
      </c>
    </row>
    <row r="775" spans="1:28" x14ac:dyDescent="0.2">
      <c r="A775" s="29">
        <v>41972</v>
      </c>
      <c r="B775" s="2">
        <v>36375417.920000002</v>
      </c>
      <c r="C775" s="2">
        <v>1303.1199999999999</v>
      </c>
      <c r="D775" s="2">
        <f t="shared" si="155"/>
        <v>0</v>
      </c>
      <c r="E775" s="30">
        <f t="shared" si="155"/>
        <v>0</v>
      </c>
      <c r="F775" s="73">
        <f t="shared" si="156"/>
        <v>0</v>
      </c>
      <c r="G775" s="43">
        <f t="shared" si="156"/>
        <v>0</v>
      </c>
      <c r="I775" s="19">
        <f t="shared" si="160"/>
        <v>894.48</v>
      </c>
      <c r="J775" s="138">
        <f t="shared" si="157"/>
        <v>486.99329999999998</v>
      </c>
      <c r="K775" s="78">
        <f t="shared" si="161"/>
        <v>87.658799999999999</v>
      </c>
      <c r="L775" s="144">
        <f t="shared" si="158"/>
        <v>149.0796</v>
      </c>
      <c r="M775" s="87">
        <f t="shared" si="162"/>
        <v>26.834299999999999</v>
      </c>
      <c r="N775" s="186" t="s">
        <v>15</v>
      </c>
      <c r="O775" s="186"/>
      <c r="P775" s="186"/>
      <c r="V775" s="36">
        <f t="shared" si="163"/>
        <v>1307.03</v>
      </c>
      <c r="W775" s="36">
        <f t="shared" si="164"/>
        <v>1299.2099999999998</v>
      </c>
    </row>
    <row r="776" spans="1:28" x14ac:dyDescent="0.2">
      <c r="A776" s="29">
        <v>41973</v>
      </c>
      <c r="B776" s="2">
        <v>36375417.920000002</v>
      </c>
      <c r="C776" s="2">
        <v>1303.1199999999999</v>
      </c>
      <c r="D776" s="2">
        <f t="shared" si="155"/>
        <v>0</v>
      </c>
      <c r="E776" s="30">
        <f t="shared" si="155"/>
        <v>0</v>
      </c>
      <c r="F776" s="73">
        <f t="shared" si="156"/>
        <v>0</v>
      </c>
      <c r="G776" s="43">
        <f t="shared" si="156"/>
        <v>0</v>
      </c>
      <c r="I776" s="19">
        <f t="shared" si="160"/>
        <v>894.48</v>
      </c>
      <c r="J776" s="138">
        <f t="shared" si="157"/>
        <v>486.99329999999998</v>
      </c>
      <c r="K776" s="78">
        <f t="shared" si="161"/>
        <v>87.658799999999999</v>
      </c>
      <c r="L776" s="144">
        <f t="shared" si="158"/>
        <v>149.0796</v>
      </c>
      <c r="M776" s="87">
        <f t="shared" si="162"/>
        <v>26.834299999999999</v>
      </c>
      <c r="N776" s="92" t="s">
        <v>43</v>
      </c>
      <c r="O776" s="174" t="s">
        <v>39</v>
      </c>
      <c r="P776" s="93" t="s">
        <v>40</v>
      </c>
      <c r="V776" s="36">
        <f t="shared" si="163"/>
        <v>1307.03</v>
      </c>
      <c r="W776" s="36">
        <f t="shared" si="164"/>
        <v>1299.2099999999998</v>
      </c>
    </row>
    <row r="777" spans="1:28" x14ac:dyDescent="0.2">
      <c r="A777" s="29">
        <v>41974</v>
      </c>
      <c r="B777" s="2">
        <v>36375417.920000002</v>
      </c>
      <c r="C777" s="2">
        <v>1303.1199999999999</v>
      </c>
      <c r="D777" s="2">
        <f t="shared" si="155"/>
        <v>0</v>
      </c>
      <c r="E777" s="30">
        <f t="shared" si="155"/>
        <v>0</v>
      </c>
      <c r="F777" s="73">
        <f t="shared" si="156"/>
        <v>0</v>
      </c>
      <c r="G777" s="43">
        <f t="shared" si="156"/>
        <v>0</v>
      </c>
      <c r="I777" s="32">
        <f t="shared" si="160"/>
        <v>894.48</v>
      </c>
      <c r="J777" s="139">
        <f t="shared" si="157"/>
        <v>486.99329999999998</v>
      </c>
      <c r="K777" s="79">
        <f t="shared" si="161"/>
        <v>87.658799999999999</v>
      </c>
      <c r="L777" s="139">
        <f t="shared" si="158"/>
        <v>149.0796</v>
      </c>
      <c r="M777" s="79">
        <f t="shared" si="162"/>
        <v>26.834299999999999</v>
      </c>
      <c r="N777" s="94">
        <f>SUM(I748:I777)</f>
        <v>26457.209999999988</v>
      </c>
      <c r="O777" s="89">
        <f>IF(SUM(J748:J777)&lt;20000,20000,SUM(J748:J777))</f>
        <v>20000</v>
      </c>
      <c r="P777" s="91">
        <f>IF(SUM(L748:L777)&lt;6000,6000,SUM(L748:L777))</f>
        <v>6000</v>
      </c>
      <c r="V777" s="36">
        <f t="shared" si="163"/>
        <v>1307.03</v>
      </c>
      <c r="W777" s="36">
        <f t="shared" si="164"/>
        <v>1299.2099999999998</v>
      </c>
    </row>
    <row r="778" spans="1:28" x14ac:dyDescent="0.2">
      <c r="A778" s="29">
        <v>41975</v>
      </c>
      <c r="B778" s="2">
        <v>36375417.920000002</v>
      </c>
      <c r="C778" s="2">
        <v>1303.1199999999999</v>
      </c>
      <c r="D778" s="2">
        <f t="shared" si="155"/>
        <v>0</v>
      </c>
      <c r="E778" s="30">
        <f t="shared" si="155"/>
        <v>0</v>
      </c>
      <c r="F778" s="73">
        <f t="shared" si="156"/>
        <v>0</v>
      </c>
      <c r="G778" s="43">
        <f t="shared" si="156"/>
        <v>0</v>
      </c>
      <c r="I778" s="31">
        <f t="shared" si="160"/>
        <v>894.48</v>
      </c>
      <c r="J778" s="137">
        <f t="shared" si="157"/>
        <v>486.99329999999998</v>
      </c>
      <c r="K778" s="77">
        <f t="shared" si="161"/>
        <v>87.658799999999999</v>
      </c>
      <c r="L778" s="137">
        <f t="shared" si="158"/>
        <v>149.0796</v>
      </c>
      <c r="M778" s="77">
        <f t="shared" si="162"/>
        <v>26.834299999999999</v>
      </c>
      <c r="N778" s="94">
        <f>ROUND(N777*18/118,2)</f>
        <v>4035.85</v>
      </c>
      <c r="O778" s="95">
        <f>IF(O777=TRUE,SUM(K748:K777),O777*18%)</f>
        <v>3600</v>
      </c>
      <c r="P778" s="96">
        <f>IF(P777=TRUE,SUM(M748:M777),P777*18%)</f>
        <v>1080</v>
      </c>
      <c r="Q778" s="34"/>
      <c r="V778" s="36">
        <f t="shared" si="163"/>
        <v>1307.03</v>
      </c>
      <c r="W778" s="36">
        <f t="shared" si="164"/>
        <v>1299.2099999999998</v>
      </c>
    </row>
    <row r="779" spans="1:28" x14ac:dyDescent="0.2">
      <c r="A779" s="29">
        <v>41976</v>
      </c>
      <c r="B779" s="2">
        <v>36375417.920000002</v>
      </c>
      <c r="C779" s="2">
        <v>1303.1199999999999</v>
      </c>
      <c r="D779" s="2">
        <f t="shared" ref="D779:E821" si="165">IF(B779-B778=-B779-B778,0,B779-B778)</f>
        <v>0</v>
      </c>
      <c r="E779" s="30">
        <f t="shared" si="165"/>
        <v>0</v>
      </c>
      <c r="F779" s="73">
        <f t="shared" ref="F779:G821" si="166">IFERROR(D779/B778,0)</f>
        <v>0</v>
      </c>
      <c r="G779" s="43">
        <f t="shared" si="166"/>
        <v>0</v>
      </c>
      <c r="I779" s="31">
        <f t="shared" si="160"/>
        <v>894.48</v>
      </c>
      <c r="J779" s="137">
        <f t="shared" si="157"/>
        <v>486.99329999999998</v>
      </c>
      <c r="K779" s="77">
        <f t="shared" si="161"/>
        <v>87.658799999999999</v>
      </c>
      <c r="L779" s="137">
        <f t="shared" si="158"/>
        <v>149.0796</v>
      </c>
      <c r="M779" s="77">
        <f t="shared" si="162"/>
        <v>26.834299999999999</v>
      </c>
      <c r="N779" s="190" t="s">
        <v>47</v>
      </c>
      <c r="O779" s="190"/>
      <c r="P779" s="190"/>
      <c r="Q779" s="34"/>
      <c r="V779" s="36">
        <f t="shared" si="163"/>
        <v>1307.03</v>
      </c>
      <c r="W779" s="36">
        <f t="shared" si="164"/>
        <v>1299.2099999999998</v>
      </c>
    </row>
    <row r="780" spans="1:28" x14ac:dyDescent="0.2">
      <c r="A780" s="29">
        <v>41977</v>
      </c>
      <c r="B780" s="2">
        <v>36375417.920000002</v>
      </c>
      <c r="C780" s="2">
        <v>1303.1199999999999</v>
      </c>
      <c r="D780" s="2">
        <f t="shared" si="165"/>
        <v>0</v>
      </c>
      <c r="E780" s="30">
        <f t="shared" si="165"/>
        <v>0</v>
      </c>
      <c r="F780" s="73">
        <f t="shared" si="166"/>
        <v>0</v>
      </c>
      <c r="G780" s="43">
        <f t="shared" si="166"/>
        <v>0</v>
      </c>
      <c r="I780" s="19">
        <f t="shared" si="160"/>
        <v>894.48</v>
      </c>
      <c r="J780" s="138">
        <f t="shared" si="157"/>
        <v>486.99329999999998</v>
      </c>
      <c r="K780" s="78">
        <f t="shared" si="161"/>
        <v>87.658799999999999</v>
      </c>
      <c r="L780" s="144">
        <f t="shared" si="158"/>
        <v>149.0796</v>
      </c>
      <c r="M780" s="87">
        <f t="shared" si="162"/>
        <v>26.834299999999999</v>
      </c>
      <c r="N780" s="75"/>
      <c r="O780" s="75"/>
      <c r="P780" s="75"/>
      <c r="Q780" s="34"/>
      <c r="V780" s="36">
        <f t="shared" si="163"/>
        <v>1307.03</v>
      </c>
      <c r="W780" s="36">
        <f t="shared" si="164"/>
        <v>1299.2099999999998</v>
      </c>
    </row>
    <row r="781" spans="1:28" x14ac:dyDescent="0.2">
      <c r="A781" s="29">
        <v>41978</v>
      </c>
      <c r="B781" s="2">
        <v>36375417.920000002</v>
      </c>
      <c r="C781" s="2">
        <v>1303.1199999999999</v>
      </c>
      <c r="D781" s="2">
        <f t="shared" si="165"/>
        <v>0</v>
      </c>
      <c r="E781" s="30">
        <f t="shared" si="165"/>
        <v>0</v>
      </c>
      <c r="F781" s="73">
        <f t="shared" si="166"/>
        <v>0</v>
      </c>
      <c r="G781" s="43">
        <f t="shared" si="166"/>
        <v>0</v>
      </c>
      <c r="I781" s="19">
        <f t="shared" si="160"/>
        <v>894.48</v>
      </c>
      <c r="J781" s="138">
        <f t="shared" si="157"/>
        <v>486.99329999999998</v>
      </c>
      <c r="K781" s="78">
        <f t="shared" si="161"/>
        <v>87.658799999999999</v>
      </c>
      <c r="L781" s="144">
        <f t="shared" si="158"/>
        <v>149.0796</v>
      </c>
      <c r="M781" s="87">
        <f t="shared" si="162"/>
        <v>26.834299999999999</v>
      </c>
      <c r="N781" s="14"/>
      <c r="O781" s="14"/>
      <c r="P781" s="14"/>
      <c r="Q781" s="34"/>
      <c r="V781" s="36">
        <f t="shared" si="163"/>
        <v>1307.03</v>
      </c>
      <c r="W781" s="36">
        <f t="shared" si="164"/>
        <v>1299.2099999999998</v>
      </c>
    </row>
    <row r="782" spans="1:28" x14ac:dyDescent="0.2">
      <c r="A782" s="29">
        <v>41979</v>
      </c>
      <c r="B782" s="2">
        <v>36375417.920000002</v>
      </c>
      <c r="C782" s="2">
        <v>1303.1199999999999</v>
      </c>
      <c r="D782" s="2">
        <f t="shared" si="165"/>
        <v>0</v>
      </c>
      <c r="E782" s="30">
        <f t="shared" si="165"/>
        <v>0</v>
      </c>
      <c r="F782" s="73">
        <f t="shared" si="166"/>
        <v>0</v>
      </c>
      <c r="G782" s="43">
        <f t="shared" si="166"/>
        <v>0</v>
      </c>
      <c r="I782" s="19">
        <f t="shared" si="160"/>
        <v>894.48</v>
      </c>
      <c r="J782" s="138">
        <f t="shared" si="157"/>
        <v>486.99329999999998</v>
      </c>
      <c r="K782" s="78">
        <f t="shared" si="161"/>
        <v>87.658799999999999</v>
      </c>
      <c r="L782" s="144">
        <f t="shared" si="158"/>
        <v>149.0796</v>
      </c>
      <c r="M782" s="87">
        <f t="shared" si="162"/>
        <v>26.834299999999999</v>
      </c>
      <c r="N782" s="14"/>
      <c r="O782" s="14"/>
      <c r="P782" s="14"/>
      <c r="Q782" s="34"/>
      <c r="V782" s="36">
        <f t="shared" si="163"/>
        <v>1307.03</v>
      </c>
      <c r="W782" s="36">
        <f t="shared" si="164"/>
        <v>1299.2099999999998</v>
      </c>
    </row>
    <row r="783" spans="1:28" x14ac:dyDescent="0.2">
      <c r="A783" s="29">
        <v>41980</v>
      </c>
      <c r="B783" s="2">
        <v>36375417.920000002</v>
      </c>
      <c r="C783" s="2">
        <v>1303.1199999999999</v>
      </c>
      <c r="D783" s="2">
        <f t="shared" si="165"/>
        <v>0</v>
      </c>
      <c r="E783" s="30">
        <f t="shared" si="165"/>
        <v>0</v>
      </c>
      <c r="F783" s="73">
        <f t="shared" si="166"/>
        <v>0</v>
      </c>
      <c r="G783" s="43">
        <f t="shared" si="166"/>
        <v>0</v>
      </c>
      <c r="I783" s="19">
        <f t="shared" si="160"/>
        <v>894.48</v>
      </c>
      <c r="J783" s="138">
        <f t="shared" si="157"/>
        <v>486.99329999999998</v>
      </c>
      <c r="K783" s="78">
        <f t="shared" si="161"/>
        <v>87.658799999999999</v>
      </c>
      <c r="L783" s="144">
        <f t="shared" si="158"/>
        <v>149.0796</v>
      </c>
      <c r="M783" s="87">
        <f t="shared" si="162"/>
        <v>26.834299999999999</v>
      </c>
      <c r="N783" s="14"/>
      <c r="O783" s="14"/>
      <c r="P783" s="14"/>
      <c r="Q783" s="34"/>
      <c r="V783" s="36">
        <f t="shared" si="163"/>
        <v>1307.03</v>
      </c>
      <c r="W783" s="36">
        <f t="shared" si="164"/>
        <v>1299.2099999999998</v>
      </c>
    </row>
    <row r="784" spans="1:28" x14ac:dyDescent="0.2">
      <c r="A784" s="29">
        <v>41981</v>
      </c>
      <c r="B784" s="2">
        <v>36375417.920000002</v>
      </c>
      <c r="C784" s="2">
        <v>1303.1199999999999</v>
      </c>
      <c r="D784" s="2">
        <f t="shared" si="165"/>
        <v>0</v>
      </c>
      <c r="E784" s="30">
        <f t="shared" si="165"/>
        <v>0</v>
      </c>
      <c r="F784" s="73">
        <f t="shared" si="166"/>
        <v>0</v>
      </c>
      <c r="G784" s="43">
        <f t="shared" si="166"/>
        <v>0</v>
      </c>
      <c r="I784" s="19">
        <f t="shared" si="160"/>
        <v>894.48</v>
      </c>
      <c r="J784" s="138">
        <f t="shared" si="157"/>
        <v>486.99329999999998</v>
      </c>
      <c r="K784" s="78">
        <f t="shared" si="161"/>
        <v>87.658799999999999</v>
      </c>
      <c r="L784" s="144">
        <f t="shared" si="158"/>
        <v>149.0796</v>
      </c>
      <c r="M784" s="87">
        <f t="shared" si="162"/>
        <v>26.834299999999999</v>
      </c>
      <c r="N784" s="14"/>
      <c r="O784" s="14"/>
      <c r="P784" s="14"/>
      <c r="Q784" s="34"/>
      <c r="V784" s="36">
        <f t="shared" si="163"/>
        <v>1307.03</v>
      </c>
      <c r="W784" s="36">
        <f t="shared" si="164"/>
        <v>1299.2099999999998</v>
      </c>
    </row>
    <row r="785" spans="1:23" x14ac:dyDescent="0.2">
      <c r="A785" s="29">
        <v>41982</v>
      </c>
      <c r="B785" s="2">
        <v>36375417.920000002</v>
      </c>
      <c r="C785" s="2">
        <v>1303.1199999999999</v>
      </c>
      <c r="D785" s="2">
        <f t="shared" si="165"/>
        <v>0</v>
      </c>
      <c r="E785" s="30">
        <f t="shared" si="165"/>
        <v>0</v>
      </c>
      <c r="F785" s="73">
        <f t="shared" si="166"/>
        <v>0</v>
      </c>
      <c r="G785" s="43">
        <f t="shared" si="166"/>
        <v>0</v>
      </c>
      <c r="I785" s="31">
        <f t="shared" si="160"/>
        <v>894.48</v>
      </c>
      <c r="J785" s="137">
        <f t="shared" si="157"/>
        <v>486.99329999999998</v>
      </c>
      <c r="K785" s="77">
        <f t="shared" si="161"/>
        <v>87.658799999999999</v>
      </c>
      <c r="L785" s="137">
        <f t="shared" si="158"/>
        <v>149.0796</v>
      </c>
      <c r="M785" s="77">
        <f t="shared" si="162"/>
        <v>26.834299999999999</v>
      </c>
      <c r="N785" s="14"/>
      <c r="O785" s="14"/>
      <c r="P785" s="14"/>
      <c r="V785" s="36">
        <f t="shared" si="163"/>
        <v>1307.03</v>
      </c>
      <c r="W785" s="36">
        <f t="shared" si="164"/>
        <v>1299.2099999999998</v>
      </c>
    </row>
    <row r="786" spans="1:23" x14ac:dyDescent="0.2">
      <c r="A786" s="29">
        <v>41983</v>
      </c>
      <c r="B786" s="2">
        <v>36375417.920000002</v>
      </c>
      <c r="C786" s="2">
        <v>1303.1199999999999</v>
      </c>
      <c r="D786" s="2">
        <f t="shared" si="165"/>
        <v>0</v>
      </c>
      <c r="E786" s="30">
        <f t="shared" si="165"/>
        <v>0</v>
      </c>
      <c r="F786" s="73">
        <f t="shared" si="166"/>
        <v>0</v>
      </c>
      <c r="G786" s="43">
        <f t="shared" si="166"/>
        <v>0</v>
      </c>
      <c r="I786" s="31">
        <f t="shared" si="160"/>
        <v>894.48</v>
      </c>
      <c r="J786" s="137">
        <f t="shared" ref="J786:J806" si="167">ROUND(IF(B785&lt;=$R$814,B785*$S$814/$O$813,MAX(IF(B785&lt;=$R$815,B785*$S$815/$O$813,MAX(IF(B785&lt;=$R$816,B785*$S$816/$O$813,MAX(IF(B785&lt;=$R$817,B785*$S$817/$O$813,MAX(IF(B785&lt;=$R$818,B785*$S$818/$O$813,MAX(IF(B785&lt;=$R$819,B785*$S$819/$O$813,MAX(IF(B785&gt;$R$820,B785*$S$820/$O$813,0),$R$819*$S$819/$O$813)),$R$818*$S$818/$O$813)),$R$817*$S$817/$O$813)),$R$816*$S$816/$O$813)),$R$815*$S$815/$O$813)),$R$814*$S$814/$O$813)),4)</f>
        <v>486.99329999999998</v>
      </c>
      <c r="K786" s="77">
        <f t="shared" si="161"/>
        <v>87.658799999999999</v>
      </c>
      <c r="L786" s="137">
        <f t="shared" si="158"/>
        <v>149.0796</v>
      </c>
      <c r="M786" s="77">
        <f t="shared" si="162"/>
        <v>26.834299999999999</v>
      </c>
      <c r="N786" s="14"/>
      <c r="O786" s="14"/>
      <c r="P786" s="14"/>
      <c r="V786" s="36">
        <f t="shared" si="163"/>
        <v>1307.03</v>
      </c>
      <c r="W786" s="36">
        <f t="shared" si="164"/>
        <v>1299.2099999999998</v>
      </c>
    </row>
    <row r="787" spans="1:23" x14ac:dyDescent="0.2">
      <c r="A787" s="29">
        <v>41984</v>
      </c>
      <c r="B787" s="2">
        <v>36375417.920000002</v>
      </c>
      <c r="C787" s="2">
        <v>1303.1199999999999</v>
      </c>
      <c r="D787" s="2">
        <f t="shared" si="165"/>
        <v>0</v>
      </c>
      <c r="E787" s="30">
        <f t="shared" si="165"/>
        <v>0</v>
      </c>
      <c r="F787" s="73">
        <f t="shared" si="166"/>
        <v>0</v>
      </c>
      <c r="G787" s="43">
        <f t="shared" si="166"/>
        <v>0</v>
      </c>
      <c r="I787" s="19">
        <f t="shared" si="160"/>
        <v>894.48</v>
      </c>
      <c r="J787" s="138">
        <f t="shared" si="167"/>
        <v>486.99329999999998</v>
      </c>
      <c r="K787" s="78">
        <f t="shared" si="161"/>
        <v>87.658799999999999</v>
      </c>
      <c r="L787" s="144">
        <f t="shared" si="158"/>
        <v>149.0796</v>
      </c>
      <c r="M787" s="87">
        <f t="shared" si="162"/>
        <v>26.834299999999999</v>
      </c>
      <c r="N787" s="14"/>
      <c r="O787" s="14"/>
      <c r="P787" s="14"/>
      <c r="V787" s="36">
        <f t="shared" si="163"/>
        <v>1307.03</v>
      </c>
      <c r="W787" s="36">
        <f t="shared" si="164"/>
        <v>1299.2099999999998</v>
      </c>
    </row>
    <row r="788" spans="1:23" x14ac:dyDescent="0.2">
      <c r="A788" s="29">
        <v>41985</v>
      </c>
      <c r="B788" s="2">
        <v>36375417.920000002</v>
      </c>
      <c r="C788" s="2">
        <v>1303.1199999999999</v>
      </c>
      <c r="D788" s="2">
        <f t="shared" si="165"/>
        <v>0</v>
      </c>
      <c r="E788" s="30">
        <f t="shared" si="165"/>
        <v>0</v>
      </c>
      <c r="F788" s="73">
        <f t="shared" si="166"/>
        <v>0</v>
      </c>
      <c r="G788" s="43">
        <f t="shared" si="166"/>
        <v>0</v>
      </c>
      <c r="I788" s="19">
        <f t="shared" si="160"/>
        <v>894.48</v>
      </c>
      <c r="J788" s="138">
        <f t="shared" si="167"/>
        <v>486.99329999999998</v>
      </c>
      <c r="K788" s="78">
        <f t="shared" si="161"/>
        <v>87.658799999999999</v>
      </c>
      <c r="L788" s="144">
        <f t="shared" si="158"/>
        <v>149.0796</v>
      </c>
      <c r="M788" s="87">
        <f t="shared" si="162"/>
        <v>26.834299999999999</v>
      </c>
      <c r="N788" s="14"/>
      <c r="O788" s="14"/>
      <c r="P788" s="14"/>
      <c r="V788" s="36">
        <f t="shared" si="163"/>
        <v>1307.03</v>
      </c>
      <c r="W788" s="36">
        <f t="shared" si="164"/>
        <v>1299.2099999999998</v>
      </c>
    </row>
    <row r="789" spans="1:23" x14ac:dyDescent="0.2">
      <c r="A789" s="29">
        <v>41986</v>
      </c>
      <c r="B789" s="2">
        <v>36375417.920000002</v>
      </c>
      <c r="C789" s="2">
        <v>1303.1199999999999</v>
      </c>
      <c r="D789" s="2">
        <f t="shared" si="165"/>
        <v>0</v>
      </c>
      <c r="E789" s="30">
        <f t="shared" si="165"/>
        <v>0</v>
      </c>
      <c r="F789" s="73">
        <f t="shared" si="166"/>
        <v>0</v>
      </c>
      <c r="G789" s="43">
        <f t="shared" si="166"/>
        <v>0</v>
      </c>
      <c r="I789" s="19">
        <f t="shared" si="160"/>
        <v>894.48</v>
      </c>
      <c r="J789" s="138">
        <f t="shared" si="167"/>
        <v>486.99329999999998</v>
      </c>
      <c r="K789" s="78">
        <f t="shared" si="161"/>
        <v>87.658799999999999</v>
      </c>
      <c r="L789" s="144">
        <f t="shared" si="158"/>
        <v>149.0796</v>
      </c>
      <c r="M789" s="87">
        <f t="shared" si="162"/>
        <v>26.834299999999999</v>
      </c>
      <c r="N789" s="14"/>
      <c r="O789" s="14"/>
      <c r="P789" s="14"/>
      <c r="V789" s="36">
        <f t="shared" si="163"/>
        <v>1307.03</v>
      </c>
      <c r="W789" s="36">
        <f t="shared" si="164"/>
        <v>1299.2099999999998</v>
      </c>
    </row>
    <row r="790" spans="1:23" x14ac:dyDescent="0.2">
      <c r="A790" s="29">
        <v>41987</v>
      </c>
      <c r="B790" s="2">
        <v>36375417.920000002</v>
      </c>
      <c r="C790" s="2">
        <v>1303.1199999999999</v>
      </c>
      <c r="D790" s="2">
        <f t="shared" si="165"/>
        <v>0</v>
      </c>
      <c r="E790" s="30">
        <f t="shared" si="165"/>
        <v>0</v>
      </c>
      <c r="F790" s="73">
        <f t="shared" si="166"/>
        <v>0</v>
      </c>
      <c r="G790" s="43">
        <f t="shared" si="166"/>
        <v>0</v>
      </c>
      <c r="I790" s="19">
        <f t="shared" si="160"/>
        <v>894.48</v>
      </c>
      <c r="J790" s="138">
        <f t="shared" si="167"/>
        <v>486.99329999999998</v>
      </c>
      <c r="K790" s="78">
        <f t="shared" si="161"/>
        <v>87.658799999999999</v>
      </c>
      <c r="L790" s="144">
        <f t="shared" si="158"/>
        <v>149.0796</v>
      </c>
      <c r="M790" s="87">
        <f t="shared" si="162"/>
        <v>26.834299999999999</v>
      </c>
      <c r="N790" s="14"/>
      <c r="O790" s="14"/>
      <c r="P790" s="14"/>
      <c r="V790" s="36">
        <f t="shared" si="163"/>
        <v>1307.03</v>
      </c>
      <c r="W790" s="36">
        <f t="shared" si="164"/>
        <v>1299.2099999999998</v>
      </c>
    </row>
    <row r="791" spans="1:23" x14ac:dyDescent="0.2">
      <c r="A791" s="29">
        <v>41988</v>
      </c>
      <c r="B791" s="2">
        <v>36375417.920000002</v>
      </c>
      <c r="C791" s="2">
        <v>1303.1199999999999</v>
      </c>
      <c r="D791" s="2">
        <f t="shared" si="165"/>
        <v>0</v>
      </c>
      <c r="E791" s="30">
        <f t="shared" si="165"/>
        <v>0</v>
      </c>
      <c r="F791" s="73">
        <f t="shared" si="166"/>
        <v>0</v>
      </c>
      <c r="G791" s="43">
        <f t="shared" si="166"/>
        <v>0</v>
      </c>
      <c r="I791" s="19">
        <f t="shared" si="160"/>
        <v>894.48</v>
      </c>
      <c r="J791" s="138">
        <f t="shared" si="167"/>
        <v>486.99329999999998</v>
      </c>
      <c r="K791" s="78">
        <f t="shared" si="161"/>
        <v>87.658799999999999</v>
      </c>
      <c r="L791" s="144">
        <f t="shared" si="158"/>
        <v>149.0796</v>
      </c>
      <c r="M791" s="87">
        <f t="shared" si="162"/>
        <v>26.834299999999999</v>
      </c>
      <c r="N791" s="14"/>
      <c r="O791" s="14"/>
      <c r="P791" s="14"/>
      <c r="V791" s="36">
        <f t="shared" si="163"/>
        <v>1307.03</v>
      </c>
      <c r="W791" s="36">
        <f t="shared" si="164"/>
        <v>1299.2099999999998</v>
      </c>
    </row>
    <row r="792" spans="1:23" x14ac:dyDescent="0.2">
      <c r="A792" s="29">
        <v>41989</v>
      </c>
      <c r="B792" s="2">
        <v>36375417.920000002</v>
      </c>
      <c r="C792" s="2">
        <v>1303.1199999999999</v>
      </c>
      <c r="D792" s="2">
        <f t="shared" si="165"/>
        <v>0</v>
      </c>
      <c r="E792" s="30">
        <f t="shared" si="165"/>
        <v>0</v>
      </c>
      <c r="F792" s="73">
        <f t="shared" si="166"/>
        <v>0</v>
      </c>
      <c r="G792" s="43">
        <f t="shared" si="166"/>
        <v>0</v>
      </c>
      <c r="I792" s="31">
        <f t="shared" si="160"/>
        <v>894.48</v>
      </c>
      <c r="J792" s="137">
        <f t="shared" si="167"/>
        <v>486.99329999999998</v>
      </c>
      <c r="K792" s="77">
        <f t="shared" si="161"/>
        <v>87.658799999999999</v>
      </c>
      <c r="L792" s="137">
        <f t="shared" si="158"/>
        <v>149.0796</v>
      </c>
      <c r="M792" s="77">
        <f t="shared" si="162"/>
        <v>26.834299999999999</v>
      </c>
      <c r="N792" s="14"/>
      <c r="O792" s="14"/>
      <c r="P792" s="14"/>
      <c r="V792" s="36">
        <f t="shared" si="163"/>
        <v>1307.03</v>
      </c>
      <c r="W792" s="36">
        <f t="shared" si="164"/>
        <v>1299.2099999999998</v>
      </c>
    </row>
    <row r="793" spans="1:23" x14ac:dyDescent="0.2">
      <c r="A793" s="29">
        <v>41990</v>
      </c>
      <c r="B793" s="2">
        <v>36375417.920000002</v>
      </c>
      <c r="C793" s="2">
        <v>1303.1199999999999</v>
      </c>
      <c r="D793" s="2">
        <f t="shared" si="165"/>
        <v>0</v>
      </c>
      <c r="E793" s="30">
        <f t="shared" si="165"/>
        <v>0</v>
      </c>
      <c r="F793" s="73">
        <f t="shared" si="166"/>
        <v>0</v>
      </c>
      <c r="G793" s="43">
        <f t="shared" si="166"/>
        <v>0</v>
      </c>
      <c r="I793" s="31">
        <f t="shared" si="160"/>
        <v>894.48</v>
      </c>
      <c r="J793" s="137">
        <f t="shared" si="167"/>
        <v>486.99329999999998</v>
      </c>
      <c r="K793" s="77">
        <f t="shared" si="161"/>
        <v>87.658799999999999</v>
      </c>
      <c r="L793" s="137">
        <f t="shared" si="158"/>
        <v>149.0796</v>
      </c>
      <c r="M793" s="77">
        <f t="shared" si="162"/>
        <v>26.834299999999999</v>
      </c>
      <c r="N793" s="14"/>
      <c r="O793" s="14"/>
      <c r="P793" s="14"/>
      <c r="V793" s="36">
        <f t="shared" si="163"/>
        <v>1307.03</v>
      </c>
      <c r="W793" s="36">
        <f t="shared" si="164"/>
        <v>1299.2099999999998</v>
      </c>
    </row>
    <row r="794" spans="1:23" x14ac:dyDescent="0.2">
      <c r="A794" s="29">
        <v>41991</v>
      </c>
      <c r="B794" s="2">
        <v>36375417.920000002</v>
      </c>
      <c r="C794" s="2">
        <v>1303.1199999999999</v>
      </c>
      <c r="D794" s="2">
        <f t="shared" si="165"/>
        <v>0</v>
      </c>
      <c r="E794" s="30">
        <f t="shared" si="165"/>
        <v>0</v>
      </c>
      <c r="F794" s="73">
        <f t="shared" si="166"/>
        <v>0</v>
      </c>
      <c r="G794" s="43">
        <f t="shared" si="166"/>
        <v>0</v>
      </c>
      <c r="I794" s="19">
        <f t="shared" si="160"/>
        <v>894.48</v>
      </c>
      <c r="J794" s="138">
        <f t="shared" si="167"/>
        <v>486.99329999999998</v>
      </c>
      <c r="K794" s="78">
        <f t="shared" si="161"/>
        <v>87.658799999999999</v>
      </c>
      <c r="L794" s="144">
        <f t="shared" si="158"/>
        <v>149.0796</v>
      </c>
      <c r="M794" s="87">
        <f t="shared" si="162"/>
        <v>26.834299999999999</v>
      </c>
      <c r="N794" s="14"/>
      <c r="O794" s="14"/>
      <c r="P794" s="14"/>
      <c r="V794" s="36">
        <f t="shared" si="163"/>
        <v>1307.03</v>
      </c>
      <c r="W794" s="36">
        <f t="shared" si="164"/>
        <v>1299.2099999999998</v>
      </c>
    </row>
    <row r="795" spans="1:23" x14ac:dyDescent="0.2">
      <c r="A795" s="29">
        <v>41992</v>
      </c>
      <c r="B795" s="2">
        <v>36375417.920000002</v>
      </c>
      <c r="C795" s="2">
        <v>1303.1199999999999</v>
      </c>
      <c r="D795" s="2">
        <f t="shared" si="165"/>
        <v>0</v>
      </c>
      <c r="E795" s="30">
        <f t="shared" si="165"/>
        <v>0</v>
      </c>
      <c r="F795" s="73">
        <f t="shared" si="166"/>
        <v>0</v>
      </c>
      <c r="G795" s="43">
        <f t="shared" si="166"/>
        <v>0</v>
      </c>
      <c r="I795" s="19">
        <f t="shared" si="160"/>
        <v>894.48</v>
      </c>
      <c r="J795" s="138">
        <f t="shared" si="167"/>
        <v>486.99329999999998</v>
      </c>
      <c r="K795" s="78">
        <f t="shared" si="161"/>
        <v>87.658799999999999</v>
      </c>
      <c r="L795" s="144">
        <f t="shared" ref="L795:L806" si="168">ROUND(IF(B794&lt;=$R$824,B794*$S$824/$O$813,IF(B794&gt;$R$825,B794*$S$825/$O$813,0)),4)</f>
        <v>149.0796</v>
      </c>
      <c r="M795" s="87">
        <f t="shared" si="162"/>
        <v>26.834299999999999</v>
      </c>
      <c r="N795" s="14"/>
      <c r="O795" s="14"/>
      <c r="P795" s="14"/>
      <c r="V795" s="36">
        <f t="shared" si="163"/>
        <v>1307.03</v>
      </c>
      <c r="W795" s="36">
        <f t="shared" si="164"/>
        <v>1299.2099999999998</v>
      </c>
    </row>
    <row r="796" spans="1:23" x14ac:dyDescent="0.2">
      <c r="A796" s="29">
        <v>41993</v>
      </c>
      <c r="B796" s="2">
        <v>36375417.920000002</v>
      </c>
      <c r="C796" s="2">
        <v>1303.1199999999999</v>
      </c>
      <c r="D796" s="2">
        <f t="shared" si="165"/>
        <v>0</v>
      </c>
      <c r="E796" s="30">
        <f t="shared" si="165"/>
        <v>0</v>
      </c>
      <c r="F796" s="73">
        <f t="shared" si="166"/>
        <v>0</v>
      </c>
      <c r="G796" s="43">
        <f t="shared" si="166"/>
        <v>0</v>
      </c>
      <c r="I796" s="19">
        <f t="shared" si="160"/>
        <v>894.48</v>
      </c>
      <c r="J796" s="138">
        <f t="shared" si="167"/>
        <v>486.99329999999998</v>
      </c>
      <c r="K796" s="78">
        <f t="shared" si="161"/>
        <v>87.658799999999999</v>
      </c>
      <c r="L796" s="144">
        <f t="shared" si="168"/>
        <v>149.0796</v>
      </c>
      <c r="M796" s="87">
        <f t="shared" si="162"/>
        <v>26.834299999999999</v>
      </c>
      <c r="N796" s="14"/>
      <c r="O796" s="14"/>
      <c r="P796" s="14"/>
      <c r="V796" s="36">
        <f t="shared" si="163"/>
        <v>1307.03</v>
      </c>
      <c r="W796" s="36">
        <f t="shared" si="164"/>
        <v>1299.2099999999998</v>
      </c>
    </row>
    <row r="797" spans="1:23" x14ac:dyDescent="0.2">
      <c r="A797" s="29">
        <v>41994</v>
      </c>
      <c r="B797" s="2">
        <v>36375417.920000002</v>
      </c>
      <c r="C797" s="2">
        <v>1303.1199999999999</v>
      </c>
      <c r="D797" s="2">
        <f t="shared" si="165"/>
        <v>0</v>
      </c>
      <c r="E797" s="30">
        <f t="shared" si="165"/>
        <v>0</v>
      </c>
      <c r="F797" s="73">
        <f t="shared" si="166"/>
        <v>0</v>
      </c>
      <c r="G797" s="43">
        <f t="shared" si="166"/>
        <v>0</v>
      </c>
      <c r="I797" s="19">
        <f t="shared" si="160"/>
        <v>894.48</v>
      </c>
      <c r="J797" s="138">
        <f t="shared" si="167"/>
        <v>486.99329999999998</v>
      </c>
      <c r="K797" s="78">
        <f t="shared" si="161"/>
        <v>87.658799999999999</v>
      </c>
      <c r="L797" s="144">
        <f t="shared" si="168"/>
        <v>149.0796</v>
      </c>
      <c r="M797" s="87">
        <f t="shared" si="162"/>
        <v>26.834299999999999</v>
      </c>
      <c r="N797" s="14"/>
      <c r="O797" s="14"/>
      <c r="P797" s="14"/>
      <c r="V797" s="36">
        <f t="shared" si="163"/>
        <v>1307.03</v>
      </c>
      <c r="W797" s="36">
        <f t="shared" si="164"/>
        <v>1299.2099999999998</v>
      </c>
    </row>
    <row r="798" spans="1:23" x14ac:dyDescent="0.2">
      <c r="A798" s="29">
        <v>41995</v>
      </c>
      <c r="B798" s="2">
        <v>36375417.920000002</v>
      </c>
      <c r="C798" s="2">
        <v>1303.1199999999999</v>
      </c>
      <c r="D798" s="2">
        <f t="shared" si="165"/>
        <v>0</v>
      </c>
      <c r="E798" s="30">
        <f t="shared" si="165"/>
        <v>0</v>
      </c>
      <c r="F798" s="73">
        <f t="shared" si="166"/>
        <v>0</v>
      </c>
      <c r="G798" s="43">
        <f t="shared" si="166"/>
        <v>0</v>
      </c>
      <c r="I798" s="19">
        <f t="shared" si="160"/>
        <v>894.48</v>
      </c>
      <c r="J798" s="138">
        <f t="shared" si="167"/>
        <v>486.99329999999998</v>
      </c>
      <c r="K798" s="78">
        <f t="shared" si="161"/>
        <v>87.658799999999999</v>
      </c>
      <c r="L798" s="144">
        <f t="shared" si="168"/>
        <v>149.0796</v>
      </c>
      <c r="M798" s="87">
        <f t="shared" si="162"/>
        <v>26.834299999999999</v>
      </c>
      <c r="V798" s="36">
        <f t="shared" si="163"/>
        <v>1307.03</v>
      </c>
      <c r="W798" s="36">
        <f t="shared" si="164"/>
        <v>1299.2099999999998</v>
      </c>
    </row>
    <row r="799" spans="1:23" x14ac:dyDescent="0.2">
      <c r="A799" s="29">
        <v>41996</v>
      </c>
      <c r="B799" s="2">
        <v>36375417.920000002</v>
      </c>
      <c r="C799" s="2">
        <v>1303.1199999999999</v>
      </c>
      <c r="D799" s="2">
        <f t="shared" si="165"/>
        <v>0</v>
      </c>
      <c r="E799" s="30">
        <f t="shared" si="165"/>
        <v>0</v>
      </c>
      <c r="F799" s="73">
        <f t="shared" si="166"/>
        <v>0</v>
      </c>
      <c r="G799" s="43">
        <f t="shared" si="166"/>
        <v>0</v>
      </c>
      <c r="I799" s="31">
        <f t="shared" ref="I799:I806" si="169">ROUND(B798*$N$2/$O$813,2)</f>
        <v>894.48</v>
      </c>
      <c r="J799" s="137">
        <f t="shared" si="167"/>
        <v>486.99329999999998</v>
      </c>
      <c r="K799" s="77">
        <f t="shared" si="161"/>
        <v>87.658799999999999</v>
      </c>
      <c r="L799" s="137">
        <f t="shared" si="168"/>
        <v>149.0796</v>
      </c>
      <c r="M799" s="77">
        <f t="shared" si="162"/>
        <v>26.834299999999999</v>
      </c>
      <c r="V799" s="36">
        <f t="shared" si="163"/>
        <v>1307.03</v>
      </c>
      <c r="W799" s="36">
        <f t="shared" si="164"/>
        <v>1299.2099999999998</v>
      </c>
    </row>
    <row r="800" spans="1:23" x14ac:dyDescent="0.2">
      <c r="A800" s="29">
        <v>41997</v>
      </c>
      <c r="B800" s="2">
        <v>36375417.920000002</v>
      </c>
      <c r="C800" s="2">
        <v>1303.1199999999999</v>
      </c>
      <c r="D800" s="2">
        <f t="shared" si="165"/>
        <v>0</v>
      </c>
      <c r="E800" s="30">
        <f t="shared" si="165"/>
        <v>0</v>
      </c>
      <c r="F800" s="73">
        <f t="shared" si="166"/>
        <v>0</v>
      </c>
      <c r="G800" s="43">
        <f t="shared" si="166"/>
        <v>0</v>
      </c>
      <c r="I800" s="31">
        <f t="shared" si="169"/>
        <v>894.48</v>
      </c>
      <c r="J800" s="137">
        <f t="shared" si="167"/>
        <v>486.99329999999998</v>
      </c>
      <c r="K800" s="77">
        <f t="shared" si="161"/>
        <v>87.658799999999999</v>
      </c>
      <c r="L800" s="137">
        <f t="shared" si="168"/>
        <v>149.0796</v>
      </c>
      <c r="M800" s="77">
        <f t="shared" si="162"/>
        <v>26.834299999999999</v>
      </c>
      <c r="V800" s="36">
        <f t="shared" si="163"/>
        <v>1307.03</v>
      </c>
      <c r="W800" s="36">
        <f t="shared" si="164"/>
        <v>1299.2099999999998</v>
      </c>
    </row>
    <row r="801" spans="1:28" x14ac:dyDescent="0.2">
      <c r="A801" s="29">
        <v>41998</v>
      </c>
      <c r="B801" s="2">
        <v>36375417.920000002</v>
      </c>
      <c r="C801" s="2">
        <v>1303.1199999999999</v>
      </c>
      <c r="D801" s="2">
        <f t="shared" si="165"/>
        <v>0</v>
      </c>
      <c r="E801" s="30">
        <f t="shared" si="165"/>
        <v>0</v>
      </c>
      <c r="F801" s="73">
        <f t="shared" si="166"/>
        <v>0</v>
      </c>
      <c r="G801" s="43">
        <f t="shared" si="166"/>
        <v>0</v>
      </c>
      <c r="I801" s="19">
        <f t="shared" si="169"/>
        <v>894.48</v>
      </c>
      <c r="J801" s="138">
        <f t="shared" si="167"/>
        <v>486.99329999999998</v>
      </c>
      <c r="K801" s="78">
        <f t="shared" si="161"/>
        <v>87.658799999999999</v>
      </c>
      <c r="L801" s="144">
        <f t="shared" si="168"/>
        <v>149.0796</v>
      </c>
      <c r="M801" s="87">
        <f t="shared" si="162"/>
        <v>26.834299999999999</v>
      </c>
      <c r="N801" s="191" t="s">
        <v>54</v>
      </c>
      <c r="O801" s="191"/>
      <c r="P801" s="191"/>
      <c r="V801" s="36">
        <f t="shared" si="163"/>
        <v>1307.03</v>
      </c>
      <c r="W801" s="36">
        <f t="shared" si="164"/>
        <v>1299.2099999999998</v>
      </c>
    </row>
    <row r="802" spans="1:28" x14ac:dyDescent="0.2">
      <c r="A802" s="29">
        <v>41999</v>
      </c>
      <c r="B802" s="2">
        <v>36375417.920000002</v>
      </c>
      <c r="C802" s="2">
        <v>1303.1199999999999</v>
      </c>
      <c r="D802" s="2">
        <f t="shared" si="165"/>
        <v>0</v>
      </c>
      <c r="E802" s="30">
        <f t="shared" si="165"/>
        <v>0</v>
      </c>
      <c r="F802" s="73">
        <f t="shared" si="166"/>
        <v>0</v>
      </c>
      <c r="G802" s="43">
        <f t="shared" si="166"/>
        <v>0</v>
      </c>
      <c r="I802" s="19">
        <f t="shared" si="169"/>
        <v>894.48</v>
      </c>
      <c r="J802" s="138">
        <f t="shared" si="167"/>
        <v>486.99329999999998</v>
      </c>
      <c r="K802" s="78">
        <f t="shared" si="161"/>
        <v>87.658799999999999</v>
      </c>
      <c r="L802" s="144">
        <f t="shared" si="168"/>
        <v>149.0796</v>
      </c>
      <c r="M802" s="87">
        <f t="shared" si="162"/>
        <v>26.834299999999999</v>
      </c>
      <c r="N802" s="119" t="s">
        <v>52</v>
      </c>
      <c r="O802" s="120">
        <f>SUM(J778:J808)</f>
        <v>14608.491400000001</v>
      </c>
      <c r="P802" s="76">
        <f>SUM(L778:L808)</f>
        <v>4471.9876999999997</v>
      </c>
      <c r="V802" s="36">
        <f t="shared" si="163"/>
        <v>1307.03</v>
      </c>
      <c r="W802" s="36">
        <f t="shared" si="164"/>
        <v>1299.2099999999998</v>
      </c>
    </row>
    <row r="803" spans="1:28" x14ac:dyDescent="0.2">
      <c r="A803" s="29">
        <v>42000</v>
      </c>
      <c r="B803" s="2">
        <v>36375417.920000002</v>
      </c>
      <c r="C803" s="2">
        <v>1303.1199999999999</v>
      </c>
      <c r="D803" s="2">
        <f t="shared" si="165"/>
        <v>0</v>
      </c>
      <c r="E803" s="30">
        <f t="shared" si="165"/>
        <v>0</v>
      </c>
      <c r="F803" s="73">
        <f t="shared" si="166"/>
        <v>0</v>
      </c>
      <c r="G803" s="43">
        <f t="shared" si="166"/>
        <v>0</v>
      </c>
      <c r="I803" s="19">
        <f t="shared" si="169"/>
        <v>894.48</v>
      </c>
      <c r="J803" s="138">
        <f t="shared" si="167"/>
        <v>486.99329999999998</v>
      </c>
      <c r="K803" s="78">
        <f t="shared" si="161"/>
        <v>87.658799999999999</v>
      </c>
      <c r="L803" s="144">
        <f t="shared" si="168"/>
        <v>149.0796</v>
      </c>
      <c r="M803" s="87">
        <f t="shared" si="162"/>
        <v>26.834299999999999</v>
      </c>
      <c r="N803" s="119" t="s">
        <v>53</v>
      </c>
      <c r="O803" s="76">
        <f>SUM(K778:K808)</f>
        <v>2629.5286000000006</v>
      </c>
      <c r="P803" s="76">
        <f>SUM(M778:M808)</f>
        <v>804.95699999999965</v>
      </c>
      <c r="V803" s="36">
        <f t="shared" si="163"/>
        <v>1307.03</v>
      </c>
      <c r="W803" s="36">
        <f t="shared" si="164"/>
        <v>1299.2099999999998</v>
      </c>
    </row>
    <row r="804" spans="1:28" x14ac:dyDescent="0.2">
      <c r="A804" s="29">
        <v>42001</v>
      </c>
      <c r="B804" s="2">
        <v>36375417.920000002</v>
      </c>
      <c r="C804" s="2">
        <v>1303.1199999999999</v>
      </c>
      <c r="D804" s="2">
        <f t="shared" si="165"/>
        <v>0</v>
      </c>
      <c r="E804" s="30">
        <f t="shared" si="165"/>
        <v>0</v>
      </c>
      <c r="F804" s="73">
        <f t="shared" si="166"/>
        <v>0</v>
      </c>
      <c r="G804" s="43">
        <f t="shared" si="166"/>
        <v>0</v>
      </c>
      <c r="I804" s="19">
        <f t="shared" si="169"/>
        <v>894.48</v>
      </c>
      <c r="J804" s="138">
        <f t="shared" si="167"/>
        <v>486.99329999999998</v>
      </c>
      <c r="K804" s="78">
        <f t="shared" si="161"/>
        <v>87.658799999999999</v>
      </c>
      <c r="L804" s="144">
        <f t="shared" si="168"/>
        <v>149.0796</v>
      </c>
      <c r="M804" s="87">
        <f t="shared" si="162"/>
        <v>26.834299999999999</v>
      </c>
      <c r="N804" s="186" t="s">
        <v>16</v>
      </c>
      <c r="O804" s="186"/>
      <c r="P804" s="186"/>
      <c r="V804" s="36">
        <f t="shared" si="163"/>
        <v>1307.03</v>
      </c>
      <c r="W804" s="36">
        <f t="shared" si="164"/>
        <v>1299.2099999999998</v>
      </c>
    </row>
    <row r="805" spans="1:28" x14ac:dyDescent="0.2">
      <c r="A805" s="29">
        <v>42002</v>
      </c>
      <c r="B805" s="2">
        <v>36375417.920000002</v>
      </c>
      <c r="C805" s="2">
        <v>1303.1199999999999</v>
      </c>
      <c r="D805" s="2">
        <f t="shared" si="165"/>
        <v>0</v>
      </c>
      <c r="E805" s="30">
        <f t="shared" si="165"/>
        <v>0</v>
      </c>
      <c r="F805" s="73">
        <f t="shared" si="166"/>
        <v>0</v>
      </c>
      <c r="G805" s="43">
        <f t="shared" si="166"/>
        <v>0</v>
      </c>
      <c r="I805" s="19">
        <f t="shared" si="169"/>
        <v>894.48</v>
      </c>
      <c r="J805" s="138">
        <f t="shared" si="167"/>
        <v>486.99329999999998</v>
      </c>
      <c r="K805" s="78">
        <f t="shared" si="161"/>
        <v>87.658799999999999</v>
      </c>
      <c r="L805" s="144">
        <f t="shared" si="168"/>
        <v>149.0796</v>
      </c>
      <c r="M805" s="87">
        <f t="shared" si="162"/>
        <v>26.834299999999999</v>
      </c>
      <c r="N805" s="92" t="s">
        <v>43</v>
      </c>
      <c r="O805" s="174" t="s">
        <v>39</v>
      </c>
      <c r="P805" s="93" t="s">
        <v>40</v>
      </c>
      <c r="V805" s="36">
        <f t="shared" si="163"/>
        <v>1307.03</v>
      </c>
      <c r="W805" s="36">
        <f t="shared" si="164"/>
        <v>1299.2099999999998</v>
      </c>
      <c r="Y805" s="3" t="s">
        <v>64</v>
      </c>
      <c r="AA805" s="3" t="s">
        <v>27</v>
      </c>
      <c r="AB805" s="3" t="s">
        <v>28</v>
      </c>
    </row>
    <row r="806" spans="1:28" x14ac:dyDescent="0.2">
      <c r="A806" s="29">
        <v>42003</v>
      </c>
      <c r="B806" s="2">
        <v>36375417.920000002</v>
      </c>
      <c r="C806" s="2">
        <v>1303.1199999999999</v>
      </c>
      <c r="D806" s="2">
        <f t="shared" si="165"/>
        <v>0</v>
      </c>
      <c r="E806" s="30">
        <f t="shared" si="165"/>
        <v>0</v>
      </c>
      <c r="F806" s="73">
        <f t="shared" si="166"/>
        <v>0</v>
      </c>
      <c r="G806" s="43">
        <f t="shared" si="166"/>
        <v>0</v>
      </c>
      <c r="I806" s="32">
        <f t="shared" si="169"/>
        <v>894.48</v>
      </c>
      <c r="J806" s="138">
        <f t="shared" si="167"/>
        <v>486.99329999999998</v>
      </c>
      <c r="K806" s="78">
        <f t="shared" si="161"/>
        <v>87.658799999999999</v>
      </c>
      <c r="L806" s="144">
        <f t="shared" si="168"/>
        <v>149.0796</v>
      </c>
      <c r="M806" s="87">
        <f t="shared" si="162"/>
        <v>26.834299999999999</v>
      </c>
      <c r="N806" s="97">
        <f>SUM(I778:I806)</f>
        <v>25939.919999999991</v>
      </c>
      <c r="O806" s="98">
        <f>IF(SUM(J778:J808)&lt;20000,20000,SUM(J778:J808))</f>
        <v>20000</v>
      </c>
      <c r="P806" s="99">
        <f>IF(SUM(L778:L808)&lt;6000,6000,SUM(L778:L808))</f>
        <v>6000</v>
      </c>
      <c r="V806" s="36">
        <f t="shared" si="163"/>
        <v>1307.03</v>
      </c>
      <c r="W806" s="36">
        <f t="shared" si="164"/>
        <v>1299.2099999999998</v>
      </c>
      <c r="Y806" s="36">
        <f>B806*Y807/12</f>
        <v>303.12848266666668</v>
      </c>
      <c r="AA806" s="36">
        <f>B806*AA807/12</f>
        <v>6062.569653333333</v>
      </c>
      <c r="AB806" s="36">
        <f>B806*AB807/12</f>
        <v>30312.848266666668</v>
      </c>
    </row>
    <row r="807" spans="1:28" x14ac:dyDescent="0.2">
      <c r="A807" s="12">
        <v>42004</v>
      </c>
      <c r="B807" s="31">
        <v>36277751.25</v>
      </c>
      <c r="C807" s="31">
        <v>1299.6199999999999</v>
      </c>
      <c r="D807" s="2">
        <f t="shared" si="165"/>
        <v>-97666.670000001788</v>
      </c>
      <c r="E807" s="30">
        <f t="shared" si="165"/>
        <v>-3.5</v>
      </c>
      <c r="F807" s="73">
        <f t="shared" si="166"/>
        <v>-2.6849635161525528E-3</v>
      </c>
      <c r="G807" s="43">
        <f t="shared" si="166"/>
        <v>-2.6858616244091107E-3</v>
      </c>
      <c r="H807" s="55"/>
      <c r="I807" s="35"/>
      <c r="J807" s="135"/>
      <c r="K807" s="81"/>
      <c r="L807" s="142"/>
      <c r="M807" s="86"/>
      <c r="N807" s="187" t="s">
        <v>4</v>
      </c>
      <c r="O807" s="188"/>
      <c r="P807" s="189"/>
      <c r="Q807" s="69" t="s">
        <v>27</v>
      </c>
      <c r="R807" s="66">
        <v>8.9999999999999993E-3</v>
      </c>
      <c r="Y807" s="57">
        <v>1E-4</v>
      </c>
      <c r="AA807" s="57">
        <v>2E-3</v>
      </c>
      <c r="AB807" s="57">
        <v>0.01</v>
      </c>
    </row>
    <row r="808" spans="1:28" x14ac:dyDescent="0.2">
      <c r="A808" s="29">
        <v>42005</v>
      </c>
      <c r="B808" s="2">
        <v>36277751.25</v>
      </c>
      <c r="C808" s="2">
        <v>1299.6199999999999</v>
      </c>
      <c r="D808" s="2">
        <f t="shared" si="165"/>
        <v>0</v>
      </c>
      <c r="E808" s="30">
        <f t="shared" si="165"/>
        <v>0</v>
      </c>
      <c r="F808" s="73">
        <f t="shared" si="166"/>
        <v>0</v>
      </c>
      <c r="G808" s="43">
        <f t="shared" si="166"/>
        <v>0</v>
      </c>
      <c r="H808" s="55"/>
      <c r="I808" s="31">
        <f t="shared" ref="I808:I839" si="170">ROUND(B807*$N$2/$O$813,2)</f>
        <v>892.08</v>
      </c>
      <c r="J808" s="137">
        <f>ROUND(IF(B807&lt;=$R$814,B807*$S$814/$O$813,MAX(IF(B807&lt;=$R$815,B807*$S$815/$O$813,MAX(IF(B807&lt;=$R$816,B807*$S$816/$O$813,MAX(IF(B807&lt;=$R$817,B807*$S$817/$O$813,MAX(IF(B807&lt;=$R$818,B807*$S$818/$O$813,MAX(IF(B807&lt;=$R$819,B807*$S$819/$O$813,MAX(IF(B807&gt;$R$820,B807*$S$820/$O$813,0),$R$819*$S$819/$O$813)),$R$818*$S$818/$O$813)),$R$817*$S$817/$O$813)),$R$816*$S$816/$O$813)),$R$815*$S$815/$O$813)),$R$814*$S$814/$O$813)),4)</f>
        <v>485.6857</v>
      </c>
      <c r="K808" s="77">
        <f>ROUND(J808*18%,4)</f>
        <v>87.423400000000001</v>
      </c>
      <c r="L808" s="137">
        <f>ROUND(IF(B807&lt;=$R$824,B807*$S$824/$O$813,IF(B807&gt;$R$825,B807*$S$825/$O$813,0)),4)</f>
        <v>148.67930000000001</v>
      </c>
      <c r="M808" s="77">
        <f>ROUND(L808*18%,4)</f>
        <v>26.7623</v>
      </c>
      <c r="N808" s="14"/>
      <c r="P808" s="14"/>
      <c r="Q808" s="69" t="s">
        <v>28</v>
      </c>
      <c r="R808" s="67">
        <v>5.0000000000000001E-3</v>
      </c>
      <c r="V808" s="36">
        <f t="shared" ref="V808:V872" si="171">C808+(ROUND(C808*$V$2,2))</f>
        <v>1303.52</v>
      </c>
      <c r="W808" s="36">
        <f t="shared" ref="W808:W871" si="172">C808-(ROUND(C808*$V$2,2))</f>
        <v>1295.7199999999998</v>
      </c>
    </row>
    <row r="809" spans="1:28" x14ac:dyDescent="0.2">
      <c r="A809" s="29">
        <v>42006</v>
      </c>
      <c r="B809" s="2">
        <v>36277751.25</v>
      </c>
      <c r="C809" s="2">
        <v>1299.6199999999999</v>
      </c>
      <c r="D809" s="2">
        <f t="shared" si="165"/>
        <v>0</v>
      </c>
      <c r="E809" s="30">
        <f t="shared" si="165"/>
        <v>0</v>
      </c>
      <c r="F809" s="73">
        <f t="shared" si="166"/>
        <v>0</v>
      </c>
      <c r="G809" s="43">
        <f t="shared" si="166"/>
        <v>0</v>
      </c>
      <c r="H809" s="55"/>
      <c r="I809" s="31">
        <f t="shared" si="170"/>
        <v>892.08</v>
      </c>
      <c r="J809" s="137">
        <f t="shared" ref="J809:J816" si="173">ROUND(IF(B808&lt;=$R$814,B808*$S$814/$O$813,MAX(IF(B808&lt;=$R$815,B808*$S$815/$O$813,MAX(IF(B808&lt;=$R$816,B808*$S$816/$O$813,MAX(IF(B808&lt;=$R$817,B808*$S$817/$O$813,MAX(IF(B808&lt;=$R$818,B808*$S$818/$O$813,MAX(IF(B808&lt;=$R$819,B808*$S$819/$O$813,MAX(IF(B808&gt;$R$820,B808*$S$820/$O$813,0),$R$819*$S$819/$O$813)),$R$818*$S$818/$O$813)),$R$817*$S$817/$O$813)),$R$816*$S$816/$O$813)),$R$815*$S$815/$O$813)),$R$814*$S$814/$O$813)),4)</f>
        <v>485.6857</v>
      </c>
      <c r="K809" s="77">
        <f t="shared" ref="K809:K816" si="174">ROUND(J809*18%,4)</f>
        <v>87.423400000000001</v>
      </c>
      <c r="L809" s="137">
        <f t="shared" ref="L809:L816" si="175">ROUND(IF(B808&lt;=$R$824,B808*$S$824/$O$813,IF(B808&gt;$R$825,B808*$S$825/$O$813,0)),4)</f>
        <v>148.67930000000001</v>
      </c>
      <c r="M809" s="77">
        <f t="shared" ref="M809:M816" si="176">ROUND(L809*18%,4)</f>
        <v>26.7623</v>
      </c>
      <c r="N809" s="187" t="s">
        <v>44</v>
      </c>
      <c r="O809" s="188"/>
      <c r="P809" s="188"/>
      <c r="V809" s="36">
        <f t="shared" si="171"/>
        <v>1303.52</v>
      </c>
      <c r="W809" s="36">
        <f t="shared" si="172"/>
        <v>1295.7199999999998</v>
      </c>
    </row>
    <row r="810" spans="1:28" x14ac:dyDescent="0.2">
      <c r="A810" s="29">
        <v>42007</v>
      </c>
      <c r="B810" s="2">
        <v>36277751.25</v>
      </c>
      <c r="C810" s="2">
        <v>1299.6199999999999</v>
      </c>
      <c r="D810" s="2">
        <f t="shared" si="165"/>
        <v>0</v>
      </c>
      <c r="E810" s="30">
        <f t="shared" si="165"/>
        <v>0</v>
      </c>
      <c r="F810" s="73">
        <f t="shared" si="166"/>
        <v>0</v>
      </c>
      <c r="G810" s="43">
        <f t="shared" si="166"/>
        <v>0</v>
      </c>
      <c r="H810" s="55"/>
      <c r="I810" s="31">
        <f t="shared" si="170"/>
        <v>892.08</v>
      </c>
      <c r="J810" s="137">
        <f t="shared" si="173"/>
        <v>485.6857</v>
      </c>
      <c r="K810" s="77">
        <f t="shared" si="174"/>
        <v>87.423400000000001</v>
      </c>
      <c r="L810" s="137">
        <f t="shared" si="175"/>
        <v>148.67930000000001</v>
      </c>
      <c r="M810" s="77">
        <f t="shared" si="176"/>
        <v>26.7623</v>
      </c>
      <c r="N810" s="14"/>
      <c r="O810" s="25">
        <v>365</v>
      </c>
      <c r="P810" s="14"/>
      <c r="Q810" s="36"/>
      <c r="V810" s="36">
        <f t="shared" si="171"/>
        <v>1303.52</v>
      </c>
      <c r="W810" s="36">
        <f t="shared" si="172"/>
        <v>1295.7199999999998</v>
      </c>
    </row>
    <row r="811" spans="1:28" x14ac:dyDescent="0.2">
      <c r="A811" s="29">
        <v>42008</v>
      </c>
      <c r="B811" s="2">
        <v>36277751.25</v>
      </c>
      <c r="C811" s="2">
        <v>1299.6199999999999</v>
      </c>
      <c r="D811" s="2">
        <f t="shared" si="165"/>
        <v>0</v>
      </c>
      <c r="E811" s="30">
        <f t="shared" si="165"/>
        <v>0</v>
      </c>
      <c r="F811" s="73">
        <f t="shared" si="166"/>
        <v>0</v>
      </c>
      <c r="G811" s="43">
        <f t="shared" si="166"/>
        <v>0</v>
      </c>
      <c r="H811" s="55"/>
      <c r="I811" s="31">
        <f t="shared" si="170"/>
        <v>892.08</v>
      </c>
      <c r="J811" s="137">
        <f t="shared" si="173"/>
        <v>485.6857</v>
      </c>
      <c r="K811" s="77">
        <f t="shared" si="174"/>
        <v>87.423400000000001</v>
      </c>
      <c r="L811" s="137">
        <f t="shared" si="175"/>
        <v>148.67930000000001</v>
      </c>
      <c r="M811" s="77">
        <f t="shared" si="176"/>
        <v>26.7623</v>
      </c>
      <c r="N811" s="14"/>
      <c r="O811" s="14"/>
      <c r="P811" s="14"/>
      <c r="Q811" s="36"/>
      <c r="V811" s="36">
        <f t="shared" si="171"/>
        <v>1303.52</v>
      </c>
      <c r="W811" s="36">
        <f t="shared" si="172"/>
        <v>1295.7199999999998</v>
      </c>
    </row>
    <row r="812" spans="1:28" x14ac:dyDescent="0.2">
      <c r="A812" s="29">
        <v>42009</v>
      </c>
      <c r="B812" s="2">
        <v>36277751.25</v>
      </c>
      <c r="C812" s="2">
        <v>1299.6199999999999</v>
      </c>
      <c r="D812" s="2">
        <f t="shared" si="165"/>
        <v>0</v>
      </c>
      <c r="E812" s="30">
        <f t="shared" si="165"/>
        <v>0</v>
      </c>
      <c r="F812" s="73">
        <f t="shared" si="166"/>
        <v>0</v>
      </c>
      <c r="G812" s="43">
        <f t="shared" si="166"/>
        <v>0</v>
      </c>
      <c r="H812" s="55"/>
      <c r="I812" s="31">
        <f t="shared" si="170"/>
        <v>892.08</v>
      </c>
      <c r="J812" s="137">
        <f t="shared" si="173"/>
        <v>485.6857</v>
      </c>
      <c r="K812" s="77">
        <f t="shared" si="174"/>
        <v>87.423400000000001</v>
      </c>
      <c r="L812" s="137">
        <f t="shared" si="175"/>
        <v>148.67930000000001</v>
      </c>
      <c r="M812" s="77">
        <f t="shared" si="176"/>
        <v>26.7623</v>
      </c>
      <c r="N812" s="187" t="s">
        <v>19</v>
      </c>
      <c r="O812" s="188"/>
      <c r="P812" s="188"/>
      <c r="Q812" s="195" t="s">
        <v>39</v>
      </c>
      <c r="R812" s="196"/>
      <c r="S812" s="196"/>
      <c r="T812" s="3" t="s">
        <v>42</v>
      </c>
      <c r="U812" s="3" t="s">
        <v>42</v>
      </c>
      <c r="V812" s="36">
        <f t="shared" si="171"/>
        <v>1303.52</v>
      </c>
      <c r="W812" s="36">
        <f t="shared" si="172"/>
        <v>1295.7199999999998</v>
      </c>
    </row>
    <row r="813" spans="1:28" x14ac:dyDescent="0.2">
      <c r="A813" s="29">
        <v>42010</v>
      </c>
      <c r="B813" s="2">
        <v>36277751.25</v>
      </c>
      <c r="C813" s="2">
        <v>1299.6199999999999</v>
      </c>
      <c r="D813" s="2">
        <f t="shared" si="165"/>
        <v>0</v>
      </c>
      <c r="E813" s="30">
        <f t="shared" si="165"/>
        <v>0</v>
      </c>
      <c r="F813" s="73">
        <f t="shared" si="166"/>
        <v>0</v>
      </c>
      <c r="G813" s="43">
        <f t="shared" si="166"/>
        <v>0</v>
      </c>
      <c r="H813" s="55"/>
      <c r="I813" s="31">
        <f t="shared" si="170"/>
        <v>892.08</v>
      </c>
      <c r="J813" s="137">
        <f t="shared" si="173"/>
        <v>485.6857</v>
      </c>
      <c r="K813" s="77">
        <f t="shared" si="174"/>
        <v>87.423400000000001</v>
      </c>
      <c r="L813" s="137">
        <f t="shared" si="175"/>
        <v>148.67930000000001</v>
      </c>
      <c r="M813" s="77">
        <f t="shared" si="176"/>
        <v>26.7623</v>
      </c>
      <c r="N813" s="14"/>
      <c r="O813" s="25">
        <v>366</v>
      </c>
      <c r="P813" s="14"/>
      <c r="Q813" s="197" t="s">
        <v>36</v>
      </c>
      <c r="R813" s="197"/>
      <c r="S813" s="70" t="s">
        <v>37</v>
      </c>
      <c r="V813" s="36">
        <f t="shared" si="171"/>
        <v>1303.52</v>
      </c>
      <c r="W813" s="36">
        <f t="shared" si="172"/>
        <v>1295.7199999999998</v>
      </c>
    </row>
    <row r="814" spans="1:28" x14ac:dyDescent="0.2">
      <c r="A814" s="29">
        <v>42011</v>
      </c>
      <c r="B814" s="2">
        <v>36277751.25</v>
      </c>
      <c r="C814" s="2">
        <v>1299.6199999999999</v>
      </c>
      <c r="D814" s="2">
        <f t="shared" si="165"/>
        <v>0</v>
      </c>
      <c r="E814" s="30">
        <f t="shared" si="165"/>
        <v>0</v>
      </c>
      <c r="F814" s="73">
        <f t="shared" si="166"/>
        <v>0</v>
      </c>
      <c r="G814" s="43">
        <f t="shared" si="166"/>
        <v>0</v>
      </c>
      <c r="H814" s="55"/>
      <c r="I814" s="31">
        <f t="shared" si="170"/>
        <v>892.08</v>
      </c>
      <c r="J814" s="137">
        <f t="shared" si="173"/>
        <v>485.6857</v>
      </c>
      <c r="K814" s="77">
        <f t="shared" si="174"/>
        <v>87.423400000000001</v>
      </c>
      <c r="L814" s="137">
        <f t="shared" si="175"/>
        <v>148.67930000000001</v>
      </c>
      <c r="M814" s="77">
        <f t="shared" si="176"/>
        <v>26.7623</v>
      </c>
      <c r="Q814" s="53">
        <v>0</v>
      </c>
      <c r="R814" s="49">
        <v>100000000</v>
      </c>
      <c r="S814" s="48">
        <v>4.8999999999999998E-3</v>
      </c>
      <c r="T814" s="62">
        <f>IF(B818&lt;=R814,B818*S814/O813,T815)</f>
        <v>485.68574077868851</v>
      </c>
      <c r="U814" s="56">
        <f t="shared" ref="U814:U819" si="177">R814*S814/$O$813</f>
        <v>1338.7978142076502</v>
      </c>
      <c r="V814" s="36">
        <f t="shared" si="171"/>
        <v>1303.52</v>
      </c>
      <c r="W814" s="36">
        <f t="shared" si="172"/>
        <v>1295.7199999999998</v>
      </c>
    </row>
    <row r="815" spans="1:28" x14ac:dyDescent="0.2">
      <c r="A815" s="29">
        <v>42012</v>
      </c>
      <c r="B815" s="2">
        <v>36277751.25</v>
      </c>
      <c r="C815" s="2">
        <v>1299.6199999999999</v>
      </c>
      <c r="D815" s="2">
        <f t="shared" si="165"/>
        <v>0</v>
      </c>
      <c r="E815" s="30">
        <f t="shared" si="165"/>
        <v>0</v>
      </c>
      <c r="F815" s="73">
        <f t="shared" si="166"/>
        <v>0</v>
      </c>
      <c r="G815" s="43">
        <f t="shared" si="166"/>
        <v>0</v>
      </c>
      <c r="H815" s="55"/>
      <c r="I815" s="31">
        <f t="shared" si="170"/>
        <v>892.08</v>
      </c>
      <c r="J815" s="137">
        <f t="shared" si="173"/>
        <v>485.6857</v>
      </c>
      <c r="K815" s="77">
        <f t="shared" si="174"/>
        <v>87.423400000000001</v>
      </c>
      <c r="L815" s="137">
        <f t="shared" si="175"/>
        <v>148.67930000000001</v>
      </c>
      <c r="M815" s="77">
        <f t="shared" si="176"/>
        <v>26.7623</v>
      </c>
      <c r="Q815" s="58">
        <v>100000000</v>
      </c>
      <c r="R815" s="58">
        <v>300000000</v>
      </c>
      <c r="S815" s="59">
        <v>3.8999999999999998E-3</v>
      </c>
      <c r="T815" s="60">
        <f>MAX(IF(B818&lt;=R815,B818*S815/O813,T816),R814*S814/$O$813)</f>
        <v>1338.7978142076502</v>
      </c>
      <c r="U815" s="56">
        <f t="shared" si="177"/>
        <v>3196.7213114754099</v>
      </c>
      <c r="V815" s="36">
        <f t="shared" si="171"/>
        <v>1303.52</v>
      </c>
      <c r="W815" s="36">
        <f t="shared" si="172"/>
        <v>1295.7199999999998</v>
      </c>
    </row>
    <row r="816" spans="1:28" x14ac:dyDescent="0.2">
      <c r="A816" s="29">
        <v>42013</v>
      </c>
      <c r="B816" s="2">
        <v>36277751.25</v>
      </c>
      <c r="C816" s="2">
        <v>1299.6199999999999</v>
      </c>
      <c r="D816" s="2">
        <f t="shared" si="165"/>
        <v>0</v>
      </c>
      <c r="E816" s="30">
        <f t="shared" si="165"/>
        <v>0</v>
      </c>
      <c r="F816" s="73">
        <f t="shared" si="166"/>
        <v>0</v>
      </c>
      <c r="G816" s="43">
        <f t="shared" si="166"/>
        <v>0</v>
      </c>
      <c r="H816" s="55"/>
      <c r="I816" s="31">
        <f t="shared" si="170"/>
        <v>892.08</v>
      </c>
      <c r="J816" s="137">
        <f t="shared" si="173"/>
        <v>485.6857</v>
      </c>
      <c r="K816" s="77">
        <f t="shared" si="174"/>
        <v>87.423400000000001</v>
      </c>
      <c r="L816" s="137">
        <f t="shared" si="175"/>
        <v>148.67930000000001</v>
      </c>
      <c r="M816" s="77">
        <f t="shared" si="176"/>
        <v>26.7623</v>
      </c>
      <c r="Q816" s="52">
        <v>300000000</v>
      </c>
      <c r="R816" s="52">
        <v>600000000</v>
      </c>
      <c r="S816" s="48">
        <v>2.8999999999999998E-3</v>
      </c>
      <c r="T816" s="60">
        <f>MAX(IF(B818&lt;=R816,B818*S816/O813,T817),R815*S815/$O$813)</f>
        <v>3196.7213114754099</v>
      </c>
      <c r="U816" s="56">
        <f t="shared" si="177"/>
        <v>4754.0983606557375</v>
      </c>
      <c r="V816" s="36">
        <f t="shared" si="171"/>
        <v>1303.52</v>
      </c>
      <c r="W816" s="36">
        <f t="shared" si="172"/>
        <v>1295.7199999999998</v>
      </c>
    </row>
    <row r="817" spans="1:23" x14ac:dyDescent="0.2">
      <c r="A817" s="29">
        <v>42014</v>
      </c>
      <c r="B817" s="2">
        <v>36277751.25</v>
      </c>
      <c r="C817" s="2">
        <v>1299.6199999999999</v>
      </c>
      <c r="D817" s="2">
        <f t="shared" si="165"/>
        <v>0</v>
      </c>
      <c r="E817" s="30">
        <f t="shared" si="165"/>
        <v>0</v>
      </c>
      <c r="F817" s="73">
        <f t="shared" si="166"/>
        <v>0</v>
      </c>
      <c r="G817" s="43">
        <f t="shared" si="166"/>
        <v>0</v>
      </c>
      <c r="H817" s="55"/>
      <c r="I817" s="19">
        <f t="shared" si="170"/>
        <v>892.08</v>
      </c>
      <c r="J817" s="138">
        <f>ROUND(IF(B816&lt;=$R$814,B816*$S$814/$O$813,MAX(IF(B816&lt;=$R$815,B816*$S$815/$O$813,MAX(IF(B816&lt;=$R$816,B816*$S$816/$O$813,MAX(IF(B816&lt;=$R$817,B816*$S$817/$O$813,MAX(IF(B816&lt;=$R$818,B816*$S$818/$O$813,MAX(IF(B816&lt;=$R$819,B816*$S$819/$O$813,MAX(IF(B816&gt;$R$820,B816*$S$820/$O$813,0),$R$819*$S$819/$O$813)),$R$818*$S$818/$O$813)),$R$817*$S$817/$O$813)),$R$816*$S$816/$O$813)),$R$815*$S$815/$O$813)),$R$814*$S$814/$O$813)),4)</f>
        <v>485.6857</v>
      </c>
      <c r="K817" s="78">
        <f>ROUND(J817*18%,4)</f>
        <v>87.423400000000001</v>
      </c>
      <c r="L817" s="144">
        <f>ROUND(IF(B816&lt;=$R$824,B816*$S$824/$O$813,IF(B816&gt;$R$825,B816*$S$825/$O$813,0)),4)</f>
        <v>148.67930000000001</v>
      </c>
      <c r="M817" s="87">
        <f>ROUND(L817*18%,4)</f>
        <v>26.7623</v>
      </c>
      <c r="N817" s="14"/>
      <c r="Q817" s="52">
        <v>600000000</v>
      </c>
      <c r="R817" s="51">
        <v>900000000</v>
      </c>
      <c r="S817" s="48">
        <v>2.3999999999999998E-3</v>
      </c>
      <c r="T817" s="60">
        <f>MAX(IF(B818&lt;=R817,B818*S817/O813,T818),R816*S816/$O$813)</f>
        <v>4754.0983606557375</v>
      </c>
      <c r="U817" s="56">
        <f t="shared" si="177"/>
        <v>5901.6393442622948</v>
      </c>
      <c r="V817" s="36">
        <f t="shared" si="171"/>
        <v>1303.52</v>
      </c>
      <c r="W817" s="36">
        <f t="shared" si="172"/>
        <v>1295.7199999999998</v>
      </c>
    </row>
    <row r="818" spans="1:23" x14ac:dyDescent="0.2">
      <c r="A818" s="29">
        <v>42015</v>
      </c>
      <c r="B818" s="2">
        <v>36277751.25</v>
      </c>
      <c r="C818" s="2">
        <v>1299.6199999999999</v>
      </c>
      <c r="D818" s="2">
        <f t="shared" si="165"/>
        <v>0</v>
      </c>
      <c r="E818" s="30">
        <f t="shared" si="165"/>
        <v>0</v>
      </c>
      <c r="F818" s="73">
        <f t="shared" si="166"/>
        <v>0</v>
      </c>
      <c r="G818" s="43">
        <f t="shared" si="166"/>
        <v>0</v>
      </c>
      <c r="H818" s="55"/>
      <c r="I818" s="19">
        <f t="shared" si="170"/>
        <v>892.08</v>
      </c>
      <c r="J818" s="138">
        <f t="shared" ref="J818:J820" si="178">ROUND(IF(B817&lt;=$R$814,B817*$S$814/$O$813,MAX(IF(B817&lt;=$R$815,B817*$S$815/$O$813,MAX(IF(B817&lt;=$R$816,B817*$S$816/$O$813,MAX(IF(B817&lt;=$R$817,B817*$S$817/$O$813,MAX(IF(B817&lt;=$R$818,B817*$S$818/$O$813,MAX(IF(B817&lt;=$R$819,B817*$S$819/$O$813,MAX(IF(B817&gt;$R$820,B817*$S$820/$O$813,0),$R$819*$S$819/$O$813)),$R$818*$S$818/$O$813)),$R$817*$S$817/$O$813)),$R$816*$S$816/$O$813)),$R$815*$S$815/$O$813)),$R$814*$S$814/$O$813)),4)</f>
        <v>485.6857</v>
      </c>
      <c r="K818" s="78">
        <f t="shared" ref="K818:K881" si="179">ROUND(J818*18%,4)</f>
        <v>87.423400000000001</v>
      </c>
      <c r="L818" s="144">
        <f t="shared" ref="L818:L820" si="180">ROUND(IF(B817&lt;=$R$824,B817*$S$824/$O$813,IF(B817&gt;$R$825,B817*$S$825/$O$813,0)),4)</f>
        <v>148.67930000000001</v>
      </c>
      <c r="M818" s="87">
        <f t="shared" ref="M818:M881" si="181">ROUND(L818*18%,4)</f>
        <v>26.7623</v>
      </c>
      <c r="N818" s="14"/>
      <c r="O818" s="72"/>
      <c r="Q818" s="52">
        <v>900000000</v>
      </c>
      <c r="R818" s="52">
        <v>1500000000</v>
      </c>
      <c r="S818" s="48">
        <v>1.9E-3</v>
      </c>
      <c r="T818" s="60">
        <f>MAX(IF(B818&lt;=R818,B818*S818/O813,T819),R817*S817/$O$813)</f>
        <v>5901.6393442622948</v>
      </c>
      <c r="U818" s="56">
        <f t="shared" si="177"/>
        <v>7786.8852459016398</v>
      </c>
      <c r="V818" s="36">
        <f t="shared" si="171"/>
        <v>1303.52</v>
      </c>
      <c r="W818" s="36">
        <f t="shared" si="172"/>
        <v>1295.7199999999998</v>
      </c>
    </row>
    <row r="819" spans="1:23" x14ac:dyDescent="0.2">
      <c r="A819" s="29">
        <v>42016</v>
      </c>
      <c r="B819" s="2">
        <v>36277751.25</v>
      </c>
      <c r="C819" s="2">
        <v>1299.6199999999999</v>
      </c>
      <c r="D819" s="2">
        <f t="shared" si="165"/>
        <v>0</v>
      </c>
      <c r="E819" s="30">
        <f t="shared" si="165"/>
        <v>0</v>
      </c>
      <c r="F819" s="73">
        <f t="shared" si="166"/>
        <v>0</v>
      </c>
      <c r="G819" s="43">
        <f t="shared" si="166"/>
        <v>0</v>
      </c>
      <c r="H819" s="55"/>
      <c r="I819" s="19">
        <f t="shared" si="170"/>
        <v>892.08</v>
      </c>
      <c r="J819" s="138">
        <f t="shared" si="178"/>
        <v>485.6857</v>
      </c>
      <c r="K819" s="78">
        <f t="shared" si="179"/>
        <v>87.423400000000001</v>
      </c>
      <c r="L819" s="144">
        <f t="shared" si="180"/>
        <v>148.67930000000001</v>
      </c>
      <c r="M819" s="87">
        <f t="shared" si="181"/>
        <v>26.7623</v>
      </c>
      <c r="N819" s="14"/>
      <c r="Q819" s="52">
        <v>1500000000</v>
      </c>
      <c r="R819" s="51">
        <v>2000000000</v>
      </c>
      <c r="S819" s="48">
        <v>1.6999999999999999E-3</v>
      </c>
      <c r="T819" s="60">
        <f>MAX(IF(B818&lt;=R819,B818*S819/O813,T820),R818*S818/$O$813)</f>
        <v>7786.8852459016398</v>
      </c>
      <c r="U819" s="56">
        <f t="shared" si="177"/>
        <v>9289.6174863387987</v>
      </c>
      <c r="V819" s="36">
        <f t="shared" si="171"/>
        <v>1303.52</v>
      </c>
      <c r="W819" s="36">
        <f t="shared" si="172"/>
        <v>1295.7199999999998</v>
      </c>
    </row>
    <row r="820" spans="1:23" x14ac:dyDescent="0.2">
      <c r="A820" s="29">
        <v>42017</v>
      </c>
      <c r="B820" s="2">
        <v>36277751.25</v>
      </c>
      <c r="C820" s="2">
        <v>1299.6199999999999</v>
      </c>
      <c r="D820" s="2">
        <f t="shared" si="165"/>
        <v>0</v>
      </c>
      <c r="E820" s="30">
        <f t="shared" si="165"/>
        <v>0</v>
      </c>
      <c r="F820" s="73">
        <f t="shared" si="166"/>
        <v>0</v>
      </c>
      <c r="G820" s="43">
        <f t="shared" si="166"/>
        <v>0</v>
      </c>
      <c r="H820" s="55"/>
      <c r="I820" s="19">
        <f t="shared" si="170"/>
        <v>892.08</v>
      </c>
      <c r="J820" s="138">
        <f t="shared" si="178"/>
        <v>485.6857</v>
      </c>
      <c r="K820" s="78">
        <f t="shared" si="179"/>
        <v>87.423400000000001</v>
      </c>
      <c r="L820" s="144">
        <f t="shared" si="180"/>
        <v>148.67930000000001</v>
      </c>
      <c r="M820" s="87">
        <f t="shared" si="181"/>
        <v>26.7623</v>
      </c>
      <c r="N820" s="14"/>
      <c r="Q820" s="53" t="s">
        <v>41</v>
      </c>
      <c r="R820" s="52">
        <v>2000000000</v>
      </c>
      <c r="S820" s="48">
        <v>1.5E-3</v>
      </c>
      <c r="T820" s="60">
        <f>MAX(IF(B818&gt;R820,B818*S820/O813,0),R819*S819/$O$813)</f>
        <v>9289.6174863387987</v>
      </c>
      <c r="U820" s="14"/>
      <c r="V820" s="36">
        <f t="shared" si="171"/>
        <v>1303.52</v>
      </c>
      <c r="W820" s="36">
        <f t="shared" si="172"/>
        <v>1295.7199999999998</v>
      </c>
    </row>
    <row r="821" spans="1:23" x14ac:dyDescent="0.2">
      <c r="A821" s="29">
        <v>42018</v>
      </c>
      <c r="B821" s="2">
        <v>36277751.25</v>
      </c>
      <c r="C821" s="2">
        <v>1299.6199999999999</v>
      </c>
      <c r="D821" s="2">
        <f t="shared" si="165"/>
        <v>0</v>
      </c>
      <c r="E821" s="30">
        <f t="shared" si="165"/>
        <v>0</v>
      </c>
      <c r="F821" s="73">
        <f t="shared" si="166"/>
        <v>0</v>
      </c>
      <c r="G821" s="43">
        <f t="shared" si="166"/>
        <v>0</v>
      </c>
      <c r="H821" s="55"/>
      <c r="I821" s="31">
        <f t="shared" si="170"/>
        <v>892.08</v>
      </c>
      <c r="J821" s="137">
        <f>ROUND(IF(B820&lt;=$R$814,B820*$S$814/$O$813,MAX(IF(B820&lt;=$R$815,B820*$S$815/$O$813,MAX(IF(B820&lt;=$R$816,B820*$S$816/$O$813,MAX(IF(B820&lt;=$R$817,B820*$S$817/$O$813,MAX(IF(B820&lt;=$R$818,B820*$S$818/$O$813,MAX(IF(B820&lt;=$R$819,B820*$S$819/$O$813,MAX(IF(B820&gt;$R$820,B820*$S$820/$O$813,0),$R$819*$S$819/$O$813)),$R$818*$S$818/$O$813)),$R$817*$S$817/$O$813)),$R$816*$S$816/$O$813)),$R$815*$S$815/$O$813)),$R$814*$S$814/$O$813)),4)</f>
        <v>485.6857</v>
      </c>
      <c r="K821" s="77">
        <f t="shared" si="179"/>
        <v>87.423400000000001</v>
      </c>
      <c r="L821" s="137">
        <f>ROUND(IF(B820&lt;=$R$824,B820*$S$824/$O$813,IF(B820&gt;$R$825,B820*$S$825/$O$813,0)),4)</f>
        <v>148.67930000000001</v>
      </c>
      <c r="M821" s="77">
        <f t="shared" si="181"/>
        <v>26.7623</v>
      </c>
      <c r="N821" s="14"/>
      <c r="O821" s="14"/>
      <c r="P821" s="14"/>
      <c r="Q821" s="71" t="s">
        <v>38</v>
      </c>
      <c r="R821" s="52">
        <v>20000</v>
      </c>
      <c r="S821" s="49"/>
      <c r="V821" s="36">
        <f t="shared" si="171"/>
        <v>1303.52</v>
      </c>
      <c r="W821" s="36">
        <f t="shared" si="172"/>
        <v>1295.7199999999998</v>
      </c>
    </row>
    <row r="822" spans="1:23" x14ac:dyDescent="0.2">
      <c r="A822" s="29">
        <v>42019</v>
      </c>
      <c r="B822" s="2">
        <v>36277751.25</v>
      </c>
      <c r="C822" s="2">
        <v>1299.6199999999999</v>
      </c>
      <c r="D822" s="2">
        <f t="shared" ref="D822:E878" si="182">IF(B822-B821=-B822-B821,0,B822-B821)</f>
        <v>0</v>
      </c>
      <c r="E822" s="30">
        <f t="shared" si="182"/>
        <v>0</v>
      </c>
      <c r="F822" s="73">
        <f t="shared" ref="F822:G878" si="183">IFERROR(D822/B821,0)</f>
        <v>0</v>
      </c>
      <c r="G822" s="43">
        <f t="shared" si="183"/>
        <v>0</v>
      </c>
      <c r="H822" s="55"/>
      <c r="I822" s="31">
        <f t="shared" si="170"/>
        <v>892.08</v>
      </c>
      <c r="J822" s="137">
        <f>ROUND(IF(B821&lt;=$R$814,B821*$S$814/$O$813,MAX(IF(B821&lt;=$R$815,B821*$S$815/$O$813,MAX(IF(B821&lt;=$R$816,B821*$S$816/$O$813,MAX(IF(B821&lt;=$R$817,B821*$S$817/$O$813,MAX(IF(B821&lt;=$R$818,B821*$S$818/$O$813,MAX(IF(B821&lt;=$R$819,B821*$S$819/$O$813,MAX(IF(B821&gt;$R$820,B821*$S$820/$O$813,0),$R$819*$S$819/$O$813)),$R$818*$S$818/$O$813)),$R$817*$S$817/$O$813)),$R$816*$S$816/$O$813)),$R$815*$S$815/$O$813)),$R$814*$S$814/$O$813)),4)</f>
        <v>485.6857</v>
      </c>
      <c r="K822" s="77">
        <f t="shared" si="179"/>
        <v>87.423400000000001</v>
      </c>
      <c r="L822" s="137">
        <f>ROUND(IF(B821&lt;=$R$824,B821*$S$824/$O$813,IF(B821&gt;$R$825,B821*$S$825/$O$813,0)),4)</f>
        <v>148.67930000000001</v>
      </c>
      <c r="M822" s="77">
        <f t="shared" si="181"/>
        <v>26.7623</v>
      </c>
      <c r="N822" s="14"/>
      <c r="P822" s="14"/>
      <c r="T822" s="14">
        <f>ROUND(IF(B818&lt;=R814,B818*S814/O813,IF(B818&lt;=R815,B818*S815/O813,IF(B818&lt;=R816,B818*S816/O813,IF(B818&lt;=R817,B818*S817/O813,IF(B818&lt;=R818,B818*S818/O813,IF(B818&lt;=R819,B818*S819/O813,IF(B818&gt;R820,B818*S820/O813,0))))))),2)</f>
        <v>485.69</v>
      </c>
      <c r="V822" s="36">
        <f t="shared" si="171"/>
        <v>1303.52</v>
      </c>
      <c r="W822" s="36">
        <f t="shared" si="172"/>
        <v>1295.7199999999998</v>
      </c>
    </row>
    <row r="823" spans="1:23" x14ac:dyDescent="0.2">
      <c r="A823" s="29">
        <v>42020</v>
      </c>
      <c r="B823" s="2">
        <v>36277751.25</v>
      </c>
      <c r="C823" s="2">
        <v>1299.6199999999999</v>
      </c>
      <c r="D823" s="2">
        <f t="shared" si="182"/>
        <v>0</v>
      </c>
      <c r="E823" s="30">
        <f t="shared" si="182"/>
        <v>0</v>
      </c>
      <c r="F823" s="73">
        <f t="shared" si="183"/>
        <v>0</v>
      </c>
      <c r="G823" s="43">
        <f t="shared" si="183"/>
        <v>0</v>
      </c>
      <c r="H823" s="55"/>
      <c r="I823" s="19">
        <f t="shared" si="170"/>
        <v>892.08</v>
      </c>
      <c r="J823" s="138">
        <f>ROUND(IF(B822&lt;=$R$814,B822*$S$814/$O$813,MAX(IF(B822&lt;=$R$815,B822*$S$815/$O$813,MAX(IF(B822&lt;=$R$816,B822*$S$816/$O$813,MAX(IF(B822&lt;=$R$817,B822*$S$817/$O$813,MAX(IF(B822&lt;=$R$818,B822*$S$818/$O$813,MAX(IF(B822&lt;=$R$819,B822*$S$819/$O$813,MAX(IF(B822&gt;$R$820,B822*$S$820/$O$813,0),$R$819*$S$819/$O$813)),$R$818*$S$818/$O$813)),$R$817*$S$817/$O$813)),$R$816*$S$816/$O$813)),$R$815*$S$815/$O$813)),$R$814*$S$814/$O$813)),4)</f>
        <v>485.6857</v>
      </c>
      <c r="K823" s="78">
        <f t="shared" si="179"/>
        <v>87.423400000000001</v>
      </c>
      <c r="L823" s="144">
        <f>ROUND(IF(B822&lt;=$R$824,B822*$S$824/$O$813,IF(B822&gt;$R$825,B822*$S$825/$O$813,0)),4)</f>
        <v>148.67930000000001</v>
      </c>
      <c r="M823" s="87">
        <f t="shared" si="181"/>
        <v>26.7623</v>
      </c>
      <c r="N823" s="14"/>
      <c r="P823" s="14"/>
      <c r="Q823" s="198" t="s">
        <v>40</v>
      </c>
      <c r="R823" s="198"/>
      <c r="S823" s="198"/>
      <c r="T823" s="63">
        <f>ROUND(IF(B818&lt;=R814,B818*S814/O813,MAX(IF(B818&lt;=R815,B818*S815/O813,MAX(IF(B818&lt;=R816,B818*S816/O813,MAX(IF(B818&lt;=R817,B818*S817/O813,MAX(IF(B818&lt;=R818,B818*S818/O813,MAX(IF(B818&lt;=R819,B818*S819/O813,MAX(IF(B818&gt;R820,B818*S820/O813,0),R819*S819/$O$813)),R818*S818/$O$813)),R817*S817/$O$813)),R816*S816/$O$813)),R815*S815/$O$813)),R814*S814/$O$813)),2)</f>
        <v>485.69</v>
      </c>
      <c r="V823" s="36">
        <f t="shared" si="171"/>
        <v>1303.52</v>
      </c>
      <c r="W823" s="36">
        <f t="shared" si="172"/>
        <v>1295.7199999999998</v>
      </c>
    </row>
    <row r="824" spans="1:23" x14ac:dyDescent="0.2">
      <c r="A824" s="29">
        <v>42021</v>
      </c>
      <c r="B824" s="2">
        <v>36277751.25</v>
      </c>
      <c r="C824" s="2">
        <v>1299.6199999999999</v>
      </c>
      <c r="D824" s="2">
        <f t="shared" si="182"/>
        <v>0</v>
      </c>
      <c r="E824" s="30">
        <f t="shared" si="182"/>
        <v>0</v>
      </c>
      <c r="F824" s="73">
        <f t="shared" si="183"/>
        <v>0</v>
      </c>
      <c r="G824" s="43">
        <f t="shared" si="183"/>
        <v>0</v>
      </c>
      <c r="H824" s="55"/>
      <c r="I824" s="19">
        <f t="shared" si="170"/>
        <v>892.08</v>
      </c>
      <c r="J824" s="138">
        <f t="shared" ref="J824:J827" si="184">ROUND(IF(B823&lt;=$R$814,B823*$S$814/$O$813,MAX(IF(B823&lt;=$R$815,B823*$S$815/$O$813,MAX(IF(B823&lt;=$R$816,B823*$S$816/$O$813,MAX(IF(B823&lt;=$R$817,B823*$S$817/$O$813,MAX(IF(B823&lt;=$R$818,B823*$S$818/$O$813,MAX(IF(B823&lt;=$R$819,B823*$S$819/$O$813,MAX(IF(B823&gt;$R$820,B823*$S$820/$O$813,0),$R$819*$S$819/$O$813)),$R$818*$S$818/$O$813)),$R$817*$S$817/$O$813)),$R$816*$S$816/$O$813)),$R$815*$S$815/$O$813)),$R$814*$S$814/$O$813)),4)</f>
        <v>485.6857</v>
      </c>
      <c r="K824" s="78">
        <f t="shared" si="179"/>
        <v>87.423400000000001</v>
      </c>
      <c r="L824" s="144">
        <f t="shared" ref="L824:L827" si="185">ROUND(IF(B823&lt;=$R$824,B823*$S$824/$O$813,IF(B823&gt;$R$825,B823*$S$825/$O$813,0)),4)</f>
        <v>148.67930000000001</v>
      </c>
      <c r="M824" s="87">
        <f t="shared" si="181"/>
        <v>26.7623</v>
      </c>
      <c r="N824" s="14"/>
      <c r="P824" s="14"/>
      <c r="Q824" s="50">
        <v>0</v>
      </c>
      <c r="R824" s="49">
        <v>100000000</v>
      </c>
      <c r="S824" s="48">
        <v>1.5E-3</v>
      </c>
      <c r="T824" s="61">
        <f>ROUND(IF(B818&lt;=R824,B818*S824/O813,IF(B818&gt;R825,B818*S825/O813,0)),2)</f>
        <v>148.68</v>
      </c>
      <c r="V824" s="36">
        <f t="shared" si="171"/>
        <v>1303.52</v>
      </c>
      <c r="W824" s="36">
        <f t="shared" si="172"/>
        <v>1295.7199999999998</v>
      </c>
    </row>
    <row r="825" spans="1:23" x14ac:dyDescent="0.2">
      <c r="A825" s="29">
        <v>42022</v>
      </c>
      <c r="B825" s="2">
        <v>36277751.25</v>
      </c>
      <c r="C825" s="2">
        <v>1299.6199999999999</v>
      </c>
      <c r="D825" s="2">
        <f t="shared" si="182"/>
        <v>0</v>
      </c>
      <c r="E825" s="30">
        <f t="shared" si="182"/>
        <v>0</v>
      </c>
      <c r="F825" s="73">
        <f t="shared" si="183"/>
        <v>0</v>
      </c>
      <c r="G825" s="43">
        <f t="shared" si="183"/>
        <v>0</v>
      </c>
      <c r="H825" s="55"/>
      <c r="I825" s="19">
        <f t="shared" si="170"/>
        <v>892.08</v>
      </c>
      <c r="J825" s="138">
        <f t="shared" si="184"/>
        <v>485.6857</v>
      </c>
      <c r="K825" s="78">
        <f t="shared" si="179"/>
        <v>87.423400000000001</v>
      </c>
      <c r="L825" s="144">
        <f t="shared" si="185"/>
        <v>148.67930000000001</v>
      </c>
      <c r="M825" s="87">
        <f t="shared" si="181"/>
        <v>26.7623</v>
      </c>
      <c r="N825" s="14"/>
      <c r="P825" s="14"/>
      <c r="Q825" s="50" t="s">
        <v>41</v>
      </c>
      <c r="R825" s="49">
        <v>100000000</v>
      </c>
      <c r="S825" s="48">
        <v>1E-3</v>
      </c>
      <c r="T825" s="14">
        <f>IF(B818&gt;R825,B818*S825/O813,0)</f>
        <v>0</v>
      </c>
      <c r="V825" s="36">
        <f t="shared" si="171"/>
        <v>1303.52</v>
      </c>
      <c r="W825" s="36">
        <f t="shared" si="172"/>
        <v>1295.7199999999998</v>
      </c>
    </row>
    <row r="826" spans="1:23" x14ac:dyDescent="0.2">
      <c r="A826" s="29">
        <v>42023</v>
      </c>
      <c r="B826" s="2">
        <v>36277751.25</v>
      </c>
      <c r="C826" s="2">
        <v>1299.6199999999999</v>
      </c>
      <c r="D826" s="2">
        <f t="shared" si="182"/>
        <v>0</v>
      </c>
      <c r="E826" s="30">
        <f t="shared" si="182"/>
        <v>0</v>
      </c>
      <c r="F826" s="73">
        <f t="shared" si="183"/>
        <v>0</v>
      </c>
      <c r="G826" s="43">
        <f t="shared" si="183"/>
        <v>0</v>
      </c>
      <c r="H826" s="55"/>
      <c r="I826" s="19">
        <f t="shared" si="170"/>
        <v>892.08</v>
      </c>
      <c r="J826" s="138">
        <f t="shared" si="184"/>
        <v>485.6857</v>
      </c>
      <c r="K826" s="78">
        <f t="shared" si="179"/>
        <v>87.423400000000001</v>
      </c>
      <c r="L826" s="144">
        <f t="shared" si="185"/>
        <v>148.67930000000001</v>
      </c>
      <c r="M826" s="87">
        <f t="shared" si="181"/>
        <v>26.7623</v>
      </c>
      <c r="N826" s="14"/>
      <c r="O826" s="14"/>
      <c r="P826" s="14"/>
      <c r="Q826" s="71" t="s">
        <v>38</v>
      </c>
      <c r="R826" s="52">
        <v>6000</v>
      </c>
      <c r="S826" s="49"/>
      <c r="V826" s="36">
        <f t="shared" si="171"/>
        <v>1303.52</v>
      </c>
      <c r="W826" s="36">
        <f t="shared" si="172"/>
        <v>1295.7199999999998</v>
      </c>
    </row>
    <row r="827" spans="1:23" x14ac:dyDescent="0.2">
      <c r="A827" s="29">
        <v>42024</v>
      </c>
      <c r="B827" s="2">
        <v>36277751.25</v>
      </c>
      <c r="C827" s="2">
        <v>1299.6199999999999</v>
      </c>
      <c r="D827" s="2">
        <f t="shared" si="182"/>
        <v>0</v>
      </c>
      <c r="E827" s="30">
        <f t="shared" si="182"/>
        <v>0</v>
      </c>
      <c r="F827" s="73">
        <f t="shared" si="183"/>
        <v>0</v>
      </c>
      <c r="G827" s="43">
        <f t="shared" si="183"/>
        <v>0</v>
      </c>
      <c r="H827" s="55"/>
      <c r="I827" s="19">
        <f t="shared" si="170"/>
        <v>892.08</v>
      </c>
      <c r="J827" s="138">
        <f t="shared" si="184"/>
        <v>485.6857</v>
      </c>
      <c r="K827" s="78">
        <f t="shared" si="179"/>
        <v>87.423400000000001</v>
      </c>
      <c r="L827" s="144">
        <f t="shared" si="185"/>
        <v>148.67930000000001</v>
      </c>
      <c r="M827" s="87">
        <f t="shared" si="181"/>
        <v>26.7623</v>
      </c>
      <c r="N827" s="14"/>
      <c r="O827" s="14"/>
      <c r="P827" s="14"/>
      <c r="V827" s="36">
        <f t="shared" si="171"/>
        <v>1303.52</v>
      </c>
      <c r="W827" s="36">
        <f t="shared" si="172"/>
        <v>1295.7199999999998</v>
      </c>
    </row>
    <row r="828" spans="1:23" x14ac:dyDescent="0.2">
      <c r="A828" s="29">
        <v>42025</v>
      </c>
      <c r="B828" s="2">
        <v>36277751.25</v>
      </c>
      <c r="C828" s="2">
        <v>1299.6199999999999</v>
      </c>
      <c r="D828" s="2">
        <f t="shared" si="182"/>
        <v>0</v>
      </c>
      <c r="E828" s="30">
        <f t="shared" si="182"/>
        <v>0</v>
      </c>
      <c r="F828" s="73">
        <f t="shared" si="183"/>
        <v>0</v>
      </c>
      <c r="G828" s="43">
        <f t="shared" si="183"/>
        <v>0</v>
      </c>
      <c r="H828" s="55"/>
      <c r="I828" s="31">
        <f t="shared" si="170"/>
        <v>892.08</v>
      </c>
      <c r="J828" s="137">
        <f>ROUND(IF(B827&lt;=$R$814,B827*$S$814/$O$813,MAX(IF(B827&lt;=$R$815,B827*$S$815/$O$813,MAX(IF(B827&lt;=$R$816,B827*$S$816/$O$813,MAX(IF(B827&lt;=$R$817,B827*$S$817/$O$813,MAX(IF(B827&lt;=$R$818,B827*$S$818/$O$813,MAX(IF(B827&lt;=$R$819,B827*$S$819/$O$813,MAX(IF(B827&gt;$R$820,B827*$S$820/$O$813,0),$R$819*$S$819/$O$813)),$R$818*$S$818/$O$813)),$R$817*$S$817/$O$813)),$R$816*$S$816/$O$813)),$R$815*$S$815/$O$813)),$R$814*$S$814/$O$813)),4)</f>
        <v>485.6857</v>
      </c>
      <c r="K828" s="77">
        <f t="shared" si="179"/>
        <v>87.423400000000001</v>
      </c>
      <c r="L828" s="137">
        <f>ROUND(IF(B827&lt;=$R$824,B827*$S$824/$O$813,IF(B827&gt;$R$825,B827*$S$825/$O$813,0)),4)</f>
        <v>148.67930000000001</v>
      </c>
      <c r="M828" s="77">
        <f t="shared" si="181"/>
        <v>26.7623</v>
      </c>
      <c r="N828" s="14"/>
      <c r="O828" s="14"/>
      <c r="P828" s="14"/>
      <c r="Q828" s="36"/>
      <c r="R828" s="36"/>
      <c r="S828" s="57"/>
      <c r="V828" s="36">
        <f t="shared" si="171"/>
        <v>1303.52</v>
      </c>
      <c r="W828" s="36">
        <f t="shared" si="172"/>
        <v>1295.7199999999998</v>
      </c>
    </row>
    <row r="829" spans="1:23" x14ac:dyDescent="0.2">
      <c r="A829" s="29">
        <v>42026</v>
      </c>
      <c r="B829" s="2">
        <v>36277751.25</v>
      </c>
      <c r="C829" s="2">
        <v>1299.6199999999999</v>
      </c>
      <c r="D829" s="2">
        <f t="shared" si="182"/>
        <v>0</v>
      </c>
      <c r="E829" s="30">
        <f t="shared" si="182"/>
        <v>0</v>
      </c>
      <c r="F829" s="73">
        <f t="shared" si="183"/>
        <v>0</v>
      </c>
      <c r="G829" s="43">
        <f t="shared" si="183"/>
        <v>0</v>
      </c>
      <c r="H829" s="55"/>
      <c r="I829" s="31">
        <f t="shared" si="170"/>
        <v>892.08</v>
      </c>
      <c r="J829" s="137">
        <f>ROUND(IF(B828&lt;=$R$814,B828*$S$814/$O$813,MAX(IF(B828&lt;=$R$815,B828*$S$815/$O$813,MAX(IF(B828&lt;=$R$816,B828*$S$816/$O$813,MAX(IF(B828&lt;=$R$817,B828*$S$817/$O$813,MAX(IF(B828&lt;=$R$818,B828*$S$818/$O$813,MAX(IF(B828&lt;=$R$819,B828*$S$819/$O$813,MAX(IF(B828&gt;$R$820,B828*$S$820/$O$813,0),$R$819*$S$819/$O$813)),$R$818*$S$818/$O$813)),$R$817*$S$817/$O$813)),$R$816*$S$816/$O$813)),$R$815*$S$815/$O$813)),$R$814*$S$814/$O$813)),4)</f>
        <v>485.6857</v>
      </c>
      <c r="K829" s="77">
        <f t="shared" si="179"/>
        <v>87.423400000000001</v>
      </c>
      <c r="L829" s="137">
        <f>ROUND(IF(B828&lt;=$R$824,B828*$S$824/$O$813,IF(B828&gt;$R$825,B828*$S$825/$O$813,0)),4)</f>
        <v>148.67930000000001</v>
      </c>
      <c r="M829" s="77">
        <f t="shared" si="181"/>
        <v>26.7623</v>
      </c>
      <c r="N829" s="14"/>
      <c r="O829" s="14"/>
      <c r="P829" s="14"/>
      <c r="Q829" s="36"/>
      <c r="R829" s="36"/>
      <c r="S829" s="57"/>
      <c r="V829" s="36">
        <f t="shared" si="171"/>
        <v>1303.52</v>
      </c>
      <c r="W829" s="36">
        <f t="shared" si="172"/>
        <v>1295.7199999999998</v>
      </c>
    </row>
    <row r="830" spans="1:23" x14ac:dyDescent="0.2">
      <c r="A830" s="29">
        <v>42027</v>
      </c>
      <c r="B830" s="2">
        <v>36277751.25</v>
      </c>
      <c r="C830" s="2">
        <v>1299.6199999999999</v>
      </c>
      <c r="D830" s="2">
        <f t="shared" si="182"/>
        <v>0</v>
      </c>
      <c r="E830" s="30">
        <f t="shared" si="182"/>
        <v>0</v>
      </c>
      <c r="F830" s="73">
        <f t="shared" si="183"/>
        <v>0</v>
      </c>
      <c r="G830" s="43">
        <f t="shared" si="183"/>
        <v>0</v>
      </c>
      <c r="H830" s="55"/>
      <c r="I830" s="19">
        <f t="shared" si="170"/>
        <v>892.08</v>
      </c>
      <c r="J830" s="138">
        <f>ROUND(IF(B829&lt;=$R$814,B829*$S$814/$O$813,MAX(IF(B829&lt;=$R$815,B829*$S$815/$O$813,MAX(IF(B829&lt;=$R$816,B829*$S$816/$O$813,MAX(IF(B829&lt;=$R$817,B829*$S$817/$O$813,MAX(IF(B829&lt;=$R$818,B829*$S$818/$O$813,MAX(IF(B829&lt;=$R$819,B829*$S$819/$O$813,MAX(IF(B829&gt;$R$820,B829*$S$820/$O$813,0),$R$819*$S$819/$O$813)),$R$818*$S$818/$O$813)),$R$817*$S$817/$O$813)),$R$816*$S$816/$O$813)),$R$815*$S$815/$O$813)),$R$814*$S$814/$O$813)),4)</f>
        <v>485.6857</v>
      </c>
      <c r="K830" s="78">
        <f t="shared" si="179"/>
        <v>87.423400000000001</v>
      </c>
      <c r="L830" s="144">
        <f>ROUND(IF(B829&lt;=$R$824,B829*$S$824/$O$813,IF(B829&gt;$R$825,B829*$S$825/$O$813,0)),4)</f>
        <v>148.67930000000001</v>
      </c>
      <c r="M830" s="87">
        <f t="shared" si="181"/>
        <v>26.7623</v>
      </c>
      <c r="N830" s="14"/>
      <c r="O830" s="14"/>
      <c r="P830" s="14"/>
      <c r="Q830" s="36"/>
      <c r="R830" s="36"/>
      <c r="S830" s="57"/>
      <c r="V830" s="36">
        <f t="shared" si="171"/>
        <v>1303.52</v>
      </c>
      <c r="W830" s="36">
        <f t="shared" si="172"/>
        <v>1295.7199999999998</v>
      </c>
    </row>
    <row r="831" spans="1:23" x14ac:dyDescent="0.2">
      <c r="A831" s="29">
        <v>42028</v>
      </c>
      <c r="B831" s="2">
        <v>36277751.25</v>
      </c>
      <c r="C831" s="2">
        <v>1299.6199999999999</v>
      </c>
      <c r="D831" s="2">
        <f t="shared" si="182"/>
        <v>0</v>
      </c>
      <c r="E831" s="30">
        <f t="shared" si="182"/>
        <v>0</v>
      </c>
      <c r="F831" s="73">
        <f t="shared" si="183"/>
        <v>0</v>
      </c>
      <c r="G831" s="43">
        <f t="shared" si="183"/>
        <v>0</v>
      </c>
      <c r="H831" s="55"/>
      <c r="I831" s="19">
        <f t="shared" si="170"/>
        <v>892.08</v>
      </c>
      <c r="J831" s="138">
        <f t="shared" ref="J831:J894" si="186">ROUND(IF(B830&lt;=$R$814,B830*$S$814/$O$813,MAX(IF(B830&lt;=$R$815,B830*$S$815/$O$813,MAX(IF(B830&lt;=$R$816,B830*$S$816/$O$813,MAX(IF(B830&lt;=$R$817,B830*$S$817/$O$813,MAX(IF(B830&lt;=$R$818,B830*$S$818/$O$813,MAX(IF(B830&lt;=$R$819,B830*$S$819/$O$813,MAX(IF(B830&gt;$R$820,B830*$S$820/$O$813,0),$R$819*$S$819/$O$813)),$R$818*$S$818/$O$813)),$R$817*$S$817/$O$813)),$R$816*$S$816/$O$813)),$R$815*$S$815/$O$813)),$R$814*$S$814/$O$813)),4)</f>
        <v>485.6857</v>
      </c>
      <c r="K831" s="78">
        <f t="shared" si="179"/>
        <v>87.423400000000001</v>
      </c>
      <c r="L831" s="144">
        <f t="shared" ref="L831:L834" si="187">ROUND(IF(B830&lt;=$R$824,B830*$S$824/$O$813,IF(B830&gt;$R$825,B830*$S$825/$O$813,0)),4)</f>
        <v>148.67930000000001</v>
      </c>
      <c r="M831" s="87">
        <f t="shared" si="181"/>
        <v>26.7623</v>
      </c>
      <c r="N831" s="14"/>
      <c r="O831" s="14"/>
      <c r="P831" s="14"/>
      <c r="V831" s="36">
        <f t="shared" si="171"/>
        <v>1303.52</v>
      </c>
      <c r="W831" s="36">
        <f t="shared" si="172"/>
        <v>1295.7199999999998</v>
      </c>
    </row>
    <row r="832" spans="1:23" x14ac:dyDescent="0.2">
      <c r="A832" s="29">
        <v>42029</v>
      </c>
      <c r="B832" s="2">
        <v>36277751.25</v>
      </c>
      <c r="C832" s="2">
        <v>1299.6199999999999</v>
      </c>
      <c r="D832" s="2">
        <f t="shared" si="182"/>
        <v>0</v>
      </c>
      <c r="E832" s="30">
        <f t="shared" si="182"/>
        <v>0</v>
      </c>
      <c r="F832" s="73">
        <f t="shared" si="183"/>
        <v>0</v>
      </c>
      <c r="G832" s="43">
        <f t="shared" si="183"/>
        <v>0</v>
      </c>
      <c r="H832" s="55"/>
      <c r="I832" s="19">
        <f t="shared" si="170"/>
        <v>892.08</v>
      </c>
      <c r="J832" s="138">
        <f t="shared" si="186"/>
        <v>485.6857</v>
      </c>
      <c r="K832" s="78">
        <f t="shared" si="179"/>
        <v>87.423400000000001</v>
      </c>
      <c r="L832" s="144">
        <f t="shared" si="187"/>
        <v>148.67930000000001</v>
      </c>
      <c r="M832" s="87">
        <f t="shared" si="181"/>
        <v>26.7623</v>
      </c>
      <c r="N832" s="14"/>
      <c r="O832" s="14"/>
      <c r="P832" s="14"/>
      <c r="V832" s="36">
        <f t="shared" si="171"/>
        <v>1303.52</v>
      </c>
      <c r="W832" s="36">
        <f t="shared" si="172"/>
        <v>1295.7199999999998</v>
      </c>
    </row>
    <row r="833" spans="1:28" x14ac:dyDescent="0.2">
      <c r="A833" s="29">
        <v>42030</v>
      </c>
      <c r="B833" s="2">
        <v>36277751.25</v>
      </c>
      <c r="C833" s="2">
        <v>1299.6199999999999</v>
      </c>
      <c r="D833" s="2">
        <f t="shared" si="182"/>
        <v>0</v>
      </c>
      <c r="E833" s="30">
        <f t="shared" si="182"/>
        <v>0</v>
      </c>
      <c r="F833" s="73">
        <f t="shared" si="183"/>
        <v>0</v>
      </c>
      <c r="G833" s="43">
        <f t="shared" si="183"/>
        <v>0</v>
      </c>
      <c r="H833" s="55"/>
      <c r="I833" s="19">
        <f t="shared" si="170"/>
        <v>892.08</v>
      </c>
      <c r="J833" s="138">
        <f t="shared" si="186"/>
        <v>485.6857</v>
      </c>
      <c r="K833" s="78">
        <f t="shared" si="179"/>
        <v>87.423400000000001</v>
      </c>
      <c r="L833" s="144">
        <f t="shared" si="187"/>
        <v>148.67930000000001</v>
      </c>
      <c r="M833" s="87">
        <f t="shared" si="181"/>
        <v>26.7623</v>
      </c>
      <c r="N833" s="191" t="s">
        <v>54</v>
      </c>
      <c r="O833" s="191"/>
      <c r="P833" s="191"/>
      <c r="V833" s="36">
        <f t="shared" si="171"/>
        <v>1303.52</v>
      </c>
      <c r="W833" s="36">
        <f t="shared" si="172"/>
        <v>1295.7199999999998</v>
      </c>
    </row>
    <row r="834" spans="1:28" x14ac:dyDescent="0.2">
      <c r="A834" s="29">
        <v>42031</v>
      </c>
      <c r="B834" s="2">
        <v>36277751.25</v>
      </c>
      <c r="C834" s="2">
        <v>1299.6199999999999</v>
      </c>
      <c r="D834" s="2">
        <f t="shared" si="182"/>
        <v>0</v>
      </c>
      <c r="E834" s="30">
        <f t="shared" si="182"/>
        <v>0</v>
      </c>
      <c r="F834" s="73">
        <f t="shared" si="183"/>
        <v>0</v>
      </c>
      <c r="G834" s="43">
        <f t="shared" si="183"/>
        <v>0</v>
      </c>
      <c r="H834" s="55"/>
      <c r="I834" s="19">
        <f t="shared" si="170"/>
        <v>892.08</v>
      </c>
      <c r="J834" s="138">
        <f t="shared" si="186"/>
        <v>485.6857</v>
      </c>
      <c r="K834" s="78">
        <f t="shared" si="179"/>
        <v>87.423400000000001</v>
      </c>
      <c r="L834" s="144">
        <f t="shared" si="187"/>
        <v>148.67930000000001</v>
      </c>
      <c r="M834" s="87">
        <f t="shared" si="181"/>
        <v>26.7623</v>
      </c>
      <c r="N834" s="119" t="s">
        <v>52</v>
      </c>
      <c r="O834" s="120">
        <f>SUM(J808:J838)</f>
        <v>15063.6723</v>
      </c>
      <c r="P834" s="76">
        <f>SUM(L808:L838)</f>
        <v>4611.3283999999976</v>
      </c>
      <c r="V834" s="36">
        <f t="shared" si="171"/>
        <v>1303.52</v>
      </c>
      <c r="W834" s="36">
        <f t="shared" si="172"/>
        <v>1295.7199999999998</v>
      </c>
    </row>
    <row r="835" spans="1:28" x14ac:dyDescent="0.2">
      <c r="A835" s="29">
        <v>42032</v>
      </c>
      <c r="B835" s="2">
        <v>36277751.25</v>
      </c>
      <c r="C835" s="2">
        <v>1299.6199999999999</v>
      </c>
      <c r="D835" s="2">
        <f t="shared" si="182"/>
        <v>0</v>
      </c>
      <c r="E835" s="30">
        <f t="shared" si="182"/>
        <v>0</v>
      </c>
      <c r="F835" s="73">
        <f t="shared" si="183"/>
        <v>0</v>
      </c>
      <c r="G835" s="43">
        <f t="shared" si="183"/>
        <v>0</v>
      </c>
      <c r="H835" s="55"/>
      <c r="I835" s="31">
        <f t="shared" si="170"/>
        <v>892.08</v>
      </c>
      <c r="J835" s="137">
        <f t="shared" si="186"/>
        <v>485.6857</v>
      </c>
      <c r="K835" s="77">
        <f t="shared" si="179"/>
        <v>87.423400000000001</v>
      </c>
      <c r="L835" s="137">
        <f>ROUND(IF(B834&lt;=$R$824,B834*$S$824/$O$813,IF(B834&gt;$R$825,B834*$S$825/$O$813,0)),4)</f>
        <v>148.67930000000001</v>
      </c>
      <c r="M835" s="77">
        <f t="shared" si="181"/>
        <v>26.7623</v>
      </c>
      <c r="N835" s="119" t="s">
        <v>53</v>
      </c>
      <c r="O835" s="76">
        <f>SUM(K808:K838)</f>
        <v>2711.4602</v>
      </c>
      <c r="P835" s="76">
        <f>SUM(M808:M838)</f>
        <v>830.03989999999965</v>
      </c>
      <c r="V835" s="36">
        <f t="shared" si="171"/>
        <v>1303.52</v>
      </c>
      <c r="W835" s="36">
        <f t="shared" si="172"/>
        <v>1295.7199999999998</v>
      </c>
      <c r="Y835" s="3" t="s">
        <v>64</v>
      </c>
      <c r="AA835" s="3" t="s">
        <v>27</v>
      </c>
      <c r="AB835" s="3" t="s">
        <v>28</v>
      </c>
    </row>
    <row r="836" spans="1:28" x14ac:dyDescent="0.2">
      <c r="A836" s="29">
        <v>42033</v>
      </c>
      <c r="B836" s="2">
        <v>36277751.25</v>
      </c>
      <c r="C836" s="2">
        <v>1299.6199999999999</v>
      </c>
      <c r="D836" s="2">
        <f t="shared" si="182"/>
        <v>0</v>
      </c>
      <c r="E836" s="30">
        <f t="shared" si="182"/>
        <v>0</v>
      </c>
      <c r="F836" s="73">
        <f t="shared" si="183"/>
        <v>0</v>
      </c>
      <c r="G836" s="43">
        <f t="shared" si="183"/>
        <v>0</v>
      </c>
      <c r="H836" s="55"/>
      <c r="I836" s="31">
        <f t="shared" si="170"/>
        <v>892.08</v>
      </c>
      <c r="J836" s="137">
        <f t="shared" si="186"/>
        <v>485.6857</v>
      </c>
      <c r="K836" s="77">
        <f t="shared" si="179"/>
        <v>87.423400000000001</v>
      </c>
      <c r="L836" s="137">
        <f>ROUND(IF(B835&lt;=$R$824,B835*$S$824/$O$813,IF(B835&gt;$R$825,B835*$S$825/$O$813,0)),4)</f>
        <v>148.67930000000001</v>
      </c>
      <c r="M836" s="77">
        <f t="shared" si="181"/>
        <v>26.7623</v>
      </c>
      <c r="N836" s="186" t="s">
        <v>5</v>
      </c>
      <c r="O836" s="186"/>
      <c r="P836" s="186"/>
      <c r="V836" s="36">
        <f t="shared" si="171"/>
        <v>1303.52</v>
      </c>
      <c r="W836" s="36">
        <f t="shared" si="172"/>
        <v>1295.7199999999998</v>
      </c>
      <c r="Y836" s="36">
        <f>B836*Y837/12</f>
        <v>302.31459375000003</v>
      </c>
      <c r="AA836" s="36">
        <f>B836*AA837/12</f>
        <v>6046.2918749999999</v>
      </c>
      <c r="AB836" s="36">
        <f>B836*AB837/12</f>
        <v>30231.459375000002</v>
      </c>
    </row>
    <row r="837" spans="1:28" x14ac:dyDescent="0.2">
      <c r="A837" s="29">
        <v>42034</v>
      </c>
      <c r="B837" s="31">
        <v>36831644.780000001</v>
      </c>
      <c r="C837" s="31">
        <v>1319.47</v>
      </c>
      <c r="D837" s="2">
        <f t="shared" si="182"/>
        <v>553893.53000000119</v>
      </c>
      <c r="E837" s="30">
        <f t="shared" si="182"/>
        <v>19.850000000000136</v>
      </c>
      <c r="F837" s="73">
        <f t="shared" si="183"/>
        <v>1.5268132971720545E-2</v>
      </c>
      <c r="G837" s="43">
        <f t="shared" si="183"/>
        <v>1.5273695387882718E-2</v>
      </c>
      <c r="H837" s="55"/>
      <c r="I837" s="19">
        <f t="shared" si="170"/>
        <v>892.08</v>
      </c>
      <c r="J837" s="138">
        <f t="shared" si="186"/>
        <v>485.6857</v>
      </c>
      <c r="K837" s="78">
        <f t="shared" si="179"/>
        <v>87.423400000000001</v>
      </c>
      <c r="L837" s="144">
        <f>ROUND(IF(B836&lt;=$R$824,B836*$S$824/$O$813,IF(B836&gt;$R$825,B836*$S$825/$O$813,0)),4)</f>
        <v>148.67930000000001</v>
      </c>
      <c r="M837" s="87">
        <f t="shared" si="181"/>
        <v>26.7623</v>
      </c>
      <c r="N837" s="92" t="s">
        <v>43</v>
      </c>
      <c r="O837" s="174" t="s">
        <v>39</v>
      </c>
      <c r="P837" s="93" t="s">
        <v>40</v>
      </c>
      <c r="V837" s="36">
        <f t="shared" si="171"/>
        <v>1323.43</v>
      </c>
      <c r="W837" s="36">
        <f t="shared" si="172"/>
        <v>1315.51</v>
      </c>
      <c r="Y837" s="57">
        <v>1E-4</v>
      </c>
      <c r="AA837" s="57">
        <v>2E-3</v>
      </c>
      <c r="AB837" s="57">
        <v>0.01</v>
      </c>
    </row>
    <row r="838" spans="1:28" x14ac:dyDescent="0.2">
      <c r="A838" s="29">
        <v>42035</v>
      </c>
      <c r="B838" s="2">
        <v>36831644.780000001</v>
      </c>
      <c r="C838" s="2">
        <v>1319.47</v>
      </c>
      <c r="D838" s="2">
        <f t="shared" si="182"/>
        <v>0</v>
      </c>
      <c r="E838" s="30">
        <f t="shared" si="182"/>
        <v>0</v>
      </c>
      <c r="F838" s="73">
        <f t="shared" si="183"/>
        <v>0</v>
      </c>
      <c r="G838" s="43">
        <f t="shared" si="183"/>
        <v>0</v>
      </c>
      <c r="H838" s="55"/>
      <c r="I838" s="32">
        <f t="shared" si="170"/>
        <v>905.7</v>
      </c>
      <c r="J838" s="139">
        <f t="shared" si="186"/>
        <v>493.10129999999998</v>
      </c>
      <c r="K838" s="79">
        <f t="shared" si="179"/>
        <v>88.758200000000002</v>
      </c>
      <c r="L838" s="139">
        <f>ROUND(IF(B837&lt;=$R$824,B837*$S$824/$O$813,IF(B837&gt;$R$825,B837*$S$825/$O$813,0)),4)</f>
        <v>150.9494</v>
      </c>
      <c r="M838" s="79">
        <f t="shared" si="181"/>
        <v>27.1709</v>
      </c>
      <c r="N838" s="94">
        <f>SUM(I808:I838)</f>
        <v>27668.10000000002</v>
      </c>
      <c r="O838" s="89">
        <f>IF(SUM(J808:J838)&lt;20000,20000,SUM(J808:J838))</f>
        <v>20000</v>
      </c>
      <c r="P838" s="91">
        <f>IF(SUM(L808:L838)&lt;6000,6000,SUM(L808:L838))</f>
        <v>6000</v>
      </c>
      <c r="Q838" s="118"/>
      <c r="V838" s="36">
        <f t="shared" si="171"/>
        <v>1323.43</v>
      </c>
      <c r="W838" s="36">
        <f t="shared" si="172"/>
        <v>1315.51</v>
      </c>
    </row>
    <row r="839" spans="1:28" x14ac:dyDescent="0.2">
      <c r="A839" s="29">
        <v>42036</v>
      </c>
      <c r="B839" s="2">
        <v>36831644.780000001</v>
      </c>
      <c r="C839" s="2">
        <v>1319.47</v>
      </c>
      <c r="D839" s="2">
        <f t="shared" si="182"/>
        <v>0</v>
      </c>
      <c r="E839" s="30">
        <f t="shared" si="182"/>
        <v>0</v>
      </c>
      <c r="F839" s="73">
        <f t="shared" si="183"/>
        <v>0</v>
      </c>
      <c r="G839" s="43">
        <f t="shared" si="183"/>
        <v>0</v>
      </c>
      <c r="I839" s="19">
        <f t="shared" si="170"/>
        <v>905.7</v>
      </c>
      <c r="J839" s="138">
        <f t="shared" si="186"/>
        <v>493.10129999999998</v>
      </c>
      <c r="K839" s="78">
        <f t="shared" si="179"/>
        <v>88.758200000000002</v>
      </c>
      <c r="L839" s="144">
        <f>ROUND(IF(B838&lt;=$R$824,B838*$S$824/$O$813,IF(B838&gt;$R$825,B838*$S$825/$O$813,0)),4)</f>
        <v>150.9494</v>
      </c>
      <c r="M839" s="87">
        <f t="shared" si="181"/>
        <v>27.1709</v>
      </c>
      <c r="N839" s="94">
        <f>ROUND(N838*18/118,2)</f>
        <v>4220.5600000000004</v>
      </c>
      <c r="O839" s="90">
        <f>IF(O838=TRUE,SUM(K808:K838),O838*18%)</f>
        <v>3600</v>
      </c>
      <c r="P839" s="91">
        <f>IF(P838=TRUE,SUM(M808:M838),P838*18%)</f>
        <v>1080</v>
      </c>
      <c r="Q839" s="36"/>
      <c r="V839" s="36">
        <f t="shared" si="171"/>
        <v>1323.43</v>
      </c>
      <c r="W839" s="36">
        <f t="shared" si="172"/>
        <v>1315.51</v>
      </c>
    </row>
    <row r="840" spans="1:28" x14ac:dyDescent="0.2">
      <c r="A840" s="29">
        <v>42037</v>
      </c>
      <c r="B840" s="2">
        <v>36831644.780000001</v>
      </c>
      <c r="C840" s="2">
        <v>1319.47</v>
      </c>
      <c r="D840" s="2">
        <f t="shared" si="182"/>
        <v>0</v>
      </c>
      <c r="E840" s="30">
        <f t="shared" si="182"/>
        <v>0</v>
      </c>
      <c r="F840" s="73">
        <f t="shared" si="183"/>
        <v>0</v>
      </c>
      <c r="G840" s="43">
        <f t="shared" si="183"/>
        <v>0</v>
      </c>
      <c r="I840" s="19">
        <f t="shared" ref="I840:I871" si="188">ROUND(B839*$N$2/$O$813,2)</f>
        <v>905.7</v>
      </c>
      <c r="J840" s="138">
        <f t="shared" si="186"/>
        <v>493.10129999999998</v>
      </c>
      <c r="K840" s="78">
        <f t="shared" si="179"/>
        <v>88.758200000000002</v>
      </c>
      <c r="L840" s="144">
        <f t="shared" ref="L840:L903" si="189">ROUND(IF(B839&lt;=$R$824,B839*$S$824/$O$813,IF(B839&gt;$R$825,B839*$S$825/$O$813,0)),4)</f>
        <v>150.9494</v>
      </c>
      <c r="M840" s="87">
        <f t="shared" si="181"/>
        <v>27.1709</v>
      </c>
      <c r="N840" s="190" t="s">
        <v>47</v>
      </c>
      <c r="O840" s="190"/>
      <c r="P840" s="190"/>
      <c r="V840" s="36">
        <f t="shared" si="171"/>
        <v>1323.43</v>
      </c>
      <c r="W840" s="36">
        <f t="shared" si="172"/>
        <v>1315.51</v>
      </c>
    </row>
    <row r="841" spans="1:28" x14ac:dyDescent="0.2">
      <c r="A841" s="29">
        <v>42038</v>
      </c>
      <c r="B841" s="2">
        <v>36831644.780000001</v>
      </c>
      <c r="C841" s="2">
        <v>1319.47</v>
      </c>
      <c r="D841" s="2">
        <f t="shared" si="182"/>
        <v>0</v>
      </c>
      <c r="E841" s="30">
        <f t="shared" si="182"/>
        <v>0</v>
      </c>
      <c r="F841" s="73">
        <f t="shared" si="183"/>
        <v>0</v>
      </c>
      <c r="G841" s="43">
        <f t="shared" si="183"/>
        <v>0</v>
      </c>
      <c r="I841" s="19">
        <f t="shared" si="188"/>
        <v>905.7</v>
      </c>
      <c r="J841" s="138">
        <f t="shared" si="186"/>
        <v>493.10129999999998</v>
      </c>
      <c r="K841" s="78">
        <f t="shared" si="179"/>
        <v>88.758200000000002</v>
      </c>
      <c r="L841" s="144">
        <f t="shared" si="189"/>
        <v>150.9494</v>
      </c>
      <c r="M841" s="87">
        <f t="shared" si="181"/>
        <v>27.1709</v>
      </c>
      <c r="N841" s="88"/>
      <c r="O841" s="121"/>
      <c r="V841" s="36">
        <f t="shared" si="171"/>
        <v>1323.43</v>
      </c>
      <c r="W841" s="36">
        <f t="shared" si="172"/>
        <v>1315.51</v>
      </c>
    </row>
    <row r="842" spans="1:28" x14ac:dyDescent="0.2">
      <c r="A842" s="29">
        <v>42039</v>
      </c>
      <c r="B842" s="2">
        <v>36831644.780000001</v>
      </c>
      <c r="C842" s="2">
        <v>1319.47</v>
      </c>
      <c r="D842" s="2">
        <f t="shared" si="182"/>
        <v>0</v>
      </c>
      <c r="E842" s="30">
        <f t="shared" si="182"/>
        <v>0</v>
      </c>
      <c r="F842" s="73">
        <f t="shared" si="183"/>
        <v>0</v>
      </c>
      <c r="G842" s="43">
        <f t="shared" si="183"/>
        <v>0</v>
      </c>
      <c r="I842" s="31">
        <f t="shared" si="188"/>
        <v>905.7</v>
      </c>
      <c r="J842" s="137">
        <f t="shared" si="186"/>
        <v>493.10129999999998</v>
      </c>
      <c r="K842" s="77">
        <f t="shared" si="179"/>
        <v>88.758200000000002</v>
      </c>
      <c r="L842" s="137">
        <f t="shared" si="189"/>
        <v>150.9494</v>
      </c>
      <c r="M842" s="77">
        <f t="shared" si="181"/>
        <v>27.1709</v>
      </c>
      <c r="V842" s="36">
        <f t="shared" si="171"/>
        <v>1323.43</v>
      </c>
      <c r="W842" s="36">
        <f t="shared" si="172"/>
        <v>1315.51</v>
      </c>
    </row>
    <row r="843" spans="1:28" x14ac:dyDescent="0.2">
      <c r="A843" s="29">
        <v>42040</v>
      </c>
      <c r="B843" s="2">
        <v>36831644.780000001</v>
      </c>
      <c r="C843" s="2">
        <v>1319.47</v>
      </c>
      <c r="D843" s="2">
        <f t="shared" si="182"/>
        <v>0</v>
      </c>
      <c r="E843" s="30">
        <f t="shared" si="182"/>
        <v>0</v>
      </c>
      <c r="F843" s="73">
        <f t="shared" si="183"/>
        <v>0</v>
      </c>
      <c r="G843" s="43">
        <f t="shared" si="183"/>
        <v>0</v>
      </c>
      <c r="I843" s="31">
        <f t="shared" si="188"/>
        <v>905.7</v>
      </c>
      <c r="J843" s="137">
        <f t="shared" si="186"/>
        <v>493.10129999999998</v>
      </c>
      <c r="K843" s="77">
        <f t="shared" si="179"/>
        <v>88.758200000000002</v>
      </c>
      <c r="L843" s="137">
        <f t="shared" si="189"/>
        <v>150.9494</v>
      </c>
      <c r="M843" s="77">
        <f t="shared" si="181"/>
        <v>27.1709</v>
      </c>
      <c r="N843" s="14"/>
      <c r="O843" s="14"/>
      <c r="P843" s="14"/>
      <c r="V843" s="36">
        <f t="shared" si="171"/>
        <v>1323.43</v>
      </c>
      <c r="W843" s="36">
        <f t="shared" si="172"/>
        <v>1315.51</v>
      </c>
    </row>
    <row r="844" spans="1:28" x14ac:dyDescent="0.2">
      <c r="A844" s="29">
        <v>42041</v>
      </c>
      <c r="B844" s="2">
        <v>36831644.780000001</v>
      </c>
      <c r="C844" s="2">
        <v>1319.47</v>
      </c>
      <c r="D844" s="2">
        <f t="shared" si="182"/>
        <v>0</v>
      </c>
      <c r="E844" s="30">
        <f t="shared" si="182"/>
        <v>0</v>
      </c>
      <c r="F844" s="73">
        <f t="shared" si="183"/>
        <v>0</v>
      </c>
      <c r="G844" s="43">
        <f t="shared" si="183"/>
        <v>0</v>
      </c>
      <c r="I844" s="19">
        <f t="shared" si="188"/>
        <v>905.7</v>
      </c>
      <c r="J844" s="138">
        <f t="shared" si="186"/>
        <v>493.10129999999998</v>
      </c>
      <c r="K844" s="78">
        <f t="shared" si="179"/>
        <v>88.758200000000002</v>
      </c>
      <c r="L844" s="144">
        <f t="shared" si="189"/>
        <v>150.9494</v>
      </c>
      <c r="M844" s="87">
        <f t="shared" si="181"/>
        <v>27.1709</v>
      </c>
      <c r="N844" s="14"/>
      <c r="O844" s="14"/>
      <c r="P844" s="14"/>
      <c r="V844" s="36">
        <f t="shared" si="171"/>
        <v>1323.43</v>
      </c>
      <c r="W844" s="36">
        <f t="shared" si="172"/>
        <v>1315.51</v>
      </c>
    </row>
    <row r="845" spans="1:28" x14ac:dyDescent="0.2">
      <c r="A845" s="29">
        <v>42042</v>
      </c>
      <c r="B845" s="2">
        <v>36831644.780000001</v>
      </c>
      <c r="C845" s="2">
        <v>1319.47</v>
      </c>
      <c r="D845" s="2">
        <f t="shared" si="182"/>
        <v>0</v>
      </c>
      <c r="E845" s="30">
        <f t="shared" si="182"/>
        <v>0</v>
      </c>
      <c r="F845" s="73">
        <f t="shared" si="183"/>
        <v>0</v>
      </c>
      <c r="G845" s="43">
        <f t="shared" si="183"/>
        <v>0</v>
      </c>
      <c r="I845" s="19">
        <f t="shared" si="188"/>
        <v>905.7</v>
      </c>
      <c r="J845" s="138">
        <f t="shared" si="186"/>
        <v>493.10129999999998</v>
      </c>
      <c r="K845" s="78">
        <f t="shared" si="179"/>
        <v>88.758200000000002</v>
      </c>
      <c r="L845" s="144">
        <f t="shared" si="189"/>
        <v>150.9494</v>
      </c>
      <c r="M845" s="87">
        <f t="shared" si="181"/>
        <v>27.1709</v>
      </c>
      <c r="N845" s="14"/>
      <c r="O845" s="14"/>
      <c r="P845" s="14"/>
      <c r="V845" s="36">
        <f t="shared" si="171"/>
        <v>1323.43</v>
      </c>
      <c r="W845" s="36">
        <f t="shared" si="172"/>
        <v>1315.51</v>
      </c>
    </row>
    <row r="846" spans="1:28" x14ac:dyDescent="0.2">
      <c r="A846" s="29">
        <v>42043</v>
      </c>
      <c r="B846" s="2">
        <v>36831644.780000001</v>
      </c>
      <c r="C846" s="2">
        <v>1319.47</v>
      </c>
      <c r="D846" s="2">
        <f t="shared" si="182"/>
        <v>0</v>
      </c>
      <c r="E846" s="30">
        <f t="shared" si="182"/>
        <v>0</v>
      </c>
      <c r="F846" s="73">
        <f t="shared" si="183"/>
        <v>0</v>
      </c>
      <c r="G846" s="43">
        <f t="shared" si="183"/>
        <v>0</v>
      </c>
      <c r="I846" s="19">
        <f t="shared" si="188"/>
        <v>905.7</v>
      </c>
      <c r="J846" s="138">
        <f t="shared" si="186"/>
        <v>493.10129999999998</v>
      </c>
      <c r="K846" s="78">
        <f t="shared" si="179"/>
        <v>88.758200000000002</v>
      </c>
      <c r="L846" s="144">
        <f t="shared" si="189"/>
        <v>150.9494</v>
      </c>
      <c r="M846" s="87">
        <f t="shared" si="181"/>
        <v>27.1709</v>
      </c>
      <c r="N846" s="14"/>
      <c r="O846" s="14"/>
      <c r="P846" s="14"/>
      <c r="V846" s="36">
        <f t="shared" si="171"/>
        <v>1323.43</v>
      </c>
      <c r="W846" s="36">
        <f t="shared" si="172"/>
        <v>1315.51</v>
      </c>
    </row>
    <row r="847" spans="1:28" x14ac:dyDescent="0.2">
      <c r="A847" s="29">
        <v>42044</v>
      </c>
      <c r="B847" s="2">
        <v>36831644.780000001</v>
      </c>
      <c r="C847" s="2">
        <v>1319.47</v>
      </c>
      <c r="D847" s="2">
        <f t="shared" si="182"/>
        <v>0</v>
      </c>
      <c r="E847" s="30">
        <f t="shared" si="182"/>
        <v>0</v>
      </c>
      <c r="F847" s="73">
        <f t="shared" si="183"/>
        <v>0</v>
      </c>
      <c r="G847" s="43">
        <f t="shared" si="183"/>
        <v>0</v>
      </c>
      <c r="I847" s="19">
        <f t="shared" si="188"/>
        <v>905.7</v>
      </c>
      <c r="J847" s="138">
        <f t="shared" si="186"/>
        <v>493.10129999999998</v>
      </c>
      <c r="K847" s="78">
        <f t="shared" si="179"/>
        <v>88.758200000000002</v>
      </c>
      <c r="L847" s="144">
        <f t="shared" si="189"/>
        <v>150.9494</v>
      </c>
      <c r="M847" s="87">
        <f t="shared" si="181"/>
        <v>27.1709</v>
      </c>
      <c r="N847" s="14"/>
      <c r="O847" s="14"/>
      <c r="P847" s="14"/>
      <c r="V847" s="36">
        <f t="shared" si="171"/>
        <v>1323.43</v>
      </c>
      <c r="W847" s="36">
        <f t="shared" si="172"/>
        <v>1315.51</v>
      </c>
    </row>
    <row r="848" spans="1:28" x14ac:dyDescent="0.2">
      <c r="A848" s="29">
        <v>42045</v>
      </c>
      <c r="B848" s="2">
        <v>36831644.780000001</v>
      </c>
      <c r="C848" s="2">
        <v>1319.47</v>
      </c>
      <c r="D848" s="2">
        <f t="shared" si="182"/>
        <v>0</v>
      </c>
      <c r="E848" s="30">
        <f t="shared" si="182"/>
        <v>0</v>
      </c>
      <c r="F848" s="73">
        <f t="shared" si="183"/>
        <v>0</v>
      </c>
      <c r="G848" s="43">
        <f t="shared" si="183"/>
        <v>0</v>
      </c>
      <c r="I848" s="19">
        <f t="shared" si="188"/>
        <v>905.7</v>
      </c>
      <c r="J848" s="138">
        <f t="shared" si="186"/>
        <v>493.10129999999998</v>
      </c>
      <c r="K848" s="78">
        <f t="shared" si="179"/>
        <v>88.758200000000002</v>
      </c>
      <c r="L848" s="144">
        <f t="shared" si="189"/>
        <v>150.9494</v>
      </c>
      <c r="M848" s="87">
        <f t="shared" si="181"/>
        <v>27.1709</v>
      </c>
      <c r="N848" s="14"/>
      <c r="O848" s="14"/>
      <c r="P848" s="14"/>
      <c r="V848" s="36">
        <f t="shared" si="171"/>
        <v>1323.43</v>
      </c>
      <c r="W848" s="36">
        <f t="shared" si="172"/>
        <v>1315.51</v>
      </c>
    </row>
    <row r="849" spans="1:28" x14ac:dyDescent="0.2">
      <c r="A849" s="29">
        <v>42046</v>
      </c>
      <c r="B849" s="2">
        <v>36831644.780000001</v>
      </c>
      <c r="C849" s="2">
        <v>1319.47</v>
      </c>
      <c r="D849" s="2">
        <f t="shared" si="182"/>
        <v>0</v>
      </c>
      <c r="E849" s="30">
        <f t="shared" si="182"/>
        <v>0</v>
      </c>
      <c r="F849" s="73">
        <f t="shared" si="183"/>
        <v>0</v>
      </c>
      <c r="G849" s="43">
        <f t="shared" si="183"/>
        <v>0</v>
      </c>
      <c r="I849" s="31">
        <f t="shared" si="188"/>
        <v>905.7</v>
      </c>
      <c r="J849" s="137">
        <f t="shared" si="186"/>
        <v>493.10129999999998</v>
      </c>
      <c r="K849" s="77">
        <f t="shared" si="179"/>
        <v>88.758200000000002</v>
      </c>
      <c r="L849" s="137">
        <f t="shared" si="189"/>
        <v>150.9494</v>
      </c>
      <c r="M849" s="77">
        <f t="shared" si="181"/>
        <v>27.1709</v>
      </c>
      <c r="N849" s="14"/>
      <c r="O849" s="14"/>
      <c r="P849" s="14"/>
      <c r="V849" s="36">
        <f t="shared" si="171"/>
        <v>1323.43</v>
      </c>
      <c r="W849" s="36">
        <f t="shared" si="172"/>
        <v>1315.51</v>
      </c>
    </row>
    <row r="850" spans="1:28" x14ac:dyDescent="0.2">
      <c r="A850" s="29">
        <v>42047</v>
      </c>
      <c r="B850" s="2">
        <v>36831644.780000001</v>
      </c>
      <c r="C850" s="2">
        <v>1319.47</v>
      </c>
      <c r="D850" s="2">
        <f t="shared" si="182"/>
        <v>0</v>
      </c>
      <c r="E850" s="30">
        <f t="shared" si="182"/>
        <v>0</v>
      </c>
      <c r="F850" s="73">
        <f t="shared" si="183"/>
        <v>0</v>
      </c>
      <c r="G850" s="43">
        <f t="shared" si="183"/>
        <v>0</v>
      </c>
      <c r="I850" s="31">
        <f t="shared" si="188"/>
        <v>905.7</v>
      </c>
      <c r="J850" s="137">
        <f t="shared" si="186"/>
        <v>493.10129999999998</v>
      </c>
      <c r="K850" s="77">
        <f t="shared" si="179"/>
        <v>88.758200000000002</v>
      </c>
      <c r="L850" s="137">
        <f t="shared" si="189"/>
        <v>150.9494</v>
      </c>
      <c r="M850" s="77">
        <f t="shared" si="181"/>
        <v>27.1709</v>
      </c>
      <c r="N850" s="14"/>
      <c r="O850" s="14"/>
      <c r="P850" s="14"/>
      <c r="V850" s="36">
        <f t="shared" si="171"/>
        <v>1323.43</v>
      </c>
      <c r="W850" s="36">
        <f t="shared" si="172"/>
        <v>1315.51</v>
      </c>
    </row>
    <row r="851" spans="1:28" x14ac:dyDescent="0.2">
      <c r="A851" s="29">
        <v>42048</v>
      </c>
      <c r="B851" s="2">
        <v>36831644.780000001</v>
      </c>
      <c r="C851" s="2">
        <v>1319.47</v>
      </c>
      <c r="D851" s="2">
        <f t="shared" si="182"/>
        <v>0</v>
      </c>
      <c r="E851" s="30">
        <f t="shared" si="182"/>
        <v>0</v>
      </c>
      <c r="F851" s="73">
        <f t="shared" si="183"/>
        <v>0</v>
      </c>
      <c r="G851" s="43">
        <f t="shared" si="183"/>
        <v>0</v>
      </c>
      <c r="I851" s="19">
        <f t="shared" si="188"/>
        <v>905.7</v>
      </c>
      <c r="J851" s="138">
        <f t="shared" si="186"/>
        <v>493.10129999999998</v>
      </c>
      <c r="K851" s="78">
        <f t="shared" si="179"/>
        <v>88.758200000000002</v>
      </c>
      <c r="L851" s="144">
        <f t="shared" si="189"/>
        <v>150.9494</v>
      </c>
      <c r="M851" s="87">
        <f t="shared" si="181"/>
        <v>27.1709</v>
      </c>
      <c r="N851" s="14"/>
      <c r="O851" s="14"/>
      <c r="P851" s="14"/>
      <c r="V851" s="36">
        <f t="shared" si="171"/>
        <v>1323.43</v>
      </c>
      <c r="W851" s="36">
        <f t="shared" si="172"/>
        <v>1315.51</v>
      </c>
    </row>
    <row r="852" spans="1:28" x14ac:dyDescent="0.2">
      <c r="A852" s="29">
        <v>42049</v>
      </c>
      <c r="B852" s="2">
        <v>36831644.780000001</v>
      </c>
      <c r="C852" s="2">
        <v>1319.47</v>
      </c>
      <c r="D852" s="2">
        <f t="shared" si="182"/>
        <v>0</v>
      </c>
      <c r="E852" s="30">
        <f t="shared" si="182"/>
        <v>0</v>
      </c>
      <c r="F852" s="73">
        <f t="shared" si="183"/>
        <v>0</v>
      </c>
      <c r="G852" s="43">
        <f t="shared" si="183"/>
        <v>0</v>
      </c>
      <c r="I852" s="19">
        <f t="shared" si="188"/>
        <v>905.7</v>
      </c>
      <c r="J852" s="138">
        <f t="shared" si="186"/>
        <v>493.10129999999998</v>
      </c>
      <c r="K852" s="78">
        <f t="shared" si="179"/>
        <v>88.758200000000002</v>
      </c>
      <c r="L852" s="144">
        <f t="shared" si="189"/>
        <v>150.9494</v>
      </c>
      <c r="M852" s="87">
        <f t="shared" si="181"/>
        <v>27.1709</v>
      </c>
      <c r="N852" s="14"/>
      <c r="O852" s="14"/>
      <c r="P852" s="14"/>
      <c r="V852" s="36">
        <f t="shared" si="171"/>
        <v>1323.43</v>
      </c>
      <c r="W852" s="36">
        <f t="shared" si="172"/>
        <v>1315.51</v>
      </c>
    </row>
    <row r="853" spans="1:28" x14ac:dyDescent="0.2">
      <c r="A853" s="29">
        <v>42050</v>
      </c>
      <c r="B853" s="2">
        <v>36831644.780000001</v>
      </c>
      <c r="C853" s="2">
        <v>1319.47</v>
      </c>
      <c r="D853" s="2">
        <f t="shared" si="182"/>
        <v>0</v>
      </c>
      <c r="E853" s="30">
        <f t="shared" si="182"/>
        <v>0</v>
      </c>
      <c r="F853" s="73">
        <f t="shared" si="183"/>
        <v>0</v>
      </c>
      <c r="G853" s="43">
        <f t="shared" si="183"/>
        <v>0</v>
      </c>
      <c r="I853" s="19">
        <f t="shared" si="188"/>
        <v>905.7</v>
      </c>
      <c r="J853" s="138">
        <f t="shared" si="186"/>
        <v>493.10129999999998</v>
      </c>
      <c r="K853" s="78">
        <f t="shared" si="179"/>
        <v>88.758200000000002</v>
      </c>
      <c r="L853" s="144">
        <f t="shared" si="189"/>
        <v>150.9494</v>
      </c>
      <c r="M853" s="87">
        <f t="shared" si="181"/>
        <v>27.1709</v>
      </c>
      <c r="N853" s="14"/>
      <c r="O853" s="14"/>
      <c r="P853" s="14"/>
      <c r="V853" s="36">
        <f t="shared" si="171"/>
        <v>1323.43</v>
      </c>
      <c r="W853" s="36">
        <f t="shared" si="172"/>
        <v>1315.51</v>
      </c>
    </row>
    <row r="854" spans="1:28" x14ac:dyDescent="0.2">
      <c r="A854" s="29">
        <v>42051</v>
      </c>
      <c r="B854" s="2">
        <v>36831644.780000001</v>
      </c>
      <c r="C854" s="2">
        <v>1319.47</v>
      </c>
      <c r="D854" s="2">
        <f t="shared" si="182"/>
        <v>0</v>
      </c>
      <c r="E854" s="30">
        <f t="shared" si="182"/>
        <v>0</v>
      </c>
      <c r="F854" s="73">
        <f t="shared" si="183"/>
        <v>0</v>
      </c>
      <c r="G854" s="43">
        <f t="shared" si="183"/>
        <v>0</v>
      </c>
      <c r="I854" s="19">
        <f t="shared" si="188"/>
        <v>905.7</v>
      </c>
      <c r="J854" s="138">
        <f t="shared" si="186"/>
        <v>493.10129999999998</v>
      </c>
      <c r="K854" s="78">
        <f t="shared" si="179"/>
        <v>88.758200000000002</v>
      </c>
      <c r="L854" s="144">
        <f t="shared" si="189"/>
        <v>150.9494</v>
      </c>
      <c r="M854" s="87">
        <f t="shared" si="181"/>
        <v>27.1709</v>
      </c>
      <c r="N854" s="14"/>
      <c r="O854" s="14"/>
      <c r="P854" s="14"/>
      <c r="V854" s="36">
        <f t="shared" si="171"/>
        <v>1323.43</v>
      </c>
      <c r="W854" s="36">
        <f t="shared" si="172"/>
        <v>1315.51</v>
      </c>
    </row>
    <row r="855" spans="1:28" x14ac:dyDescent="0.2">
      <c r="A855" s="29">
        <v>42052</v>
      </c>
      <c r="B855" s="2">
        <v>36831644.780000001</v>
      </c>
      <c r="C855" s="2">
        <v>1319.47</v>
      </c>
      <c r="D855" s="2">
        <f t="shared" si="182"/>
        <v>0</v>
      </c>
      <c r="E855" s="30">
        <f t="shared" si="182"/>
        <v>0</v>
      </c>
      <c r="F855" s="73">
        <f t="shared" si="183"/>
        <v>0</v>
      </c>
      <c r="G855" s="43">
        <f t="shared" si="183"/>
        <v>0</v>
      </c>
      <c r="I855" s="19">
        <f t="shared" si="188"/>
        <v>905.7</v>
      </c>
      <c r="J855" s="138">
        <f t="shared" si="186"/>
        <v>493.10129999999998</v>
      </c>
      <c r="K855" s="78">
        <f t="shared" si="179"/>
        <v>88.758200000000002</v>
      </c>
      <c r="L855" s="144">
        <f t="shared" si="189"/>
        <v>150.9494</v>
      </c>
      <c r="M855" s="87">
        <f t="shared" si="181"/>
        <v>27.1709</v>
      </c>
      <c r="N855" s="14"/>
      <c r="O855" s="14"/>
      <c r="P855" s="14"/>
      <c r="V855" s="36">
        <f t="shared" si="171"/>
        <v>1323.43</v>
      </c>
      <c r="W855" s="36">
        <f t="shared" si="172"/>
        <v>1315.51</v>
      </c>
    </row>
    <row r="856" spans="1:28" x14ac:dyDescent="0.2">
      <c r="A856" s="29">
        <v>42053</v>
      </c>
      <c r="B856" s="2">
        <v>36831644.780000001</v>
      </c>
      <c r="C856" s="2">
        <v>1319.47</v>
      </c>
      <c r="D856" s="2">
        <f t="shared" si="182"/>
        <v>0</v>
      </c>
      <c r="E856" s="30">
        <f t="shared" si="182"/>
        <v>0</v>
      </c>
      <c r="F856" s="73">
        <f t="shared" si="183"/>
        <v>0</v>
      </c>
      <c r="G856" s="43">
        <f t="shared" si="183"/>
        <v>0</v>
      </c>
      <c r="I856" s="31">
        <f t="shared" si="188"/>
        <v>905.7</v>
      </c>
      <c r="J856" s="137">
        <f t="shared" si="186"/>
        <v>493.10129999999998</v>
      </c>
      <c r="K856" s="77">
        <f t="shared" si="179"/>
        <v>88.758200000000002</v>
      </c>
      <c r="L856" s="137">
        <f t="shared" si="189"/>
        <v>150.9494</v>
      </c>
      <c r="M856" s="77">
        <f t="shared" si="181"/>
        <v>27.1709</v>
      </c>
      <c r="N856" s="14"/>
      <c r="O856" s="14"/>
      <c r="P856" s="14"/>
      <c r="V856" s="36">
        <f t="shared" si="171"/>
        <v>1323.43</v>
      </c>
      <c r="W856" s="36">
        <f t="shared" si="172"/>
        <v>1315.51</v>
      </c>
    </row>
    <row r="857" spans="1:28" x14ac:dyDescent="0.2">
      <c r="A857" s="29">
        <v>42054</v>
      </c>
      <c r="B857" s="2">
        <v>36831644.780000001</v>
      </c>
      <c r="C857" s="2">
        <v>1319.47</v>
      </c>
      <c r="D857" s="2">
        <f t="shared" si="182"/>
        <v>0</v>
      </c>
      <c r="E857" s="30">
        <f t="shared" si="182"/>
        <v>0</v>
      </c>
      <c r="F857" s="73">
        <f t="shared" si="183"/>
        <v>0</v>
      </c>
      <c r="G857" s="43">
        <f t="shared" si="183"/>
        <v>0</v>
      </c>
      <c r="I857" s="31">
        <f t="shared" si="188"/>
        <v>905.7</v>
      </c>
      <c r="J857" s="137">
        <f t="shared" si="186"/>
        <v>493.10129999999998</v>
      </c>
      <c r="K857" s="77">
        <f t="shared" si="179"/>
        <v>88.758200000000002</v>
      </c>
      <c r="L857" s="137">
        <f t="shared" si="189"/>
        <v>150.9494</v>
      </c>
      <c r="M857" s="77">
        <f t="shared" si="181"/>
        <v>27.1709</v>
      </c>
      <c r="N857" s="14"/>
      <c r="O857" s="14"/>
      <c r="P857" s="14"/>
      <c r="V857" s="36">
        <f t="shared" si="171"/>
        <v>1323.43</v>
      </c>
      <c r="W857" s="36">
        <f t="shared" si="172"/>
        <v>1315.51</v>
      </c>
    </row>
    <row r="858" spans="1:28" x14ac:dyDescent="0.2">
      <c r="A858" s="29">
        <v>42055</v>
      </c>
      <c r="B858" s="2">
        <v>36831644.780000001</v>
      </c>
      <c r="C858" s="2">
        <v>1319.47</v>
      </c>
      <c r="D858" s="2">
        <f t="shared" si="182"/>
        <v>0</v>
      </c>
      <c r="E858" s="30">
        <f t="shared" si="182"/>
        <v>0</v>
      </c>
      <c r="F858" s="73">
        <f t="shared" si="183"/>
        <v>0</v>
      </c>
      <c r="G858" s="43">
        <f t="shared" si="183"/>
        <v>0</v>
      </c>
      <c r="I858" s="19">
        <f t="shared" si="188"/>
        <v>905.7</v>
      </c>
      <c r="J858" s="138">
        <f t="shared" si="186"/>
        <v>493.10129999999998</v>
      </c>
      <c r="K858" s="78">
        <f t="shared" si="179"/>
        <v>88.758200000000002</v>
      </c>
      <c r="L858" s="144">
        <f t="shared" si="189"/>
        <v>150.9494</v>
      </c>
      <c r="M858" s="87">
        <f t="shared" si="181"/>
        <v>27.1709</v>
      </c>
      <c r="N858" s="14"/>
      <c r="O858" s="14"/>
      <c r="P858" s="14"/>
      <c r="V858" s="36">
        <f t="shared" si="171"/>
        <v>1323.43</v>
      </c>
      <c r="W858" s="36">
        <f t="shared" si="172"/>
        <v>1315.51</v>
      </c>
    </row>
    <row r="859" spans="1:28" x14ac:dyDescent="0.2">
      <c r="A859" s="29">
        <v>42056</v>
      </c>
      <c r="B859" s="2">
        <v>36831644.780000001</v>
      </c>
      <c r="C859" s="2">
        <v>1319.47</v>
      </c>
      <c r="D859" s="2">
        <f t="shared" si="182"/>
        <v>0</v>
      </c>
      <c r="E859" s="30">
        <f t="shared" si="182"/>
        <v>0</v>
      </c>
      <c r="F859" s="73">
        <f t="shared" si="183"/>
        <v>0</v>
      </c>
      <c r="G859" s="43">
        <f t="shared" si="183"/>
        <v>0</v>
      </c>
      <c r="I859" s="19">
        <f t="shared" si="188"/>
        <v>905.7</v>
      </c>
      <c r="J859" s="138">
        <f t="shared" si="186"/>
        <v>493.10129999999998</v>
      </c>
      <c r="K859" s="78">
        <f t="shared" si="179"/>
        <v>88.758200000000002</v>
      </c>
      <c r="L859" s="144">
        <f t="shared" si="189"/>
        <v>150.9494</v>
      </c>
      <c r="M859" s="87">
        <f t="shared" si="181"/>
        <v>27.1709</v>
      </c>
      <c r="N859" s="14"/>
      <c r="O859" s="14"/>
      <c r="P859" s="14"/>
      <c r="V859" s="36">
        <f t="shared" si="171"/>
        <v>1323.43</v>
      </c>
      <c r="W859" s="36">
        <f t="shared" si="172"/>
        <v>1315.51</v>
      </c>
    </row>
    <row r="860" spans="1:28" x14ac:dyDescent="0.2">
      <c r="A860" s="29">
        <v>42057</v>
      </c>
      <c r="B860" s="2">
        <v>36831644.780000001</v>
      </c>
      <c r="C860" s="2">
        <v>1319.47</v>
      </c>
      <c r="D860" s="2">
        <f t="shared" si="182"/>
        <v>0</v>
      </c>
      <c r="E860" s="30">
        <f t="shared" si="182"/>
        <v>0</v>
      </c>
      <c r="F860" s="73">
        <f t="shared" si="183"/>
        <v>0</v>
      </c>
      <c r="G860" s="43">
        <f t="shared" si="183"/>
        <v>0</v>
      </c>
      <c r="I860" s="19">
        <f t="shared" si="188"/>
        <v>905.7</v>
      </c>
      <c r="J860" s="138">
        <f t="shared" si="186"/>
        <v>493.10129999999998</v>
      </c>
      <c r="K860" s="78">
        <f t="shared" si="179"/>
        <v>88.758200000000002</v>
      </c>
      <c r="L860" s="144">
        <f t="shared" si="189"/>
        <v>150.9494</v>
      </c>
      <c r="M860" s="87">
        <f t="shared" si="181"/>
        <v>27.1709</v>
      </c>
      <c r="N860" s="14"/>
      <c r="O860" s="14"/>
      <c r="P860" s="14"/>
      <c r="V860" s="36">
        <f t="shared" si="171"/>
        <v>1323.43</v>
      </c>
      <c r="W860" s="36">
        <f t="shared" si="172"/>
        <v>1315.51</v>
      </c>
    </row>
    <row r="861" spans="1:28" x14ac:dyDescent="0.2">
      <c r="A861" s="29">
        <v>42058</v>
      </c>
      <c r="B861" s="2">
        <v>36831644.780000001</v>
      </c>
      <c r="C861" s="2">
        <v>1319.47</v>
      </c>
      <c r="D861" s="2">
        <f t="shared" si="182"/>
        <v>0</v>
      </c>
      <c r="E861" s="30">
        <f t="shared" si="182"/>
        <v>0</v>
      </c>
      <c r="F861" s="73">
        <f t="shared" si="183"/>
        <v>0</v>
      </c>
      <c r="G861" s="43">
        <f t="shared" si="183"/>
        <v>0</v>
      </c>
      <c r="I861" s="31">
        <f t="shared" si="188"/>
        <v>905.7</v>
      </c>
      <c r="J861" s="137">
        <f t="shared" si="186"/>
        <v>493.10129999999998</v>
      </c>
      <c r="K861" s="77">
        <f t="shared" si="179"/>
        <v>88.758200000000002</v>
      </c>
      <c r="L861" s="137">
        <f t="shared" si="189"/>
        <v>150.9494</v>
      </c>
      <c r="M861" s="77">
        <f t="shared" si="181"/>
        <v>27.1709</v>
      </c>
      <c r="V861" s="36">
        <f t="shared" si="171"/>
        <v>1323.43</v>
      </c>
      <c r="W861" s="36">
        <f t="shared" si="172"/>
        <v>1315.51</v>
      </c>
    </row>
    <row r="862" spans="1:28" x14ac:dyDescent="0.2">
      <c r="A862" s="29">
        <v>42059</v>
      </c>
      <c r="B862" s="2">
        <v>36831644.780000001</v>
      </c>
      <c r="C862" s="2">
        <v>1319.47</v>
      </c>
      <c r="D862" s="2">
        <f t="shared" si="182"/>
        <v>0</v>
      </c>
      <c r="E862" s="30">
        <f t="shared" si="182"/>
        <v>0</v>
      </c>
      <c r="F862" s="73">
        <f t="shared" si="183"/>
        <v>0</v>
      </c>
      <c r="G862" s="43">
        <f t="shared" si="183"/>
        <v>0</v>
      </c>
      <c r="I862" s="19">
        <f t="shared" si="188"/>
        <v>905.7</v>
      </c>
      <c r="J862" s="138">
        <f t="shared" si="186"/>
        <v>493.10129999999998</v>
      </c>
      <c r="K862" s="78">
        <f t="shared" si="179"/>
        <v>88.758200000000002</v>
      </c>
      <c r="L862" s="144">
        <f t="shared" si="189"/>
        <v>150.9494</v>
      </c>
      <c r="M862" s="87">
        <f t="shared" si="181"/>
        <v>27.1709</v>
      </c>
      <c r="N862" s="191" t="s">
        <v>54</v>
      </c>
      <c r="O862" s="191"/>
      <c r="P862" s="191"/>
      <c r="V862" s="36">
        <f t="shared" si="171"/>
        <v>1323.43</v>
      </c>
      <c r="W862" s="36">
        <f t="shared" si="172"/>
        <v>1315.51</v>
      </c>
    </row>
    <row r="863" spans="1:28" x14ac:dyDescent="0.2">
      <c r="A863" s="29">
        <v>42060</v>
      </c>
      <c r="B863" s="2">
        <v>36831644.780000001</v>
      </c>
      <c r="C863" s="2">
        <v>1319.47</v>
      </c>
      <c r="D863" s="2">
        <f t="shared" si="182"/>
        <v>0</v>
      </c>
      <c r="E863" s="30">
        <f t="shared" si="182"/>
        <v>0</v>
      </c>
      <c r="F863" s="73">
        <f t="shared" si="183"/>
        <v>0</v>
      </c>
      <c r="G863" s="43">
        <f t="shared" si="183"/>
        <v>0</v>
      </c>
      <c r="I863" s="31">
        <f t="shared" si="188"/>
        <v>905.7</v>
      </c>
      <c r="J863" s="137">
        <f t="shared" si="186"/>
        <v>493.10129999999998</v>
      </c>
      <c r="K863" s="77">
        <f t="shared" si="179"/>
        <v>88.758200000000002</v>
      </c>
      <c r="L863" s="137">
        <f t="shared" si="189"/>
        <v>150.9494</v>
      </c>
      <c r="M863" s="77">
        <f t="shared" si="181"/>
        <v>27.1709</v>
      </c>
      <c r="N863" s="119" t="s">
        <v>52</v>
      </c>
      <c r="O863" s="120">
        <f>SUM(J839:J867)</f>
        <v>14331.609500000004</v>
      </c>
      <c r="P863" s="76">
        <f>SUM(L839:L867)</f>
        <v>4387.2279999999992</v>
      </c>
      <c r="V863" s="36">
        <f t="shared" si="171"/>
        <v>1323.43</v>
      </c>
      <c r="W863" s="36">
        <f t="shared" si="172"/>
        <v>1315.51</v>
      </c>
      <c r="Y863" s="3" t="s">
        <v>64</v>
      </c>
      <c r="AA863" s="3" t="s">
        <v>27</v>
      </c>
      <c r="AB863" s="3" t="s">
        <v>28</v>
      </c>
    </row>
    <row r="864" spans="1:28" x14ac:dyDescent="0.2">
      <c r="A864" s="29">
        <v>42061</v>
      </c>
      <c r="B864" s="2">
        <v>36831644.780000001</v>
      </c>
      <c r="C864" s="2">
        <v>1319.47</v>
      </c>
      <c r="D864" s="2">
        <f t="shared" si="182"/>
        <v>0</v>
      </c>
      <c r="E864" s="30">
        <f t="shared" si="182"/>
        <v>0</v>
      </c>
      <c r="F864" s="73">
        <f t="shared" si="183"/>
        <v>0</v>
      </c>
      <c r="G864" s="43">
        <f t="shared" si="183"/>
        <v>0</v>
      </c>
      <c r="I864" s="31">
        <f t="shared" si="188"/>
        <v>905.7</v>
      </c>
      <c r="J864" s="137">
        <f t="shared" si="186"/>
        <v>493.10129999999998</v>
      </c>
      <c r="K864" s="77">
        <f t="shared" si="179"/>
        <v>88.758200000000002</v>
      </c>
      <c r="L864" s="137">
        <f t="shared" si="189"/>
        <v>150.9494</v>
      </c>
      <c r="M864" s="77">
        <f t="shared" si="181"/>
        <v>27.1709</v>
      </c>
      <c r="N864" s="119" t="s">
        <v>53</v>
      </c>
      <c r="O864" s="76">
        <f>SUM(K839:K867)</f>
        <v>2579.6888000000008</v>
      </c>
      <c r="P864" s="76">
        <f>SUM(M839:M867)</f>
        <v>789.70129999999972</v>
      </c>
      <c r="V864" s="36">
        <f t="shared" si="171"/>
        <v>1323.43</v>
      </c>
      <c r="W864" s="36">
        <f t="shared" si="172"/>
        <v>1315.51</v>
      </c>
      <c r="Y864" s="36">
        <f>B864*Y865/12</f>
        <v>306.9303731666667</v>
      </c>
      <c r="AA864" s="36">
        <f>B864*AA865/12</f>
        <v>6138.6074633333337</v>
      </c>
      <c r="AB864" s="36">
        <f>B864*AB865/12</f>
        <v>30693.037316666669</v>
      </c>
    </row>
    <row r="865" spans="1:28" x14ac:dyDescent="0.2">
      <c r="A865" s="29">
        <v>42062</v>
      </c>
      <c r="B865" s="31">
        <v>38014496.100000001</v>
      </c>
      <c r="C865" s="31">
        <v>1361.84</v>
      </c>
      <c r="D865" s="2">
        <f t="shared" si="182"/>
        <v>1182851.3200000003</v>
      </c>
      <c r="E865" s="30">
        <f t="shared" si="182"/>
        <v>42.369999999999891</v>
      </c>
      <c r="F865" s="73">
        <f t="shared" si="183"/>
        <v>3.211508275194655E-2</v>
      </c>
      <c r="G865" s="43">
        <f t="shared" si="183"/>
        <v>3.21113780533092E-2</v>
      </c>
      <c r="I865" s="19">
        <f t="shared" si="188"/>
        <v>905.7</v>
      </c>
      <c r="J865" s="138">
        <f t="shared" si="186"/>
        <v>493.10129999999998</v>
      </c>
      <c r="K865" s="78">
        <f t="shared" si="179"/>
        <v>88.758200000000002</v>
      </c>
      <c r="L865" s="144">
        <f t="shared" si="189"/>
        <v>150.9494</v>
      </c>
      <c r="M865" s="87">
        <f t="shared" si="181"/>
        <v>27.1709</v>
      </c>
      <c r="N865" s="186" t="s">
        <v>6</v>
      </c>
      <c r="O865" s="186"/>
      <c r="P865" s="186"/>
      <c r="V865" s="36">
        <f t="shared" si="171"/>
        <v>1365.9299999999998</v>
      </c>
      <c r="W865" s="36">
        <f t="shared" si="172"/>
        <v>1357.75</v>
      </c>
      <c r="Y865" s="57">
        <v>1E-4</v>
      </c>
      <c r="AA865" s="57">
        <v>2E-3</v>
      </c>
      <c r="AB865" s="57">
        <v>0.01</v>
      </c>
    </row>
    <row r="866" spans="1:28" x14ac:dyDescent="0.2">
      <c r="A866" s="29">
        <v>42063</v>
      </c>
      <c r="B866" s="2">
        <v>38014496.100000001</v>
      </c>
      <c r="C866" s="2">
        <v>1361.84</v>
      </c>
      <c r="D866" s="2">
        <f t="shared" si="182"/>
        <v>0</v>
      </c>
      <c r="E866" s="30">
        <f t="shared" si="182"/>
        <v>0</v>
      </c>
      <c r="F866" s="73">
        <f t="shared" si="183"/>
        <v>0</v>
      </c>
      <c r="G866" s="43">
        <f t="shared" si="183"/>
        <v>0</v>
      </c>
      <c r="I866" s="19">
        <f t="shared" si="188"/>
        <v>934.78</v>
      </c>
      <c r="J866" s="138">
        <f t="shared" si="186"/>
        <v>508.93720000000002</v>
      </c>
      <c r="K866" s="78">
        <f t="shared" si="179"/>
        <v>91.608699999999999</v>
      </c>
      <c r="L866" s="144">
        <f t="shared" si="189"/>
        <v>155.7971</v>
      </c>
      <c r="M866" s="87">
        <f t="shared" si="181"/>
        <v>28.043500000000002</v>
      </c>
      <c r="N866" s="92" t="s">
        <v>43</v>
      </c>
      <c r="O866" s="174" t="s">
        <v>39</v>
      </c>
      <c r="P866" s="93" t="s">
        <v>40</v>
      </c>
      <c r="V866" s="36">
        <f t="shared" si="171"/>
        <v>1365.9299999999998</v>
      </c>
      <c r="W866" s="36">
        <f t="shared" si="172"/>
        <v>1357.75</v>
      </c>
    </row>
    <row r="867" spans="1:28" x14ac:dyDescent="0.2">
      <c r="A867" s="29">
        <v>42064</v>
      </c>
      <c r="B867" s="2">
        <v>38014496.100000001</v>
      </c>
      <c r="C867" s="2">
        <v>1361.84</v>
      </c>
      <c r="D867" s="2">
        <f t="shared" si="182"/>
        <v>0</v>
      </c>
      <c r="E867" s="30">
        <f t="shared" si="182"/>
        <v>0</v>
      </c>
      <c r="F867" s="73">
        <f t="shared" si="183"/>
        <v>0</v>
      </c>
      <c r="G867" s="43">
        <f t="shared" si="183"/>
        <v>0</v>
      </c>
      <c r="I867" s="32">
        <f t="shared" si="188"/>
        <v>934.78</v>
      </c>
      <c r="J867" s="139">
        <f t="shared" si="186"/>
        <v>508.93720000000002</v>
      </c>
      <c r="K867" s="79">
        <f t="shared" si="179"/>
        <v>91.608699999999999</v>
      </c>
      <c r="L867" s="139">
        <f t="shared" si="189"/>
        <v>155.7971</v>
      </c>
      <c r="M867" s="79">
        <f t="shared" si="181"/>
        <v>28.043500000000002</v>
      </c>
      <c r="N867" s="94">
        <f>SUM(I839:I867)</f>
        <v>26323.46000000001</v>
      </c>
      <c r="O867" s="89">
        <f>IF(SUM(J839:J867)&lt;20000,20000,SUM(J839:J867))</f>
        <v>20000</v>
      </c>
      <c r="P867" s="91">
        <f>IF(SUM(L839:L867)&lt;6000,6000,SUM(L839:L867))</f>
        <v>6000</v>
      </c>
      <c r="V867" s="36">
        <f t="shared" si="171"/>
        <v>1365.9299999999998</v>
      </c>
      <c r="W867" s="36">
        <f t="shared" si="172"/>
        <v>1357.75</v>
      </c>
    </row>
    <row r="868" spans="1:28" x14ac:dyDescent="0.2">
      <c r="A868" s="29">
        <v>42065</v>
      </c>
      <c r="B868" s="2">
        <v>38014496.100000001</v>
      </c>
      <c r="C868" s="2">
        <v>1361.84</v>
      </c>
      <c r="D868" s="2">
        <f t="shared" si="182"/>
        <v>0</v>
      </c>
      <c r="E868" s="30">
        <f t="shared" si="182"/>
        <v>0</v>
      </c>
      <c r="F868" s="73">
        <f t="shared" si="183"/>
        <v>0</v>
      </c>
      <c r="G868" s="43">
        <f t="shared" si="183"/>
        <v>0</v>
      </c>
      <c r="I868" s="19">
        <f t="shared" si="188"/>
        <v>934.78</v>
      </c>
      <c r="J868" s="138">
        <f t="shared" si="186"/>
        <v>508.93720000000002</v>
      </c>
      <c r="K868" s="78">
        <f t="shared" si="179"/>
        <v>91.608699999999999</v>
      </c>
      <c r="L868" s="144">
        <f t="shared" si="189"/>
        <v>155.7971</v>
      </c>
      <c r="M868" s="87">
        <f t="shared" si="181"/>
        <v>28.043500000000002</v>
      </c>
      <c r="N868" s="94">
        <f>ROUND(N867*18/118,2)</f>
        <v>4015.44</v>
      </c>
      <c r="O868" s="95">
        <f>IF(O867=TRUE,SUM(K839:K867),O867*18%)</f>
        <v>3600</v>
      </c>
      <c r="P868" s="96">
        <f>IF(P867=TRUE,SUM(M839:M867),P867*18%)</f>
        <v>1080</v>
      </c>
      <c r="V868" s="36">
        <f t="shared" si="171"/>
        <v>1365.9299999999998</v>
      </c>
      <c r="W868" s="36">
        <f t="shared" si="172"/>
        <v>1357.75</v>
      </c>
    </row>
    <row r="869" spans="1:28" x14ac:dyDescent="0.2">
      <c r="A869" s="29">
        <v>42066</v>
      </c>
      <c r="B869" s="2">
        <v>38014496.100000001</v>
      </c>
      <c r="C869" s="2">
        <v>1361.84</v>
      </c>
      <c r="D869" s="2">
        <f t="shared" si="182"/>
        <v>0</v>
      </c>
      <c r="E869" s="30">
        <f t="shared" si="182"/>
        <v>0</v>
      </c>
      <c r="F869" s="73">
        <f t="shared" si="183"/>
        <v>0</v>
      </c>
      <c r="G869" s="43">
        <f t="shared" si="183"/>
        <v>0</v>
      </c>
      <c r="I869" s="19">
        <f t="shared" si="188"/>
        <v>934.78</v>
      </c>
      <c r="J869" s="138">
        <f t="shared" si="186"/>
        <v>508.93720000000002</v>
      </c>
      <c r="K869" s="78">
        <f t="shared" si="179"/>
        <v>91.608699999999999</v>
      </c>
      <c r="L869" s="144">
        <f t="shared" si="189"/>
        <v>155.7971</v>
      </c>
      <c r="M869" s="87">
        <f t="shared" si="181"/>
        <v>28.043500000000002</v>
      </c>
      <c r="N869" s="190" t="s">
        <v>47</v>
      </c>
      <c r="O869" s="190"/>
      <c r="P869" s="190"/>
      <c r="V869" s="36">
        <f t="shared" si="171"/>
        <v>1365.9299999999998</v>
      </c>
      <c r="W869" s="36">
        <f t="shared" si="172"/>
        <v>1357.75</v>
      </c>
    </row>
    <row r="870" spans="1:28" x14ac:dyDescent="0.2">
      <c r="A870" s="29">
        <v>42067</v>
      </c>
      <c r="B870" s="2">
        <v>38014496.100000001</v>
      </c>
      <c r="C870" s="2">
        <v>1361.84</v>
      </c>
      <c r="D870" s="2">
        <f t="shared" si="182"/>
        <v>0</v>
      </c>
      <c r="E870" s="30">
        <f t="shared" si="182"/>
        <v>0</v>
      </c>
      <c r="F870" s="73">
        <f t="shared" si="183"/>
        <v>0</v>
      </c>
      <c r="G870" s="43">
        <f t="shared" si="183"/>
        <v>0</v>
      </c>
      <c r="I870" s="31">
        <f t="shared" si="188"/>
        <v>934.78</v>
      </c>
      <c r="J870" s="137">
        <f t="shared" si="186"/>
        <v>508.93720000000002</v>
      </c>
      <c r="K870" s="77">
        <f t="shared" si="179"/>
        <v>91.608699999999999</v>
      </c>
      <c r="L870" s="137">
        <f t="shared" si="189"/>
        <v>155.7971</v>
      </c>
      <c r="M870" s="77">
        <f t="shared" si="181"/>
        <v>28.043500000000002</v>
      </c>
      <c r="N870" s="14"/>
      <c r="O870" s="14"/>
      <c r="P870" s="14"/>
      <c r="V870" s="36">
        <f t="shared" si="171"/>
        <v>1365.9299999999998</v>
      </c>
      <c r="W870" s="36">
        <f t="shared" si="172"/>
        <v>1357.75</v>
      </c>
    </row>
    <row r="871" spans="1:28" x14ac:dyDescent="0.2">
      <c r="A871" s="29">
        <v>42068</v>
      </c>
      <c r="B871" s="2">
        <v>38014496.100000001</v>
      </c>
      <c r="C871" s="2">
        <v>1361.84</v>
      </c>
      <c r="D871" s="2">
        <f t="shared" si="182"/>
        <v>0</v>
      </c>
      <c r="E871" s="30">
        <f t="shared" si="182"/>
        <v>0</v>
      </c>
      <c r="F871" s="73">
        <f t="shared" si="183"/>
        <v>0</v>
      </c>
      <c r="G871" s="43">
        <f t="shared" si="183"/>
        <v>0</v>
      </c>
      <c r="I871" s="31">
        <f t="shared" si="188"/>
        <v>934.78</v>
      </c>
      <c r="J871" s="137">
        <f t="shared" si="186"/>
        <v>508.93720000000002</v>
      </c>
      <c r="K871" s="77">
        <f t="shared" si="179"/>
        <v>91.608699999999999</v>
      </c>
      <c r="L871" s="137">
        <f t="shared" si="189"/>
        <v>155.7971</v>
      </c>
      <c r="M871" s="77">
        <f t="shared" si="181"/>
        <v>28.043500000000002</v>
      </c>
      <c r="N871" s="14"/>
      <c r="O871" s="14"/>
      <c r="P871" s="14"/>
      <c r="V871" s="36">
        <f t="shared" si="171"/>
        <v>1365.9299999999998</v>
      </c>
      <c r="W871" s="36">
        <f t="shared" si="172"/>
        <v>1357.75</v>
      </c>
    </row>
    <row r="872" spans="1:28" x14ac:dyDescent="0.2">
      <c r="A872" s="29">
        <v>42069</v>
      </c>
      <c r="B872" s="2">
        <v>38014496.100000001</v>
      </c>
      <c r="C872" s="2">
        <v>1361.84</v>
      </c>
      <c r="D872" s="2">
        <f t="shared" si="182"/>
        <v>0</v>
      </c>
      <c r="E872" s="30">
        <f t="shared" si="182"/>
        <v>0</v>
      </c>
      <c r="F872" s="73">
        <f t="shared" si="183"/>
        <v>0</v>
      </c>
      <c r="G872" s="43">
        <f t="shared" si="183"/>
        <v>0</v>
      </c>
      <c r="I872" s="19">
        <f t="shared" ref="I872:I903" si="190">ROUND(B871*$N$2/$O$813,2)</f>
        <v>934.78</v>
      </c>
      <c r="J872" s="138">
        <f t="shared" si="186"/>
        <v>508.93720000000002</v>
      </c>
      <c r="K872" s="78">
        <f t="shared" si="179"/>
        <v>91.608699999999999</v>
      </c>
      <c r="L872" s="144">
        <f t="shared" si="189"/>
        <v>155.7971</v>
      </c>
      <c r="M872" s="87">
        <f t="shared" si="181"/>
        <v>28.043500000000002</v>
      </c>
      <c r="N872" s="14"/>
      <c r="O872" s="14"/>
      <c r="P872" s="14"/>
      <c r="V872" s="36">
        <f t="shared" si="171"/>
        <v>1365.9299999999998</v>
      </c>
      <c r="W872" s="36">
        <f t="shared" ref="W872:W880" si="191">C872-(ROUND(C872*$V$2,2))</f>
        <v>1357.75</v>
      </c>
    </row>
    <row r="873" spans="1:28" x14ac:dyDescent="0.2">
      <c r="A873" s="29">
        <v>42070</v>
      </c>
      <c r="B873" s="2">
        <v>38014496.100000001</v>
      </c>
      <c r="C873" s="2">
        <v>1361.84</v>
      </c>
      <c r="D873" s="2">
        <f t="shared" si="182"/>
        <v>0</v>
      </c>
      <c r="E873" s="30">
        <f t="shared" si="182"/>
        <v>0</v>
      </c>
      <c r="F873" s="73">
        <f t="shared" si="183"/>
        <v>0</v>
      </c>
      <c r="G873" s="43">
        <f t="shared" si="183"/>
        <v>0</v>
      </c>
      <c r="I873" s="19">
        <f t="shared" si="190"/>
        <v>934.78</v>
      </c>
      <c r="J873" s="138">
        <f t="shared" si="186"/>
        <v>508.93720000000002</v>
      </c>
      <c r="K873" s="78">
        <f t="shared" si="179"/>
        <v>91.608699999999999</v>
      </c>
      <c r="L873" s="144">
        <f t="shared" si="189"/>
        <v>155.7971</v>
      </c>
      <c r="M873" s="87">
        <f t="shared" si="181"/>
        <v>28.043500000000002</v>
      </c>
      <c r="N873" s="14"/>
      <c r="O873" s="14"/>
      <c r="P873" s="14"/>
      <c r="V873" s="36">
        <f t="shared" ref="V873:V880" si="192">C873+(ROUND(C873*$V$2,2))</f>
        <v>1365.9299999999998</v>
      </c>
      <c r="W873" s="36">
        <f t="shared" si="191"/>
        <v>1357.75</v>
      </c>
    </row>
    <row r="874" spans="1:28" x14ac:dyDescent="0.2">
      <c r="A874" s="29">
        <v>42071</v>
      </c>
      <c r="B874" s="2">
        <v>38014496.100000001</v>
      </c>
      <c r="C874" s="2">
        <v>1361.84</v>
      </c>
      <c r="D874" s="2">
        <f t="shared" si="182"/>
        <v>0</v>
      </c>
      <c r="E874" s="30">
        <f t="shared" si="182"/>
        <v>0</v>
      </c>
      <c r="F874" s="73">
        <f t="shared" si="183"/>
        <v>0</v>
      </c>
      <c r="G874" s="43">
        <f t="shared" si="183"/>
        <v>0</v>
      </c>
      <c r="I874" s="19">
        <f t="shared" si="190"/>
        <v>934.78</v>
      </c>
      <c r="J874" s="138">
        <f t="shared" si="186"/>
        <v>508.93720000000002</v>
      </c>
      <c r="K874" s="78">
        <f t="shared" si="179"/>
        <v>91.608699999999999</v>
      </c>
      <c r="L874" s="144">
        <f t="shared" si="189"/>
        <v>155.7971</v>
      </c>
      <c r="M874" s="87">
        <f t="shared" si="181"/>
        <v>28.043500000000002</v>
      </c>
      <c r="N874" s="14"/>
      <c r="O874" s="14"/>
      <c r="P874" s="14"/>
      <c r="V874" s="36">
        <f t="shared" si="192"/>
        <v>1365.9299999999998</v>
      </c>
      <c r="W874" s="36">
        <f t="shared" si="191"/>
        <v>1357.75</v>
      </c>
    </row>
    <row r="875" spans="1:28" x14ac:dyDescent="0.2">
      <c r="A875" s="29">
        <v>42072</v>
      </c>
      <c r="B875" s="2">
        <v>38014496.100000001</v>
      </c>
      <c r="C875" s="2">
        <v>1361.84</v>
      </c>
      <c r="D875" s="2">
        <f t="shared" si="182"/>
        <v>0</v>
      </c>
      <c r="E875" s="30">
        <f t="shared" si="182"/>
        <v>0</v>
      </c>
      <c r="F875" s="73">
        <f t="shared" si="183"/>
        <v>0</v>
      </c>
      <c r="G875" s="43">
        <f t="shared" si="183"/>
        <v>0</v>
      </c>
      <c r="I875" s="31">
        <f t="shared" si="190"/>
        <v>934.78</v>
      </c>
      <c r="J875" s="137">
        <f t="shared" si="186"/>
        <v>508.93720000000002</v>
      </c>
      <c r="K875" s="77">
        <f t="shared" si="179"/>
        <v>91.608699999999999</v>
      </c>
      <c r="L875" s="137">
        <f t="shared" si="189"/>
        <v>155.7971</v>
      </c>
      <c r="M875" s="77">
        <f t="shared" si="181"/>
        <v>28.043500000000002</v>
      </c>
      <c r="N875" s="14"/>
      <c r="O875" s="14"/>
      <c r="P875" s="14"/>
      <c r="V875" s="36">
        <f t="shared" si="192"/>
        <v>1365.9299999999998</v>
      </c>
      <c r="W875" s="36">
        <f t="shared" si="191"/>
        <v>1357.75</v>
      </c>
    </row>
    <row r="876" spans="1:28" x14ac:dyDescent="0.2">
      <c r="A876" s="29">
        <v>42073</v>
      </c>
      <c r="B876" s="2">
        <v>38014496.100000001</v>
      </c>
      <c r="C876" s="2">
        <v>1361.84</v>
      </c>
      <c r="D876" s="2">
        <f t="shared" si="182"/>
        <v>0</v>
      </c>
      <c r="E876" s="30">
        <f t="shared" si="182"/>
        <v>0</v>
      </c>
      <c r="F876" s="73">
        <f t="shared" si="183"/>
        <v>0</v>
      </c>
      <c r="G876" s="43">
        <f t="shared" si="183"/>
        <v>0</v>
      </c>
      <c r="I876" s="31">
        <f t="shared" si="190"/>
        <v>934.78</v>
      </c>
      <c r="J876" s="137">
        <f t="shared" si="186"/>
        <v>508.93720000000002</v>
      </c>
      <c r="K876" s="77">
        <f t="shared" si="179"/>
        <v>91.608699999999999</v>
      </c>
      <c r="L876" s="137">
        <f t="shared" si="189"/>
        <v>155.7971</v>
      </c>
      <c r="M876" s="77">
        <f t="shared" si="181"/>
        <v>28.043500000000002</v>
      </c>
      <c r="N876" s="14"/>
      <c r="O876" s="14"/>
      <c r="P876" s="14"/>
      <c r="V876" s="36">
        <f t="shared" si="192"/>
        <v>1365.9299999999998</v>
      </c>
      <c r="W876" s="36">
        <f t="shared" si="191"/>
        <v>1357.75</v>
      </c>
    </row>
    <row r="877" spans="1:28" x14ac:dyDescent="0.2">
      <c r="A877" s="29">
        <v>42074</v>
      </c>
      <c r="B877" s="2">
        <v>38014496.100000001</v>
      </c>
      <c r="C877" s="2">
        <v>1361.84</v>
      </c>
      <c r="D877" s="2">
        <f t="shared" si="182"/>
        <v>0</v>
      </c>
      <c r="E877" s="30">
        <f t="shared" si="182"/>
        <v>0</v>
      </c>
      <c r="F877" s="73">
        <f t="shared" si="183"/>
        <v>0</v>
      </c>
      <c r="G877" s="43">
        <f t="shared" si="183"/>
        <v>0</v>
      </c>
      <c r="I877" s="31">
        <f t="shared" si="190"/>
        <v>934.78</v>
      </c>
      <c r="J877" s="137">
        <f t="shared" si="186"/>
        <v>508.93720000000002</v>
      </c>
      <c r="K877" s="77">
        <f t="shared" si="179"/>
        <v>91.608699999999999</v>
      </c>
      <c r="L877" s="137">
        <f t="shared" si="189"/>
        <v>155.7971</v>
      </c>
      <c r="M877" s="77">
        <f t="shared" si="181"/>
        <v>28.043500000000002</v>
      </c>
      <c r="N877" s="14"/>
      <c r="O877" s="14"/>
      <c r="P877" s="14"/>
      <c r="V877" s="36">
        <f t="shared" si="192"/>
        <v>1365.9299999999998</v>
      </c>
      <c r="W877" s="36">
        <f t="shared" si="191"/>
        <v>1357.75</v>
      </c>
    </row>
    <row r="878" spans="1:28" x14ac:dyDescent="0.2">
      <c r="A878" s="29">
        <v>42075</v>
      </c>
      <c r="B878" s="2">
        <v>38014496.100000001</v>
      </c>
      <c r="C878" s="2">
        <v>1361.84</v>
      </c>
      <c r="D878" s="2">
        <f t="shared" si="182"/>
        <v>0</v>
      </c>
      <c r="E878" s="30">
        <f t="shared" si="182"/>
        <v>0</v>
      </c>
      <c r="F878" s="73">
        <f t="shared" si="183"/>
        <v>0</v>
      </c>
      <c r="G878" s="43">
        <f t="shared" si="183"/>
        <v>0</v>
      </c>
      <c r="I878" s="19">
        <f t="shared" si="190"/>
        <v>934.78</v>
      </c>
      <c r="J878" s="138">
        <f t="shared" si="186"/>
        <v>508.93720000000002</v>
      </c>
      <c r="K878" s="78">
        <f t="shared" si="179"/>
        <v>91.608699999999999</v>
      </c>
      <c r="L878" s="144">
        <f t="shared" si="189"/>
        <v>155.7971</v>
      </c>
      <c r="M878" s="87">
        <f t="shared" si="181"/>
        <v>28.043500000000002</v>
      </c>
      <c r="N878" s="14"/>
      <c r="O878" s="14"/>
      <c r="P878" s="14"/>
      <c r="V878" s="36">
        <f t="shared" si="192"/>
        <v>1365.9299999999998</v>
      </c>
      <c r="W878" s="36">
        <f t="shared" si="191"/>
        <v>1357.75</v>
      </c>
    </row>
    <row r="879" spans="1:28" x14ac:dyDescent="0.2">
      <c r="A879" s="29">
        <v>42076</v>
      </c>
      <c r="B879" s="2">
        <v>38014496.100000001</v>
      </c>
      <c r="C879" s="2">
        <v>1361.84</v>
      </c>
      <c r="D879" s="2">
        <f t="shared" ref="D879:E894" si="193">IF(B879-B878=-B879-B878,0,B879-B878)</f>
        <v>0</v>
      </c>
      <c r="E879" s="30">
        <f t="shared" si="193"/>
        <v>0</v>
      </c>
      <c r="F879" s="73">
        <f t="shared" ref="F879:G894" si="194">IFERROR(D879/B878,0)</f>
        <v>0</v>
      </c>
      <c r="G879" s="43">
        <f t="shared" si="194"/>
        <v>0</v>
      </c>
      <c r="I879" s="19">
        <f t="shared" si="190"/>
        <v>934.78</v>
      </c>
      <c r="J879" s="138">
        <f t="shared" si="186"/>
        <v>508.93720000000002</v>
      </c>
      <c r="K879" s="78">
        <f t="shared" si="179"/>
        <v>91.608699999999999</v>
      </c>
      <c r="L879" s="144">
        <f t="shared" si="189"/>
        <v>155.7971</v>
      </c>
      <c r="M879" s="87">
        <f t="shared" si="181"/>
        <v>28.043500000000002</v>
      </c>
      <c r="N879" s="14"/>
      <c r="O879" s="14"/>
      <c r="P879" s="14"/>
      <c r="V879" s="36">
        <f t="shared" si="192"/>
        <v>1365.9299999999998</v>
      </c>
      <c r="W879" s="36">
        <f t="shared" si="191"/>
        <v>1357.75</v>
      </c>
    </row>
    <row r="880" spans="1:28" x14ac:dyDescent="0.2">
      <c r="A880" s="29">
        <v>42077</v>
      </c>
      <c r="B880" s="2">
        <v>38014496.100000001</v>
      </c>
      <c r="C880" s="2">
        <v>1361.84</v>
      </c>
      <c r="D880" s="2">
        <f t="shared" si="193"/>
        <v>0</v>
      </c>
      <c r="E880" s="30">
        <f t="shared" si="193"/>
        <v>0</v>
      </c>
      <c r="F880" s="73">
        <f t="shared" si="194"/>
        <v>0</v>
      </c>
      <c r="G880" s="43">
        <f t="shared" si="194"/>
        <v>0</v>
      </c>
      <c r="I880" s="19">
        <f t="shared" si="190"/>
        <v>934.78</v>
      </c>
      <c r="J880" s="138">
        <f t="shared" si="186"/>
        <v>508.93720000000002</v>
      </c>
      <c r="K880" s="78">
        <f t="shared" si="179"/>
        <v>91.608699999999999</v>
      </c>
      <c r="L880" s="144">
        <f t="shared" si="189"/>
        <v>155.7971</v>
      </c>
      <c r="M880" s="87">
        <f t="shared" si="181"/>
        <v>28.043500000000002</v>
      </c>
      <c r="N880" s="14"/>
      <c r="O880" s="14"/>
      <c r="P880" s="14"/>
      <c r="V880" s="36">
        <f t="shared" si="192"/>
        <v>1365.9299999999998</v>
      </c>
      <c r="W880" s="36">
        <f t="shared" si="191"/>
        <v>1357.75</v>
      </c>
    </row>
    <row r="881" spans="1:28" x14ac:dyDescent="0.2">
      <c r="A881" s="29">
        <v>42078</v>
      </c>
      <c r="B881" s="2">
        <v>38014496.100000001</v>
      </c>
      <c r="C881" s="2">
        <v>1361.84</v>
      </c>
      <c r="D881" s="2">
        <f t="shared" si="193"/>
        <v>0</v>
      </c>
      <c r="E881" s="30">
        <f t="shared" si="193"/>
        <v>0</v>
      </c>
      <c r="F881" s="73">
        <f t="shared" si="194"/>
        <v>0</v>
      </c>
      <c r="G881" s="43">
        <f t="shared" si="194"/>
        <v>0</v>
      </c>
      <c r="I881" s="19">
        <f t="shared" si="190"/>
        <v>934.78</v>
      </c>
      <c r="J881" s="138">
        <f t="shared" si="186"/>
        <v>508.93720000000002</v>
      </c>
      <c r="K881" s="78">
        <f t="shared" si="179"/>
        <v>91.608699999999999</v>
      </c>
      <c r="L881" s="144">
        <f t="shared" si="189"/>
        <v>155.7971</v>
      </c>
      <c r="M881" s="87">
        <f t="shared" si="181"/>
        <v>28.043500000000002</v>
      </c>
      <c r="N881" s="14"/>
      <c r="O881" s="14"/>
      <c r="P881" s="14"/>
      <c r="V881" s="36">
        <f>C881+(ROUND(C881*$V$2,2))</f>
        <v>1365.9299999999998</v>
      </c>
      <c r="W881" s="36">
        <f>C881-(ROUND(C881*$V$2,2))</f>
        <v>1357.75</v>
      </c>
    </row>
    <row r="882" spans="1:28" x14ac:dyDescent="0.2">
      <c r="A882" s="29">
        <v>42079</v>
      </c>
      <c r="B882" s="2">
        <v>38014496.100000001</v>
      </c>
      <c r="C882" s="2">
        <v>1361.84</v>
      </c>
      <c r="D882" s="2">
        <f t="shared" si="193"/>
        <v>0</v>
      </c>
      <c r="E882" s="30">
        <f t="shared" si="193"/>
        <v>0</v>
      </c>
      <c r="F882" s="73">
        <f t="shared" si="194"/>
        <v>0</v>
      </c>
      <c r="G882" s="43">
        <f t="shared" si="194"/>
        <v>0</v>
      </c>
      <c r="I882" s="19">
        <f t="shared" si="190"/>
        <v>934.78</v>
      </c>
      <c r="J882" s="138">
        <f t="shared" si="186"/>
        <v>508.93720000000002</v>
      </c>
      <c r="K882" s="78">
        <f t="shared" ref="K882:K945" si="195">ROUND(J882*18%,4)</f>
        <v>91.608699999999999</v>
      </c>
      <c r="L882" s="144">
        <f t="shared" si="189"/>
        <v>155.7971</v>
      </c>
      <c r="M882" s="87">
        <f t="shared" ref="M882:M945" si="196">ROUND(L882*18%,4)</f>
        <v>28.043500000000002</v>
      </c>
      <c r="N882" s="14"/>
      <c r="O882" s="14"/>
      <c r="P882" s="14"/>
      <c r="Q882" s="83"/>
      <c r="R882" s="83"/>
      <c r="V882" s="36">
        <f t="shared" ref="V882:V945" si="197">C882+(ROUND(C882*$V$2,2))</f>
        <v>1365.9299999999998</v>
      </c>
      <c r="W882" s="36">
        <f t="shared" ref="W882:W945" si="198">C882-(ROUND(C882*$V$2,2))</f>
        <v>1357.75</v>
      </c>
    </row>
    <row r="883" spans="1:28" x14ac:dyDescent="0.2">
      <c r="A883" s="29">
        <v>42080</v>
      </c>
      <c r="B883" s="2">
        <v>38014496.100000001</v>
      </c>
      <c r="C883" s="2">
        <v>1361.84</v>
      </c>
      <c r="D883" s="2">
        <f t="shared" si="193"/>
        <v>0</v>
      </c>
      <c r="E883" s="30">
        <f t="shared" si="193"/>
        <v>0</v>
      </c>
      <c r="F883" s="73">
        <f t="shared" si="194"/>
        <v>0</v>
      </c>
      <c r="G883" s="43">
        <f t="shared" si="194"/>
        <v>0</v>
      </c>
      <c r="I883" s="19">
        <f t="shared" si="190"/>
        <v>934.78</v>
      </c>
      <c r="J883" s="138">
        <f t="shared" si="186"/>
        <v>508.93720000000002</v>
      </c>
      <c r="K883" s="78">
        <f t="shared" si="195"/>
        <v>91.608699999999999</v>
      </c>
      <c r="L883" s="144">
        <f t="shared" si="189"/>
        <v>155.7971</v>
      </c>
      <c r="M883" s="87">
        <f t="shared" si="196"/>
        <v>28.043500000000002</v>
      </c>
      <c r="N883" s="14"/>
      <c r="O883" s="14"/>
      <c r="P883" s="14"/>
      <c r="Q883" s="83"/>
      <c r="R883" s="83"/>
      <c r="V883" s="36">
        <f t="shared" si="197"/>
        <v>1365.9299999999998</v>
      </c>
      <c r="W883" s="36">
        <f t="shared" si="198"/>
        <v>1357.75</v>
      </c>
    </row>
    <row r="884" spans="1:28" x14ac:dyDescent="0.2">
      <c r="A884" s="29">
        <v>42081</v>
      </c>
      <c r="B884" s="2">
        <v>38014496.100000001</v>
      </c>
      <c r="C884" s="2">
        <v>1361.84</v>
      </c>
      <c r="D884" s="2">
        <f t="shared" si="193"/>
        <v>0</v>
      </c>
      <c r="E884" s="30">
        <f t="shared" si="193"/>
        <v>0</v>
      </c>
      <c r="F884" s="73">
        <f t="shared" si="194"/>
        <v>0</v>
      </c>
      <c r="G884" s="43">
        <f t="shared" si="194"/>
        <v>0</v>
      </c>
      <c r="I884" s="31">
        <f t="shared" si="190"/>
        <v>934.78</v>
      </c>
      <c r="J884" s="137">
        <f t="shared" si="186"/>
        <v>508.93720000000002</v>
      </c>
      <c r="K884" s="77">
        <f t="shared" si="195"/>
        <v>91.608699999999999</v>
      </c>
      <c r="L884" s="137">
        <f t="shared" si="189"/>
        <v>155.7971</v>
      </c>
      <c r="M884" s="77">
        <f t="shared" si="196"/>
        <v>28.043500000000002</v>
      </c>
      <c r="N884" s="14"/>
      <c r="O884" s="14"/>
      <c r="P884" s="14"/>
      <c r="Q884" s="83"/>
      <c r="R884" s="83"/>
      <c r="V884" s="36">
        <f t="shared" si="197"/>
        <v>1365.9299999999998</v>
      </c>
      <c r="W884" s="36">
        <f t="shared" si="198"/>
        <v>1357.75</v>
      </c>
    </row>
    <row r="885" spans="1:28" x14ac:dyDescent="0.2">
      <c r="A885" s="29">
        <v>42082</v>
      </c>
      <c r="B885" s="2">
        <v>38014496.100000001</v>
      </c>
      <c r="C885" s="2">
        <v>1361.84</v>
      </c>
      <c r="D885" s="2">
        <f t="shared" si="193"/>
        <v>0</v>
      </c>
      <c r="E885" s="30">
        <f t="shared" si="193"/>
        <v>0</v>
      </c>
      <c r="F885" s="73">
        <f t="shared" si="194"/>
        <v>0</v>
      </c>
      <c r="G885" s="43">
        <f t="shared" si="194"/>
        <v>0</v>
      </c>
      <c r="I885" s="31">
        <f t="shared" si="190"/>
        <v>934.78</v>
      </c>
      <c r="J885" s="137">
        <f t="shared" si="186"/>
        <v>508.93720000000002</v>
      </c>
      <c r="K885" s="77">
        <f t="shared" si="195"/>
        <v>91.608699999999999</v>
      </c>
      <c r="L885" s="137">
        <f t="shared" si="189"/>
        <v>155.7971</v>
      </c>
      <c r="M885" s="77">
        <f t="shared" si="196"/>
        <v>28.043500000000002</v>
      </c>
      <c r="N885" s="14"/>
      <c r="O885" s="14"/>
      <c r="P885" s="14"/>
      <c r="Q885" s="83"/>
      <c r="R885" s="83"/>
      <c r="V885" s="36">
        <f t="shared" si="197"/>
        <v>1365.9299999999998</v>
      </c>
      <c r="W885" s="36">
        <f t="shared" si="198"/>
        <v>1357.75</v>
      </c>
    </row>
    <row r="886" spans="1:28" x14ac:dyDescent="0.2">
      <c r="A886" s="29">
        <v>42083</v>
      </c>
      <c r="B886" s="2">
        <v>38014496.100000001</v>
      </c>
      <c r="C886" s="2">
        <v>1361.84</v>
      </c>
      <c r="D886" s="2">
        <f t="shared" si="193"/>
        <v>0</v>
      </c>
      <c r="E886" s="30">
        <f t="shared" si="193"/>
        <v>0</v>
      </c>
      <c r="F886" s="73">
        <f t="shared" si="194"/>
        <v>0</v>
      </c>
      <c r="G886" s="43">
        <f t="shared" si="194"/>
        <v>0</v>
      </c>
      <c r="I886" s="19">
        <f t="shared" si="190"/>
        <v>934.78</v>
      </c>
      <c r="J886" s="138">
        <f t="shared" si="186"/>
        <v>508.93720000000002</v>
      </c>
      <c r="K886" s="78">
        <f t="shared" si="195"/>
        <v>91.608699999999999</v>
      </c>
      <c r="L886" s="144">
        <f t="shared" si="189"/>
        <v>155.7971</v>
      </c>
      <c r="M886" s="87">
        <f t="shared" si="196"/>
        <v>28.043500000000002</v>
      </c>
      <c r="N886" s="14"/>
      <c r="O886" s="14"/>
      <c r="P886" s="14"/>
      <c r="Q886" s="83"/>
      <c r="R886" s="83"/>
      <c r="V886" s="36">
        <f t="shared" si="197"/>
        <v>1365.9299999999998</v>
      </c>
      <c r="W886" s="36">
        <f t="shared" si="198"/>
        <v>1357.75</v>
      </c>
    </row>
    <row r="887" spans="1:28" x14ac:dyDescent="0.2">
      <c r="A887" s="29">
        <v>42084</v>
      </c>
      <c r="B887" s="2">
        <v>38014496.100000001</v>
      </c>
      <c r="C887" s="2">
        <v>1361.84</v>
      </c>
      <c r="D887" s="2">
        <f t="shared" si="193"/>
        <v>0</v>
      </c>
      <c r="E887" s="30">
        <f t="shared" si="193"/>
        <v>0</v>
      </c>
      <c r="F887" s="73">
        <f t="shared" si="194"/>
        <v>0</v>
      </c>
      <c r="G887" s="43">
        <f t="shared" si="194"/>
        <v>0</v>
      </c>
      <c r="I887" s="19">
        <f t="shared" si="190"/>
        <v>934.78</v>
      </c>
      <c r="J887" s="138">
        <f t="shared" si="186"/>
        <v>508.93720000000002</v>
      </c>
      <c r="K887" s="78">
        <f t="shared" si="195"/>
        <v>91.608699999999999</v>
      </c>
      <c r="L887" s="144">
        <f t="shared" si="189"/>
        <v>155.7971</v>
      </c>
      <c r="M887" s="87">
        <f t="shared" si="196"/>
        <v>28.043500000000002</v>
      </c>
      <c r="N887" s="14"/>
      <c r="O887" s="14"/>
      <c r="P887" s="14"/>
      <c r="Q887" s="83"/>
      <c r="R887" s="83"/>
      <c r="V887" s="36">
        <f t="shared" si="197"/>
        <v>1365.9299999999998</v>
      </c>
      <c r="W887" s="36">
        <f t="shared" si="198"/>
        <v>1357.75</v>
      </c>
    </row>
    <row r="888" spans="1:28" x14ac:dyDescent="0.2">
      <c r="A888" s="29">
        <v>42085</v>
      </c>
      <c r="B888" s="2">
        <v>38014496.100000001</v>
      </c>
      <c r="C888" s="2">
        <v>1361.84</v>
      </c>
      <c r="D888" s="2">
        <f t="shared" si="193"/>
        <v>0</v>
      </c>
      <c r="E888" s="30">
        <f t="shared" si="193"/>
        <v>0</v>
      </c>
      <c r="F888" s="73">
        <f t="shared" si="194"/>
        <v>0</v>
      </c>
      <c r="G888" s="43">
        <f t="shared" si="194"/>
        <v>0</v>
      </c>
      <c r="I888" s="19">
        <f t="shared" si="190"/>
        <v>934.78</v>
      </c>
      <c r="J888" s="138">
        <f t="shared" si="186"/>
        <v>508.93720000000002</v>
      </c>
      <c r="K888" s="78">
        <f t="shared" si="195"/>
        <v>91.608699999999999</v>
      </c>
      <c r="L888" s="144">
        <f t="shared" si="189"/>
        <v>155.7971</v>
      </c>
      <c r="M888" s="87">
        <f t="shared" si="196"/>
        <v>28.043500000000002</v>
      </c>
      <c r="N888" s="14"/>
      <c r="O888" s="116"/>
      <c r="P888" s="14"/>
      <c r="Q888" s="83"/>
      <c r="R888" s="83"/>
      <c r="S888" s="118"/>
      <c r="V888" s="36">
        <f t="shared" si="197"/>
        <v>1365.9299999999998</v>
      </c>
      <c r="W888" s="36">
        <f t="shared" si="198"/>
        <v>1357.75</v>
      </c>
    </row>
    <row r="889" spans="1:28" x14ac:dyDescent="0.2">
      <c r="A889" s="29">
        <v>42086</v>
      </c>
      <c r="B889" s="2">
        <v>38014496.100000001</v>
      </c>
      <c r="C889" s="2">
        <v>1361.84</v>
      </c>
      <c r="D889" s="2">
        <f t="shared" si="193"/>
        <v>0</v>
      </c>
      <c r="E889" s="30">
        <f t="shared" si="193"/>
        <v>0</v>
      </c>
      <c r="F889" s="73">
        <f t="shared" si="194"/>
        <v>0</v>
      </c>
      <c r="G889" s="43">
        <f t="shared" si="194"/>
        <v>0</v>
      </c>
      <c r="I889" s="19">
        <f t="shared" si="190"/>
        <v>934.78</v>
      </c>
      <c r="J889" s="138">
        <f t="shared" si="186"/>
        <v>508.93720000000002</v>
      </c>
      <c r="K889" s="78">
        <f t="shared" si="195"/>
        <v>91.608699999999999</v>
      </c>
      <c r="L889" s="144">
        <f t="shared" si="189"/>
        <v>155.7971</v>
      </c>
      <c r="M889" s="87">
        <f t="shared" si="196"/>
        <v>28.043500000000002</v>
      </c>
      <c r="N889" s="14"/>
      <c r="O889" s="14"/>
      <c r="P889" s="14"/>
      <c r="Q889" s="83"/>
      <c r="R889" s="83"/>
      <c r="V889" s="36">
        <f t="shared" si="197"/>
        <v>1365.9299999999998</v>
      </c>
      <c r="W889" s="36">
        <f t="shared" si="198"/>
        <v>1357.75</v>
      </c>
    </row>
    <row r="890" spans="1:28" x14ac:dyDescent="0.2">
      <c r="A890" s="29">
        <v>42087</v>
      </c>
      <c r="B890" s="2">
        <v>38014496.100000001</v>
      </c>
      <c r="C890" s="2">
        <v>1361.84</v>
      </c>
      <c r="D890" s="2">
        <f t="shared" si="193"/>
        <v>0</v>
      </c>
      <c r="E890" s="30">
        <f t="shared" si="193"/>
        <v>0</v>
      </c>
      <c r="F890" s="73">
        <f t="shared" si="194"/>
        <v>0</v>
      </c>
      <c r="G890" s="43">
        <f t="shared" si="194"/>
        <v>0</v>
      </c>
      <c r="I890" s="19">
        <f t="shared" si="190"/>
        <v>934.78</v>
      </c>
      <c r="J890" s="138">
        <f t="shared" si="186"/>
        <v>508.93720000000002</v>
      </c>
      <c r="K890" s="78">
        <f t="shared" si="195"/>
        <v>91.608699999999999</v>
      </c>
      <c r="L890" s="144">
        <f t="shared" si="189"/>
        <v>155.7971</v>
      </c>
      <c r="M890" s="87">
        <f t="shared" si="196"/>
        <v>28.043500000000002</v>
      </c>
      <c r="N890" s="14"/>
      <c r="O890" s="14"/>
      <c r="P890" s="14"/>
      <c r="Q890" s="83"/>
      <c r="R890" s="83"/>
      <c r="V890" s="36">
        <f t="shared" si="197"/>
        <v>1365.9299999999998</v>
      </c>
      <c r="W890" s="36">
        <f t="shared" si="198"/>
        <v>1357.75</v>
      </c>
    </row>
    <row r="891" spans="1:28" x14ac:dyDescent="0.2">
      <c r="A891" s="29">
        <v>42088</v>
      </c>
      <c r="B891" s="2">
        <v>38014496.100000001</v>
      </c>
      <c r="C891" s="2">
        <v>1361.84</v>
      </c>
      <c r="D891" s="2">
        <f t="shared" si="193"/>
        <v>0</v>
      </c>
      <c r="E891" s="30">
        <f t="shared" si="193"/>
        <v>0</v>
      </c>
      <c r="F891" s="73">
        <f t="shared" si="194"/>
        <v>0</v>
      </c>
      <c r="G891" s="43">
        <f t="shared" si="194"/>
        <v>0</v>
      </c>
      <c r="I891" s="31">
        <f t="shared" si="190"/>
        <v>934.78</v>
      </c>
      <c r="J891" s="137">
        <f t="shared" si="186"/>
        <v>508.93720000000002</v>
      </c>
      <c r="K891" s="77">
        <f t="shared" si="195"/>
        <v>91.608699999999999</v>
      </c>
      <c r="L891" s="137">
        <f t="shared" si="189"/>
        <v>155.7971</v>
      </c>
      <c r="M891" s="77">
        <f t="shared" si="196"/>
        <v>28.043500000000002</v>
      </c>
      <c r="N891" s="14"/>
      <c r="O891" s="14"/>
      <c r="P891" s="14"/>
      <c r="Q891" s="83"/>
      <c r="R891" s="83"/>
      <c r="V891" s="36">
        <f t="shared" si="197"/>
        <v>1365.9299999999998</v>
      </c>
      <c r="W891" s="36">
        <f t="shared" si="198"/>
        <v>1357.75</v>
      </c>
    </row>
    <row r="892" spans="1:28" x14ac:dyDescent="0.2">
      <c r="A892" s="29">
        <v>42089</v>
      </c>
      <c r="B892" s="2">
        <v>38014496.100000001</v>
      </c>
      <c r="C892" s="2">
        <v>1361.84</v>
      </c>
      <c r="D892" s="2">
        <f t="shared" si="193"/>
        <v>0</v>
      </c>
      <c r="E892" s="30">
        <f t="shared" si="193"/>
        <v>0</v>
      </c>
      <c r="F892" s="73">
        <f t="shared" si="194"/>
        <v>0</v>
      </c>
      <c r="G892" s="43">
        <f t="shared" si="194"/>
        <v>0</v>
      </c>
      <c r="I892" s="31">
        <f t="shared" si="190"/>
        <v>934.78</v>
      </c>
      <c r="J892" s="137">
        <f t="shared" si="186"/>
        <v>508.93720000000002</v>
      </c>
      <c r="K892" s="77">
        <f t="shared" si="195"/>
        <v>91.608699999999999</v>
      </c>
      <c r="L892" s="137">
        <f t="shared" si="189"/>
        <v>155.7971</v>
      </c>
      <c r="M892" s="77">
        <f t="shared" si="196"/>
        <v>28.043500000000002</v>
      </c>
      <c r="N892" s="191" t="s">
        <v>54</v>
      </c>
      <c r="O892" s="191"/>
      <c r="P892" s="191"/>
      <c r="Q892" s="83"/>
      <c r="R892" s="83"/>
      <c r="V892" s="36">
        <f t="shared" si="197"/>
        <v>1365.9299999999998</v>
      </c>
      <c r="W892" s="36">
        <f t="shared" si="198"/>
        <v>1357.75</v>
      </c>
    </row>
    <row r="893" spans="1:28" x14ac:dyDescent="0.2">
      <c r="A893" s="29">
        <v>42090</v>
      </c>
      <c r="B893" s="2">
        <v>38014496.100000001</v>
      </c>
      <c r="C893" s="2">
        <v>1361.84</v>
      </c>
      <c r="D893" s="2">
        <f t="shared" si="193"/>
        <v>0</v>
      </c>
      <c r="E893" s="30">
        <f t="shared" si="193"/>
        <v>0</v>
      </c>
      <c r="F893" s="73">
        <f t="shared" si="194"/>
        <v>0</v>
      </c>
      <c r="G893" s="43">
        <f t="shared" si="194"/>
        <v>0</v>
      </c>
      <c r="I893" s="19">
        <f t="shared" si="190"/>
        <v>934.78</v>
      </c>
      <c r="J893" s="138">
        <f t="shared" si="186"/>
        <v>508.93720000000002</v>
      </c>
      <c r="K893" s="78">
        <f t="shared" si="195"/>
        <v>91.608699999999999</v>
      </c>
      <c r="L893" s="144">
        <f t="shared" si="189"/>
        <v>155.7971</v>
      </c>
      <c r="M893" s="87">
        <f t="shared" si="196"/>
        <v>28.043500000000002</v>
      </c>
      <c r="N893" s="119" t="s">
        <v>52</v>
      </c>
      <c r="O893" s="120">
        <f>SUM(J868:J898)</f>
        <v>15944.637100000005</v>
      </c>
      <c r="P893" s="76">
        <f>SUM(L868:L898)</f>
        <v>4881.0112999999965</v>
      </c>
      <c r="Q893" s="83"/>
      <c r="R893" s="83"/>
      <c r="V893" s="36">
        <f t="shared" si="197"/>
        <v>1365.9299999999998</v>
      </c>
      <c r="W893" s="36">
        <f t="shared" si="198"/>
        <v>1357.75</v>
      </c>
    </row>
    <row r="894" spans="1:28" x14ac:dyDescent="0.2">
      <c r="A894" s="29">
        <v>42091</v>
      </c>
      <c r="B894" s="2">
        <v>38014496.100000001</v>
      </c>
      <c r="C894" s="2">
        <v>1361.84</v>
      </c>
      <c r="D894" s="2">
        <f t="shared" si="193"/>
        <v>0</v>
      </c>
      <c r="E894" s="30">
        <f t="shared" si="193"/>
        <v>0</v>
      </c>
      <c r="F894" s="73">
        <f t="shared" si="194"/>
        <v>0</v>
      </c>
      <c r="G894" s="43">
        <f t="shared" si="194"/>
        <v>0</v>
      </c>
      <c r="I894" s="19">
        <f t="shared" si="190"/>
        <v>934.78</v>
      </c>
      <c r="J894" s="138">
        <f t="shared" si="186"/>
        <v>508.93720000000002</v>
      </c>
      <c r="K894" s="78">
        <f t="shared" si="195"/>
        <v>91.608699999999999</v>
      </c>
      <c r="L894" s="144">
        <f t="shared" si="189"/>
        <v>155.7971</v>
      </c>
      <c r="M894" s="87">
        <f t="shared" si="196"/>
        <v>28.043500000000002</v>
      </c>
      <c r="N894" s="119" t="s">
        <v>53</v>
      </c>
      <c r="O894" s="76">
        <f>SUM(K868:K898)</f>
        <v>2870.0347999999985</v>
      </c>
      <c r="P894" s="76">
        <f>SUM(M868:M898)</f>
        <v>878.58269999999993</v>
      </c>
      <c r="Q894" s="83"/>
      <c r="R894" s="83"/>
      <c r="V894" s="36">
        <f t="shared" si="197"/>
        <v>1365.9299999999998</v>
      </c>
      <c r="W894" s="36">
        <f t="shared" si="198"/>
        <v>1357.75</v>
      </c>
    </row>
    <row r="895" spans="1:28" x14ac:dyDescent="0.2">
      <c r="A895" s="29">
        <v>42092</v>
      </c>
      <c r="B895" s="2">
        <v>38014496.100000001</v>
      </c>
      <c r="C895" s="2">
        <v>1361.84</v>
      </c>
      <c r="D895" s="2">
        <f t="shared" ref="D895:E958" si="199">IF(B895-B894=-B895-B894,0,B895-B894)</f>
        <v>0</v>
      </c>
      <c r="E895" s="30">
        <f t="shared" si="199"/>
        <v>0</v>
      </c>
      <c r="F895" s="73">
        <f t="shared" ref="F895:G958" si="200">IFERROR(D895/B894,0)</f>
        <v>0</v>
      </c>
      <c r="G895" s="43">
        <f t="shared" si="200"/>
        <v>0</v>
      </c>
      <c r="I895" s="19">
        <f t="shared" si="190"/>
        <v>934.78</v>
      </c>
      <c r="J895" s="138">
        <f t="shared" ref="J895:J958" si="201">ROUND(IF(B894&lt;=$R$814,B894*$S$814/$O$813,MAX(IF(B894&lt;=$R$815,B894*$S$815/$O$813,MAX(IF(B894&lt;=$R$816,B894*$S$816/$O$813,MAX(IF(B894&lt;=$R$817,B894*$S$817/$O$813,MAX(IF(B894&lt;=$R$818,B894*$S$818/$O$813,MAX(IF(B894&lt;=$R$819,B894*$S$819/$O$813,MAX(IF(B894&gt;$R$820,B894*$S$820/$O$813,0),$R$819*$S$819/$O$813)),$R$818*$S$818/$O$813)),$R$817*$S$817/$O$813)),$R$816*$S$816/$O$813)),$R$815*$S$815/$O$813)),$R$814*$S$814/$O$813)),4)</f>
        <v>508.93720000000002</v>
      </c>
      <c r="K895" s="78">
        <f t="shared" si="195"/>
        <v>91.608699999999999</v>
      </c>
      <c r="L895" s="144">
        <f t="shared" si="189"/>
        <v>155.7971</v>
      </c>
      <c r="M895" s="87">
        <f t="shared" si="196"/>
        <v>28.043500000000002</v>
      </c>
      <c r="N895" s="186" t="s">
        <v>7</v>
      </c>
      <c r="O895" s="199"/>
      <c r="P895" s="199"/>
      <c r="Q895" s="83"/>
      <c r="R895" s="83"/>
      <c r="V895" s="36">
        <f t="shared" si="197"/>
        <v>1365.9299999999998</v>
      </c>
      <c r="W895" s="36">
        <f t="shared" si="198"/>
        <v>1357.75</v>
      </c>
      <c r="Y895" s="3" t="s">
        <v>64</v>
      </c>
      <c r="AA895" s="3" t="s">
        <v>27</v>
      </c>
      <c r="AB895" s="3" t="s">
        <v>28</v>
      </c>
    </row>
    <row r="896" spans="1:28" x14ac:dyDescent="0.2">
      <c r="A896" s="29">
        <v>42093</v>
      </c>
      <c r="B896" s="2">
        <v>38014496.100000001</v>
      </c>
      <c r="C896" s="2">
        <v>1361.84</v>
      </c>
      <c r="D896" s="2">
        <f t="shared" si="199"/>
        <v>0</v>
      </c>
      <c r="E896" s="30">
        <f t="shared" si="199"/>
        <v>0</v>
      </c>
      <c r="F896" s="73">
        <f t="shared" si="200"/>
        <v>0</v>
      </c>
      <c r="G896" s="43">
        <f t="shared" si="200"/>
        <v>0</v>
      </c>
      <c r="I896" s="19">
        <f t="shared" si="190"/>
        <v>934.78</v>
      </c>
      <c r="J896" s="138">
        <f t="shared" si="201"/>
        <v>508.93720000000002</v>
      </c>
      <c r="K896" s="78">
        <f t="shared" si="195"/>
        <v>91.608699999999999</v>
      </c>
      <c r="L896" s="144">
        <f t="shared" si="189"/>
        <v>155.7971</v>
      </c>
      <c r="M896" s="87">
        <f t="shared" si="196"/>
        <v>28.043500000000002</v>
      </c>
      <c r="N896" s="92" t="s">
        <v>43</v>
      </c>
      <c r="O896" s="174" t="s">
        <v>39</v>
      </c>
      <c r="P896" s="93" t="s">
        <v>40</v>
      </c>
      <c r="Q896" s="83"/>
      <c r="R896" s="83"/>
      <c r="V896" s="36">
        <f t="shared" si="197"/>
        <v>1365.9299999999998</v>
      </c>
      <c r="W896" s="36">
        <f t="shared" si="198"/>
        <v>1357.75</v>
      </c>
      <c r="Y896" s="36">
        <f>B896*Y897/12</f>
        <v>316.78746749999999</v>
      </c>
      <c r="AA896" s="36">
        <f>B896*AA897/12</f>
        <v>6335.749350000001</v>
      </c>
      <c r="AB896" s="36">
        <f>B896*AB897/12</f>
        <v>31678.746750000002</v>
      </c>
    </row>
    <row r="897" spans="1:28" x14ac:dyDescent="0.2">
      <c r="A897" s="29">
        <v>42094</v>
      </c>
      <c r="B897" s="31">
        <v>50531981.409999996</v>
      </c>
      <c r="C897" s="31">
        <v>1810.27</v>
      </c>
      <c r="D897" s="2">
        <f t="shared" si="199"/>
        <v>12517485.309999995</v>
      </c>
      <c r="E897" s="30">
        <f t="shared" si="199"/>
        <v>448.43000000000006</v>
      </c>
      <c r="F897" s="73">
        <f t="shared" si="200"/>
        <v>0.32928189491376669</v>
      </c>
      <c r="G897" s="43">
        <f t="shared" si="200"/>
        <v>0.32928244140280805</v>
      </c>
      <c r="I897" s="32">
        <f t="shared" si="190"/>
        <v>934.78</v>
      </c>
      <c r="J897" s="138">
        <f t="shared" si="201"/>
        <v>508.93720000000002</v>
      </c>
      <c r="K897" s="78">
        <f t="shared" si="195"/>
        <v>91.608699999999999</v>
      </c>
      <c r="L897" s="144">
        <f t="shared" si="189"/>
        <v>155.7971</v>
      </c>
      <c r="M897" s="87">
        <f t="shared" si="196"/>
        <v>28.043500000000002</v>
      </c>
      <c r="N897" s="94">
        <f>SUM(I868:I897)</f>
        <v>28043.399999999991</v>
      </c>
      <c r="O897" s="89">
        <f>IF(SUM(J868:J898)&lt;20000,20000,SUM(J868:J898))</f>
        <v>20000</v>
      </c>
      <c r="P897" s="91">
        <f>IF(SUM(L868:L898)&lt;6000,6000,SUM(L868:L898))</f>
        <v>6000</v>
      </c>
      <c r="Q897" s="83"/>
      <c r="R897" s="83"/>
      <c r="V897" s="36">
        <f t="shared" si="197"/>
        <v>1815.7</v>
      </c>
      <c r="W897" s="36">
        <f t="shared" si="198"/>
        <v>1804.84</v>
      </c>
      <c r="Y897" s="57">
        <v>1E-4</v>
      </c>
      <c r="AA897" s="57">
        <v>2E-3</v>
      </c>
      <c r="AB897" s="57">
        <v>0.01</v>
      </c>
    </row>
    <row r="898" spans="1:28" x14ac:dyDescent="0.2">
      <c r="A898" s="29">
        <v>42095</v>
      </c>
      <c r="B898" s="2">
        <v>50531981.409999996</v>
      </c>
      <c r="C898" s="2">
        <v>1810.27</v>
      </c>
      <c r="D898" s="2">
        <f t="shared" si="199"/>
        <v>0</v>
      </c>
      <c r="E898" s="30">
        <f t="shared" si="199"/>
        <v>0</v>
      </c>
      <c r="F898" s="73">
        <f t="shared" si="200"/>
        <v>0</v>
      </c>
      <c r="G898" s="43">
        <f t="shared" si="200"/>
        <v>0</v>
      </c>
      <c r="I898" s="31">
        <f t="shared" si="190"/>
        <v>1242.5899999999999</v>
      </c>
      <c r="J898" s="139">
        <f t="shared" si="201"/>
        <v>676.52110000000005</v>
      </c>
      <c r="K898" s="79">
        <f t="shared" si="195"/>
        <v>121.77379999999999</v>
      </c>
      <c r="L898" s="139">
        <f t="shared" si="189"/>
        <v>207.09829999999999</v>
      </c>
      <c r="M898" s="79">
        <f t="shared" si="196"/>
        <v>37.277700000000003</v>
      </c>
      <c r="N898" s="94">
        <f>ROUND(N897*18/118,2)</f>
        <v>4277.8100000000004</v>
      </c>
      <c r="O898" s="95">
        <f>IF(O897=TRUE,SUM(K868:K898),O897*18%)</f>
        <v>3600</v>
      </c>
      <c r="P898" s="96">
        <f>IF(P897=TRUE,SUM(M868:M898),P897*18%)</f>
        <v>1080</v>
      </c>
      <c r="Q898" s="83"/>
      <c r="R898" s="83"/>
      <c r="V898" s="36">
        <f t="shared" si="197"/>
        <v>1815.7</v>
      </c>
      <c r="W898" s="36">
        <f t="shared" si="198"/>
        <v>1804.84</v>
      </c>
    </row>
    <row r="899" spans="1:28" x14ac:dyDescent="0.2">
      <c r="A899" s="29">
        <v>42096</v>
      </c>
      <c r="B899" s="2">
        <v>50531981.409999996</v>
      </c>
      <c r="C899" s="2">
        <v>1810.27</v>
      </c>
      <c r="D899" s="2">
        <f t="shared" si="199"/>
        <v>0</v>
      </c>
      <c r="E899" s="30">
        <f t="shared" si="199"/>
        <v>0</v>
      </c>
      <c r="F899" s="73">
        <f t="shared" si="200"/>
        <v>0</v>
      </c>
      <c r="G899" s="43">
        <f t="shared" si="200"/>
        <v>0</v>
      </c>
      <c r="I899" s="31">
        <f t="shared" si="190"/>
        <v>1242.5899999999999</v>
      </c>
      <c r="J899" s="137">
        <f t="shared" si="201"/>
        <v>676.52110000000005</v>
      </c>
      <c r="K899" s="77">
        <f t="shared" si="195"/>
        <v>121.77379999999999</v>
      </c>
      <c r="L899" s="137">
        <f t="shared" si="189"/>
        <v>207.09829999999999</v>
      </c>
      <c r="M899" s="77">
        <f t="shared" si="196"/>
        <v>37.277700000000003</v>
      </c>
      <c r="N899" s="190" t="s">
        <v>47</v>
      </c>
      <c r="O899" s="190"/>
      <c r="P899" s="190"/>
      <c r="Q899" s="83"/>
      <c r="R899" s="83"/>
      <c r="V899" s="36">
        <f t="shared" si="197"/>
        <v>1815.7</v>
      </c>
      <c r="W899" s="36">
        <f t="shared" si="198"/>
        <v>1804.84</v>
      </c>
    </row>
    <row r="900" spans="1:28" x14ac:dyDescent="0.2">
      <c r="A900" s="29">
        <v>42097</v>
      </c>
      <c r="B900" s="2">
        <v>50531981.409999996</v>
      </c>
      <c r="C900" s="2">
        <v>1810.27</v>
      </c>
      <c r="D900" s="2">
        <f t="shared" si="199"/>
        <v>0</v>
      </c>
      <c r="E900" s="30">
        <f t="shared" si="199"/>
        <v>0</v>
      </c>
      <c r="F900" s="73">
        <f t="shared" si="200"/>
        <v>0</v>
      </c>
      <c r="G900" s="43">
        <f t="shared" si="200"/>
        <v>0</v>
      </c>
      <c r="I900" s="19">
        <f t="shared" si="190"/>
        <v>1242.5899999999999</v>
      </c>
      <c r="J900" s="138">
        <f t="shared" si="201"/>
        <v>676.52110000000005</v>
      </c>
      <c r="K900" s="78">
        <f t="shared" si="195"/>
        <v>121.77379999999999</v>
      </c>
      <c r="L900" s="144">
        <f t="shared" si="189"/>
        <v>207.09829999999999</v>
      </c>
      <c r="M900" s="87">
        <f t="shared" si="196"/>
        <v>37.277700000000003</v>
      </c>
      <c r="N900" s="14"/>
      <c r="O900" s="14"/>
      <c r="P900" s="14"/>
      <c r="V900" s="36">
        <f t="shared" si="197"/>
        <v>1815.7</v>
      </c>
      <c r="W900" s="36">
        <f t="shared" si="198"/>
        <v>1804.84</v>
      </c>
    </row>
    <row r="901" spans="1:28" x14ac:dyDescent="0.2">
      <c r="A901" s="29">
        <v>42098</v>
      </c>
      <c r="B901" s="2">
        <v>50531981.409999996</v>
      </c>
      <c r="C901" s="2">
        <v>1810.27</v>
      </c>
      <c r="D901" s="2">
        <f t="shared" si="199"/>
        <v>0</v>
      </c>
      <c r="E901" s="30">
        <f t="shared" si="199"/>
        <v>0</v>
      </c>
      <c r="F901" s="73">
        <f t="shared" si="200"/>
        <v>0</v>
      </c>
      <c r="G901" s="43">
        <f t="shared" si="200"/>
        <v>0</v>
      </c>
      <c r="I901" s="19">
        <f t="shared" si="190"/>
        <v>1242.5899999999999</v>
      </c>
      <c r="J901" s="138">
        <f t="shared" si="201"/>
        <v>676.52110000000005</v>
      </c>
      <c r="K901" s="78">
        <f t="shared" si="195"/>
        <v>121.77379999999999</v>
      </c>
      <c r="L901" s="144">
        <f t="shared" si="189"/>
        <v>207.09829999999999</v>
      </c>
      <c r="M901" s="87">
        <f t="shared" si="196"/>
        <v>37.277700000000003</v>
      </c>
      <c r="N901" s="14"/>
      <c r="O901" s="14"/>
      <c r="P901" s="14"/>
      <c r="V901" s="36">
        <f t="shared" si="197"/>
        <v>1815.7</v>
      </c>
      <c r="W901" s="36">
        <f t="shared" si="198"/>
        <v>1804.84</v>
      </c>
    </row>
    <row r="902" spans="1:28" x14ac:dyDescent="0.2">
      <c r="A902" s="29">
        <v>42099</v>
      </c>
      <c r="B902" s="2">
        <v>50531981.409999996</v>
      </c>
      <c r="C902" s="2">
        <v>1810.27</v>
      </c>
      <c r="D902" s="2">
        <f t="shared" si="199"/>
        <v>0</v>
      </c>
      <c r="E902" s="30">
        <f t="shared" si="199"/>
        <v>0</v>
      </c>
      <c r="F902" s="73">
        <f t="shared" si="200"/>
        <v>0</v>
      </c>
      <c r="G902" s="43">
        <f t="shared" si="200"/>
        <v>0</v>
      </c>
      <c r="I902" s="19">
        <f t="shared" si="190"/>
        <v>1242.5899999999999</v>
      </c>
      <c r="J902" s="138">
        <f t="shared" si="201"/>
        <v>676.52110000000005</v>
      </c>
      <c r="K902" s="78">
        <f t="shared" si="195"/>
        <v>121.77379999999999</v>
      </c>
      <c r="L902" s="144">
        <f t="shared" si="189"/>
        <v>207.09829999999999</v>
      </c>
      <c r="M902" s="87">
        <f t="shared" si="196"/>
        <v>37.277700000000003</v>
      </c>
      <c r="N902" s="14"/>
      <c r="O902" s="14"/>
      <c r="P902" s="14"/>
      <c r="V902" s="36">
        <f t="shared" si="197"/>
        <v>1815.7</v>
      </c>
      <c r="W902" s="36">
        <f t="shared" si="198"/>
        <v>1804.84</v>
      </c>
    </row>
    <row r="903" spans="1:28" x14ac:dyDescent="0.2">
      <c r="A903" s="29">
        <v>42100</v>
      </c>
      <c r="B903" s="2">
        <v>50531981.409999996</v>
      </c>
      <c r="C903" s="2">
        <v>1810.27</v>
      </c>
      <c r="D903" s="2">
        <f t="shared" si="199"/>
        <v>0</v>
      </c>
      <c r="E903" s="30">
        <f t="shared" si="199"/>
        <v>0</v>
      </c>
      <c r="F903" s="73">
        <f t="shared" si="200"/>
        <v>0</v>
      </c>
      <c r="G903" s="43">
        <f t="shared" si="200"/>
        <v>0</v>
      </c>
      <c r="I903" s="19">
        <f t="shared" si="190"/>
        <v>1242.5899999999999</v>
      </c>
      <c r="J903" s="138">
        <f t="shared" si="201"/>
        <v>676.52110000000005</v>
      </c>
      <c r="K903" s="78">
        <f t="shared" si="195"/>
        <v>121.77379999999999</v>
      </c>
      <c r="L903" s="144">
        <f t="shared" si="189"/>
        <v>207.09829999999999</v>
      </c>
      <c r="M903" s="87">
        <f t="shared" si="196"/>
        <v>37.277700000000003</v>
      </c>
      <c r="N903" s="14"/>
      <c r="O903" s="14"/>
      <c r="P903" s="14"/>
      <c r="V903" s="36">
        <f t="shared" si="197"/>
        <v>1815.7</v>
      </c>
      <c r="W903" s="36">
        <f t="shared" si="198"/>
        <v>1804.84</v>
      </c>
    </row>
    <row r="904" spans="1:28" x14ac:dyDescent="0.2">
      <c r="A904" s="29">
        <v>42101</v>
      </c>
      <c r="B904" s="2">
        <v>50531981.409999996</v>
      </c>
      <c r="C904" s="2">
        <v>1810.27</v>
      </c>
      <c r="D904" s="2">
        <f t="shared" si="199"/>
        <v>0</v>
      </c>
      <c r="E904" s="30">
        <f t="shared" si="199"/>
        <v>0</v>
      </c>
      <c r="F904" s="73">
        <f t="shared" si="200"/>
        <v>0</v>
      </c>
      <c r="G904" s="43">
        <f t="shared" si="200"/>
        <v>0</v>
      </c>
      <c r="I904" s="19">
        <f t="shared" ref="I904:I926" si="202">ROUND(B903*$N$2/$O$813,2)</f>
        <v>1242.5899999999999</v>
      </c>
      <c r="J904" s="138">
        <f t="shared" si="201"/>
        <v>676.52110000000005</v>
      </c>
      <c r="K904" s="78">
        <f t="shared" si="195"/>
        <v>121.77379999999999</v>
      </c>
      <c r="L904" s="144">
        <f t="shared" ref="L904:L967" si="203">ROUND(IF(B903&lt;=$R$824,B903*$S$824/$O$813,IF(B903&gt;$R$825,B903*$S$825/$O$813,0)),4)</f>
        <v>207.09829999999999</v>
      </c>
      <c r="M904" s="87">
        <f t="shared" si="196"/>
        <v>37.277700000000003</v>
      </c>
      <c r="N904" s="14"/>
      <c r="O904" s="14"/>
      <c r="P904" s="14"/>
      <c r="V904" s="36">
        <f t="shared" si="197"/>
        <v>1815.7</v>
      </c>
      <c r="W904" s="36">
        <f t="shared" si="198"/>
        <v>1804.84</v>
      </c>
    </row>
    <row r="905" spans="1:28" x14ac:dyDescent="0.2">
      <c r="A905" s="29">
        <v>42102</v>
      </c>
      <c r="B905" s="2">
        <v>50531981.409999996</v>
      </c>
      <c r="C905" s="2">
        <v>1810.27</v>
      </c>
      <c r="D905" s="2">
        <f t="shared" si="199"/>
        <v>0</v>
      </c>
      <c r="E905" s="30">
        <f t="shared" si="199"/>
        <v>0</v>
      </c>
      <c r="F905" s="73">
        <f t="shared" si="200"/>
        <v>0</v>
      </c>
      <c r="G905" s="43">
        <f t="shared" si="200"/>
        <v>0</v>
      </c>
      <c r="I905" s="31">
        <f t="shared" si="202"/>
        <v>1242.5899999999999</v>
      </c>
      <c r="J905" s="137">
        <f t="shared" si="201"/>
        <v>676.52110000000005</v>
      </c>
      <c r="K905" s="77">
        <f t="shared" si="195"/>
        <v>121.77379999999999</v>
      </c>
      <c r="L905" s="137">
        <f t="shared" si="203"/>
        <v>207.09829999999999</v>
      </c>
      <c r="M905" s="77">
        <f t="shared" si="196"/>
        <v>37.277700000000003</v>
      </c>
      <c r="N905" s="14"/>
      <c r="O905" s="14"/>
      <c r="P905" s="14"/>
      <c r="V905" s="36">
        <f t="shared" si="197"/>
        <v>1815.7</v>
      </c>
      <c r="W905" s="36">
        <f t="shared" si="198"/>
        <v>1804.84</v>
      </c>
    </row>
    <row r="906" spans="1:28" x14ac:dyDescent="0.2">
      <c r="A906" s="29">
        <v>42103</v>
      </c>
      <c r="B906" s="2">
        <v>50531981.409999996</v>
      </c>
      <c r="C906" s="2">
        <v>1810.27</v>
      </c>
      <c r="D906" s="2">
        <f t="shared" si="199"/>
        <v>0</v>
      </c>
      <c r="E906" s="30">
        <f t="shared" si="199"/>
        <v>0</v>
      </c>
      <c r="F906" s="73">
        <f t="shared" si="200"/>
        <v>0</v>
      </c>
      <c r="G906" s="43">
        <f t="shared" si="200"/>
        <v>0</v>
      </c>
      <c r="I906" s="31">
        <f t="shared" si="202"/>
        <v>1242.5899999999999</v>
      </c>
      <c r="J906" s="137">
        <f t="shared" si="201"/>
        <v>676.52110000000005</v>
      </c>
      <c r="K906" s="77">
        <f t="shared" si="195"/>
        <v>121.77379999999999</v>
      </c>
      <c r="L906" s="137">
        <f t="shared" si="203"/>
        <v>207.09829999999999</v>
      </c>
      <c r="M906" s="77">
        <f t="shared" si="196"/>
        <v>37.277700000000003</v>
      </c>
      <c r="N906" s="14"/>
      <c r="O906" s="14"/>
      <c r="P906" s="14"/>
      <c r="V906" s="36">
        <f t="shared" si="197"/>
        <v>1815.7</v>
      </c>
      <c r="W906" s="36">
        <f t="shared" si="198"/>
        <v>1804.84</v>
      </c>
    </row>
    <row r="907" spans="1:28" x14ac:dyDescent="0.2">
      <c r="A907" s="29">
        <v>42104</v>
      </c>
      <c r="B907" s="2">
        <v>50531981.409999996</v>
      </c>
      <c r="C907" s="2">
        <v>1810.27</v>
      </c>
      <c r="D907" s="2">
        <f t="shared" si="199"/>
        <v>0</v>
      </c>
      <c r="E907" s="30">
        <f t="shared" si="199"/>
        <v>0</v>
      </c>
      <c r="F907" s="73">
        <f t="shared" si="200"/>
        <v>0</v>
      </c>
      <c r="G907" s="43">
        <f t="shared" si="200"/>
        <v>0</v>
      </c>
      <c r="I907" s="19">
        <f t="shared" si="202"/>
        <v>1242.5899999999999</v>
      </c>
      <c r="J907" s="138">
        <f t="shared" si="201"/>
        <v>676.52110000000005</v>
      </c>
      <c r="K907" s="78">
        <f t="shared" si="195"/>
        <v>121.77379999999999</v>
      </c>
      <c r="L907" s="144">
        <f t="shared" si="203"/>
        <v>207.09829999999999</v>
      </c>
      <c r="M907" s="87">
        <f t="shared" si="196"/>
        <v>37.277700000000003</v>
      </c>
      <c r="N907" s="14"/>
      <c r="O907" s="14"/>
      <c r="P907" s="14"/>
      <c r="V907" s="36">
        <f t="shared" si="197"/>
        <v>1815.7</v>
      </c>
      <c r="W907" s="36">
        <f t="shared" si="198"/>
        <v>1804.84</v>
      </c>
    </row>
    <row r="908" spans="1:28" x14ac:dyDescent="0.2">
      <c r="A908" s="29">
        <v>42105</v>
      </c>
      <c r="B908" s="2">
        <v>50531981.409999996</v>
      </c>
      <c r="C908" s="2">
        <v>1810.27</v>
      </c>
      <c r="D908" s="2">
        <f t="shared" si="199"/>
        <v>0</v>
      </c>
      <c r="E908" s="30">
        <f t="shared" si="199"/>
        <v>0</v>
      </c>
      <c r="F908" s="73">
        <f t="shared" si="200"/>
        <v>0</v>
      </c>
      <c r="G908" s="43">
        <f t="shared" si="200"/>
        <v>0</v>
      </c>
      <c r="I908" s="19">
        <f t="shared" si="202"/>
        <v>1242.5899999999999</v>
      </c>
      <c r="J908" s="138">
        <f t="shared" si="201"/>
        <v>676.52110000000005</v>
      </c>
      <c r="K908" s="78">
        <f t="shared" si="195"/>
        <v>121.77379999999999</v>
      </c>
      <c r="L908" s="144">
        <f t="shared" si="203"/>
        <v>207.09829999999999</v>
      </c>
      <c r="M908" s="87">
        <f t="shared" si="196"/>
        <v>37.277700000000003</v>
      </c>
      <c r="N908" s="14"/>
      <c r="O908" s="14"/>
      <c r="P908" s="14"/>
      <c r="V908" s="36">
        <f t="shared" si="197"/>
        <v>1815.7</v>
      </c>
      <c r="W908" s="36">
        <f t="shared" si="198"/>
        <v>1804.84</v>
      </c>
    </row>
    <row r="909" spans="1:28" x14ac:dyDescent="0.2">
      <c r="A909" s="29">
        <v>42106</v>
      </c>
      <c r="B909" s="2">
        <v>50531981.409999996</v>
      </c>
      <c r="C909" s="2">
        <v>1810.27</v>
      </c>
      <c r="D909" s="2">
        <f t="shared" si="199"/>
        <v>0</v>
      </c>
      <c r="E909" s="30">
        <f t="shared" si="199"/>
        <v>0</v>
      </c>
      <c r="F909" s="73">
        <f t="shared" si="200"/>
        <v>0</v>
      </c>
      <c r="G909" s="43">
        <f t="shared" si="200"/>
        <v>0</v>
      </c>
      <c r="I909" s="19">
        <f t="shared" si="202"/>
        <v>1242.5899999999999</v>
      </c>
      <c r="J909" s="138">
        <f t="shared" si="201"/>
        <v>676.52110000000005</v>
      </c>
      <c r="K909" s="78">
        <f t="shared" si="195"/>
        <v>121.77379999999999</v>
      </c>
      <c r="L909" s="144">
        <f t="shared" si="203"/>
        <v>207.09829999999999</v>
      </c>
      <c r="M909" s="87">
        <f t="shared" si="196"/>
        <v>37.277700000000003</v>
      </c>
      <c r="N909" s="14"/>
      <c r="O909" s="14"/>
      <c r="P909" s="14"/>
      <c r="V909" s="36">
        <f t="shared" si="197"/>
        <v>1815.7</v>
      </c>
      <c r="W909" s="36">
        <f t="shared" si="198"/>
        <v>1804.84</v>
      </c>
    </row>
    <row r="910" spans="1:28" x14ac:dyDescent="0.2">
      <c r="A910" s="29">
        <v>42107</v>
      </c>
      <c r="B910" s="2">
        <v>50531981.409999996</v>
      </c>
      <c r="C910" s="2">
        <v>1810.27</v>
      </c>
      <c r="D910" s="2">
        <f t="shared" si="199"/>
        <v>0</v>
      </c>
      <c r="E910" s="30">
        <f t="shared" si="199"/>
        <v>0</v>
      </c>
      <c r="F910" s="73">
        <f t="shared" si="200"/>
        <v>0</v>
      </c>
      <c r="G910" s="43">
        <f t="shared" si="200"/>
        <v>0</v>
      </c>
      <c r="I910" s="19">
        <f t="shared" si="202"/>
        <v>1242.5899999999999</v>
      </c>
      <c r="J910" s="138">
        <f t="shared" si="201"/>
        <v>676.52110000000005</v>
      </c>
      <c r="K910" s="78">
        <f t="shared" si="195"/>
        <v>121.77379999999999</v>
      </c>
      <c r="L910" s="144">
        <f t="shared" si="203"/>
        <v>207.09829999999999</v>
      </c>
      <c r="M910" s="87">
        <f t="shared" si="196"/>
        <v>37.277700000000003</v>
      </c>
      <c r="N910" s="14"/>
      <c r="O910" s="14"/>
      <c r="P910" s="14"/>
      <c r="V910" s="36">
        <f t="shared" si="197"/>
        <v>1815.7</v>
      </c>
      <c r="W910" s="36">
        <f t="shared" si="198"/>
        <v>1804.84</v>
      </c>
    </row>
    <row r="911" spans="1:28" x14ac:dyDescent="0.2">
      <c r="A911" s="29">
        <v>42108</v>
      </c>
      <c r="B911" s="2">
        <v>50531981.409999996</v>
      </c>
      <c r="C911" s="2">
        <v>1810.27</v>
      </c>
      <c r="D911" s="2">
        <f t="shared" si="199"/>
        <v>0</v>
      </c>
      <c r="E911" s="30">
        <f t="shared" si="199"/>
        <v>0</v>
      </c>
      <c r="F911" s="73">
        <f t="shared" si="200"/>
        <v>0</v>
      </c>
      <c r="G911" s="43">
        <f t="shared" si="200"/>
        <v>0</v>
      </c>
      <c r="I911" s="19">
        <f t="shared" si="202"/>
        <v>1242.5899999999999</v>
      </c>
      <c r="J911" s="138">
        <f t="shared" si="201"/>
        <v>676.52110000000005</v>
      </c>
      <c r="K911" s="78">
        <f t="shared" si="195"/>
        <v>121.77379999999999</v>
      </c>
      <c r="L911" s="144">
        <f t="shared" si="203"/>
        <v>207.09829999999999</v>
      </c>
      <c r="M911" s="87">
        <f t="shared" si="196"/>
        <v>37.277700000000003</v>
      </c>
      <c r="N911" s="14"/>
      <c r="O911" s="14"/>
      <c r="P911" s="14"/>
      <c r="V911" s="36">
        <f t="shared" si="197"/>
        <v>1815.7</v>
      </c>
      <c r="W911" s="36">
        <f t="shared" si="198"/>
        <v>1804.84</v>
      </c>
    </row>
    <row r="912" spans="1:28" x14ac:dyDescent="0.2">
      <c r="A912" s="29">
        <v>42109</v>
      </c>
      <c r="B912" s="2">
        <v>50531981.409999996</v>
      </c>
      <c r="C912" s="2">
        <v>1810.27</v>
      </c>
      <c r="D912" s="2">
        <f t="shared" si="199"/>
        <v>0</v>
      </c>
      <c r="E912" s="30">
        <f t="shared" si="199"/>
        <v>0</v>
      </c>
      <c r="F912" s="73">
        <f t="shared" si="200"/>
        <v>0</v>
      </c>
      <c r="G912" s="43">
        <f t="shared" si="200"/>
        <v>0</v>
      </c>
      <c r="I912" s="31">
        <f t="shared" si="202"/>
        <v>1242.5899999999999</v>
      </c>
      <c r="J912" s="137">
        <f t="shared" si="201"/>
        <v>676.52110000000005</v>
      </c>
      <c r="K912" s="77">
        <f t="shared" si="195"/>
        <v>121.77379999999999</v>
      </c>
      <c r="L912" s="137">
        <f t="shared" si="203"/>
        <v>207.09829999999999</v>
      </c>
      <c r="M912" s="77">
        <f t="shared" si="196"/>
        <v>37.277700000000003</v>
      </c>
      <c r="N912" s="14"/>
      <c r="O912" s="116"/>
      <c r="P912" s="14"/>
      <c r="V912" s="36">
        <f t="shared" si="197"/>
        <v>1815.7</v>
      </c>
      <c r="W912" s="36">
        <f t="shared" si="198"/>
        <v>1804.84</v>
      </c>
    </row>
    <row r="913" spans="1:28" x14ac:dyDescent="0.2">
      <c r="A913" s="29">
        <v>42110</v>
      </c>
      <c r="B913" s="2">
        <v>50531981.409999996</v>
      </c>
      <c r="C913" s="2">
        <v>1810.27</v>
      </c>
      <c r="D913" s="2">
        <f t="shared" si="199"/>
        <v>0</v>
      </c>
      <c r="E913" s="30">
        <f t="shared" si="199"/>
        <v>0</v>
      </c>
      <c r="F913" s="73">
        <f t="shared" si="200"/>
        <v>0</v>
      </c>
      <c r="G913" s="43">
        <f t="shared" si="200"/>
        <v>0</v>
      </c>
      <c r="I913" s="31">
        <f t="shared" si="202"/>
        <v>1242.5899999999999</v>
      </c>
      <c r="J913" s="137">
        <f t="shared" si="201"/>
        <v>676.52110000000005</v>
      </c>
      <c r="K913" s="77">
        <f t="shared" si="195"/>
        <v>121.77379999999999</v>
      </c>
      <c r="L913" s="137">
        <f t="shared" si="203"/>
        <v>207.09829999999999</v>
      </c>
      <c r="M913" s="77">
        <f t="shared" si="196"/>
        <v>37.277700000000003</v>
      </c>
      <c r="N913" s="14"/>
      <c r="O913" s="14"/>
      <c r="P913" s="14"/>
      <c r="V913" s="36">
        <f t="shared" si="197"/>
        <v>1815.7</v>
      </c>
      <c r="W913" s="36">
        <f t="shared" si="198"/>
        <v>1804.84</v>
      </c>
    </row>
    <row r="914" spans="1:28" x14ac:dyDescent="0.2">
      <c r="A914" s="29">
        <v>42111</v>
      </c>
      <c r="B914" s="2">
        <v>50531981.409999996</v>
      </c>
      <c r="C914" s="2">
        <v>1810.27</v>
      </c>
      <c r="D914" s="2">
        <f t="shared" si="199"/>
        <v>0</v>
      </c>
      <c r="E914" s="30">
        <f t="shared" si="199"/>
        <v>0</v>
      </c>
      <c r="F914" s="73">
        <f t="shared" si="200"/>
        <v>0</v>
      </c>
      <c r="G914" s="43">
        <f t="shared" si="200"/>
        <v>0</v>
      </c>
      <c r="I914" s="19">
        <f t="shared" si="202"/>
        <v>1242.5899999999999</v>
      </c>
      <c r="J914" s="138">
        <f t="shared" si="201"/>
        <v>676.52110000000005</v>
      </c>
      <c r="K914" s="78">
        <f t="shared" si="195"/>
        <v>121.77379999999999</v>
      </c>
      <c r="L914" s="144">
        <f t="shared" si="203"/>
        <v>207.09829999999999</v>
      </c>
      <c r="M914" s="87">
        <f t="shared" si="196"/>
        <v>37.277700000000003</v>
      </c>
      <c r="N914" s="14"/>
      <c r="O914" s="14"/>
      <c r="P914" s="14"/>
      <c r="V914" s="36">
        <f t="shared" si="197"/>
        <v>1815.7</v>
      </c>
      <c r="W914" s="36">
        <f t="shared" si="198"/>
        <v>1804.84</v>
      </c>
    </row>
    <row r="915" spans="1:28" x14ac:dyDescent="0.2">
      <c r="A915" s="29">
        <v>42112</v>
      </c>
      <c r="B915" s="2">
        <v>50531981.409999996</v>
      </c>
      <c r="C915" s="2">
        <v>1810.27</v>
      </c>
      <c r="D915" s="2">
        <f t="shared" si="199"/>
        <v>0</v>
      </c>
      <c r="E915" s="30">
        <f t="shared" si="199"/>
        <v>0</v>
      </c>
      <c r="F915" s="73">
        <f t="shared" si="200"/>
        <v>0</v>
      </c>
      <c r="G915" s="43">
        <f t="shared" si="200"/>
        <v>0</v>
      </c>
      <c r="I915" s="19">
        <f t="shared" si="202"/>
        <v>1242.5899999999999</v>
      </c>
      <c r="J915" s="138">
        <f t="shared" si="201"/>
        <v>676.52110000000005</v>
      </c>
      <c r="K915" s="78">
        <f t="shared" si="195"/>
        <v>121.77379999999999</v>
      </c>
      <c r="L915" s="144">
        <f t="shared" si="203"/>
        <v>207.09829999999999</v>
      </c>
      <c r="M915" s="87">
        <f t="shared" si="196"/>
        <v>37.277700000000003</v>
      </c>
      <c r="N915" s="14"/>
      <c r="O915" s="14"/>
      <c r="P915" s="14"/>
      <c r="V915" s="36">
        <f t="shared" si="197"/>
        <v>1815.7</v>
      </c>
      <c r="W915" s="36">
        <f t="shared" si="198"/>
        <v>1804.84</v>
      </c>
    </row>
    <row r="916" spans="1:28" x14ac:dyDescent="0.2">
      <c r="A916" s="29">
        <v>42113</v>
      </c>
      <c r="B916" s="2">
        <v>50531981.409999996</v>
      </c>
      <c r="C916" s="2">
        <v>1810.27</v>
      </c>
      <c r="D916" s="2">
        <f t="shared" si="199"/>
        <v>0</v>
      </c>
      <c r="E916" s="30">
        <f t="shared" si="199"/>
        <v>0</v>
      </c>
      <c r="F916" s="73">
        <f t="shared" si="200"/>
        <v>0</v>
      </c>
      <c r="G916" s="43">
        <f t="shared" si="200"/>
        <v>0</v>
      </c>
      <c r="I916" s="19">
        <f t="shared" si="202"/>
        <v>1242.5899999999999</v>
      </c>
      <c r="J916" s="138">
        <f t="shared" si="201"/>
        <v>676.52110000000005</v>
      </c>
      <c r="K916" s="78">
        <f t="shared" si="195"/>
        <v>121.77379999999999</v>
      </c>
      <c r="L916" s="144">
        <f t="shared" si="203"/>
        <v>207.09829999999999</v>
      </c>
      <c r="M916" s="87">
        <f t="shared" si="196"/>
        <v>37.277700000000003</v>
      </c>
      <c r="N916" s="14"/>
      <c r="O916" s="14"/>
      <c r="P916" s="14"/>
      <c r="V916" s="36">
        <f t="shared" si="197"/>
        <v>1815.7</v>
      </c>
      <c r="W916" s="36">
        <f t="shared" si="198"/>
        <v>1804.84</v>
      </c>
      <c r="Y916" s="55">
        <f>Y920/30</f>
        <v>900</v>
      </c>
      <c r="Z916" s="55">
        <f>Z920/30</f>
        <v>100</v>
      </c>
      <c r="AA916" s="3" t="s">
        <v>86</v>
      </c>
    </row>
    <row r="917" spans="1:28" x14ac:dyDescent="0.2">
      <c r="A917" s="29">
        <v>42114</v>
      </c>
      <c r="B917" s="2">
        <v>50531981.409999996</v>
      </c>
      <c r="C917" s="2">
        <v>1810.27</v>
      </c>
      <c r="D917" s="2">
        <f t="shared" si="199"/>
        <v>0</v>
      </c>
      <c r="E917" s="30">
        <f t="shared" si="199"/>
        <v>0</v>
      </c>
      <c r="F917" s="73">
        <f t="shared" si="200"/>
        <v>0</v>
      </c>
      <c r="G917" s="43">
        <f t="shared" si="200"/>
        <v>0</v>
      </c>
      <c r="I917" s="19">
        <f t="shared" si="202"/>
        <v>1242.5899999999999</v>
      </c>
      <c r="J917" s="138">
        <f t="shared" si="201"/>
        <v>676.52110000000005</v>
      </c>
      <c r="K917" s="78">
        <f t="shared" si="195"/>
        <v>121.77379999999999</v>
      </c>
      <c r="L917" s="144">
        <f t="shared" si="203"/>
        <v>207.09829999999999</v>
      </c>
      <c r="M917" s="87">
        <f t="shared" si="196"/>
        <v>37.277700000000003</v>
      </c>
      <c r="N917" s="14"/>
      <c r="O917" s="14"/>
      <c r="P917" s="14"/>
      <c r="V917" s="36">
        <f t="shared" si="197"/>
        <v>1815.7</v>
      </c>
      <c r="W917" s="36">
        <f t="shared" si="198"/>
        <v>1804.84</v>
      </c>
      <c r="Y917" s="55">
        <f>Y916*9</f>
        <v>8100</v>
      </c>
      <c r="Z917" s="55">
        <f>Z916*9</f>
        <v>900</v>
      </c>
      <c r="AA917" s="3" t="s">
        <v>87</v>
      </c>
    </row>
    <row r="918" spans="1:28" x14ac:dyDescent="0.2">
      <c r="A918" s="29">
        <v>42115</v>
      </c>
      <c r="B918" s="2">
        <v>50531981.409999996</v>
      </c>
      <c r="C918" s="2">
        <v>1810.27</v>
      </c>
      <c r="D918" s="2">
        <f t="shared" si="199"/>
        <v>0</v>
      </c>
      <c r="E918" s="30">
        <f t="shared" si="199"/>
        <v>0</v>
      </c>
      <c r="F918" s="73">
        <f t="shared" si="200"/>
        <v>0</v>
      </c>
      <c r="G918" s="43">
        <f t="shared" si="200"/>
        <v>0</v>
      </c>
      <c r="I918" s="19">
        <f t="shared" si="202"/>
        <v>1242.5899999999999</v>
      </c>
      <c r="J918" s="138">
        <f t="shared" si="201"/>
        <v>676.52110000000005</v>
      </c>
      <c r="K918" s="78">
        <f t="shared" si="195"/>
        <v>121.77379999999999</v>
      </c>
      <c r="L918" s="144">
        <f t="shared" si="203"/>
        <v>207.09829999999999</v>
      </c>
      <c r="M918" s="87">
        <f t="shared" si="196"/>
        <v>37.277700000000003</v>
      </c>
      <c r="N918" s="14"/>
      <c r="O918" s="14"/>
      <c r="P918" s="14"/>
      <c r="V918" s="36">
        <f t="shared" si="197"/>
        <v>1815.7</v>
      </c>
      <c r="W918" s="36">
        <f t="shared" si="198"/>
        <v>1804.84</v>
      </c>
      <c r="Y918" s="55">
        <f>Y916*21</f>
        <v>18900</v>
      </c>
      <c r="Z918" s="55">
        <f>Z916*21</f>
        <v>2100</v>
      </c>
      <c r="AA918" s="3" t="s">
        <v>88</v>
      </c>
    </row>
    <row r="919" spans="1:28" x14ac:dyDescent="0.2">
      <c r="A919" s="29">
        <v>42116</v>
      </c>
      <c r="B919" s="2">
        <v>50531981.409999996</v>
      </c>
      <c r="C919" s="2">
        <v>1810.27</v>
      </c>
      <c r="D919" s="2">
        <f t="shared" si="199"/>
        <v>0</v>
      </c>
      <c r="E919" s="30">
        <f t="shared" si="199"/>
        <v>0</v>
      </c>
      <c r="F919" s="73">
        <f t="shared" si="200"/>
        <v>0</v>
      </c>
      <c r="G919" s="43">
        <f t="shared" si="200"/>
        <v>0</v>
      </c>
      <c r="I919" s="31">
        <f t="shared" si="202"/>
        <v>1242.5899999999999</v>
      </c>
      <c r="J919" s="137">
        <f t="shared" si="201"/>
        <v>676.52110000000005</v>
      </c>
      <c r="K919" s="77">
        <f t="shared" si="195"/>
        <v>121.77379999999999</v>
      </c>
      <c r="L919" s="137">
        <f t="shared" si="203"/>
        <v>207.09829999999999</v>
      </c>
      <c r="M919" s="77">
        <f t="shared" si="196"/>
        <v>37.277700000000003</v>
      </c>
      <c r="N919" s="14"/>
      <c r="O919" s="14"/>
      <c r="P919" s="14"/>
      <c r="V919" s="36">
        <f t="shared" si="197"/>
        <v>1815.7</v>
      </c>
      <c r="W919" s="36">
        <f t="shared" si="198"/>
        <v>1804.84</v>
      </c>
      <c r="Y919" s="3" t="s">
        <v>85</v>
      </c>
      <c r="Z919" s="3" t="s">
        <v>85</v>
      </c>
    </row>
    <row r="920" spans="1:28" x14ac:dyDescent="0.2">
      <c r="A920" s="29">
        <v>42117</v>
      </c>
      <c r="B920" s="2">
        <v>50531981.409999996</v>
      </c>
      <c r="C920" s="2">
        <v>1810.27</v>
      </c>
      <c r="D920" s="2">
        <f t="shared" si="199"/>
        <v>0</v>
      </c>
      <c r="E920" s="30">
        <f t="shared" si="199"/>
        <v>0</v>
      </c>
      <c r="F920" s="73">
        <f t="shared" si="200"/>
        <v>0</v>
      </c>
      <c r="G920" s="43">
        <f t="shared" si="200"/>
        <v>0</v>
      </c>
      <c r="I920" s="31">
        <f t="shared" si="202"/>
        <v>1242.5899999999999</v>
      </c>
      <c r="J920" s="137">
        <f t="shared" si="201"/>
        <v>676.52110000000005</v>
      </c>
      <c r="K920" s="77">
        <f t="shared" si="195"/>
        <v>121.77379999999999</v>
      </c>
      <c r="L920" s="137">
        <f t="shared" si="203"/>
        <v>207.09829999999999</v>
      </c>
      <c r="M920" s="77">
        <f t="shared" si="196"/>
        <v>37.277700000000003</v>
      </c>
      <c r="N920" s="14"/>
      <c r="O920" s="14"/>
      <c r="P920" s="14"/>
      <c r="V920" s="36">
        <f t="shared" si="197"/>
        <v>1815.7</v>
      </c>
      <c r="W920" s="36">
        <f t="shared" si="198"/>
        <v>1804.84</v>
      </c>
      <c r="Y920" s="36">
        <v>27000</v>
      </c>
      <c r="Z920" s="36">
        <v>3000</v>
      </c>
    </row>
    <row r="921" spans="1:28" x14ac:dyDescent="0.2">
      <c r="A921" s="29">
        <v>42118</v>
      </c>
      <c r="B921" s="2">
        <v>50531981.409999996</v>
      </c>
      <c r="C921" s="2">
        <v>1810.27</v>
      </c>
      <c r="D921" s="2">
        <f t="shared" si="199"/>
        <v>0</v>
      </c>
      <c r="E921" s="30">
        <f t="shared" si="199"/>
        <v>0</v>
      </c>
      <c r="F921" s="73">
        <f t="shared" si="200"/>
        <v>0</v>
      </c>
      <c r="G921" s="43">
        <f t="shared" si="200"/>
        <v>0</v>
      </c>
      <c r="I921" s="19">
        <f t="shared" si="202"/>
        <v>1242.5899999999999</v>
      </c>
      <c r="J921" s="138">
        <f t="shared" si="201"/>
        <v>676.52110000000005</v>
      </c>
      <c r="K921" s="78">
        <f t="shared" si="195"/>
        <v>121.77379999999999</v>
      </c>
      <c r="L921" s="144">
        <f t="shared" si="203"/>
        <v>207.09829999999999</v>
      </c>
      <c r="M921" s="87">
        <f t="shared" si="196"/>
        <v>37.277700000000003</v>
      </c>
      <c r="N921" s="191" t="s">
        <v>54</v>
      </c>
      <c r="O921" s="191"/>
      <c r="P921" s="191"/>
      <c r="V921" s="36">
        <f t="shared" si="197"/>
        <v>1815.7</v>
      </c>
      <c r="W921" s="36">
        <f t="shared" si="198"/>
        <v>1804.84</v>
      </c>
      <c r="Y921" s="3" t="s">
        <v>83</v>
      </c>
      <c r="Z921" s="3" t="s">
        <v>84</v>
      </c>
    </row>
    <row r="922" spans="1:28" x14ac:dyDescent="0.2">
      <c r="A922" s="29">
        <v>42119</v>
      </c>
      <c r="B922" s="2">
        <v>50531981.409999996</v>
      </c>
      <c r="C922" s="2">
        <v>1810.27</v>
      </c>
      <c r="D922" s="2">
        <f t="shared" si="199"/>
        <v>0</v>
      </c>
      <c r="E922" s="30">
        <f t="shared" si="199"/>
        <v>0</v>
      </c>
      <c r="F922" s="73">
        <f t="shared" si="200"/>
        <v>0</v>
      </c>
      <c r="G922" s="43">
        <f t="shared" si="200"/>
        <v>0</v>
      </c>
      <c r="I922" s="19">
        <f t="shared" si="202"/>
        <v>1242.5899999999999</v>
      </c>
      <c r="J922" s="138">
        <f t="shared" si="201"/>
        <v>676.52110000000005</v>
      </c>
      <c r="K922" s="78">
        <f t="shared" si="195"/>
        <v>121.77379999999999</v>
      </c>
      <c r="L922" s="144">
        <f t="shared" si="203"/>
        <v>207.09829999999999</v>
      </c>
      <c r="M922" s="87">
        <f t="shared" si="196"/>
        <v>37.277700000000003</v>
      </c>
      <c r="N922" s="119" t="s">
        <v>52</v>
      </c>
      <c r="O922" s="120">
        <f>SUM(J899:J928)</f>
        <v>20293.959100000007</v>
      </c>
      <c r="P922" s="76">
        <f>SUM(L899:L928)</f>
        <v>6212.4365999999982</v>
      </c>
      <c r="V922" s="36">
        <f t="shared" si="197"/>
        <v>1815.7</v>
      </c>
      <c r="W922" s="36">
        <f t="shared" si="198"/>
        <v>1804.84</v>
      </c>
      <c r="Y922" s="36">
        <f>B922*Y923/12</f>
        <v>11369.69581725</v>
      </c>
      <c r="Z922" s="36">
        <f>B922*Z923/12</f>
        <v>1263.2995352499997</v>
      </c>
    </row>
    <row r="923" spans="1:28" x14ac:dyDescent="0.2">
      <c r="A923" s="29">
        <v>42120</v>
      </c>
      <c r="B923" s="2">
        <v>50531981.409999996</v>
      </c>
      <c r="C923" s="2">
        <v>1810.27</v>
      </c>
      <c r="D923" s="2">
        <f t="shared" si="199"/>
        <v>0</v>
      </c>
      <c r="E923" s="30">
        <f t="shared" si="199"/>
        <v>0</v>
      </c>
      <c r="F923" s="73">
        <f t="shared" si="200"/>
        <v>0</v>
      </c>
      <c r="G923" s="43">
        <f t="shared" si="200"/>
        <v>0</v>
      </c>
      <c r="I923" s="19">
        <f t="shared" si="202"/>
        <v>1242.5899999999999</v>
      </c>
      <c r="J923" s="138">
        <f t="shared" si="201"/>
        <v>676.52110000000005</v>
      </c>
      <c r="K923" s="78">
        <f t="shared" si="195"/>
        <v>121.77379999999999</v>
      </c>
      <c r="L923" s="144">
        <f t="shared" si="203"/>
        <v>207.09829999999999</v>
      </c>
      <c r="M923" s="87">
        <f t="shared" si="196"/>
        <v>37.277700000000003</v>
      </c>
      <c r="N923" s="119" t="s">
        <v>53</v>
      </c>
      <c r="O923" s="76">
        <f>SUM(K899:K928)</f>
        <v>3652.9126999999985</v>
      </c>
      <c r="P923" s="76">
        <f>SUM(M899:M928)</f>
        <v>1118.2387999999999</v>
      </c>
      <c r="V923" s="36">
        <f t="shared" si="197"/>
        <v>1815.7</v>
      </c>
      <c r="W923" s="36">
        <f t="shared" si="198"/>
        <v>1804.84</v>
      </c>
      <c r="Y923" s="57">
        <v>2.7000000000000001E-3</v>
      </c>
      <c r="Z923" s="57">
        <v>2.9999999999999997E-4</v>
      </c>
    </row>
    <row r="924" spans="1:28" x14ac:dyDescent="0.2">
      <c r="A924" s="29">
        <v>42121</v>
      </c>
      <c r="B924" s="2">
        <v>50531981.409999996</v>
      </c>
      <c r="C924" s="2">
        <v>1810.27</v>
      </c>
      <c r="D924" s="2">
        <f t="shared" si="199"/>
        <v>0</v>
      </c>
      <c r="E924" s="30">
        <f t="shared" si="199"/>
        <v>0</v>
      </c>
      <c r="F924" s="73">
        <f t="shared" si="200"/>
        <v>0</v>
      </c>
      <c r="G924" s="43">
        <f t="shared" si="200"/>
        <v>0</v>
      </c>
      <c r="I924" s="19">
        <f t="shared" si="202"/>
        <v>1242.5899999999999</v>
      </c>
      <c r="J924" s="138">
        <f t="shared" si="201"/>
        <v>676.52110000000005</v>
      </c>
      <c r="K924" s="78">
        <f t="shared" si="195"/>
        <v>121.77379999999999</v>
      </c>
      <c r="L924" s="144">
        <f t="shared" si="203"/>
        <v>207.09829999999999</v>
      </c>
      <c r="M924" s="87">
        <f t="shared" si="196"/>
        <v>37.277700000000003</v>
      </c>
      <c r="N924" s="186" t="s">
        <v>8</v>
      </c>
      <c r="O924" s="186"/>
      <c r="P924" s="186"/>
      <c r="V924" s="36">
        <f t="shared" si="197"/>
        <v>1815.7</v>
      </c>
      <c r="W924" s="36">
        <f t="shared" si="198"/>
        <v>1804.84</v>
      </c>
    </row>
    <row r="925" spans="1:28" x14ac:dyDescent="0.2">
      <c r="A925" s="29">
        <v>42122</v>
      </c>
      <c r="B925" s="2">
        <v>50531981.409999996</v>
      </c>
      <c r="C925" s="2">
        <v>1810.27</v>
      </c>
      <c r="D925" s="2">
        <f t="shared" si="199"/>
        <v>0</v>
      </c>
      <c r="E925" s="30">
        <f t="shared" si="199"/>
        <v>0</v>
      </c>
      <c r="F925" s="73">
        <f t="shared" si="200"/>
        <v>0</v>
      </c>
      <c r="G925" s="43">
        <f t="shared" si="200"/>
        <v>0</v>
      </c>
      <c r="I925" s="19">
        <f t="shared" si="202"/>
        <v>1242.5899999999999</v>
      </c>
      <c r="J925" s="138">
        <f t="shared" si="201"/>
        <v>676.52110000000005</v>
      </c>
      <c r="K925" s="78">
        <f t="shared" si="195"/>
        <v>121.77379999999999</v>
      </c>
      <c r="L925" s="144">
        <f t="shared" si="203"/>
        <v>207.09829999999999</v>
      </c>
      <c r="M925" s="87">
        <f t="shared" si="196"/>
        <v>37.277700000000003</v>
      </c>
      <c r="N925" s="92" t="s">
        <v>43</v>
      </c>
      <c r="O925" s="174" t="s">
        <v>39</v>
      </c>
      <c r="P925" s="93" t="s">
        <v>40</v>
      </c>
      <c r="V925" s="36">
        <f t="shared" si="197"/>
        <v>1815.7</v>
      </c>
      <c r="W925" s="36">
        <f t="shared" si="198"/>
        <v>1804.84</v>
      </c>
      <c r="Y925" s="3" t="s">
        <v>64</v>
      </c>
      <c r="AA925" s="3" t="s">
        <v>27</v>
      </c>
      <c r="AB925" s="3" t="s">
        <v>28</v>
      </c>
    </row>
    <row r="926" spans="1:28" x14ac:dyDescent="0.2">
      <c r="A926" s="29">
        <v>42123</v>
      </c>
      <c r="B926" s="2">
        <v>50531981.409999996</v>
      </c>
      <c r="C926" s="2">
        <v>1810.27</v>
      </c>
      <c r="D926" s="2">
        <f t="shared" si="199"/>
        <v>0</v>
      </c>
      <c r="E926" s="30">
        <f t="shared" si="199"/>
        <v>0</v>
      </c>
      <c r="F926" s="73">
        <f t="shared" si="200"/>
        <v>0</v>
      </c>
      <c r="G926" s="43">
        <f t="shared" si="200"/>
        <v>0</v>
      </c>
      <c r="I926" s="32">
        <f t="shared" si="202"/>
        <v>1242.5899999999999</v>
      </c>
      <c r="J926" s="138">
        <f t="shared" si="201"/>
        <v>676.52110000000005</v>
      </c>
      <c r="K926" s="78">
        <f t="shared" si="195"/>
        <v>121.77379999999999</v>
      </c>
      <c r="L926" s="144">
        <f t="shared" si="203"/>
        <v>207.09829999999999</v>
      </c>
      <c r="M926" s="87">
        <f t="shared" si="196"/>
        <v>37.277700000000003</v>
      </c>
      <c r="N926" s="94">
        <f>SUM(I898:I926)</f>
        <v>36035.109999999993</v>
      </c>
      <c r="O926" s="89">
        <f>IF(SUM(J899:J928)&lt;20000,20000,SUM(J899:J928))</f>
        <v>20293.959100000007</v>
      </c>
      <c r="P926" s="91">
        <f>IF(SUM(L899:L928)&lt;6000,6000,SUM(L899:L928))</f>
        <v>6212.4365999999982</v>
      </c>
      <c r="V926" s="36">
        <f t="shared" si="197"/>
        <v>1815.7</v>
      </c>
      <c r="W926" s="36">
        <f t="shared" si="198"/>
        <v>1804.84</v>
      </c>
      <c r="Y926" s="36">
        <f>B926*Y927/12</f>
        <v>84219.969016666655</v>
      </c>
      <c r="AA926" s="36">
        <f>B926*AA927/12</f>
        <v>84219.969016666655</v>
      </c>
      <c r="AB926" s="36">
        <f>B926*AB927/12</f>
        <v>84219.969016666655</v>
      </c>
    </row>
    <row r="927" spans="1:28" x14ac:dyDescent="0.2">
      <c r="A927" s="29">
        <v>42124</v>
      </c>
      <c r="B927" s="31">
        <v>50406955.340000004</v>
      </c>
      <c r="C927" s="31">
        <v>1805.79</v>
      </c>
      <c r="D927" s="2">
        <f t="shared" si="199"/>
        <v>-125026.06999999285</v>
      </c>
      <c r="E927" s="30">
        <f t="shared" si="199"/>
        <v>-4.4800000000000182</v>
      </c>
      <c r="F927" s="73">
        <f t="shared" si="200"/>
        <v>-2.4741968652598864E-3</v>
      </c>
      <c r="G927" s="43">
        <f t="shared" si="200"/>
        <v>-2.4747689571169044E-3</v>
      </c>
      <c r="I927" s="31">
        <f>ROUND(B927*$N$2/$O$813,2)</f>
        <v>1239.52</v>
      </c>
      <c r="J927" s="137">
        <f t="shared" si="201"/>
        <v>676.52110000000005</v>
      </c>
      <c r="K927" s="77">
        <f t="shared" si="195"/>
        <v>121.77379999999999</v>
      </c>
      <c r="L927" s="137">
        <f t="shared" si="203"/>
        <v>207.09829999999999</v>
      </c>
      <c r="M927" s="77">
        <f t="shared" si="196"/>
        <v>37.277700000000003</v>
      </c>
      <c r="N927" s="94">
        <f>ROUND(N926*18/118,2)</f>
        <v>5496.88</v>
      </c>
      <c r="O927" s="95">
        <f>IF(O926=TRUE,SUM(K899:K928),O926*18%)</f>
        <v>3652.9126380000012</v>
      </c>
      <c r="P927" s="96">
        <f>IF(P926=TRUE,SUM(M899:M928),P926*18%)</f>
        <v>1118.2385879999997</v>
      </c>
      <c r="V927" s="36">
        <f t="shared" si="197"/>
        <v>1811.21</v>
      </c>
      <c r="W927" s="36">
        <f t="shared" si="198"/>
        <v>1800.37</v>
      </c>
      <c r="Y927" s="57">
        <v>0.02</v>
      </c>
      <c r="AA927" s="57">
        <v>0.02</v>
      </c>
      <c r="AB927" s="57">
        <v>0.02</v>
      </c>
    </row>
    <row r="928" spans="1:28" x14ac:dyDescent="0.2">
      <c r="A928" s="29">
        <v>42125</v>
      </c>
      <c r="B928" s="30">
        <v>50406955.340000004</v>
      </c>
      <c r="C928" s="30">
        <v>1805.79</v>
      </c>
      <c r="D928" s="2">
        <f t="shared" si="199"/>
        <v>0</v>
      </c>
      <c r="E928" s="30">
        <f t="shared" si="199"/>
        <v>0</v>
      </c>
      <c r="F928" s="73">
        <f t="shared" si="200"/>
        <v>0</v>
      </c>
      <c r="G928" s="43">
        <f t="shared" si="200"/>
        <v>0</v>
      </c>
      <c r="I928" s="31">
        <f>ROUND(B928*$N$2/$O$813,2)</f>
        <v>1239.52</v>
      </c>
      <c r="J928" s="139">
        <f t="shared" si="201"/>
        <v>674.84720000000004</v>
      </c>
      <c r="K928" s="79">
        <f t="shared" si="195"/>
        <v>121.4725</v>
      </c>
      <c r="L928" s="139">
        <f t="shared" si="203"/>
        <v>206.58590000000001</v>
      </c>
      <c r="M928" s="79">
        <f t="shared" si="196"/>
        <v>37.185499999999998</v>
      </c>
      <c r="N928" s="190" t="s">
        <v>47</v>
      </c>
      <c r="O928" s="190"/>
      <c r="P928" s="190"/>
      <c r="V928" s="36">
        <f t="shared" si="197"/>
        <v>1811.21</v>
      </c>
      <c r="W928" s="36">
        <f t="shared" si="198"/>
        <v>1800.37</v>
      </c>
    </row>
    <row r="929" spans="1:23" x14ac:dyDescent="0.2">
      <c r="A929" s="29">
        <v>42126</v>
      </c>
      <c r="B929" s="30">
        <v>50406955.340000004</v>
      </c>
      <c r="C929" s="30">
        <v>1805.79</v>
      </c>
      <c r="D929" s="2">
        <f t="shared" si="199"/>
        <v>0</v>
      </c>
      <c r="E929" s="30">
        <f t="shared" si="199"/>
        <v>0</v>
      </c>
      <c r="F929" s="73">
        <f t="shared" si="200"/>
        <v>0</v>
      </c>
      <c r="G929" s="43">
        <f t="shared" si="200"/>
        <v>0</v>
      </c>
      <c r="I929" s="31">
        <f>ROUND(B929*$N$2/$O$813,2)</f>
        <v>1239.52</v>
      </c>
      <c r="J929" s="137">
        <f t="shared" si="201"/>
        <v>674.84720000000004</v>
      </c>
      <c r="K929" s="77">
        <f t="shared" si="195"/>
        <v>121.4725</v>
      </c>
      <c r="L929" s="137">
        <f t="shared" si="203"/>
        <v>206.58590000000001</v>
      </c>
      <c r="M929" s="77">
        <f t="shared" si="196"/>
        <v>37.185499999999998</v>
      </c>
      <c r="N929" s="14"/>
      <c r="O929" s="14"/>
      <c r="P929" s="14"/>
      <c r="Q929" s="34"/>
      <c r="V929" s="36">
        <f t="shared" si="197"/>
        <v>1811.21</v>
      </c>
      <c r="W929" s="36">
        <f t="shared" si="198"/>
        <v>1800.37</v>
      </c>
    </row>
    <row r="930" spans="1:23" x14ac:dyDescent="0.2">
      <c r="A930" s="29">
        <v>42127</v>
      </c>
      <c r="B930" s="30">
        <v>50406955.340000004</v>
      </c>
      <c r="C930" s="30">
        <v>1805.79</v>
      </c>
      <c r="D930" s="2">
        <f t="shared" si="199"/>
        <v>0</v>
      </c>
      <c r="E930" s="30">
        <f t="shared" si="199"/>
        <v>0</v>
      </c>
      <c r="F930" s="73">
        <f t="shared" si="200"/>
        <v>0</v>
      </c>
      <c r="G930" s="43">
        <f t="shared" si="200"/>
        <v>0</v>
      </c>
      <c r="I930" s="19">
        <f>ROUND(B929*$N$2/$O$813,2)</f>
        <v>1239.52</v>
      </c>
      <c r="J930" s="138">
        <f t="shared" si="201"/>
        <v>674.84720000000004</v>
      </c>
      <c r="K930" s="78">
        <f t="shared" si="195"/>
        <v>121.4725</v>
      </c>
      <c r="L930" s="144">
        <f t="shared" si="203"/>
        <v>206.58590000000001</v>
      </c>
      <c r="M930" s="87">
        <f t="shared" si="196"/>
        <v>37.185499999999998</v>
      </c>
      <c r="N930" s="14"/>
      <c r="O930" s="14"/>
      <c r="P930" s="14"/>
      <c r="Q930" s="34"/>
      <c r="V930" s="36">
        <f t="shared" si="197"/>
        <v>1811.21</v>
      </c>
      <c r="W930" s="36">
        <f t="shared" si="198"/>
        <v>1800.37</v>
      </c>
    </row>
    <row r="931" spans="1:23" x14ac:dyDescent="0.2">
      <c r="A931" s="29">
        <v>42128</v>
      </c>
      <c r="B931" s="30">
        <v>50406955.340000004</v>
      </c>
      <c r="C931" s="30">
        <v>1805.79</v>
      </c>
      <c r="D931" s="2">
        <f t="shared" si="199"/>
        <v>0</v>
      </c>
      <c r="E931" s="30">
        <f t="shared" si="199"/>
        <v>0</v>
      </c>
      <c r="F931" s="73">
        <f t="shared" si="200"/>
        <v>0</v>
      </c>
      <c r="G931" s="43">
        <f t="shared" si="200"/>
        <v>0</v>
      </c>
      <c r="I931" s="19">
        <f>ROUND(B930*$N$2/$O$813,2)</f>
        <v>1239.52</v>
      </c>
      <c r="J931" s="138">
        <f t="shared" si="201"/>
        <v>674.84720000000004</v>
      </c>
      <c r="K931" s="78">
        <f t="shared" si="195"/>
        <v>121.4725</v>
      </c>
      <c r="L931" s="144">
        <f t="shared" si="203"/>
        <v>206.58590000000001</v>
      </c>
      <c r="M931" s="163">
        <f t="shared" si="196"/>
        <v>37.185499999999998</v>
      </c>
      <c r="N931" s="75"/>
      <c r="O931" s="75"/>
      <c r="P931" s="75"/>
      <c r="Q931" s="34"/>
      <c r="V931" s="36">
        <f t="shared" si="197"/>
        <v>1811.21</v>
      </c>
      <c r="W931" s="36">
        <f t="shared" si="198"/>
        <v>1800.37</v>
      </c>
    </row>
    <row r="932" spans="1:23" x14ac:dyDescent="0.2">
      <c r="A932" s="29">
        <v>42129</v>
      </c>
      <c r="B932" s="30">
        <v>50406955.340000004</v>
      </c>
      <c r="C932" s="30">
        <v>1805.79</v>
      </c>
      <c r="D932" s="2">
        <f t="shared" si="199"/>
        <v>0</v>
      </c>
      <c r="E932" s="30">
        <f t="shared" si="199"/>
        <v>0</v>
      </c>
      <c r="F932" s="73">
        <f t="shared" si="200"/>
        <v>0</v>
      </c>
      <c r="G932" s="43">
        <f t="shared" si="200"/>
        <v>0</v>
      </c>
      <c r="I932" s="19">
        <f>ROUND(B931*$N$2/$O$813,2)</f>
        <v>1239.52</v>
      </c>
      <c r="J932" s="138">
        <f t="shared" si="201"/>
        <v>674.84720000000004</v>
      </c>
      <c r="K932" s="78">
        <f t="shared" si="195"/>
        <v>121.4725</v>
      </c>
      <c r="L932" s="144">
        <f t="shared" si="203"/>
        <v>206.58590000000001</v>
      </c>
      <c r="M932" s="163">
        <f t="shared" si="196"/>
        <v>37.185499999999998</v>
      </c>
      <c r="N932" s="75"/>
      <c r="O932" s="75"/>
      <c r="P932" s="75"/>
      <c r="Q932" s="34"/>
      <c r="V932" s="36">
        <f t="shared" si="197"/>
        <v>1811.21</v>
      </c>
      <c r="W932" s="36">
        <f t="shared" si="198"/>
        <v>1800.37</v>
      </c>
    </row>
    <row r="933" spans="1:23" x14ac:dyDescent="0.2">
      <c r="A933" s="29">
        <v>42130</v>
      </c>
      <c r="B933" s="30">
        <v>50406955.340000004</v>
      </c>
      <c r="C933" s="30">
        <v>1805.79</v>
      </c>
      <c r="D933" s="2">
        <f t="shared" si="199"/>
        <v>0</v>
      </c>
      <c r="E933" s="30">
        <f t="shared" si="199"/>
        <v>0</v>
      </c>
      <c r="F933" s="73">
        <f t="shared" si="200"/>
        <v>0</v>
      </c>
      <c r="G933" s="43">
        <f t="shared" si="200"/>
        <v>0</v>
      </c>
      <c r="I933" s="31">
        <f>ROUND(B932*$N$2/$O$813,2)</f>
        <v>1239.52</v>
      </c>
      <c r="J933" s="137">
        <f t="shared" si="201"/>
        <v>674.84720000000004</v>
      </c>
      <c r="K933" s="77">
        <f t="shared" si="195"/>
        <v>121.4725</v>
      </c>
      <c r="L933" s="137">
        <f t="shared" si="203"/>
        <v>206.58590000000001</v>
      </c>
      <c r="M933" s="77">
        <f t="shared" si="196"/>
        <v>37.185499999999998</v>
      </c>
      <c r="N933" s="14"/>
      <c r="O933" s="14"/>
      <c r="P933" s="14"/>
      <c r="V933" s="36">
        <f t="shared" si="197"/>
        <v>1811.21</v>
      </c>
      <c r="W933" s="36">
        <f t="shared" si="198"/>
        <v>1800.37</v>
      </c>
    </row>
    <row r="934" spans="1:23" x14ac:dyDescent="0.2">
      <c r="A934" s="29">
        <v>42131</v>
      </c>
      <c r="B934" s="30">
        <v>50406955.340000004</v>
      </c>
      <c r="C934" s="30">
        <v>1805.79</v>
      </c>
      <c r="D934" s="2">
        <f t="shared" si="199"/>
        <v>0</v>
      </c>
      <c r="E934" s="30">
        <f t="shared" si="199"/>
        <v>0</v>
      </c>
      <c r="F934" s="73">
        <f t="shared" si="200"/>
        <v>0</v>
      </c>
      <c r="G934" s="43">
        <f t="shared" si="200"/>
        <v>0</v>
      </c>
      <c r="I934" s="31">
        <f>ROUND(B934*$N$2/$O$813,2)</f>
        <v>1239.52</v>
      </c>
      <c r="J934" s="137">
        <f t="shared" si="201"/>
        <v>674.84720000000004</v>
      </c>
      <c r="K934" s="77">
        <f t="shared" si="195"/>
        <v>121.4725</v>
      </c>
      <c r="L934" s="137">
        <f t="shared" si="203"/>
        <v>206.58590000000001</v>
      </c>
      <c r="M934" s="77">
        <f t="shared" si="196"/>
        <v>37.185499999999998</v>
      </c>
      <c r="N934" s="14"/>
      <c r="O934" s="14"/>
      <c r="P934" s="14"/>
      <c r="V934" s="36">
        <f t="shared" si="197"/>
        <v>1811.21</v>
      </c>
      <c r="W934" s="36">
        <f t="shared" si="198"/>
        <v>1800.37</v>
      </c>
    </row>
    <row r="935" spans="1:23" x14ac:dyDescent="0.2">
      <c r="A935" s="29">
        <v>42132</v>
      </c>
      <c r="B935" s="30">
        <v>50406955.340000004</v>
      </c>
      <c r="C935" s="30">
        <v>1805.79</v>
      </c>
      <c r="D935" s="2">
        <f t="shared" si="199"/>
        <v>0</v>
      </c>
      <c r="E935" s="30">
        <f t="shared" si="199"/>
        <v>0</v>
      </c>
      <c r="F935" s="73">
        <f t="shared" si="200"/>
        <v>0</v>
      </c>
      <c r="G935" s="43">
        <f t="shared" si="200"/>
        <v>0</v>
      </c>
      <c r="I935" s="19">
        <f t="shared" ref="I935:I968" si="204">ROUND(B934*$N$2/$O$813,2)</f>
        <v>1239.52</v>
      </c>
      <c r="J935" s="138">
        <f t="shared" si="201"/>
        <v>674.84720000000004</v>
      </c>
      <c r="K935" s="78">
        <f t="shared" si="195"/>
        <v>121.4725</v>
      </c>
      <c r="L935" s="144">
        <f t="shared" si="203"/>
        <v>206.58590000000001</v>
      </c>
      <c r="M935" s="87">
        <f t="shared" si="196"/>
        <v>37.185499999999998</v>
      </c>
      <c r="N935" s="14"/>
      <c r="O935" s="14"/>
      <c r="P935" s="14"/>
      <c r="V935" s="36">
        <f t="shared" si="197"/>
        <v>1811.21</v>
      </c>
      <c r="W935" s="36">
        <f t="shared" si="198"/>
        <v>1800.37</v>
      </c>
    </row>
    <row r="936" spans="1:23" x14ac:dyDescent="0.2">
      <c r="A936" s="29">
        <v>42133</v>
      </c>
      <c r="B936" s="30">
        <v>50406955.340000004</v>
      </c>
      <c r="C936" s="30">
        <v>1805.79</v>
      </c>
      <c r="D936" s="2">
        <f t="shared" si="199"/>
        <v>0</v>
      </c>
      <c r="E936" s="30">
        <f t="shared" si="199"/>
        <v>0</v>
      </c>
      <c r="F936" s="73">
        <f t="shared" si="200"/>
        <v>0</v>
      </c>
      <c r="G936" s="43">
        <f t="shared" si="200"/>
        <v>0</v>
      </c>
      <c r="I936" s="19">
        <f t="shared" si="204"/>
        <v>1239.52</v>
      </c>
      <c r="J936" s="138">
        <f t="shared" si="201"/>
        <v>674.84720000000004</v>
      </c>
      <c r="K936" s="78">
        <f t="shared" si="195"/>
        <v>121.4725</v>
      </c>
      <c r="L936" s="144">
        <f t="shared" si="203"/>
        <v>206.58590000000001</v>
      </c>
      <c r="M936" s="87">
        <f t="shared" si="196"/>
        <v>37.185499999999998</v>
      </c>
      <c r="N936" s="14"/>
      <c r="O936" s="14"/>
      <c r="P936" s="14"/>
      <c r="V936" s="36">
        <f t="shared" si="197"/>
        <v>1811.21</v>
      </c>
      <c r="W936" s="36">
        <f t="shared" si="198"/>
        <v>1800.37</v>
      </c>
    </row>
    <row r="937" spans="1:23" x14ac:dyDescent="0.2">
      <c r="A937" s="29">
        <v>42134</v>
      </c>
      <c r="B937" s="30">
        <v>50406955.340000004</v>
      </c>
      <c r="C937" s="30">
        <v>1805.79</v>
      </c>
      <c r="D937" s="2">
        <f t="shared" si="199"/>
        <v>0</v>
      </c>
      <c r="E937" s="30">
        <f t="shared" si="199"/>
        <v>0</v>
      </c>
      <c r="F937" s="73">
        <f t="shared" si="200"/>
        <v>0</v>
      </c>
      <c r="G937" s="43">
        <f t="shared" si="200"/>
        <v>0</v>
      </c>
      <c r="I937" s="31">
        <f t="shared" si="204"/>
        <v>1239.52</v>
      </c>
      <c r="J937" s="137">
        <f t="shared" si="201"/>
        <v>674.84720000000004</v>
      </c>
      <c r="K937" s="77">
        <f t="shared" si="195"/>
        <v>121.4725</v>
      </c>
      <c r="L937" s="137">
        <f t="shared" si="203"/>
        <v>206.58590000000001</v>
      </c>
      <c r="M937" s="77">
        <f t="shared" si="196"/>
        <v>37.185499999999998</v>
      </c>
      <c r="N937" s="14"/>
      <c r="O937" s="14"/>
      <c r="P937" s="14"/>
      <c r="V937" s="36">
        <f t="shared" si="197"/>
        <v>1811.21</v>
      </c>
      <c r="W937" s="36">
        <f t="shared" si="198"/>
        <v>1800.37</v>
      </c>
    </row>
    <row r="938" spans="1:23" x14ac:dyDescent="0.2">
      <c r="A938" s="29">
        <v>42135</v>
      </c>
      <c r="B938" s="30">
        <v>50406955.340000004</v>
      </c>
      <c r="C938" s="30">
        <v>1805.79</v>
      </c>
      <c r="D938" s="2">
        <f t="shared" si="199"/>
        <v>0</v>
      </c>
      <c r="E938" s="30">
        <f t="shared" si="199"/>
        <v>0</v>
      </c>
      <c r="F938" s="73">
        <f t="shared" si="200"/>
        <v>0</v>
      </c>
      <c r="G938" s="43">
        <f t="shared" si="200"/>
        <v>0</v>
      </c>
      <c r="I938" s="19">
        <f t="shared" si="204"/>
        <v>1239.52</v>
      </c>
      <c r="J938" s="138">
        <f t="shared" si="201"/>
        <v>674.84720000000004</v>
      </c>
      <c r="K938" s="78">
        <f t="shared" si="195"/>
        <v>121.4725</v>
      </c>
      <c r="L938" s="144">
        <f t="shared" si="203"/>
        <v>206.58590000000001</v>
      </c>
      <c r="M938" s="87">
        <f t="shared" si="196"/>
        <v>37.185499999999998</v>
      </c>
      <c r="N938" s="14"/>
      <c r="O938" s="14"/>
      <c r="P938" s="14"/>
      <c r="V938" s="36">
        <f t="shared" si="197"/>
        <v>1811.21</v>
      </c>
      <c r="W938" s="36">
        <f t="shared" si="198"/>
        <v>1800.37</v>
      </c>
    </row>
    <row r="939" spans="1:23" x14ac:dyDescent="0.2">
      <c r="A939" s="29">
        <v>42136</v>
      </c>
      <c r="B939" s="30">
        <v>50406955.340000004</v>
      </c>
      <c r="C939" s="30">
        <v>1805.79</v>
      </c>
      <c r="D939" s="2">
        <f t="shared" si="199"/>
        <v>0</v>
      </c>
      <c r="E939" s="30">
        <f t="shared" si="199"/>
        <v>0</v>
      </c>
      <c r="F939" s="73">
        <f t="shared" si="200"/>
        <v>0</v>
      </c>
      <c r="G939" s="43">
        <f t="shared" si="200"/>
        <v>0</v>
      </c>
      <c r="I939" s="19">
        <f t="shared" si="204"/>
        <v>1239.52</v>
      </c>
      <c r="J939" s="138">
        <f t="shared" si="201"/>
        <v>674.84720000000004</v>
      </c>
      <c r="K939" s="78">
        <f t="shared" si="195"/>
        <v>121.4725</v>
      </c>
      <c r="L939" s="144">
        <f t="shared" si="203"/>
        <v>206.58590000000001</v>
      </c>
      <c r="M939" s="87">
        <f t="shared" si="196"/>
        <v>37.185499999999998</v>
      </c>
      <c r="N939" s="14"/>
      <c r="O939" s="14"/>
      <c r="P939" s="14"/>
      <c r="V939" s="36">
        <f t="shared" si="197"/>
        <v>1811.21</v>
      </c>
      <c r="W939" s="36">
        <f t="shared" si="198"/>
        <v>1800.37</v>
      </c>
    </row>
    <row r="940" spans="1:23" x14ac:dyDescent="0.2">
      <c r="A940" s="29">
        <v>42137</v>
      </c>
      <c r="B940" s="30">
        <v>50406955.340000004</v>
      </c>
      <c r="C940" s="30">
        <v>1805.79</v>
      </c>
      <c r="D940" s="2">
        <f t="shared" si="199"/>
        <v>0</v>
      </c>
      <c r="E940" s="30">
        <f t="shared" si="199"/>
        <v>0</v>
      </c>
      <c r="F940" s="73">
        <f t="shared" si="200"/>
        <v>0</v>
      </c>
      <c r="G940" s="43">
        <f t="shared" si="200"/>
        <v>0</v>
      </c>
      <c r="I940" s="31">
        <f t="shared" si="204"/>
        <v>1239.52</v>
      </c>
      <c r="J940" s="137">
        <f t="shared" si="201"/>
        <v>674.84720000000004</v>
      </c>
      <c r="K940" s="77">
        <f t="shared" si="195"/>
        <v>121.4725</v>
      </c>
      <c r="L940" s="137">
        <f t="shared" si="203"/>
        <v>206.58590000000001</v>
      </c>
      <c r="M940" s="77">
        <f t="shared" si="196"/>
        <v>37.185499999999998</v>
      </c>
      <c r="N940" s="14"/>
      <c r="O940" s="14"/>
      <c r="P940" s="14"/>
      <c r="V940" s="36">
        <f t="shared" si="197"/>
        <v>1811.21</v>
      </c>
      <c r="W940" s="36">
        <f t="shared" si="198"/>
        <v>1800.37</v>
      </c>
    </row>
    <row r="941" spans="1:23" x14ac:dyDescent="0.2">
      <c r="A941" s="29">
        <v>42138</v>
      </c>
      <c r="B941" s="30">
        <v>50406955.340000004</v>
      </c>
      <c r="C941" s="30">
        <v>1805.79</v>
      </c>
      <c r="D941" s="2">
        <f t="shared" si="199"/>
        <v>0</v>
      </c>
      <c r="E941" s="30">
        <f t="shared" si="199"/>
        <v>0</v>
      </c>
      <c r="F941" s="73">
        <f t="shared" si="200"/>
        <v>0</v>
      </c>
      <c r="G941" s="43">
        <f t="shared" si="200"/>
        <v>0</v>
      </c>
      <c r="I941" s="31">
        <f t="shared" si="204"/>
        <v>1239.52</v>
      </c>
      <c r="J941" s="137">
        <f t="shared" si="201"/>
        <v>674.84720000000004</v>
      </c>
      <c r="K941" s="77">
        <f t="shared" si="195"/>
        <v>121.4725</v>
      </c>
      <c r="L941" s="137">
        <f t="shared" si="203"/>
        <v>206.58590000000001</v>
      </c>
      <c r="M941" s="77">
        <f t="shared" si="196"/>
        <v>37.185499999999998</v>
      </c>
      <c r="N941" s="14"/>
      <c r="O941" s="14"/>
      <c r="P941" s="14"/>
      <c r="V941" s="36">
        <f t="shared" si="197"/>
        <v>1811.21</v>
      </c>
      <c r="W941" s="36">
        <f t="shared" si="198"/>
        <v>1800.37</v>
      </c>
    </row>
    <row r="942" spans="1:23" x14ac:dyDescent="0.2">
      <c r="A942" s="29">
        <v>42139</v>
      </c>
      <c r="B942" s="30">
        <v>50406955.340000004</v>
      </c>
      <c r="C942" s="30">
        <v>1805.79</v>
      </c>
      <c r="D942" s="2">
        <f t="shared" si="199"/>
        <v>0</v>
      </c>
      <c r="E942" s="30">
        <f t="shared" si="199"/>
        <v>0</v>
      </c>
      <c r="F942" s="73">
        <f t="shared" si="200"/>
        <v>0</v>
      </c>
      <c r="G942" s="43">
        <f t="shared" si="200"/>
        <v>0</v>
      </c>
      <c r="I942" s="19">
        <f t="shared" si="204"/>
        <v>1239.52</v>
      </c>
      <c r="J942" s="138">
        <f t="shared" si="201"/>
        <v>674.84720000000004</v>
      </c>
      <c r="K942" s="78">
        <f t="shared" si="195"/>
        <v>121.4725</v>
      </c>
      <c r="L942" s="144">
        <f t="shared" si="203"/>
        <v>206.58590000000001</v>
      </c>
      <c r="M942" s="87">
        <f t="shared" si="196"/>
        <v>37.185499999999998</v>
      </c>
      <c r="N942" s="14"/>
      <c r="O942" s="14"/>
      <c r="P942" s="14"/>
      <c r="V942" s="36">
        <f t="shared" si="197"/>
        <v>1811.21</v>
      </c>
      <c r="W942" s="36">
        <f t="shared" si="198"/>
        <v>1800.37</v>
      </c>
    </row>
    <row r="943" spans="1:23" x14ac:dyDescent="0.2">
      <c r="A943" s="29">
        <v>42140</v>
      </c>
      <c r="B943" s="30">
        <v>50406955.340000004</v>
      </c>
      <c r="C943" s="30">
        <v>1805.79</v>
      </c>
      <c r="D943" s="2">
        <f t="shared" si="199"/>
        <v>0</v>
      </c>
      <c r="E943" s="30">
        <f t="shared" si="199"/>
        <v>0</v>
      </c>
      <c r="F943" s="73">
        <f t="shared" si="200"/>
        <v>0</v>
      </c>
      <c r="G943" s="43">
        <f t="shared" si="200"/>
        <v>0</v>
      </c>
      <c r="I943" s="19">
        <f t="shared" si="204"/>
        <v>1239.52</v>
      </c>
      <c r="J943" s="138">
        <f t="shared" si="201"/>
        <v>674.84720000000004</v>
      </c>
      <c r="K943" s="78">
        <f t="shared" si="195"/>
        <v>121.4725</v>
      </c>
      <c r="L943" s="144">
        <f t="shared" si="203"/>
        <v>206.58590000000001</v>
      </c>
      <c r="M943" s="87">
        <f t="shared" si="196"/>
        <v>37.185499999999998</v>
      </c>
      <c r="N943" s="14"/>
      <c r="O943" s="14"/>
      <c r="P943" s="14"/>
      <c r="V943" s="36">
        <f t="shared" si="197"/>
        <v>1811.21</v>
      </c>
      <c r="W943" s="36">
        <f t="shared" si="198"/>
        <v>1800.37</v>
      </c>
    </row>
    <row r="944" spans="1:23" x14ac:dyDescent="0.2">
      <c r="A944" s="29">
        <v>42141</v>
      </c>
      <c r="B944" s="30">
        <v>50406955.340000004</v>
      </c>
      <c r="C944" s="30">
        <v>1805.79</v>
      </c>
      <c r="D944" s="2">
        <f t="shared" si="199"/>
        <v>0</v>
      </c>
      <c r="E944" s="30">
        <f t="shared" si="199"/>
        <v>0</v>
      </c>
      <c r="F944" s="73">
        <f t="shared" si="200"/>
        <v>0</v>
      </c>
      <c r="G944" s="43">
        <f t="shared" si="200"/>
        <v>0</v>
      </c>
      <c r="I944" s="19">
        <f t="shared" si="204"/>
        <v>1239.52</v>
      </c>
      <c r="J944" s="138">
        <f t="shared" si="201"/>
        <v>674.84720000000004</v>
      </c>
      <c r="K944" s="78">
        <f t="shared" si="195"/>
        <v>121.4725</v>
      </c>
      <c r="L944" s="144">
        <f t="shared" si="203"/>
        <v>206.58590000000001</v>
      </c>
      <c r="M944" s="87">
        <f t="shared" si="196"/>
        <v>37.185499999999998</v>
      </c>
      <c r="N944" s="14"/>
      <c r="O944" s="14"/>
      <c r="P944" s="14"/>
      <c r="V944" s="36">
        <f t="shared" si="197"/>
        <v>1811.21</v>
      </c>
      <c r="W944" s="36">
        <f t="shared" si="198"/>
        <v>1800.37</v>
      </c>
    </row>
    <row r="945" spans="1:23" x14ac:dyDescent="0.2">
      <c r="A945" s="29">
        <v>42142</v>
      </c>
      <c r="B945" s="30">
        <v>50406955.340000004</v>
      </c>
      <c r="C945" s="30">
        <v>1805.79</v>
      </c>
      <c r="D945" s="2">
        <f t="shared" si="199"/>
        <v>0</v>
      </c>
      <c r="E945" s="30">
        <f t="shared" si="199"/>
        <v>0</v>
      </c>
      <c r="F945" s="73">
        <f t="shared" si="200"/>
        <v>0</v>
      </c>
      <c r="G945" s="43">
        <f t="shared" si="200"/>
        <v>0</v>
      </c>
      <c r="I945" s="19">
        <f t="shared" si="204"/>
        <v>1239.52</v>
      </c>
      <c r="J945" s="138">
        <f t="shared" si="201"/>
        <v>674.84720000000004</v>
      </c>
      <c r="K945" s="78">
        <f t="shared" si="195"/>
        <v>121.4725</v>
      </c>
      <c r="L945" s="144">
        <f t="shared" si="203"/>
        <v>206.58590000000001</v>
      </c>
      <c r="M945" s="87">
        <f t="shared" si="196"/>
        <v>37.185499999999998</v>
      </c>
      <c r="N945" s="14"/>
      <c r="O945" s="14"/>
      <c r="P945" s="14"/>
      <c r="V945" s="36">
        <f t="shared" si="197"/>
        <v>1811.21</v>
      </c>
      <c r="W945" s="36">
        <f t="shared" si="198"/>
        <v>1800.37</v>
      </c>
    </row>
    <row r="946" spans="1:23" x14ac:dyDescent="0.2">
      <c r="A946" s="29">
        <v>42143</v>
      </c>
      <c r="B946" s="30">
        <v>50406955.340000004</v>
      </c>
      <c r="C946" s="30">
        <v>1805.79</v>
      </c>
      <c r="D946" s="2">
        <f t="shared" si="199"/>
        <v>0</v>
      </c>
      <c r="E946" s="30">
        <f t="shared" si="199"/>
        <v>0</v>
      </c>
      <c r="F946" s="73">
        <f t="shared" si="200"/>
        <v>0</v>
      </c>
      <c r="G946" s="43">
        <f t="shared" si="200"/>
        <v>0</v>
      </c>
      <c r="I946" s="19">
        <f t="shared" si="204"/>
        <v>1239.52</v>
      </c>
      <c r="J946" s="138">
        <f t="shared" si="201"/>
        <v>674.84720000000004</v>
      </c>
      <c r="K946" s="78">
        <f t="shared" ref="K946:K1009" si="205">ROUND(J946*18%,4)</f>
        <v>121.4725</v>
      </c>
      <c r="L946" s="144">
        <f t="shared" si="203"/>
        <v>206.58590000000001</v>
      </c>
      <c r="M946" s="87">
        <f t="shared" ref="M946:M1009" si="206">ROUND(L946*18%,4)</f>
        <v>37.185499999999998</v>
      </c>
      <c r="N946" s="14"/>
      <c r="O946" s="14"/>
      <c r="P946" s="14"/>
      <c r="V946" s="36">
        <f t="shared" ref="V946:V1009" si="207">C946+(ROUND(C946*$V$2,2))</f>
        <v>1811.21</v>
      </c>
      <c r="W946" s="36">
        <f t="shared" ref="W946:W1009" si="208">C946-(ROUND(C946*$V$2,2))</f>
        <v>1800.37</v>
      </c>
    </row>
    <row r="947" spans="1:23" x14ac:dyDescent="0.2">
      <c r="A947" s="29">
        <v>42144</v>
      </c>
      <c r="B947" s="30">
        <v>50406955.340000004</v>
      </c>
      <c r="C947" s="30">
        <v>1805.79</v>
      </c>
      <c r="D947" s="2">
        <f t="shared" si="199"/>
        <v>0</v>
      </c>
      <c r="E947" s="30">
        <f t="shared" si="199"/>
        <v>0</v>
      </c>
      <c r="F947" s="73">
        <f t="shared" si="200"/>
        <v>0</v>
      </c>
      <c r="G947" s="43">
        <f t="shared" si="200"/>
        <v>0</v>
      </c>
      <c r="I947" s="31">
        <f t="shared" si="204"/>
        <v>1239.52</v>
      </c>
      <c r="J947" s="137">
        <f t="shared" si="201"/>
        <v>674.84720000000004</v>
      </c>
      <c r="K947" s="77">
        <f t="shared" si="205"/>
        <v>121.4725</v>
      </c>
      <c r="L947" s="137">
        <f t="shared" si="203"/>
        <v>206.58590000000001</v>
      </c>
      <c r="M947" s="77">
        <f t="shared" si="206"/>
        <v>37.185499999999998</v>
      </c>
      <c r="N947" s="14"/>
      <c r="O947" s="14"/>
      <c r="P947" s="14"/>
      <c r="V947" s="36">
        <f t="shared" si="207"/>
        <v>1811.21</v>
      </c>
      <c r="W947" s="36">
        <f t="shared" si="208"/>
        <v>1800.37</v>
      </c>
    </row>
    <row r="948" spans="1:23" x14ac:dyDescent="0.2">
      <c r="A948" s="29">
        <v>42145</v>
      </c>
      <c r="B948" s="30">
        <v>50406955.340000004</v>
      </c>
      <c r="C948" s="30">
        <v>1805.79</v>
      </c>
      <c r="D948" s="2">
        <f t="shared" si="199"/>
        <v>0</v>
      </c>
      <c r="E948" s="30">
        <f t="shared" si="199"/>
        <v>0</v>
      </c>
      <c r="F948" s="73">
        <f t="shared" si="200"/>
        <v>0</v>
      </c>
      <c r="G948" s="43">
        <f t="shared" si="200"/>
        <v>0</v>
      </c>
      <c r="I948" s="31">
        <f t="shared" si="204"/>
        <v>1239.52</v>
      </c>
      <c r="J948" s="137">
        <f t="shared" si="201"/>
        <v>674.84720000000004</v>
      </c>
      <c r="K948" s="77">
        <f t="shared" si="205"/>
        <v>121.4725</v>
      </c>
      <c r="L948" s="137">
        <f t="shared" si="203"/>
        <v>206.58590000000001</v>
      </c>
      <c r="M948" s="77">
        <f t="shared" si="206"/>
        <v>37.185499999999998</v>
      </c>
      <c r="N948" s="14"/>
      <c r="O948" s="14"/>
      <c r="P948" s="14"/>
      <c r="V948" s="36">
        <f t="shared" si="207"/>
        <v>1811.21</v>
      </c>
      <c r="W948" s="36">
        <f t="shared" si="208"/>
        <v>1800.37</v>
      </c>
    </row>
    <row r="949" spans="1:23" x14ac:dyDescent="0.2">
      <c r="A949" s="29">
        <v>42146</v>
      </c>
      <c r="B949" s="30">
        <v>50406955.340000004</v>
      </c>
      <c r="C949" s="30">
        <v>1805.79</v>
      </c>
      <c r="D949" s="2">
        <f t="shared" si="199"/>
        <v>0</v>
      </c>
      <c r="E949" s="30">
        <f t="shared" si="199"/>
        <v>0</v>
      </c>
      <c r="F949" s="73">
        <f t="shared" si="200"/>
        <v>0</v>
      </c>
      <c r="G949" s="43">
        <f t="shared" si="200"/>
        <v>0</v>
      </c>
      <c r="I949" s="19">
        <f t="shared" si="204"/>
        <v>1239.52</v>
      </c>
      <c r="J949" s="138">
        <f t="shared" si="201"/>
        <v>674.84720000000004</v>
      </c>
      <c r="K949" s="78">
        <f t="shared" si="205"/>
        <v>121.4725</v>
      </c>
      <c r="L949" s="144">
        <f t="shared" si="203"/>
        <v>206.58590000000001</v>
      </c>
      <c r="M949" s="87">
        <f t="shared" si="206"/>
        <v>37.185499999999998</v>
      </c>
      <c r="N949" s="14"/>
      <c r="O949" s="14"/>
      <c r="P949" s="14"/>
      <c r="V949" s="36">
        <f t="shared" si="207"/>
        <v>1811.21</v>
      </c>
      <c r="W949" s="36">
        <f t="shared" si="208"/>
        <v>1800.37</v>
      </c>
    </row>
    <row r="950" spans="1:23" x14ac:dyDescent="0.2">
      <c r="A950" s="29">
        <v>42147</v>
      </c>
      <c r="B950" s="30">
        <v>50406955.340000004</v>
      </c>
      <c r="C950" s="30">
        <v>1805.79</v>
      </c>
      <c r="D950" s="2">
        <f t="shared" si="199"/>
        <v>0</v>
      </c>
      <c r="E950" s="30">
        <f t="shared" si="199"/>
        <v>0</v>
      </c>
      <c r="F950" s="73">
        <f t="shared" si="200"/>
        <v>0</v>
      </c>
      <c r="G950" s="43">
        <f t="shared" si="200"/>
        <v>0</v>
      </c>
      <c r="I950" s="19">
        <f t="shared" si="204"/>
        <v>1239.52</v>
      </c>
      <c r="J950" s="138">
        <f t="shared" si="201"/>
        <v>674.84720000000004</v>
      </c>
      <c r="K950" s="78">
        <f t="shared" si="205"/>
        <v>121.4725</v>
      </c>
      <c r="L950" s="144">
        <f t="shared" si="203"/>
        <v>206.58590000000001</v>
      </c>
      <c r="M950" s="87">
        <f t="shared" si="206"/>
        <v>37.185499999999998</v>
      </c>
      <c r="N950" s="14"/>
      <c r="O950" s="14"/>
      <c r="P950" s="14"/>
      <c r="V950" s="36">
        <f t="shared" si="207"/>
        <v>1811.21</v>
      </c>
      <c r="W950" s="36">
        <f t="shared" si="208"/>
        <v>1800.37</v>
      </c>
    </row>
    <row r="951" spans="1:23" x14ac:dyDescent="0.2">
      <c r="A951" s="29">
        <v>42148</v>
      </c>
      <c r="B951" s="30">
        <v>50406955.340000004</v>
      </c>
      <c r="C951" s="30">
        <v>1805.79</v>
      </c>
      <c r="D951" s="2">
        <f t="shared" si="199"/>
        <v>0</v>
      </c>
      <c r="E951" s="30">
        <f t="shared" si="199"/>
        <v>0</v>
      </c>
      <c r="F951" s="73">
        <f t="shared" si="200"/>
        <v>0</v>
      </c>
      <c r="G951" s="43">
        <f t="shared" si="200"/>
        <v>0</v>
      </c>
      <c r="I951" s="19">
        <f t="shared" si="204"/>
        <v>1239.52</v>
      </c>
      <c r="J951" s="138">
        <f t="shared" si="201"/>
        <v>674.84720000000004</v>
      </c>
      <c r="K951" s="78">
        <f t="shared" si="205"/>
        <v>121.4725</v>
      </c>
      <c r="L951" s="144">
        <f t="shared" si="203"/>
        <v>206.58590000000001</v>
      </c>
      <c r="M951" s="87">
        <f t="shared" si="206"/>
        <v>37.185499999999998</v>
      </c>
      <c r="N951" s="14"/>
      <c r="O951" s="14"/>
      <c r="P951" s="14"/>
      <c r="V951" s="36">
        <f t="shared" si="207"/>
        <v>1811.21</v>
      </c>
      <c r="W951" s="36">
        <f t="shared" si="208"/>
        <v>1800.37</v>
      </c>
    </row>
    <row r="952" spans="1:23" x14ac:dyDescent="0.2">
      <c r="A952" s="29">
        <v>42149</v>
      </c>
      <c r="B952" s="30">
        <v>50406955.340000004</v>
      </c>
      <c r="C952" s="30">
        <v>1805.79</v>
      </c>
      <c r="D952" s="2">
        <f t="shared" si="199"/>
        <v>0</v>
      </c>
      <c r="E952" s="30">
        <f t="shared" si="199"/>
        <v>0</v>
      </c>
      <c r="F952" s="73">
        <f t="shared" si="200"/>
        <v>0</v>
      </c>
      <c r="G952" s="43">
        <f t="shared" si="200"/>
        <v>0</v>
      </c>
      <c r="I952" s="19">
        <f t="shared" si="204"/>
        <v>1239.52</v>
      </c>
      <c r="J952" s="138">
        <f t="shared" si="201"/>
        <v>674.84720000000004</v>
      </c>
      <c r="K952" s="78">
        <f t="shared" si="205"/>
        <v>121.4725</v>
      </c>
      <c r="L952" s="144">
        <f t="shared" si="203"/>
        <v>206.58590000000001</v>
      </c>
      <c r="M952" s="87">
        <f t="shared" si="206"/>
        <v>37.185499999999998</v>
      </c>
      <c r="N952" s="14"/>
      <c r="O952" s="14"/>
      <c r="P952" s="14"/>
      <c r="V952" s="36">
        <f t="shared" si="207"/>
        <v>1811.21</v>
      </c>
      <c r="W952" s="36">
        <f t="shared" si="208"/>
        <v>1800.37</v>
      </c>
    </row>
    <row r="953" spans="1:23" x14ac:dyDescent="0.2">
      <c r="A953" s="29">
        <v>42150</v>
      </c>
      <c r="B953" s="30">
        <v>50406955.340000004</v>
      </c>
      <c r="C953" s="30">
        <v>1805.79</v>
      </c>
      <c r="D953" s="2">
        <f t="shared" si="199"/>
        <v>0</v>
      </c>
      <c r="E953" s="30">
        <f t="shared" si="199"/>
        <v>0</v>
      </c>
      <c r="F953" s="73">
        <f t="shared" si="200"/>
        <v>0</v>
      </c>
      <c r="G953" s="43">
        <f t="shared" si="200"/>
        <v>0</v>
      </c>
      <c r="I953" s="19">
        <f t="shared" si="204"/>
        <v>1239.52</v>
      </c>
      <c r="J953" s="138">
        <f t="shared" si="201"/>
        <v>674.84720000000004</v>
      </c>
      <c r="K953" s="78">
        <f t="shared" si="205"/>
        <v>121.4725</v>
      </c>
      <c r="L953" s="144">
        <f t="shared" si="203"/>
        <v>206.58590000000001</v>
      </c>
      <c r="M953" s="87">
        <f t="shared" si="206"/>
        <v>37.185499999999998</v>
      </c>
      <c r="N953" s="14"/>
      <c r="O953" s="14"/>
      <c r="P953" s="14"/>
      <c r="V953" s="36">
        <f t="shared" si="207"/>
        <v>1811.21</v>
      </c>
      <c r="W953" s="36">
        <f t="shared" si="208"/>
        <v>1800.37</v>
      </c>
    </row>
    <row r="954" spans="1:23" x14ac:dyDescent="0.2">
      <c r="A954" s="29">
        <v>42151</v>
      </c>
      <c r="B954" s="30">
        <v>50406955.340000004</v>
      </c>
      <c r="C954" s="30">
        <v>1805.79</v>
      </c>
      <c r="D954" s="2">
        <f t="shared" si="199"/>
        <v>0</v>
      </c>
      <c r="E954" s="30">
        <f t="shared" si="199"/>
        <v>0</v>
      </c>
      <c r="F954" s="73">
        <f t="shared" si="200"/>
        <v>0</v>
      </c>
      <c r="G954" s="43">
        <f t="shared" si="200"/>
        <v>0</v>
      </c>
      <c r="I954" s="31">
        <f t="shared" si="204"/>
        <v>1239.52</v>
      </c>
      <c r="J954" s="137">
        <f t="shared" si="201"/>
        <v>674.84720000000004</v>
      </c>
      <c r="K954" s="77">
        <f t="shared" si="205"/>
        <v>121.4725</v>
      </c>
      <c r="L954" s="137">
        <f t="shared" si="203"/>
        <v>206.58590000000001</v>
      </c>
      <c r="M954" s="77">
        <f t="shared" si="206"/>
        <v>37.185499999999998</v>
      </c>
      <c r="N954" s="191" t="s">
        <v>54</v>
      </c>
      <c r="O954" s="191"/>
      <c r="P954" s="191"/>
      <c r="V954" s="36">
        <f t="shared" si="207"/>
        <v>1811.21</v>
      </c>
      <c r="W954" s="36">
        <f t="shared" si="208"/>
        <v>1800.37</v>
      </c>
    </row>
    <row r="955" spans="1:23" x14ac:dyDescent="0.2">
      <c r="A955" s="29">
        <v>42152</v>
      </c>
      <c r="B955" s="30">
        <v>50406955.340000004</v>
      </c>
      <c r="C955" s="30">
        <v>1805.79</v>
      </c>
      <c r="D955" s="2">
        <f t="shared" si="199"/>
        <v>0</v>
      </c>
      <c r="E955" s="30">
        <f t="shared" si="199"/>
        <v>0</v>
      </c>
      <c r="F955" s="73">
        <f t="shared" si="200"/>
        <v>0</v>
      </c>
      <c r="G955" s="43">
        <f t="shared" si="200"/>
        <v>0</v>
      </c>
      <c r="I955" s="31">
        <f t="shared" si="204"/>
        <v>1239.52</v>
      </c>
      <c r="J955" s="137">
        <f t="shared" si="201"/>
        <v>674.84720000000004</v>
      </c>
      <c r="K955" s="77">
        <f t="shared" si="205"/>
        <v>121.4725</v>
      </c>
      <c r="L955" s="137">
        <f t="shared" si="203"/>
        <v>206.58590000000001</v>
      </c>
      <c r="M955" s="77">
        <f t="shared" si="206"/>
        <v>37.185499999999998</v>
      </c>
      <c r="N955" s="119" t="s">
        <v>52</v>
      </c>
      <c r="O955" s="120">
        <f>SUM(J929:J959)</f>
        <v>18895.721600000001</v>
      </c>
      <c r="P955" s="76">
        <f>SUM(L929:L959)</f>
        <v>5784.4052000000001</v>
      </c>
      <c r="V955" s="36">
        <f t="shared" si="207"/>
        <v>1811.21</v>
      </c>
      <c r="W955" s="36">
        <f t="shared" si="208"/>
        <v>1800.37</v>
      </c>
    </row>
    <row r="956" spans="1:23" x14ac:dyDescent="0.2">
      <c r="A956" s="29">
        <v>42153</v>
      </c>
      <c r="B956" s="31"/>
      <c r="C956" s="31"/>
      <c r="D956" s="2">
        <f t="shared" si="199"/>
        <v>0</v>
      </c>
      <c r="E956" s="30">
        <f t="shared" si="199"/>
        <v>0</v>
      </c>
      <c r="F956" s="73">
        <f t="shared" si="200"/>
        <v>0</v>
      </c>
      <c r="G956" s="43">
        <f t="shared" si="200"/>
        <v>0</v>
      </c>
      <c r="I956" s="19">
        <f t="shared" si="204"/>
        <v>1239.52</v>
      </c>
      <c r="J956" s="138">
        <f t="shared" si="201"/>
        <v>674.84720000000004</v>
      </c>
      <c r="K956" s="78">
        <f t="shared" si="205"/>
        <v>121.4725</v>
      </c>
      <c r="L956" s="144">
        <f t="shared" si="203"/>
        <v>206.58590000000001</v>
      </c>
      <c r="M956" s="87">
        <f t="shared" si="206"/>
        <v>37.185499999999998</v>
      </c>
      <c r="N956" s="119" t="s">
        <v>53</v>
      </c>
      <c r="O956" s="76">
        <f>SUM(K929:K959)</f>
        <v>3401.2299999999987</v>
      </c>
      <c r="P956" s="76">
        <f>SUM(M929:M959)</f>
        <v>1041.1940000000006</v>
      </c>
      <c r="V956" s="36">
        <f t="shared" si="207"/>
        <v>0</v>
      </c>
      <c r="W956" s="36">
        <f t="shared" si="208"/>
        <v>0</v>
      </c>
    </row>
    <row r="957" spans="1:23" x14ac:dyDescent="0.2">
      <c r="A957" s="29">
        <v>42154</v>
      </c>
      <c r="B957" s="30"/>
      <c r="C957" s="30"/>
      <c r="D957" s="2">
        <f t="shared" si="199"/>
        <v>0</v>
      </c>
      <c r="E957" s="30">
        <f t="shared" si="199"/>
        <v>0</v>
      </c>
      <c r="F957" s="73">
        <f t="shared" si="200"/>
        <v>0</v>
      </c>
      <c r="G957" s="43">
        <f t="shared" si="200"/>
        <v>0</v>
      </c>
      <c r="I957" s="19">
        <f t="shared" si="204"/>
        <v>0</v>
      </c>
      <c r="J957" s="138">
        <f t="shared" si="201"/>
        <v>0</v>
      </c>
      <c r="K957" s="78">
        <f t="shared" si="205"/>
        <v>0</v>
      </c>
      <c r="L957" s="144">
        <f t="shared" si="203"/>
        <v>0</v>
      </c>
      <c r="M957" s="87">
        <f t="shared" si="206"/>
        <v>0</v>
      </c>
      <c r="N957" s="193" t="s">
        <v>9</v>
      </c>
      <c r="O957" s="194"/>
      <c r="P957" s="194"/>
      <c r="V957" s="36">
        <f t="shared" si="207"/>
        <v>0</v>
      </c>
      <c r="W957" s="36">
        <f t="shared" si="208"/>
        <v>0</v>
      </c>
    </row>
    <row r="958" spans="1:23" x14ac:dyDescent="0.2">
      <c r="A958" s="29">
        <v>42155</v>
      </c>
      <c r="B958" s="30"/>
      <c r="C958" s="30"/>
      <c r="D958" s="2">
        <f t="shared" si="199"/>
        <v>0</v>
      </c>
      <c r="E958" s="30">
        <f t="shared" si="199"/>
        <v>0</v>
      </c>
      <c r="F958" s="73">
        <f t="shared" si="200"/>
        <v>0</v>
      </c>
      <c r="G958" s="43">
        <f t="shared" si="200"/>
        <v>0</v>
      </c>
      <c r="I958" s="19">
        <f t="shared" si="204"/>
        <v>0</v>
      </c>
      <c r="J958" s="138">
        <f t="shared" si="201"/>
        <v>0</v>
      </c>
      <c r="K958" s="78">
        <f t="shared" si="205"/>
        <v>0</v>
      </c>
      <c r="L958" s="144">
        <f t="shared" si="203"/>
        <v>0</v>
      </c>
      <c r="M958" s="87">
        <f t="shared" si="206"/>
        <v>0</v>
      </c>
      <c r="N958" s="92" t="s">
        <v>43</v>
      </c>
      <c r="O958" s="174" t="s">
        <v>39</v>
      </c>
      <c r="P958" s="93" t="s">
        <v>40</v>
      </c>
      <c r="V958" s="36">
        <f t="shared" si="207"/>
        <v>0</v>
      </c>
      <c r="W958" s="36">
        <f t="shared" si="208"/>
        <v>0</v>
      </c>
    </row>
    <row r="959" spans="1:23" x14ac:dyDescent="0.2">
      <c r="A959" s="29">
        <v>42156</v>
      </c>
      <c r="B959" s="30"/>
      <c r="C959" s="30"/>
      <c r="D959" s="2">
        <f t="shared" ref="D959:E1022" si="209">IF(B959-B958=-B959-B958,0,B959-B958)</f>
        <v>0</v>
      </c>
      <c r="E959" s="30">
        <f t="shared" si="209"/>
        <v>0</v>
      </c>
      <c r="F959" s="73">
        <f t="shared" ref="F959:G1022" si="210">IFERROR(D959/B958,0)</f>
        <v>0</v>
      </c>
      <c r="G959" s="43">
        <f t="shared" si="210"/>
        <v>0</v>
      </c>
      <c r="I959" s="32">
        <f t="shared" si="204"/>
        <v>0</v>
      </c>
      <c r="J959" s="139">
        <f t="shared" ref="J959:J1022" si="211">ROUND(IF(B958&lt;=$R$814,B958*$S$814/$O$813,MAX(IF(B958&lt;=$R$815,B958*$S$815/$O$813,MAX(IF(B958&lt;=$R$816,B958*$S$816/$O$813,MAX(IF(B958&lt;=$R$817,B958*$S$817/$O$813,MAX(IF(B958&lt;=$R$818,B958*$S$818/$O$813,MAX(IF(B958&lt;=$R$819,B958*$S$819/$O$813,MAX(IF(B958&gt;$R$820,B958*$S$820/$O$813,0),$R$819*$S$819/$O$813)),$R$818*$S$818/$O$813)),$R$817*$S$817/$O$813)),$R$816*$S$816/$O$813)),$R$815*$S$815/$O$813)),$R$814*$S$814/$O$813)),4)</f>
        <v>0</v>
      </c>
      <c r="K959" s="79">
        <f t="shared" si="205"/>
        <v>0</v>
      </c>
      <c r="L959" s="139">
        <f t="shared" si="203"/>
        <v>0</v>
      </c>
      <c r="M959" s="79">
        <f t="shared" si="206"/>
        <v>0</v>
      </c>
      <c r="N959" s="94">
        <f>SUM(I927:I959)</f>
        <v>37185.599999999999</v>
      </c>
      <c r="O959" s="89">
        <f>IF(SUM(J929:J959)&lt;20000,20000,SUM(J929:J959))</f>
        <v>20000</v>
      </c>
      <c r="P959" s="91">
        <f>IF(SUM(L929:L959)&lt;6000,6000,SUM(L929:L959))</f>
        <v>6000</v>
      </c>
      <c r="V959" s="36">
        <f t="shared" si="207"/>
        <v>0</v>
      </c>
      <c r="W959" s="36">
        <f t="shared" si="208"/>
        <v>0</v>
      </c>
    </row>
    <row r="960" spans="1:23" x14ac:dyDescent="0.2">
      <c r="A960" s="29">
        <v>42157</v>
      </c>
      <c r="B960" s="30"/>
      <c r="C960" s="30"/>
      <c r="D960" s="2">
        <f t="shared" si="209"/>
        <v>0</v>
      </c>
      <c r="E960" s="30">
        <f t="shared" si="209"/>
        <v>0</v>
      </c>
      <c r="F960" s="73">
        <f t="shared" si="210"/>
        <v>0</v>
      </c>
      <c r="G960" s="43">
        <f t="shared" si="210"/>
        <v>0</v>
      </c>
      <c r="I960" s="19">
        <f t="shared" si="204"/>
        <v>0</v>
      </c>
      <c r="J960" s="138">
        <f t="shared" si="211"/>
        <v>0</v>
      </c>
      <c r="K960" s="78">
        <f t="shared" si="205"/>
        <v>0</v>
      </c>
      <c r="L960" s="144">
        <f t="shared" si="203"/>
        <v>0</v>
      </c>
      <c r="M960" s="87">
        <f t="shared" si="206"/>
        <v>0</v>
      </c>
      <c r="N960" s="94">
        <f>ROUND(N959*18/118,2)</f>
        <v>5672.38</v>
      </c>
      <c r="O960" s="95">
        <f>IF(O959=TRUE,SUM(K929:K959),O959*18%)</f>
        <v>3600</v>
      </c>
      <c r="P960" s="96">
        <f>IF(P959=TRUE,SUM(M929:M959),P959*18%)</f>
        <v>1080</v>
      </c>
      <c r="Q960" s="34"/>
      <c r="V960" s="36">
        <f t="shared" si="207"/>
        <v>0</v>
      </c>
      <c r="W960" s="36">
        <f t="shared" si="208"/>
        <v>0</v>
      </c>
    </row>
    <row r="961" spans="1:23" x14ac:dyDescent="0.2">
      <c r="A961" s="29">
        <v>42158</v>
      </c>
      <c r="B961" s="30"/>
      <c r="C961" s="30"/>
      <c r="D961" s="2">
        <f t="shared" si="209"/>
        <v>0</v>
      </c>
      <c r="E961" s="30">
        <f t="shared" si="209"/>
        <v>0</v>
      </c>
      <c r="F961" s="73">
        <f t="shared" si="210"/>
        <v>0</v>
      </c>
      <c r="G961" s="43">
        <f t="shared" si="210"/>
        <v>0</v>
      </c>
      <c r="I961" s="31">
        <f t="shared" si="204"/>
        <v>0</v>
      </c>
      <c r="J961" s="137">
        <f t="shared" si="211"/>
        <v>0</v>
      </c>
      <c r="K961" s="77">
        <f t="shared" si="205"/>
        <v>0</v>
      </c>
      <c r="L961" s="137">
        <f t="shared" si="203"/>
        <v>0</v>
      </c>
      <c r="M961" s="77">
        <f t="shared" si="206"/>
        <v>0</v>
      </c>
      <c r="N961" s="190" t="s">
        <v>47</v>
      </c>
      <c r="O961" s="190"/>
      <c r="P961" s="190"/>
      <c r="Q961" s="34"/>
      <c r="V961" s="36">
        <f t="shared" si="207"/>
        <v>0</v>
      </c>
      <c r="W961" s="36">
        <f t="shared" si="208"/>
        <v>0</v>
      </c>
    </row>
    <row r="962" spans="1:23" x14ac:dyDescent="0.2">
      <c r="A962" s="29">
        <v>42159</v>
      </c>
      <c r="B962" s="30"/>
      <c r="C962" s="30"/>
      <c r="D962" s="2">
        <f t="shared" si="209"/>
        <v>0</v>
      </c>
      <c r="E962" s="30">
        <f t="shared" si="209"/>
        <v>0</v>
      </c>
      <c r="F962" s="73">
        <f t="shared" si="210"/>
        <v>0</v>
      </c>
      <c r="G962" s="43">
        <f t="shared" si="210"/>
        <v>0</v>
      </c>
      <c r="I962" s="31">
        <f t="shared" si="204"/>
        <v>0</v>
      </c>
      <c r="J962" s="137">
        <f t="shared" si="211"/>
        <v>0</v>
      </c>
      <c r="K962" s="77">
        <f t="shared" si="205"/>
        <v>0</v>
      </c>
      <c r="L962" s="137">
        <f t="shared" si="203"/>
        <v>0</v>
      </c>
      <c r="M962" s="77">
        <f t="shared" si="206"/>
        <v>0</v>
      </c>
      <c r="N962" s="75"/>
      <c r="O962" s="75"/>
      <c r="P962" s="75"/>
      <c r="Q962" s="34"/>
      <c r="V962" s="36">
        <f t="shared" si="207"/>
        <v>0</v>
      </c>
      <c r="W962" s="36">
        <f t="shared" si="208"/>
        <v>0</v>
      </c>
    </row>
    <row r="963" spans="1:23" x14ac:dyDescent="0.2">
      <c r="A963" s="29">
        <v>42160</v>
      </c>
      <c r="B963" s="30"/>
      <c r="C963" s="30"/>
      <c r="D963" s="2">
        <f t="shared" si="209"/>
        <v>0</v>
      </c>
      <c r="E963" s="30">
        <f t="shared" si="209"/>
        <v>0</v>
      </c>
      <c r="F963" s="73">
        <f t="shared" si="210"/>
        <v>0</v>
      </c>
      <c r="G963" s="43">
        <f t="shared" si="210"/>
        <v>0</v>
      </c>
      <c r="I963" s="19">
        <f t="shared" si="204"/>
        <v>0</v>
      </c>
      <c r="J963" s="138">
        <f t="shared" si="211"/>
        <v>0</v>
      </c>
      <c r="K963" s="78">
        <f t="shared" si="205"/>
        <v>0</v>
      </c>
      <c r="L963" s="144">
        <f t="shared" si="203"/>
        <v>0</v>
      </c>
      <c r="M963" s="87">
        <f t="shared" si="206"/>
        <v>0</v>
      </c>
      <c r="N963" s="75"/>
      <c r="O963" s="75"/>
      <c r="P963" s="75"/>
      <c r="Q963" s="34"/>
      <c r="V963" s="36">
        <f t="shared" si="207"/>
        <v>0</v>
      </c>
      <c r="W963" s="36">
        <f t="shared" si="208"/>
        <v>0</v>
      </c>
    </row>
    <row r="964" spans="1:23" x14ac:dyDescent="0.2">
      <c r="A964" s="29">
        <v>42161</v>
      </c>
      <c r="B964" s="30"/>
      <c r="C964" s="30"/>
      <c r="D964" s="2">
        <f t="shared" si="209"/>
        <v>0</v>
      </c>
      <c r="E964" s="30">
        <f t="shared" si="209"/>
        <v>0</v>
      </c>
      <c r="F964" s="73">
        <f t="shared" si="210"/>
        <v>0</v>
      </c>
      <c r="G964" s="43">
        <f t="shared" si="210"/>
        <v>0</v>
      </c>
      <c r="I964" s="19">
        <f t="shared" si="204"/>
        <v>0</v>
      </c>
      <c r="J964" s="138">
        <f t="shared" si="211"/>
        <v>0</v>
      </c>
      <c r="K964" s="78">
        <f t="shared" si="205"/>
        <v>0</v>
      </c>
      <c r="L964" s="144">
        <f t="shared" si="203"/>
        <v>0</v>
      </c>
      <c r="M964" s="87">
        <f t="shared" si="206"/>
        <v>0</v>
      </c>
      <c r="N964" s="14"/>
      <c r="O964" s="14"/>
      <c r="P964" s="14"/>
      <c r="Q964" s="34"/>
      <c r="V964" s="36">
        <f t="shared" si="207"/>
        <v>0</v>
      </c>
      <c r="W964" s="36">
        <f t="shared" si="208"/>
        <v>0</v>
      </c>
    </row>
    <row r="965" spans="1:23" x14ac:dyDescent="0.2">
      <c r="A965" s="29">
        <v>42162</v>
      </c>
      <c r="B965" s="30"/>
      <c r="C965" s="30"/>
      <c r="D965" s="2">
        <f t="shared" si="209"/>
        <v>0</v>
      </c>
      <c r="E965" s="30">
        <f t="shared" si="209"/>
        <v>0</v>
      </c>
      <c r="F965" s="73">
        <f t="shared" si="210"/>
        <v>0</v>
      </c>
      <c r="G965" s="43">
        <f t="shared" si="210"/>
        <v>0</v>
      </c>
      <c r="I965" s="19">
        <f t="shared" si="204"/>
        <v>0</v>
      </c>
      <c r="J965" s="138">
        <f t="shared" si="211"/>
        <v>0</v>
      </c>
      <c r="K965" s="78">
        <f t="shared" si="205"/>
        <v>0</v>
      </c>
      <c r="L965" s="144">
        <f t="shared" si="203"/>
        <v>0</v>
      </c>
      <c r="M965" s="87">
        <f t="shared" si="206"/>
        <v>0</v>
      </c>
      <c r="N965" s="14"/>
      <c r="O965" s="14"/>
      <c r="P965" s="14"/>
      <c r="Q965" s="34"/>
      <c r="V965" s="36">
        <f t="shared" si="207"/>
        <v>0</v>
      </c>
      <c r="W965" s="36">
        <f t="shared" si="208"/>
        <v>0</v>
      </c>
    </row>
    <row r="966" spans="1:23" x14ac:dyDescent="0.2">
      <c r="A966" s="29">
        <v>42163</v>
      </c>
      <c r="B966" s="30"/>
      <c r="C966" s="30"/>
      <c r="D966" s="2">
        <f t="shared" si="209"/>
        <v>0</v>
      </c>
      <c r="E966" s="30">
        <f t="shared" si="209"/>
        <v>0</v>
      </c>
      <c r="F966" s="73">
        <f t="shared" si="210"/>
        <v>0</v>
      </c>
      <c r="G966" s="43">
        <f t="shared" si="210"/>
        <v>0</v>
      </c>
      <c r="I966" s="19">
        <f t="shared" si="204"/>
        <v>0</v>
      </c>
      <c r="J966" s="138">
        <f t="shared" si="211"/>
        <v>0</v>
      </c>
      <c r="K966" s="78">
        <f t="shared" si="205"/>
        <v>0</v>
      </c>
      <c r="L966" s="144">
        <f t="shared" si="203"/>
        <v>0</v>
      </c>
      <c r="M966" s="87">
        <f t="shared" si="206"/>
        <v>0</v>
      </c>
      <c r="N966" s="14"/>
      <c r="O966" s="14"/>
      <c r="P966" s="14"/>
      <c r="Q966" s="34"/>
      <c r="V966" s="36">
        <f t="shared" si="207"/>
        <v>0</v>
      </c>
      <c r="W966" s="36">
        <f t="shared" si="208"/>
        <v>0</v>
      </c>
    </row>
    <row r="967" spans="1:23" x14ac:dyDescent="0.2">
      <c r="A967" s="29">
        <v>42164</v>
      </c>
      <c r="B967" s="30"/>
      <c r="C967" s="30"/>
      <c r="D967" s="2">
        <f t="shared" si="209"/>
        <v>0</v>
      </c>
      <c r="E967" s="30">
        <f t="shared" si="209"/>
        <v>0</v>
      </c>
      <c r="F967" s="73">
        <f t="shared" si="210"/>
        <v>0</v>
      </c>
      <c r="G967" s="43">
        <f t="shared" si="210"/>
        <v>0</v>
      </c>
      <c r="I967" s="19">
        <f t="shared" si="204"/>
        <v>0</v>
      </c>
      <c r="J967" s="138">
        <f t="shared" si="211"/>
        <v>0</v>
      </c>
      <c r="K967" s="78">
        <f t="shared" si="205"/>
        <v>0</v>
      </c>
      <c r="L967" s="144">
        <f t="shared" si="203"/>
        <v>0</v>
      </c>
      <c r="M967" s="87">
        <f t="shared" si="206"/>
        <v>0</v>
      </c>
      <c r="N967" s="14"/>
      <c r="O967" s="14"/>
      <c r="P967" s="14"/>
      <c r="V967" s="36">
        <f t="shared" si="207"/>
        <v>0</v>
      </c>
      <c r="W967" s="36">
        <f t="shared" si="208"/>
        <v>0</v>
      </c>
    </row>
    <row r="968" spans="1:23" x14ac:dyDescent="0.2">
      <c r="A968" s="29">
        <v>42165</v>
      </c>
      <c r="B968" s="30"/>
      <c r="C968" s="30"/>
      <c r="D968" s="2">
        <f t="shared" si="209"/>
        <v>0</v>
      </c>
      <c r="E968" s="30">
        <f t="shared" si="209"/>
        <v>0</v>
      </c>
      <c r="F968" s="73">
        <f t="shared" si="210"/>
        <v>0</v>
      </c>
      <c r="G968" s="43">
        <f t="shared" si="210"/>
        <v>0</v>
      </c>
      <c r="I968" s="19">
        <f t="shared" si="204"/>
        <v>0</v>
      </c>
      <c r="J968" s="138">
        <f t="shared" si="211"/>
        <v>0</v>
      </c>
      <c r="K968" s="78">
        <f t="shared" si="205"/>
        <v>0</v>
      </c>
      <c r="L968" s="144">
        <f t="shared" ref="L968:L1031" si="212">ROUND(IF(B967&lt;=$R$824,B967*$S$824/$O$813,IF(B967&gt;$R$825,B967*$S$825/$O$813,0)),4)</f>
        <v>0</v>
      </c>
      <c r="M968" s="87">
        <f t="shared" si="206"/>
        <v>0</v>
      </c>
      <c r="N968" s="14"/>
      <c r="O968" s="14"/>
      <c r="P968" s="14"/>
      <c r="V968" s="36">
        <f t="shared" si="207"/>
        <v>0</v>
      </c>
      <c r="W968" s="36">
        <f t="shared" si="208"/>
        <v>0</v>
      </c>
    </row>
    <row r="969" spans="1:23" x14ac:dyDescent="0.2">
      <c r="A969" s="29">
        <v>42166</v>
      </c>
      <c r="B969" s="30"/>
      <c r="C969" s="30"/>
      <c r="D969" s="2">
        <f t="shared" si="209"/>
        <v>0</v>
      </c>
      <c r="E969" s="30">
        <f t="shared" si="209"/>
        <v>0</v>
      </c>
      <c r="F969" s="73">
        <f t="shared" si="210"/>
        <v>0</v>
      </c>
      <c r="G969" s="43">
        <f t="shared" si="210"/>
        <v>0</v>
      </c>
      <c r="I969" s="31">
        <f>ROUND(B969*$N$2/$O$813,2)</f>
        <v>0</v>
      </c>
      <c r="J969" s="137">
        <f t="shared" si="211"/>
        <v>0</v>
      </c>
      <c r="K969" s="77">
        <f t="shared" si="205"/>
        <v>0</v>
      </c>
      <c r="L969" s="137">
        <f t="shared" si="212"/>
        <v>0</v>
      </c>
      <c r="M969" s="77">
        <f t="shared" si="206"/>
        <v>0</v>
      </c>
      <c r="N969" s="14"/>
      <c r="O969" s="14"/>
      <c r="P969" s="14"/>
      <c r="V969" s="36">
        <f t="shared" si="207"/>
        <v>0</v>
      </c>
      <c r="W969" s="36">
        <f t="shared" si="208"/>
        <v>0</v>
      </c>
    </row>
    <row r="970" spans="1:23" x14ac:dyDescent="0.2">
      <c r="A970" s="29">
        <v>42167</v>
      </c>
      <c r="B970" s="30"/>
      <c r="C970" s="30"/>
      <c r="D970" s="2">
        <f t="shared" si="209"/>
        <v>0</v>
      </c>
      <c r="E970" s="30">
        <f t="shared" si="209"/>
        <v>0</v>
      </c>
      <c r="F970" s="73">
        <f t="shared" si="210"/>
        <v>0</v>
      </c>
      <c r="G970" s="43">
        <f t="shared" si="210"/>
        <v>0</v>
      </c>
      <c r="I970" s="31">
        <f>ROUND(B970*$N$2/$O$813,2)</f>
        <v>0</v>
      </c>
      <c r="J970" s="137">
        <f t="shared" si="211"/>
        <v>0</v>
      </c>
      <c r="K970" s="77">
        <f t="shared" si="205"/>
        <v>0</v>
      </c>
      <c r="L970" s="137">
        <f t="shared" si="212"/>
        <v>0</v>
      </c>
      <c r="M970" s="77">
        <f t="shared" si="206"/>
        <v>0</v>
      </c>
      <c r="N970" s="14"/>
      <c r="O970" s="14"/>
      <c r="P970" s="14"/>
      <c r="V970" s="36">
        <f t="shared" si="207"/>
        <v>0</v>
      </c>
      <c r="W970" s="36">
        <f t="shared" si="208"/>
        <v>0</v>
      </c>
    </row>
    <row r="971" spans="1:23" x14ac:dyDescent="0.2">
      <c r="A971" s="29">
        <v>42168</v>
      </c>
      <c r="B971" s="30"/>
      <c r="C971" s="30"/>
      <c r="D971" s="2">
        <f t="shared" si="209"/>
        <v>0</v>
      </c>
      <c r="E971" s="30">
        <f t="shared" si="209"/>
        <v>0</v>
      </c>
      <c r="F971" s="73">
        <f t="shared" si="210"/>
        <v>0</v>
      </c>
      <c r="G971" s="43">
        <f t="shared" si="210"/>
        <v>0</v>
      </c>
      <c r="I971" s="31">
        <f>ROUND(B971*$N$2/$O$813,2)</f>
        <v>0</v>
      </c>
      <c r="J971" s="137">
        <f t="shared" si="211"/>
        <v>0</v>
      </c>
      <c r="K971" s="77">
        <f t="shared" si="205"/>
        <v>0</v>
      </c>
      <c r="L971" s="137">
        <f t="shared" si="212"/>
        <v>0</v>
      </c>
      <c r="M971" s="77">
        <f t="shared" si="206"/>
        <v>0</v>
      </c>
      <c r="N971" s="14"/>
      <c r="O971" s="14"/>
      <c r="P971" s="14"/>
      <c r="V971" s="36">
        <f t="shared" si="207"/>
        <v>0</v>
      </c>
      <c r="W971" s="36">
        <f t="shared" si="208"/>
        <v>0</v>
      </c>
    </row>
    <row r="972" spans="1:23" x14ac:dyDescent="0.2">
      <c r="A972" s="29">
        <v>42169</v>
      </c>
      <c r="B972" s="30"/>
      <c r="C972" s="30"/>
      <c r="D972" s="2">
        <f t="shared" si="209"/>
        <v>0</v>
      </c>
      <c r="E972" s="30">
        <f t="shared" si="209"/>
        <v>0</v>
      </c>
      <c r="F972" s="73">
        <f t="shared" si="210"/>
        <v>0</v>
      </c>
      <c r="G972" s="43">
        <f t="shared" si="210"/>
        <v>0</v>
      </c>
      <c r="I972" s="19">
        <f t="shared" ref="I972:I1035" si="213">ROUND(B971*$N$2/$O$813,2)</f>
        <v>0</v>
      </c>
      <c r="J972" s="138">
        <f t="shared" si="211"/>
        <v>0</v>
      </c>
      <c r="K972" s="78">
        <f t="shared" si="205"/>
        <v>0</v>
      </c>
      <c r="L972" s="144">
        <f t="shared" si="212"/>
        <v>0</v>
      </c>
      <c r="M972" s="87">
        <f t="shared" si="206"/>
        <v>0</v>
      </c>
      <c r="N972" s="14"/>
      <c r="O972" s="14"/>
      <c r="P972" s="14"/>
      <c r="V972" s="36">
        <f t="shared" si="207"/>
        <v>0</v>
      </c>
      <c r="W972" s="36">
        <f t="shared" si="208"/>
        <v>0</v>
      </c>
    </row>
    <row r="973" spans="1:23" x14ac:dyDescent="0.2">
      <c r="A973" s="29">
        <v>42170</v>
      </c>
      <c r="B973" s="30"/>
      <c r="C973" s="30"/>
      <c r="D973" s="2">
        <f t="shared" si="209"/>
        <v>0</v>
      </c>
      <c r="E973" s="30">
        <f t="shared" si="209"/>
        <v>0</v>
      </c>
      <c r="F973" s="73">
        <f t="shared" si="210"/>
        <v>0</v>
      </c>
      <c r="G973" s="43">
        <f t="shared" si="210"/>
        <v>0</v>
      </c>
      <c r="I973" s="19">
        <f t="shared" si="213"/>
        <v>0</v>
      </c>
      <c r="J973" s="138">
        <f t="shared" si="211"/>
        <v>0</v>
      </c>
      <c r="K973" s="78">
        <f t="shared" si="205"/>
        <v>0</v>
      </c>
      <c r="L973" s="144">
        <f t="shared" si="212"/>
        <v>0</v>
      </c>
      <c r="M973" s="87">
        <f t="shared" si="206"/>
        <v>0</v>
      </c>
      <c r="N973" s="14"/>
      <c r="O973" s="14"/>
      <c r="P973" s="14"/>
      <c r="V973" s="36">
        <f t="shared" si="207"/>
        <v>0</v>
      </c>
      <c r="W973" s="36">
        <f t="shared" si="208"/>
        <v>0</v>
      </c>
    </row>
    <row r="974" spans="1:23" x14ac:dyDescent="0.2">
      <c r="A974" s="29">
        <v>42171</v>
      </c>
      <c r="B974" s="30"/>
      <c r="C974" s="30"/>
      <c r="D974" s="2">
        <f t="shared" si="209"/>
        <v>0</v>
      </c>
      <c r="E974" s="30">
        <f t="shared" si="209"/>
        <v>0</v>
      </c>
      <c r="F974" s="73">
        <f t="shared" si="210"/>
        <v>0</v>
      </c>
      <c r="G974" s="43">
        <f t="shared" si="210"/>
        <v>0</v>
      </c>
      <c r="I974" s="19">
        <f t="shared" si="213"/>
        <v>0</v>
      </c>
      <c r="J974" s="138">
        <f t="shared" si="211"/>
        <v>0</v>
      </c>
      <c r="K974" s="78">
        <f t="shared" si="205"/>
        <v>0</v>
      </c>
      <c r="L974" s="144">
        <f t="shared" si="212"/>
        <v>0</v>
      </c>
      <c r="M974" s="87">
        <f t="shared" si="206"/>
        <v>0</v>
      </c>
      <c r="N974" s="14"/>
      <c r="O974" s="14"/>
      <c r="P974" s="14"/>
      <c r="V974" s="36">
        <f t="shared" si="207"/>
        <v>0</v>
      </c>
      <c r="W974" s="36">
        <f t="shared" si="208"/>
        <v>0</v>
      </c>
    </row>
    <row r="975" spans="1:23" x14ac:dyDescent="0.2">
      <c r="A975" s="29">
        <v>42172</v>
      </c>
      <c r="B975" s="30"/>
      <c r="C975" s="30"/>
      <c r="D975" s="2">
        <f t="shared" si="209"/>
        <v>0</v>
      </c>
      <c r="E975" s="30">
        <f t="shared" si="209"/>
        <v>0</v>
      </c>
      <c r="F975" s="73">
        <f t="shared" si="210"/>
        <v>0</v>
      </c>
      <c r="G975" s="43">
        <f t="shared" si="210"/>
        <v>0</v>
      </c>
      <c r="I975" s="31">
        <f t="shared" si="213"/>
        <v>0</v>
      </c>
      <c r="J975" s="137">
        <f t="shared" si="211"/>
        <v>0</v>
      </c>
      <c r="K975" s="77">
        <f t="shared" si="205"/>
        <v>0</v>
      </c>
      <c r="L975" s="137">
        <f t="shared" si="212"/>
        <v>0</v>
      </c>
      <c r="M975" s="77">
        <f t="shared" si="206"/>
        <v>0</v>
      </c>
      <c r="N975" s="14"/>
      <c r="O975" s="14"/>
      <c r="P975" s="14"/>
      <c r="V975" s="36">
        <f t="shared" si="207"/>
        <v>0</v>
      </c>
      <c r="W975" s="36">
        <f t="shared" si="208"/>
        <v>0</v>
      </c>
    </row>
    <row r="976" spans="1:23" x14ac:dyDescent="0.2">
      <c r="A976" s="29">
        <v>42173</v>
      </c>
      <c r="B976" s="30"/>
      <c r="C976" s="30"/>
      <c r="D976" s="2">
        <f t="shared" si="209"/>
        <v>0</v>
      </c>
      <c r="E976" s="30">
        <f t="shared" si="209"/>
        <v>0</v>
      </c>
      <c r="F976" s="73">
        <f t="shared" si="210"/>
        <v>0</v>
      </c>
      <c r="G976" s="43">
        <f t="shared" si="210"/>
        <v>0</v>
      </c>
      <c r="I976" s="31">
        <f t="shared" si="213"/>
        <v>0</v>
      </c>
      <c r="J976" s="137">
        <f t="shared" si="211"/>
        <v>0</v>
      </c>
      <c r="K976" s="77">
        <f t="shared" si="205"/>
        <v>0</v>
      </c>
      <c r="L976" s="137">
        <f t="shared" si="212"/>
        <v>0</v>
      </c>
      <c r="M976" s="77">
        <f t="shared" si="206"/>
        <v>0</v>
      </c>
      <c r="N976" s="14"/>
      <c r="O976" s="14"/>
      <c r="P976" s="14"/>
      <c r="V976" s="36">
        <f t="shared" si="207"/>
        <v>0</v>
      </c>
      <c r="W976" s="36">
        <f t="shared" si="208"/>
        <v>0</v>
      </c>
    </row>
    <row r="977" spans="1:23" x14ac:dyDescent="0.2">
      <c r="A977" s="29">
        <v>42174</v>
      </c>
      <c r="B977" s="30"/>
      <c r="C977" s="30"/>
      <c r="D977" s="2">
        <f t="shared" si="209"/>
        <v>0</v>
      </c>
      <c r="E977" s="30">
        <f t="shared" si="209"/>
        <v>0</v>
      </c>
      <c r="F977" s="73">
        <f t="shared" si="210"/>
        <v>0</v>
      </c>
      <c r="G977" s="43">
        <f t="shared" si="210"/>
        <v>0</v>
      </c>
      <c r="I977" s="19">
        <f t="shared" si="213"/>
        <v>0</v>
      </c>
      <c r="J977" s="138">
        <f t="shared" si="211"/>
        <v>0</v>
      </c>
      <c r="K977" s="78">
        <f t="shared" si="205"/>
        <v>0</v>
      </c>
      <c r="L977" s="144">
        <f t="shared" si="212"/>
        <v>0</v>
      </c>
      <c r="M977" s="87">
        <f t="shared" si="206"/>
        <v>0</v>
      </c>
      <c r="N977" s="14"/>
      <c r="O977" s="14"/>
      <c r="P977" s="14"/>
      <c r="V977" s="36">
        <f t="shared" si="207"/>
        <v>0</v>
      </c>
      <c r="W977" s="36">
        <f t="shared" si="208"/>
        <v>0</v>
      </c>
    </row>
    <row r="978" spans="1:23" x14ac:dyDescent="0.2">
      <c r="A978" s="29">
        <v>42175</v>
      </c>
      <c r="B978" s="30"/>
      <c r="C978" s="30"/>
      <c r="D978" s="2">
        <f t="shared" si="209"/>
        <v>0</v>
      </c>
      <c r="E978" s="30">
        <f t="shared" si="209"/>
        <v>0</v>
      </c>
      <c r="F978" s="73">
        <f t="shared" si="210"/>
        <v>0</v>
      </c>
      <c r="G978" s="43">
        <f t="shared" si="210"/>
        <v>0</v>
      </c>
      <c r="I978" s="19">
        <f t="shared" si="213"/>
        <v>0</v>
      </c>
      <c r="J978" s="138">
        <f t="shared" si="211"/>
        <v>0</v>
      </c>
      <c r="K978" s="78">
        <f t="shared" si="205"/>
        <v>0</v>
      </c>
      <c r="L978" s="144">
        <f t="shared" si="212"/>
        <v>0</v>
      </c>
      <c r="M978" s="87">
        <f t="shared" si="206"/>
        <v>0</v>
      </c>
      <c r="N978" s="14"/>
      <c r="O978" s="14"/>
      <c r="P978" s="14"/>
      <c r="V978" s="36">
        <f t="shared" si="207"/>
        <v>0</v>
      </c>
      <c r="W978" s="36">
        <f t="shared" si="208"/>
        <v>0</v>
      </c>
    </row>
    <row r="979" spans="1:23" x14ac:dyDescent="0.2">
      <c r="A979" s="29">
        <v>42176</v>
      </c>
      <c r="B979" s="30"/>
      <c r="C979" s="30"/>
      <c r="D979" s="2">
        <f t="shared" si="209"/>
        <v>0</v>
      </c>
      <c r="E979" s="30">
        <f t="shared" si="209"/>
        <v>0</v>
      </c>
      <c r="F979" s="73">
        <f t="shared" si="210"/>
        <v>0</v>
      </c>
      <c r="G979" s="43">
        <f t="shared" si="210"/>
        <v>0</v>
      </c>
      <c r="I979" s="19">
        <f t="shared" si="213"/>
        <v>0</v>
      </c>
      <c r="J979" s="138">
        <f t="shared" si="211"/>
        <v>0</v>
      </c>
      <c r="K979" s="78">
        <f t="shared" si="205"/>
        <v>0</v>
      </c>
      <c r="L979" s="144">
        <f t="shared" si="212"/>
        <v>0</v>
      </c>
      <c r="M979" s="87">
        <f t="shared" si="206"/>
        <v>0</v>
      </c>
      <c r="N979" s="14"/>
      <c r="O979" s="14"/>
      <c r="P979" s="14"/>
      <c r="V979" s="36">
        <f t="shared" si="207"/>
        <v>0</v>
      </c>
      <c r="W979" s="36">
        <f t="shared" si="208"/>
        <v>0</v>
      </c>
    </row>
    <row r="980" spans="1:23" x14ac:dyDescent="0.2">
      <c r="A980" s="29">
        <v>42177</v>
      </c>
      <c r="B980" s="30"/>
      <c r="C980" s="30"/>
      <c r="D980" s="2">
        <f t="shared" si="209"/>
        <v>0</v>
      </c>
      <c r="E980" s="30">
        <f t="shared" si="209"/>
        <v>0</v>
      </c>
      <c r="F980" s="73">
        <f t="shared" si="210"/>
        <v>0</v>
      </c>
      <c r="G980" s="43">
        <f t="shared" si="210"/>
        <v>0</v>
      </c>
      <c r="I980" s="19">
        <f t="shared" si="213"/>
        <v>0</v>
      </c>
      <c r="J980" s="138">
        <f t="shared" si="211"/>
        <v>0</v>
      </c>
      <c r="K980" s="78">
        <f t="shared" si="205"/>
        <v>0</v>
      </c>
      <c r="L980" s="144">
        <f t="shared" si="212"/>
        <v>0</v>
      </c>
      <c r="M980" s="87">
        <f t="shared" si="206"/>
        <v>0</v>
      </c>
      <c r="N980" s="14"/>
      <c r="O980" s="14"/>
      <c r="P980" s="14"/>
      <c r="V980" s="36">
        <f t="shared" si="207"/>
        <v>0</v>
      </c>
      <c r="W980" s="36">
        <f t="shared" si="208"/>
        <v>0</v>
      </c>
    </row>
    <row r="981" spans="1:23" x14ac:dyDescent="0.2">
      <c r="A981" s="29">
        <v>42178</v>
      </c>
      <c r="B981" s="30"/>
      <c r="C981" s="30"/>
      <c r="D981" s="2">
        <f t="shared" si="209"/>
        <v>0</v>
      </c>
      <c r="E981" s="30">
        <f t="shared" si="209"/>
        <v>0</v>
      </c>
      <c r="F981" s="73">
        <f t="shared" si="210"/>
        <v>0</v>
      </c>
      <c r="G981" s="43">
        <f t="shared" si="210"/>
        <v>0</v>
      </c>
      <c r="I981" s="19">
        <f t="shared" si="213"/>
        <v>0</v>
      </c>
      <c r="J981" s="138">
        <f t="shared" si="211"/>
        <v>0</v>
      </c>
      <c r="K981" s="78">
        <f t="shared" si="205"/>
        <v>0</v>
      </c>
      <c r="L981" s="144">
        <f t="shared" si="212"/>
        <v>0</v>
      </c>
      <c r="M981" s="87">
        <f t="shared" si="206"/>
        <v>0</v>
      </c>
      <c r="N981" s="14"/>
      <c r="O981" s="14"/>
      <c r="P981" s="14"/>
      <c r="V981" s="36">
        <f t="shared" si="207"/>
        <v>0</v>
      </c>
      <c r="W981" s="36">
        <f t="shared" si="208"/>
        <v>0</v>
      </c>
    </row>
    <row r="982" spans="1:23" x14ac:dyDescent="0.2">
      <c r="A982" s="29">
        <v>42179</v>
      </c>
      <c r="B982" s="30"/>
      <c r="C982" s="30"/>
      <c r="D982" s="2">
        <f t="shared" si="209"/>
        <v>0</v>
      </c>
      <c r="E982" s="30">
        <f t="shared" si="209"/>
        <v>0</v>
      </c>
      <c r="F982" s="73">
        <f t="shared" si="210"/>
        <v>0</v>
      </c>
      <c r="G982" s="43">
        <f t="shared" si="210"/>
        <v>0</v>
      </c>
      <c r="I982" s="31">
        <f t="shared" si="213"/>
        <v>0</v>
      </c>
      <c r="J982" s="137">
        <f t="shared" si="211"/>
        <v>0</v>
      </c>
      <c r="K982" s="77">
        <f t="shared" si="205"/>
        <v>0</v>
      </c>
      <c r="L982" s="137">
        <f t="shared" si="212"/>
        <v>0</v>
      </c>
      <c r="M982" s="77">
        <f t="shared" si="206"/>
        <v>0</v>
      </c>
      <c r="N982" s="14"/>
      <c r="O982" s="14"/>
      <c r="P982" s="14"/>
      <c r="V982" s="36">
        <f t="shared" si="207"/>
        <v>0</v>
      </c>
      <c r="W982" s="36">
        <f t="shared" si="208"/>
        <v>0</v>
      </c>
    </row>
    <row r="983" spans="1:23" x14ac:dyDescent="0.2">
      <c r="A983" s="29">
        <v>42180</v>
      </c>
      <c r="B983" s="30"/>
      <c r="C983" s="30"/>
      <c r="D983" s="2">
        <f t="shared" si="209"/>
        <v>0</v>
      </c>
      <c r="E983" s="30">
        <f t="shared" si="209"/>
        <v>0</v>
      </c>
      <c r="F983" s="73">
        <f t="shared" si="210"/>
        <v>0</v>
      </c>
      <c r="G983" s="43">
        <f t="shared" si="210"/>
        <v>0</v>
      </c>
      <c r="I983" s="31">
        <f t="shared" si="213"/>
        <v>0</v>
      </c>
      <c r="J983" s="137">
        <f t="shared" si="211"/>
        <v>0</v>
      </c>
      <c r="K983" s="77">
        <f t="shared" si="205"/>
        <v>0</v>
      </c>
      <c r="L983" s="137">
        <f t="shared" si="212"/>
        <v>0</v>
      </c>
      <c r="M983" s="77">
        <f t="shared" si="206"/>
        <v>0</v>
      </c>
      <c r="N983" s="191" t="s">
        <v>54</v>
      </c>
      <c r="O983" s="191"/>
      <c r="P983" s="191"/>
      <c r="V983" s="36">
        <f t="shared" si="207"/>
        <v>0</v>
      </c>
      <c r="W983" s="36">
        <f t="shared" si="208"/>
        <v>0</v>
      </c>
    </row>
    <row r="984" spans="1:23" x14ac:dyDescent="0.2">
      <c r="A984" s="29">
        <v>42181</v>
      </c>
      <c r="B984" s="30"/>
      <c r="C984" s="30"/>
      <c r="D984" s="2">
        <f t="shared" si="209"/>
        <v>0</v>
      </c>
      <c r="E984" s="30">
        <f t="shared" si="209"/>
        <v>0</v>
      </c>
      <c r="F984" s="73">
        <f t="shared" si="210"/>
        <v>0</v>
      </c>
      <c r="G984" s="43">
        <f t="shared" si="210"/>
        <v>0</v>
      </c>
      <c r="I984" s="19">
        <f t="shared" si="213"/>
        <v>0</v>
      </c>
      <c r="J984" s="138">
        <f t="shared" si="211"/>
        <v>0</v>
      </c>
      <c r="K984" s="78">
        <f t="shared" si="205"/>
        <v>0</v>
      </c>
      <c r="L984" s="144">
        <f t="shared" si="212"/>
        <v>0</v>
      </c>
      <c r="M984" s="87">
        <f t="shared" si="206"/>
        <v>0</v>
      </c>
      <c r="N984" s="119" t="s">
        <v>52</v>
      </c>
      <c r="O984" s="120">
        <f>SUM(J960:J989)</f>
        <v>0</v>
      </c>
      <c r="P984" s="76">
        <f>SUM(L960:L989)</f>
        <v>0</v>
      </c>
      <c r="V984" s="36">
        <f t="shared" si="207"/>
        <v>0</v>
      </c>
      <c r="W984" s="36">
        <f t="shared" si="208"/>
        <v>0</v>
      </c>
    </row>
    <row r="985" spans="1:23" x14ac:dyDescent="0.2">
      <c r="A985" s="29">
        <v>42182</v>
      </c>
      <c r="B985" s="30"/>
      <c r="C985" s="30"/>
      <c r="D985" s="2">
        <f t="shared" si="209"/>
        <v>0</v>
      </c>
      <c r="E985" s="30">
        <f t="shared" si="209"/>
        <v>0</v>
      </c>
      <c r="F985" s="73">
        <f t="shared" si="210"/>
        <v>0</v>
      </c>
      <c r="G985" s="43">
        <f t="shared" si="210"/>
        <v>0</v>
      </c>
      <c r="I985" s="19">
        <f t="shared" si="213"/>
        <v>0</v>
      </c>
      <c r="J985" s="138">
        <f t="shared" si="211"/>
        <v>0</v>
      </c>
      <c r="K985" s="78">
        <f t="shared" si="205"/>
        <v>0</v>
      </c>
      <c r="L985" s="144">
        <f t="shared" si="212"/>
        <v>0</v>
      </c>
      <c r="M985" s="87">
        <f t="shared" si="206"/>
        <v>0</v>
      </c>
      <c r="N985" s="119" t="s">
        <v>53</v>
      </c>
      <c r="O985" s="76">
        <f>SUM(K960:K989)</f>
        <v>0</v>
      </c>
      <c r="P985" s="76">
        <f>SUM(M960:M989)</f>
        <v>0</v>
      </c>
      <c r="V985" s="36">
        <f t="shared" si="207"/>
        <v>0</v>
      </c>
      <c r="W985" s="36">
        <f t="shared" si="208"/>
        <v>0</v>
      </c>
    </row>
    <row r="986" spans="1:23" x14ac:dyDescent="0.2">
      <c r="A986" s="29">
        <v>42183</v>
      </c>
      <c r="B986" s="30"/>
      <c r="C986" s="30"/>
      <c r="D986" s="2">
        <f t="shared" si="209"/>
        <v>0</v>
      </c>
      <c r="E986" s="30">
        <f t="shared" si="209"/>
        <v>0</v>
      </c>
      <c r="F986" s="73">
        <f t="shared" si="210"/>
        <v>0</v>
      </c>
      <c r="G986" s="43">
        <f t="shared" si="210"/>
        <v>0</v>
      </c>
      <c r="I986" s="19">
        <f t="shared" si="213"/>
        <v>0</v>
      </c>
      <c r="J986" s="138">
        <f t="shared" si="211"/>
        <v>0</v>
      </c>
      <c r="K986" s="78">
        <f t="shared" si="205"/>
        <v>0</v>
      </c>
      <c r="L986" s="144">
        <f t="shared" si="212"/>
        <v>0</v>
      </c>
      <c r="M986" s="87">
        <f t="shared" si="206"/>
        <v>0</v>
      </c>
      <c r="N986" s="193" t="s">
        <v>10</v>
      </c>
      <c r="O986" s="193"/>
      <c r="P986" s="193"/>
      <c r="V986" s="36">
        <f t="shared" si="207"/>
        <v>0</v>
      </c>
      <c r="W986" s="36">
        <f t="shared" si="208"/>
        <v>0</v>
      </c>
    </row>
    <row r="987" spans="1:23" x14ac:dyDescent="0.2">
      <c r="A987" s="29">
        <v>42184</v>
      </c>
      <c r="B987" s="30"/>
      <c r="C987" s="30"/>
      <c r="D987" s="2">
        <f t="shared" si="209"/>
        <v>0</v>
      </c>
      <c r="E987" s="30">
        <f t="shared" si="209"/>
        <v>0</v>
      </c>
      <c r="F987" s="73">
        <f t="shared" si="210"/>
        <v>0</v>
      </c>
      <c r="G987" s="43">
        <f t="shared" si="210"/>
        <v>0</v>
      </c>
      <c r="I987" s="19">
        <f t="shared" si="213"/>
        <v>0</v>
      </c>
      <c r="J987" s="138">
        <f t="shared" si="211"/>
        <v>0</v>
      </c>
      <c r="K987" s="78">
        <f t="shared" si="205"/>
        <v>0</v>
      </c>
      <c r="L987" s="144">
        <f t="shared" si="212"/>
        <v>0</v>
      </c>
      <c r="M987" s="87">
        <f t="shared" si="206"/>
        <v>0</v>
      </c>
      <c r="N987" s="92" t="s">
        <v>43</v>
      </c>
      <c r="O987" s="174" t="s">
        <v>39</v>
      </c>
      <c r="P987" s="93" t="s">
        <v>40</v>
      </c>
      <c r="V987" s="36">
        <f t="shared" si="207"/>
        <v>0</v>
      </c>
      <c r="W987" s="36">
        <f t="shared" si="208"/>
        <v>0</v>
      </c>
    </row>
    <row r="988" spans="1:23" x14ac:dyDescent="0.2">
      <c r="A988" s="29">
        <v>42185</v>
      </c>
      <c r="B988" s="30"/>
      <c r="C988" s="30"/>
      <c r="D988" s="2">
        <f t="shared" si="209"/>
        <v>0</v>
      </c>
      <c r="E988" s="30">
        <f t="shared" si="209"/>
        <v>0</v>
      </c>
      <c r="F988" s="73">
        <f t="shared" si="210"/>
        <v>0</v>
      </c>
      <c r="G988" s="43">
        <f t="shared" si="210"/>
        <v>0</v>
      </c>
      <c r="I988" s="32">
        <f t="shared" si="213"/>
        <v>0</v>
      </c>
      <c r="J988" s="138">
        <f t="shared" si="211"/>
        <v>0</v>
      </c>
      <c r="K988" s="78">
        <f t="shared" si="205"/>
        <v>0</v>
      </c>
      <c r="L988" s="144">
        <f t="shared" si="212"/>
        <v>0</v>
      </c>
      <c r="M988" s="87">
        <f t="shared" si="206"/>
        <v>0</v>
      </c>
      <c r="N988" s="94">
        <f>SUM(I960:I988)</f>
        <v>0</v>
      </c>
      <c r="O988" s="89">
        <f>IF(SUM(J960:J989)&lt;20000,20000,SUM(J960:J989))</f>
        <v>20000</v>
      </c>
      <c r="P988" s="91">
        <f>IF(SUM(L960:L989)&lt;6000,6000,SUM(L960:L989))</f>
        <v>6000</v>
      </c>
      <c r="V988" s="36">
        <f t="shared" si="207"/>
        <v>0</v>
      </c>
      <c r="W988" s="36">
        <f t="shared" si="208"/>
        <v>0</v>
      </c>
    </row>
    <row r="989" spans="1:23" x14ac:dyDescent="0.2">
      <c r="A989" s="29">
        <v>42186</v>
      </c>
      <c r="B989" s="30"/>
      <c r="C989" s="30"/>
      <c r="D989" s="2">
        <f t="shared" si="209"/>
        <v>0</v>
      </c>
      <c r="E989" s="30">
        <f t="shared" si="209"/>
        <v>0</v>
      </c>
      <c r="F989" s="73">
        <f t="shared" si="210"/>
        <v>0</v>
      </c>
      <c r="G989" s="43">
        <f t="shared" si="210"/>
        <v>0</v>
      </c>
      <c r="I989" s="31">
        <f t="shared" si="213"/>
        <v>0</v>
      </c>
      <c r="J989" s="139">
        <f t="shared" si="211"/>
        <v>0</v>
      </c>
      <c r="K989" s="79">
        <f t="shared" si="205"/>
        <v>0</v>
      </c>
      <c r="L989" s="139">
        <f t="shared" si="212"/>
        <v>0</v>
      </c>
      <c r="M989" s="79">
        <f t="shared" si="206"/>
        <v>0</v>
      </c>
      <c r="N989" s="94">
        <f>ROUND(N988*18/118,2)</f>
        <v>0</v>
      </c>
      <c r="O989" s="95">
        <f>IF(O988=TRUE,SUM(K960:K989),O988*18%)</f>
        <v>3600</v>
      </c>
      <c r="P989" s="96">
        <f>IF(P988=TRUE,SUM(M960:M989),P988*18%)</f>
        <v>1080</v>
      </c>
      <c r="V989" s="36">
        <f t="shared" si="207"/>
        <v>0</v>
      </c>
      <c r="W989" s="36">
        <f t="shared" si="208"/>
        <v>0</v>
      </c>
    </row>
    <row r="990" spans="1:23" x14ac:dyDescent="0.2">
      <c r="A990" s="29">
        <v>42187</v>
      </c>
      <c r="B990" s="30"/>
      <c r="C990" s="30"/>
      <c r="D990" s="2">
        <f t="shared" si="209"/>
        <v>0</v>
      </c>
      <c r="E990" s="30">
        <f t="shared" si="209"/>
        <v>0</v>
      </c>
      <c r="F990" s="73">
        <f t="shared" si="210"/>
        <v>0</v>
      </c>
      <c r="G990" s="43">
        <f t="shared" si="210"/>
        <v>0</v>
      </c>
      <c r="I990" s="31">
        <f t="shared" si="213"/>
        <v>0</v>
      </c>
      <c r="J990" s="137">
        <f t="shared" si="211"/>
        <v>0</v>
      </c>
      <c r="K990" s="77">
        <f t="shared" si="205"/>
        <v>0</v>
      </c>
      <c r="L990" s="137">
        <f t="shared" si="212"/>
        <v>0</v>
      </c>
      <c r="M990" s="77">
        <f t="shared" si="206"/>
        <v>0</v>
      </c>
      <c r="N990" s="190" t="s">
        <v>47</v>
      </c>
      <c r="O990" s="190"/>
      <c r="P990" s="190"/>
      <c r="Q990" s="34"/>
      <c r="V990" s="36">
        <f t="shared" si="207"/>
        <v>0</v>
      </c>
      <c r="W990" s="36">
        <f t="shared" si="208"/>
        <v>0</v>
      </c>
    </row>
    <row r="991" spans="1:23" x14ac:dyDescent="0.2">
      <c r="A991" s="29">
        <v>42188</v>
      </c>
      <c r="B991" s="30"/>
      <c r="C991" s="30"/>
      <c r="D991" s="2">
        <f t="shared" si="209"/>
        <v>0</v>
      </c>
      <c r="E991" s="30">
        <f t="shared" si="209"/>
        <v>0</v>
      </c>
      <c r="F991" s="73">
        <f t="shared" si="210"/>
        <v>0</v>
      </c>
      <c r="G991" s="43">
        <f t="shared" si="210"/>
        <v>0</v>
      </c>
      <c r="I991" s="19">
        <f t="shared" si="213"/>
        <v>0</v>
      </c>
      <c r="J991" s="138">
        <f t="shared" si="211"/>
        <v>0</v>
      </c>
      <c r="K991" s="78">
        <f t="shared" si="205"/>
        <v>0</v>
      </c>
      <c r="L991" s="144">
        <f t="shared" si="212"/>
        <v>0</v>
      </c>
      <c r="M991" s="87">
        <f t="shared" si="206"/>
        <v>0</v>
      </c>
      <c r="N991" s="14"/>
      <c r="O991" s="14"/>
      <c r="P991" s="14"/>
      <c r="Q991" s="34"/>
      <c r="V991" s="36">
        <f t="shared" si="207"/>
        <v>0</v>
      </c>
      <c r="W991" s="36">
        <f t="shared" si="208"/>
        <v>0</v>
      </c>
    </row>
    <row r="992" spans="1:23" x14ac:dyDescent="0.2">
      <c r="A992" s="29">
        <v>42189</v>
      </c>
      <c r="B992" s="30"/>
      <c r="C992" s="30"/>
      <c r="D992" s="2">
        <f t="shared" si="209"/>
        <v>0</v>
      </c>
      <c r="E992" s="30">
        <f t="shared" si="209"/>
        <v>0</v>
      </c>
      <c r="F992" s="73">
        <f t="shared" si="210"/>
        <v>0</v>
      </c>
      <c r="G992" s="43">
        <f t="shared" si="210"/>
        <v>0</v>
      </c>
      <c r="I992" s="19">
        <f t="shared" si="213"/>
        <v>0</v>
      </c>
      <c r="J992" s="138">
        <f t="shared" si="211"/>
        <v>0</v>
      </c>
      <c r="K992" s="78">
        <f t="shared" si="205"/>
        <v>0</v>
      </c>
      <c r="L992" s="144">
        <f t="shared" si="212"/>
        <v>0</v>
      </c>
      <c r="M992" s="87">
        <f t="shared" si="206"/>
        <v>0</v>
      </c>
      <c r="N992" s="75"/>
      <c r="O992" s="75"/>
      <c r="P992" s="75"/>
      <c r="Q992" s="34"/>
      <c r="V992" s="36">
        <f t="shared" si="207"/>
        <v>0</v>
      </c>
      <c r="W992" s="36">
        <f t="shared" si="208"/>
        <v>0</v>
      </c>
    </row>
    <row r="993" spans="1:23" x14ac:dyDescent="0.2">
      <c r="A993" s="29">
        <v>42190</v>
      </c>
      <c r="B993" s="30"/>
      <c r="C993" s="30"/>
      <c r="D993" s="2">
        <f t="shared" si="209"/>
        <v>0</v>
      </c>
      <c r="E993" s="30">
        <f t="shared" si="209"/>
        <v>0</v>
      </c>
      <c r="F993" s="73">
        <f t="shared" si="210"/>
        <v>0</v>
      </c>
      <c r="G993" s="43">
        <f t="shared" si="210"/>
        <v>0</v>
      </c>
      <c r="I993" s="19">
        <f t="shared" si="213"/>
        <v>0</v>
      </c>
      <c r="J993" s="138">
        <f t="shared" si="211"/>
        <v>0</v>
      </c>
      <c r="K993" s="78">
        <f t="shared" si="205"/>
        <v>0</v>
      </c>
      <c r="L993" s="144">
        <f t="shared" si="212"/>
        <v>0</v>
      </c>
      <c r="M993" s="87">
        <f t="shared" si="206"/>
        <v>0</v>
      </c>
      <c r="N993" s="75"/>
      <c r="O993" s="75"/>
      <c r="P993" s="75"/>
      <c r="Q993" s="34"/>
      <c r="V993" s="36">
        <f t="shared" si="207"/>
        <v>0</v>
      </c>
      <c r="W993" s="36">
        <f t="shared" si="208"/>
        <v>0</v>
      </c>
    </row>
    <row r="994" spans="1:23" x14ac:dyDescent="0.2">
      <c r="A994" s="29">
        <v>42191</v>
      </c>
      <c r="B994" s="30"/>
      <c r="C994" s="30"/>
      <c r="D994" s="2">
        <f t="shared" si="209"/>
        <v>0</v>
      </c>
      <c r="E994" s="30">
        <f t="shared" si="209"/>
        <v>0</v>
      </c>
      <c r="F994" s="73">
        <f t="shared" si="210"/>
        <v>0</v>
      </c>
      <c r="G994" s="43">
        <f t="shared" si="210"/>
        <v>0</v>
      </c>
      <c r="I994" s="19">
        <f t="shared" si="213"/>
        <v>0</v>
      </c>
      <c r="J994" s="138">
        <f t="shared" si="211"/>
        <v>0</v>
      </c>
      <c r="K994" s="78">
        <f t="shared" si="205"/>
        <v>0</v>
      </c>
      <c r="L994" s="144">
        <f t="shared" si="212"/>
        <v>0</v>
      </c>
      <c r="M994" s="87">
        <f t="shared" si="206"/>
        <v>0</v>
      </c>
      <c r="N994" s="14"/>
      <c r="O994" s="14"/>
      <c r="P994" s="14"/>
      <c r="Q994" s="34"/>
      <c r="V994" s="36">
        <f t="shared" si="207"/>
        <v>0</v>
      </c>
      <c r="W994" s="36">
        <f t="shared" si="208"/>
        <v>0</v>
      </c>
    </row>
    <row r="995" spans="1:23" x14ac:dyDescent="0.2">
      <c r="A995" s="29">
        <v>42192</v>
      </c>
      <c r="B995" s="30"/>
      <c r="C995" s="30"/>
      <c r="D995" s="2">
        <f t="shared" si="209"/>
        <v>0</v>
      </c>
      <c r="E995" s="30">
        <f t="shared" si="209"/>
        <v>0</v>
      </c>
      <c r="F995" s="73">
        <f t="shared" si="210"/>
        <v>0</v>
      </c>
      <c r="G995" s="43">
        <f t="shared" si="210"/>
        <v>0</v>
      </c>
      <c r="I995" s="19">
        <f t="shared" si="213"/>
        <v>0</v>
      </c>
      <c r="J995" s="138">
        <f t="shared" si="211"/>
        <v>0</v>
      </c>
      <c r="K995" s="78">
        <f t="shared" si="205"/>
        <v>0</v>
      </c>
      <c r="L995" s="144">
        <f t="shared" si="212"/>
        <v>0</v>
      </c>
      <c r="M995" s="87">
        <f t="shared" si="206"/>
        <v>0</v>
      </c>
      <c r="N995" s="14"/>
      <c r="O995" s="14"/>
      <c r="P995" s="14"/>
      <c r="Q995" s="34"/>
      <c r="V995" s="36">
        <f t="shared" si="207"/>
        <v>0</v>
      </c>
      <c r="W995" s="36">
        <f t="shared" si="208"/>
        <v>0</v>
      </c>
    </row>
    <row r="996" spans="1:23" x14ac:dyDescent="0.2">
      <c r="A996" s="29">
        <v>42193</v>
      </c>
      <c r="B996" s="30"/>
      <c r="C996" s="30"/>
      <c r="D996" s="2">
        <f t="shared" si="209"/>
        <v>0</v>
      </c>
      <c r="E996" s="30">
        <f t="shared" si="209"/>
        <v>0</v>
      </c>
      <c r="F996" s="73">
        <f t="shared" si="210"/>
        <v>0</v>
      </c>
      <c r="G996" s="43">
        <f t="shared" si="210"/>
        <v>0</v>
      </c>
      <c r="I996" s="31">
        <f t="shared" si="213"/>
        <v>0</v>
      </c>
      <c r="J996" s="137">
        <f t="shared" si="211"/>
        <v>0</v>
      </c>
      <c r="K996" s="77">
        <f t="shared" si="205"/>
        <v>0</v>
      </c>
      <c r="L996" s="137">
        <f t="shared" si="212"/>
        <v>0</v>
      </c>
      <c r="M996" s="77">
        <f t="shared" si="206"/>
        <v>0</v>
      </c>
      <c r="N996" s="14"/>
      <c r="O996" s="14"/>
      <c r="P996" s="14"/>
      <c r="Q996" s="34"/>
      <c r="V996" s="36">
        <f t="shared" si="207"/>
        <v>0</v>
      </c>
      <c r="W996" s="36">
        <f t="shared" si="208"/>
        <v>0</v>
      </c>
    </row>
    <row r="997" spans="1:23" x14ac:dyDescent="0.2">
      <c r="A997" s="29">
        <v>42194</v>
      </c>
      <c r="B997" s="30"/>
      <c r="C997" s="30"/>
      <c r="D997" s="2">
        <f t="shared" si="209"/>
        <v>0</v>
      </c>
      <c r="E997" s="30">
        <f t="shared" si="209"/>
        <v>0</v>
      </c>
      <c r="F997" s="73">
        <f t="shared" si="210"/>
        <v>0</v>
      </c>
      <c r="G997" s="43">
        <f t="shared" si="210"/>
        <v>0</v>
      </c>
      <c r="I997" s="31">
        <f t="shared" si="213"/>
        <v>0</v>
      </c>
      <c r="J997" s="137">
        <f t="shared" si="211"/>
        <v>0</v>
      </c>
      <c r="K997" s="77">
        <f t="shared" si="205"/>
        <v>0</v>
      </c>
      <c r="L997" s="137">
        <f t="shared" si="212"/>
        <v>0</v>
      </c>
      <c r="M997" s="77">
        <f t="shared" si="206"/>
        <v>0</v>
      </c>
      <c r="N997" s="14"/>
      <c r="O997" s="14"/>
      <c r="P997" s="14"/>
      <c r="V997" s="36">
        <f t="shared" si="207"/>
        <v>0</v>
      </c>
      <c r="W997" s="36">
        <f t="shared" si="208"/>
        <v>0</v>
      </c>
    </row>
    <row r="998" spans="1:23" x14ac:dyDescent="0.2">
      <c r="A998" s="29">
        <v>42195</v>
      </c>
      <c r="B998" s="30"/>
      <c r="C998" s="30"/>
      <c r="D998" s="2">
        <f t="shared" si="209"/>
        <v>0</v>
      </c>
      <c r="E998" s="30">
        <f t="shared" si="209"/>
        <v>0</v>
      </c>
      <c r="F998" s="73">
        <f t="shared" si="210"/>
        <v>0</v>
      </c>
      <c r="G998" s="43">
        <f t="shared" si="210"/>
        <v>0</v>
      </c>
      <c r="I998" s="19">
        <f t="shared" si="213"/>
        <v>0</v>
      </c>
      <c r="J998" s="138">
        <f t="shared" si="211"/>
        <v>0</v>
      </c>
      <c r="K998" s="78">
        <f t="shared" si="205"/>
        <v>0</v>
      </c>
      <c r="L998" s="144">
        <f t="shared" si="212"/>
        <v>0</v>
      </c>
      <c r="M998" s="87">
        <f t="shared" si="206"/>
        <v>0</v>
      </c>
      <c r="N998" s="14"/>
      <c r="O998" s="14"/>
      <c r="P998" s="14"/>
      <c r="V998" s="36">
        <f t="shared" si="207"/>
        <v>0</v>
      </c>
      <c r="W998" s="36">
        <f t="shared" si="208"/>
        <v>0</v>
      </c>
    </row>
    <row r="999" spans="1:23" x14ac:dyDescent="0.2">
      <c r="A999" s="29">
        <v>42196</v>
      </c>
      <c r="B999" s="30"/>
      <c r="C999" s="30"/>
      <c r="D999" s="2">
        <f t="shared" si="209"/>
        <v>0</v>
      </c>
      <c r="E999" s="30">
        <f t="shared" si="209"/>
        <v>0</v>
      </c>
      <c r="F999" s="73">
        <f t="shared" si="210"/>
        <v>0</v>
      </c>
      <c r="G999" s="43">
        <f t="shared" si="210"/>
        <v>0</v>
      </c>
      <c r="I999" s="19">
        <f t="shared" si="213"/>
        <v>0</v>
      </c>
      <c r="J999" s="138">
        <f t="shared" si="211"/>
        <v>0</v>
      </c>
      <c r="K999" s="78">
        <f t="shared" si="205"/>
        <v>0</v>
      </c>
      <c r="L999" s="144">
        <f t="shared" si="212"/>
        <v>0</v>
      </c>
      <c r="M999" s="87">
        <f t="shared" si="206"/>
        <v>0</v>
      </c>
      <c r="N999" s="14"/>
      <c r="O999" s="14"/>
      <c r="P999" s="14"/>
      <c r="V999" s="36">
        <f t="shared" si="207"/>
        <v>0</v>
      </c>
      <c r="W999" s="36">
        <f t="shared" si="208"/>
        <v>0</v>
      </c>
    </row>
    <row r="1000" spans="1:23" x14ac:dyDescent="0.2">
      <c r="A1000" s="29">
        <v>42197</v>
      </c>
      <c r="B1000" s="30"/>
      <c r="C1000" s="30"/>
      <c r="D1000" s="2">
        <f t="shared" si="209"/>
        <v>0</v>
      </c>
      <c r="E1000" s="30">
        <f t="shared" si="209"/>
        <v>0</v>
      </c>
      <c r="F1000" s="73">
        <f t="shared" si="210"/>
        <v>0</v>
      </c>
      <c r="G1000" s="43">
        <f t="shared" si="210"/>
        <v>0</v>
      </c>
      <c r="I1000" s="19">
        <f t="shared" si="213"/>
        <v>0</v>
      </c>
      <c r="J1000" s="138">
        <f t="shared" si="211"/>
        <v>0</v>
      </c>
      <c r="K1000" s="78">
        <f t="shared" si="205"/>
        <v>0</v>
      </c>
      <c r="L1000" s="144">
        <f t="shared" si="212"/>
        <v>0</v>
      </c>
      <c r="M1000" s="87">
        <f t="shared" si="206"/>
        <v>0</v>
      </c>
      <c r="N1000" s="14"/>
      <c r="O1000" s="14"/>
      <c r="P1000" s="14"/>
      <c r="V1000" s="36">
        <f t="shared" si="207"/>
        <v>0</v>
      </c>
      <c r="W1000" s="36">
        <f t="shared" si="208"/>
        <v>0</v>
      </c>
    </row>
    <row r="1001" spans="1:23" x14ac:dyDescent="0.2">
      <c r="A1001" s="29">
        <v>42198</v>
      </c>
      <c r="B1001" s="30"/>
      <c r="C1001" s="30"/>
      <c r="D1001" s="2">
        <f t="shared" si="209"/>
        <v>0</v>
      </c>
      <c r="E1001" s="30">
        <f t="shared" si="209"/>
        <v>0</v>
      </c>
      <c r="F1001" s="73">
        <f t="shared" si="210"/>
        <v>0</v>
      </c>
      <c r="G1001" s="43">
        <f t="shared" si="210"/>
        <v>0</v>
      </c>
      <c r="I1001" s="19">
        <f t="shared" si="213"/>
        <v>0</v>
      </c>
      <c r="J1001" s="138">
        <f t="shared" si="211"/>
        <v>0</v>
      </c>
      <c r="K1001" s="78">
        <f t="shared" si="205"/>
        <v>0</v>
      </c>
      <c r="L1001" s="144">
        <f t="shared" si="212"/>
        <v>0</v>
      </c>
      <c r="M1001" s="87">
        <f t="shared" si="206"/>
        <v>0</v>
      </c>
      <c r="N1001" s="14"/>
      <c r="O1001" s="14"/>
      <c r="P1001" s="14"/>
      <c r="V1001" s="36">
        <f t="shared" si="207"/>
        <v>0</v>
      </c>
      <c r="W1001" s="36">
        <f t="shared" si="208"/>
        <v>0</v>
      </c>
    </row>
    <row r="1002" spans="1:23" x14ac:dyDescent="0.2">
      <c r="A1002" s="29">
        <v>42199</v>
      </c>
      <c r="B1002" s="30"/>
      <c r="C1002" s="30"/>
      <c r="D1002" s="2">
        <f t="shared" si="209"/>
        <v>0</v>
      </c>
      <c r="E1002" s="30">
        <f t="shared" si="209"/>
        <v>0</v>
      </c>
      <c r="F1002" s="73">
        <f t="shared" si="210"/>
        <v>0</v>
      </c>
      <c r="G1002" s="43">
        <f t="shared" si="210"/>
        <v>0</v>
      </c>
      <c r="I1002" s="19">
        <f t="shared" si="213"/>
        <v>0</v>
      </c>
      <c r="J1002" s="138">
        <f t="shared" si="211"/>
        <v>0</v>
      </c>
      <c r="K1002" s="78">
        <f t="shared" si="205"/>
        <v>0</v>
      </c>
      <c r="L1002" s="144">
        <f t="shared" si="212"/>
        <v>0</v>
      </c>
      <c r="M1002" s="87">
        <f t="shared" si="206"/>
        <v>0</v>
      </c>
      <c r="N1002" s="14"/>
      <c r="O1002" s="14"/>
      <c r="P1002" s="14"/>
      <c r="V1002" s="36">
        <f t="shared" si="207"/>
        <v>0</v>
      </c>
      <c r="W1002" s="36">
        <f t="shared" si="208"/>
        <v>0</v>
      </c>
    </row>
    <row r="1003" spans="1:23" x14ac:dyDescent="0.2">
      <c r="A1003" s="29">
        <v>42200</v>
      </c>
      <c r="B1003" s="30"/>
      <c r="C1003" s="30"/>
      <c r="D1003" s="2">
        <f t="shared" si="209"/>
        <v>0</v>
      </c>
      <c r="E1003" s="30">
        <f t="shared" si="209"/>
        <v>0</v>
      </c>
      <c r="F1003" s="73">
        <f t="shared" si="210"/>
        <v>0</v>
      </c>
      <c r="G1003" s="43">
        <f t="shared" si="210"/>
        <v>0</v>
      </c>
      <c r="I1003" s="31">
        <f t="shared" si="213"/>
        <v>0</v>
      </c>
      <c r="J1003" s="137">
        <f t="shared" si="211"/>
        <v>0</v>
      </c>
      <c r="K1003" s="77">
        <f t="shared" si="205"/>
        <v>0</v>
      </c>
      <c r="L1003" s="137">
        <f t="shared" si="212"/>
        <v>0</v>
      </c>
      <c r="M1003" s="77">
        <f t="shared" si="206"/>
        <v>0</v>
      </c>
      <c r="N1003" s="14"/>
      <c r="O1003" s="14"/>
      <c r="P1003" s="14"/>
      <c r="V1003" s="36">
        <f t="shared" si="207"/>
        <v>0</v>
      </c>
      <c r="W1003" s="36">
        <f t="shared" si="208"/>
        <v>0</v>
      </c>
    </row>
    <row r="1004" spans="1:23" x14ac:dyDescent="0.2">
      <c r="A1004" s="29">
        <v>42201</v>
      </c>
      <c r="B1004" s="30"/>
      <c r="C1004" s="30"/>
      <c r="D1004" s="2">
        <f t="shared" si="209"/>
        <v>0</v>
      </c>
      <c r="E1004" s="30">
        <f t="shared" si="209"/>
        <v>0</v>
      </c>
      <c r="F1004" s="73">
        <f t="shared" si="210"/>
        <v>0</v>
      </c>
      <c r="G1004" s="43">
        <f t="shared" si="210"/>
        <v>0</v>
      </c>
      <c r="I1004" s="31">
        <f t="shared" si="213"/>
        <v>0</v>
      </c>
      <c r="J1004" s="137">
        <f t="shared" si="211"/>
        <v>0</v>
      </c>
      <c r="K1004" s="77">
        <f t="shared" si="205"/>
        <v>0</v>
      </c>
      <c r="L1004" s="137">
        <f t="shared" si="212"/>
        <v>0</v>
      </c>
      <c r="M1004" s="77">
        <f t="shared" si="206"/>
        <v>0</v>
      </c>
      <c r="N1004" s="14"/>
      <c r="O1004" s="14"/>
      <c r="P1004" s="14"/>
      <c r="V1004" s="36">
        <f t="shared" si="207"/>
        <v>0</v>
      </c>
      <c r="W1004" s="36">
        <f t="shared" si="208"/>
        <v>0</v>
      </c>
    </row>
    <row r="1005" spans="1:23" x14ac:dyDescent="0.2">
      <c r="A1005" s="29">
        <v>42202</v>
      </c>
      <c r="B1005" s="30"/>
      <c r="C1005" s="30"/>
      <c r="D1005" s="2">
        <f t="shared" si="209"/>
        <v>0</v>
      </c>
      <c r="E1005" s="30">
        <f t="shared" si="209"/>
        <v>0</v>
      </c>
      <c r="F1005" s="73">
        <f t="shared" si="210"/>
        <v>0</v>
      </c>
      <c r="G1005" s="43">
        <f t="shared" si="210"/>
        <v>0</v>
      </c>
      <c r="I1005" s="19">
        <f t="shared" si="213"/>
        <v>0</v>
      </c>
      <c r="J1005" s="138">
        <f t="shared" si="211"/>
        <v>0</v>
      </c>
      <c r="K1005" s="78">
        <f t="shared" si="205"/>
        <v>0</v>
      </c>
      <c r="L1005" s="144">
        <f t="shared" si="212"/>
        <v>0</v>
      </c>
      <c r="M1005" s="87">
        <f t="shared" si="206"/>
        <v>0</v>
      </c>
      <c r="N1005" s="14"/>
      <c r="O1005" s="14"/>
      <c r="P1005" s="14"/>
      <c r="V1005" s="36">
        <f t="shared" si="207"/>
        <v>0</v>
      </c>
      <c r="W1005" s="36">
        <f t="shared" si="208"/>
        <v>0</v>
      </c>
    </row>
    <row r="1006" spans="1:23" x14ac:dyDescent="0.2">
      <c r="A1006" s="29">
        <v>42203</v>
      </c>
      <c r="B1006" s="30"/>
      <c r="C1006" s="30"/>
      <c r="D1006" s="2">
        <f t="shared" si="209"/>
        <v>0</v>
      </c>
      <c r="E1006" s="30">
        <f t="shared" si="209"/>
        <v>0</v>
      </c>
      <c r="F1006" s="73">
        <f t="shared" si="210"/>
        <v>0</v>
      </c>
      <c r="G1006" s="43">
        <f t="shared" si="210"/>
        <v>0</v>
      </c>
      <c r="I1006" s="19">
        <f t="shared" si="213"/>
        <v>0</v>
      </c>
      <c r="J1006" s="138">
        <f t="shared" si="211"/>
        <v>0</v>
      </c>
      <c r="K1006" s="78">
        <f t="shared" si="205"/>
        <v>0</v>
      </c>
      <c r="L1006" s="144">
        <f t="shared" si="212"/>
        <v>0</v>
      </c>
      <c r="M1006" s="87">
        <f t="shared" si="206"/>
        <v>0</v>
      </c>
      <c r="N1006" s="14"/>
      <c r="O1006" s="14"/>
      <c r="P1006" s="14"/>
      <c r="V1006" s="36">
        <f t="shared" si="207"/>
        <v>0</v>
      </c>
      <c r="W1006" s="36">
        <f t="shared" si="208"/>
        <v>0</v>
      </c>
    </row>
    <row r="1007" spans="1:23" x14ac:dyDescent="0.2">
      <c r="A1007" s="29">
        <v>42204</v>
      </c>
      <c r="B1007" s="30"/>
      <c r="C1007" s="30"/>
      <c r="D1007" s="2">
        <f t="shared" si="209"/>
        <v>0</v>
      </c>
      <c r="E1007" s="30">
        <f t="shared" si="209"/>
        <v>0</v>
      </c>
      <c r="F1007" s="73">
        <f t="shared" si="210"/>
        <v>0</v>
      </c>
      <c r="G1007" s="43">
        <f t="shared" si="210"/>
        <v>0</v>
      </c>
      <c r="I1007" s="19">
        <f t="shared" si="213"/>
        <v>0</v>
      </c>
      <c r="J1007" s="138">
        <f t="shared" si="211"/>
        <v>0</v>
      </c>
      <c r="K1007" s="78">
        <f t="shared" si="205"/>
        <v>0</v>
      </c>
      <c r="L1007" s="144">
        <f t="shared" si="212"/>
        <v>0</v>
      </c>
      <c r="M1007" s="87">
        <f t="shared" si="206"/>
        <v>0</v>
      </c>
      <c r="N1007" s="14"/>
      <c r="O1007" s="14"/>
      <c r="P1007" s="14"/>
      <c r="V1007" s="36">
        <f t="shared" si="207"/>
        <v>0</v>
      </c>
      <c r="W1007" s="36">
        <f t="shared" si="208"/>
        <v>0</v>
      </c>
    </row>
    <row r="1008" spans="1:23" x14ac:dyDescent="0.2">
      <c r="A1008" s="29">
        <v>42205</v>
      </c>
      <c r="B1008" s="30"/>
      <c r="C1008" s="30"/>
      <c r="D1008" s="2">
        <f t="shared" si="209"/>
        <v>0</v>
      </c>
      <c r="E1008" s="30">
        <f t="shared" si="209"/>
        <v>0</v>
      </c>
      <c r="F1008" s="73">
        <f t="shared" si="210"/>
        <v>0</v>
      </c>
      <c r="G1008" s="43">
        <f t="shared" si="210"/>
        <v>0</v>
      </c>
      <c r="I1008" s="19">
        <f t="shared" si="213"/>
        <v>0</v>
      </c>
      <c r="J1008" s="138">
        <f t="shared" si="211"/>
        <v>0</v>
      </c>
      <c r="K1008" s="78">
        <f t="shared" si="205"/>
        <v>0</v>
      </c>
      <c r="L1008" s="144">
        <f t="shared" si="212"/>
        <v>0</v>
      </c>
      <c r="M1008" s="87">
        <f t="shared" si="206"/>
        <v>0</v>
      </c>
      <c r="N1008" s="14"/>
      <c r="O1008" s="14"/>
      <c r="P1008" s="14"/>
      <c r="V1008" s="36">
        <f t="shared" si="207"/>
        <v>0</v>
      </c>
      <c r="W1008" s="36">
        <f t="shared" si="208"/>
        <v>0</v>
      </c>
    </row>
    <row r="1009" spans="1:23" x14ac:dyDescent="0.2">
      <c r="A1009" s="29">
        <v>42206</v>
      </c>
      <c r="B1009" s="30"/>
      <c r="C1009" s="30"/>
      <c r="D1009" s="2">
        <f t="shared" si="209"/>
        <v>0</v>
      </c>
      <c r="E1009" s="30">
        <f t="shared" si="209"/>
        <v>0</v>
      </c>
      <c r="F1009" s="73">
        <f t="shared" si="210"/>
        <v>0</v>
      </c>
      <c r="G1009" s="43">
        <f t="shared" si="210"/>
        <v>0</v>
      </c>
      <c r="I1009" s="19">
        <f t="shared" si="213"/>
        <v>0</v>
      </c>
      <c r="J1009" s="138">
        <f t="shared" si="211"/>
        <v>0</v>
      </c>
      <c r="K1009" s="78">
        <f t="shared" si="205"/>
        <v>0</v>
      </c>
      <c r="L1009" s="144">
        <f t="shared" si="212"/>
        <v>0</v>
      </c>
      <c r="M1009" s="87">
        <f t="shared" si="206"/>
        <v>0</v>
      </c>
      <c r="N1009" s="14"/>
      <c r="O1009" s="14"/>
      <c r="P1009" s="14"/>
      <c r="V1009" s="36">
        <f t="shared" si="207"/>
        <v>0</v>
      </c>
      <c r="W1009" s="36">
        <f t="shared" si="208"/>
        <v>0</v>
      </c>
    </row>
    <row r="1010" spans="1:23" x14ac:dyDescent="0.2">
      <c r="A1010" s="29">
        <v>42207</v>
      </c>
      <c r="B1010" s="30"/>
      <c r="C1010" s="30"/>
      <c r="D1010" s="2">
        <f t="shared" si="209"/>
        <v>0</v>
      </c>
      <c r="E1010" s="30">
        <f t="shared" si="209"/>
        <v>0</v>
      </c>
      <c r="F1010" s="73">
        <f t="shared" si="210"/>
        <v>0</v>
      </c>
      <c r="G1010" s="43">
        <f t="shared" si="210"/>
        <v>0</v>
      </c>
      <c r="I1010" s="31">
        <f t="shared" si="213"/>
        <v>0</v>
      </c>
      <c r="J1010" s="137">
        <f t="shared" si="211"/>
        <v>0</v>
      </c>
      <c r="K1010" s="77">
        <f t="shared" ref="K1010:K1073" si="214">ROUND(J1010*18%,4)</f>
        <v>0</v>
      </c>
      <c r="L1010" s="137">
        <f t="shared" si="212"/>
        <v>0</v>
      </c>
      <c r="M1010" s="77">
        <f t="shared" ref="M1010:M1073" si="215">ROUND(L1010*18%,4)</f>
        <v>0</v>
      </c>
      <c r="N1010" s="14"/>
      <c r="O1010" s="14"/>
      <c r="P1010" s="14"/>
      <c r="V1010" s="36">
        <f t="shared" ref="V1010:V1073" si="216">C1010+(ROUND(C1010*$V$2,2))</f>
        <v>0</v>
      </c>
      <c r="W1010" s="36">
        <f t="shared" ref="W1010:W1073" si="217">C1010-(ROUND(C1010*$V$2,2))</f>
        <v>0</v>
      </c>
    </row>
    <row r="1011" spans="1:23" x14ac:dyDescent="0.2">
      <c r="A1011" s="29">
        <v>42208</v>
      </c>
      <c r="B1011" s="30"/>
      <c r="C1011" s="30"/>
      <c r="D1011" s="2">
        <f t="shared" si="209"/>
        <v>0</v>
      </c>
      <c r="E1011" s="30">
        <f t="shared" si="209"/>
        <v>0</v>
      </c>
      <c r="F1011" s="73">
        <f t="shared" si="210"/>
        <v>0</v>
      </c>
      <c r="G1011" s="43">
        <f t="shared" si="210"/>
        <v>0</v>
      </c>
      <c r="I1011" s="31">
        <f t="shared" si="213"/>
        <v>0</v>
      </c>
      <c r="J1011" s="137">
        <f t="shared" si="211"/>
        <v>0</v>
      </c>
      <c r="K1011" s="77">
        <f t="shared" si="214"/>
        <v>0</v>
      </c>
      <c r="L1011" s="137">
        <f t="shared" si="212"/>
        <v>0</v>
      </c>
      <c r="M1011" s="77">
        <f t="shared" si="215"/>
        <v>0</v>
      </c>
      <c r="N1011" s="14"/>
      <c r="O1011" s="14"/>
      <c r="P1011" s="14"/>
      <c r="V1011" s="36">
        <f t="shared" si="216"/>
        <v>0</v>
      </c>
      <c r="W1011" s="36">
        <f t="shared" si="217"/>
        <v>0</v>
      </c>
    </row>
    <row r="1012" spans="1:23" x14ac:dyDescent="0.2">
      <c r="A1012" s="29">
        <v>42209</v>
      </c>
      <c r="B1012" s="30"/>
      <c r="C1012" s="30"/>
      <c r="D1012" s="2">
        <f t="shared" si="209"/>
        <v>0</v>
      </c>
      <c r="E1012" s="30">
        <f t="shared" si="209"/>
        <v>0</v>
      </c>
      <c r="F1012" s="73">
        <f t="shared" si="210"/>
        <v>0</v>
      </c>
      <c r="G1012" s="43">
        <f t="shared" si="210"/>
        <v>0</v>
      </c>
      <c r="I1012" s="19">
        <f t="shared" si="213"/>
        <v>0</v>
      </c>
      <c r="J1012" s="138">
        <f t="shared" si="211"/>
        <v>0</v>
      </c>
      <c r="K1012" s="78">
        <f t="shared" si="214"/>
        <v>0</v>
      </c>
      <c r="L1012" s="144">
        <f t="shared" si="212"/>
        <v>0</v>
      </c>
      <c r="M1012" s="87">
        <f t="shared" si="215"/>
        <v>0</v>
      </c>
      <c r="N1012" s="14"/>
      <c r="O1012" s="14"/>
      <c r="P1012" s="14"/>
      <c r="V1012" s="36">
        <f t="shared" si="216"/>
        <v>0</v>
      </c>
      <c r="W1012" s="36">
        <f t="shared" si="217"/>
        <v>0</v>
      </c>
    </row>
    <row r="1013" spans="1:23" x14ac:dyDescent="0.2">
      <c r="A1013" s="29">
        <v>42210</v>
      </c>
      <c r="B1013" s="30"/>
      <c r="C1013" s="30"/>
      <c r="D1013" s="2">
        <f t="shared" si="209"/>
        <v>0</v>
      </c>
      <c r="E1013" s="30">
        <f t="shared" si="209"/>
        <v>0</v>
      </c>
      <c r="F1013" s="73">
        <f t="shared" si="210"/>
        <v>0</v>
      </c>
      <c r="G1013" s="43">
        <f t="shared" si="210"/>
        <v>0</v>
      </c>
      <c r="I1013" s="19">
        <f t="shared" si="213"/>
        <v>0</v>
      </c>
      <c r="J1013" s="138">
        <f t="shared" si="211"/>
        <v>0</v>
      </c>
      <c r="K1013" s="78">
        <f t="shared" si="214"/>
        <v>0</v>
      </c>
      <c r="L1013" s="144">
        <f t="shared" si="212"/>
        <v>0</v>
      </c>
      <c r="M1013" s="87">
        <f t="shared" si="215"/>
        <v>0</v>
      </c>
      <c r="V1013" s="36">
        <f t="shared" si="216"/>
        <v>0</v>
      </c>
      <c r="W1013" s="36">
        <f t="shared" si="217"/>
        <v>0</v>
      </c>
    </row>
    <row r="1014" spans="1:23" x14ac:dyDescent="0.2">
      <c r="A1014" s="29">
        <v>42211</v>
      </c>
      <c r="B1014" s="30"/>
      <c r="C1014" s="30"/>
      <c r="D1014" s="2">
        <f t="shared" si="209"/>
        <v>0</v>
      </c>
      <c r="E1014" s="30">
        <f t="shared" si="209"/>
        <v>0</v>
      </c>
      <c r="F1014" s="73">
        <f t="shared" si="210"/>
        <v>0</v>
      </c>
      <c r="G1014" s="43">
        <f t="shared" si="210"/>
        <v>0</v>
      </c>
      <c r="I1014" s="19">
        <f t="shared" si="213"/>
        <v>0</v>
      </c>
      <c r="J1014" s="138">
        <f t="shared" si="211"/>
        <v>0</v>
      </c>
      <c r="K1014" s="78">
        <f t="shared" si="214"/>
        <v>0</v>
      </c>
      <c r="L1014" s="144">
        <f t="shared" si="212"/>
        <v>0</v>
      </c>
      <c r="M1014" s="87">
        <f t="shared" si="215"/>
        <v>0</v>
      </c>
      <c r="V1014" s="36">
        <f t="shared" si="216"/>
        <v>0</v>
      </c>
      <c r="W1014" s="36">
        <f t="shared" si="217"/>
        <v>0</v>
      </c>
    </row>
    <row r="1015" spans="1:23" x14ac:dyDescent="0.2">
      <c r="A1015" s="29">
        <v>42212</v>
      </c>
      <c r="B1015" s="30"/>
      <c r="C1015" s="30"/>
      <c r="D1015" s="2">
        <f t="shared" si="209"/>
        <v>0</v>
      </c>
      <c r="E1015" s="30">
        <f t="shared" si="209"/>
        <v>0</v>
      </c>
      <c r="F1015" s="73">
        <f t="shared" si="210"/>
        <v>0</v>
      </c>
      <c r="G1015" s="43">
        <f t="shared" si="210"/>
        <v>0</v>
      </c>
      <c r="I1015" s="19">
        <f t="shared" si="213"/>
        <v>0</v>
      </c>
      <c r="J1015" s="138">
        <f t="shared" si="211"/>
        <v>0</v>
      </c>
      <c r="K1015" s="78">
        <f t="shared" si="214"/>
        <v>0</v>
      </c>
      <c r="L1015" s="144">
        <f t="shared" si="212"/>
        <v>0</v>
      </c>
      <c r="M1015" s="87">
        <f t="shared" si="215"/>
        <v>0</v>
      </c>
      <c r="N1015" s="191" t="s">
        <v>54</v>
      </c>
      <c r="O1015" s="191"/>
      <c r="P1015" s="191"/>
      <c r="V1015" s="36">
        <f t="shared" si="216"/>
        <v>0</v>
      </c>
      <c r="W1015" s="36">
        <f t="shared" si="217"/>
        <v>0</v>
      </c>
    </row>
    <row r="1016" spans="1:23" x14ac:dyDescent="0.2">
      <c r="A1016" s="29">
        <v>42213</v>
      </c>
      <c r="B1016" s="30"/>
      <c r="C1016" s="30"/>
      <c r="D1016" s="2">
        <f t="shared" si="209"/>
        <v>0</v>
      </c>
      <c r="E1016" s="30">
        <f t="shared" si="209"/>
        <v>0</v>
      </c>
      <c r="F1016" s="73">
        <f t="shared" si="210"/>
        <v>0</v>
      </c>
      <c r="G1016" s="43">
        <f t="shared" si="210"/>
        <v>0</v>
      </c>
      <c r="I1016" s="19">
        <f t="shared" si="213"/>
        <v>0</v>
      </c>
      <c r="J1016" s="138">
        <f t="shared" si="211"/>
        <v>0</v>
      </c>
      <c r="K1016" s="78">
        <f t="shared" si="214"/>
        <v>0</v>
      </c>
      <c r="L1016" s="144">
        <f t="shared" si="212"/>
        <v>0</v>
      </c>
      <c r="M1016" s="87">
        <f t="shared" si="215"/>
        <v>0</v>
      </c>
      <c r="N1016" s="119" t="s">
        <v>52</v>
      </c>
      <c r="O1016" s="120">
        <f>SUM(J990:J1020)</f>
        <v>0</v>
      </c>
      <c r="P1016" s="76">
        <f>SUM(L990:L1020)</f>
        <v>0</v>
      </c>
      <c r="V1016" s="36">
        <f t="shared" si="216"/>
        <v>0</v>
      </c>
      <c r="W1016" s="36">
        <f t="shared" si="217"/>
        <v>0</v>
      </c>
    </row>
    <row r="1017" spans="1:23" x14ac:dyDescent="0.2">
      <c r="A1017" s="29">
        <v>42214</v>
      </c>
      <c r="B1017" s="30"/>
      <c r="C1017" s="30"/>
      <c r="D1017" s="2">
        <f t="shared" si="209"/>
        <v>0</v>
      </c>
      <c r="E1017" s="30">
        <f t="shared" si="209"/>
        <v>0</v>
      </c>
      <c r="F1017" s="73">
        <f t="shared" si="210"/>
        <v>0</v>
      </c>
      <c r="G1017" s="43">
        <f t="shared" si="210"/>
        <v>0</v>
      </c>
      <c r="I1017" s="31">
        <f t="shared" si="213"/>
        <v>0</v>
      </c>
      <c r="J1017" s="137">
        <f t="shared" si="211"/>
        <v>0</v>
      </c>
      <c r="K1017" s="77">
        <f t="shared" si="214"/>
        <v>0</v>
      </c>
      <c r="L1017" s="137">
        <f t="shared" si="212"/>
        <v>0</v>
      </c>
      <c r="M1017" s="77">
        <f t="shared" si="215"/>
        <v>0</v>
      </c>
      <c r="N1017" s="119" t="s">
        <v>53</v>
      </c>
      <c r="O1017" s="76">
        <f>SUM(K990:K1020)</f>
        <v>0</v>
      </c>
      <c r="P1017" s="76">
        <f>SUM(M990:M1020)</f>
        <v>0</v>
      </c>
      <c r="V1017" s="36">
        <f t="shared" si="216"/>
        <v>0</v>
      </c>
      <c r="W1017" s="36">
        <f t="shared" si="217"/>
        <v>0</v>
      </c>
    </row>
    <row r="1018" spans="1:23" x14ac:dyDescent="0.2">
      <c r="A1018" s="29">
        <v>42215</v>
      </c>
      <c r="B1018" s="30"/>
      <c r="C1018" s="30"/>
      <c r="D1018" s="2">
        <f t="shared" si="209"/>
        <v>0</v>
      </c>
      <c r="E1018" s="30">
        <f t="shared" si="209"/>
        <v>0</v>
      </c>
      <c r="F1018" s="73">
        <f t="shared" si="210"/>
        <v>0</v>
      </c>
      <c r="G1018" s="43">
        <f t="shared" si="210"/>
        <v>0</v>
      </c>
      <c r="I1018" s="31">
        <f t="shared" si="213"/>
        <v>0</v>
      </c>
      <c r="J1018" s="137">
        <f t="shared" si="211"/>
        <v>0</v>
      </c>
      <c r="K1018" s="77">
        <f t="shared" si="214"/>
        <v>0</v>
      </c>
      <c r="L1018" s="137">
        <f t="shared" si="212"/>
        <v>0</v>
      </c>
      <c r="M1018" s="77">
        <f t="shared" si="215"/>
        <v>0</v>
      </c>
      <c r="N1018" s="186" t="s">
        <v>11</v>
      </c>
      <c r="O1018" s="186"/>
      <c r="P1018" s="186"/>
      <c r="V1018" s="36">
        <f t="shared" si="216"/>
        <v>0</v>
      </c>
      <c r="W1018" s="36">
        <f t="shared" si="217"/>
        <v>0</v>
      </c>
    </row>
    <row r="1019" spans="1:23" x14ac:dyDescent="0.2">
      <c r="A1019" s="29">
        <v>42216</v>
      </c>
      <c r="B1019" s="30"/>
      <c r="C1019" s="30"/>
      <c r="D1019" s="2">
        <f t="shared" si="209"/>
        <v>0</v>
      </c>
      <c r="E1019" s="30">
        <f t="shared" si="209"/>
        <v>0</v>
      </c>
      <c r="F1019" s="73">
        <f t="shared" si="210"/>
        <v>0</v>
      </c>
      <c r="G1019" s="43">
        <f t="shared" si="210"/>
        <v>0</v>
      </c>
      <c r="I1019" s="19">
        <f t="shared" si="213"/>
        <v>0</v>
      </c>
      <c r="J1019" s="138">
        <f t="shared" si="211"/>
        <v>0</v>
      </c>
      <c r="K1019" s="78">
        <f t="shared" si="214"/>
        <v>0</v>
      </c>
      <c r="L1019" s="144">
        <f t="shared" si="212"/>
        <v>0</v>
      </c>
      <c r="M1019" s="87">
        <f t="shared" si="215"/>
        <v>0</v>
      </c>
      <c r="N1019" s="92" t="s">
        <v>43</v>
      </c>
      <c r="O1019" s="174" t="s">
        <v>39</v>
      </c>
      <c r="P1019" s="93" t="s">
        <v>40</v>
      </c>
      <c r="V1019" s="36">
        <f t="shared" si="216"/>
        <v>0</v>
      </c>
      <c r="W1019" s="36">
        <f t="shared" si="217"/>
        <v>0</v>
      </c>
    </row>
    <row r="1020" spans="1:23" x14ac:dyDescent="0.2">
      <c r="A1020" s="29">
        <v>42217</v>
      </c>
      <c r="B1020" s="30"/>
      <c r="C1020" s="30"/>
      <c r="D1020" s="2">
        <f t="shared" si="209"/>
        <v>0</v>
      </c>
      <c r="E1020" s="30">
        <f t="shared" si="209"/>
        <v>0</v>
      </c>
      <c r="F1020" s="73">
        <f t="shared" si="210"/>
        <v>0</v>
      </c>
      <c r="G1020" s="43">
        <f t="shared" si="210"/>
        <v>0</v>
      </c>
      <c r="I1020" s="32">
        <f t="shared" si="213"/>
        <v>0</v>
      </c>
      <c r="J1020" s="139">
        <f t="shared" si="211"/>
        <v>0</v>
      </c>
      <c r="K1020" s="79">
        <f t="shared" si="214"/>
        <v>0</v>
      </c>
      <c r="L1020" s="139">
        <f t="shared" si="212"/>
        <v>0</v>
      </c>
      <c r="M1020" s="79">
        <f t="shared" si="215"/>
        <v>0</v>
      </c>
      <c r="N1020" s="94">
        <f>SUM(I989:I1020)</f>
        <v>0</v>
      </c>
      <c r="O1020" s="89">
        <f>IF(SUM(J990:J1020)&lt;20000,20000,SUM(J990:J1020))</f>
        <v>20000</v>
      </c>
      <c r="P1020" s="91">
        <f>IF(SUM(L990:L1020)&lt;6000,6000,SUM(L990:L1020))</f>
        <v>6000</v>
      </c>
      <c r="Q1020" s="34"/>
      <c r="R1020" s="34"/>
      <c r="V1020" s="36">
        <f t="shared" si="216"/>
        <v>0</v>
      </c>
      <c r="W1020" s="36">
        <f t="shared" si="217"/>
        <v>0</v>
      </c>
    </row>
    <row r="1021" spans="1:23" x14ac:dyDescent="0.2">
      <c r="A1021" s="29">
        <v>42218</v>
      </c>
      <c r="B1021" s="30"/>
      <c r="C1021" s="30"/>
      <c r="D1021" s="2">
        <f t="shared" si="209"/>
        <v>0</v>
      </c>
      <c r="E1021" s="30">
        <f t="shared" si="209"/>
        <v>0</v>
      </c>
      <c r="F1021" s="73">
        <f t="shared" si="210"/>
        <v>0</v>
      </c>
      <c r="G1021" s="43">
        <f t="shared" si="210"/>
        <v>0</v>
      </c>
      <c r="I1021" s="19">
        <f t="shared" si="213"/>
        <v>0</v>
      </c>
      <c r="J1021" s="138">
        <f t="shared" si="211"/>
        <v>0</v>
      </c>
      <c r="K1021" s="78">
        <f t="shared" si="214"/>
        <v>0</v>
      </c>
      <c r="L1021" s="144">
        <f t="shared" si="212"/>
        <v>0</v>
      </c>
      <c r="M1021" s="87">
        <f t="shared" si="215"/>
        <v>0</v>
      </c>
      <c r="N1021" s="94">
        <f>ROUND(N1020*18/118,2)</f>
        <v>0</v>
      </c>
      <c r="O1021" s="95">
        <f>IF(O1020=TRUE,SUM(K990:K1020),O1020*18%)</f>
        <v>3600</v>
      </c>
      <c r="P1021" s="96">
        <f>IF(P1020=TRUE,SUM(M990:M1020),P1020*18%)</f>
        <v>1080</v>
      </c>
      <c r="Q1021" s="34"/>
      <c r="R1021" s="34"/>
      <c r="V1021" s="36">
        <f t="shared" si="216"/>
        <v>0</v>
      </c>
      <c r="W1021" s="36">
        <f t="shared" si="217"/>
        <v>0</v>
      </c>
    </row>
    <row r="1022" spans="1:23" x14ac:dyDescent="0.2">
      <c r="A1022" s="29">
        <v>42219</v>
      </c>
      <c r="B1022" s="30"/>
      <c r="C1022" s="30"/>
      <c r="D1022" s="2">
        <f t="shared" si="209"/>
        <v>0</v>
      </c>
      <c r="E1022" s="30">
        <f t="shared" si="209"/>
        <v>0</v>
      </c>
      <c r="F1022" s="73">
        <f t="shared" si="210"/>
        <v>0</v>
      </c>
      <c r="G1022" s="43">
        <f t="shared" si="210"/>
        <v>0</v>
      </c>
      <c r="I1022" s="19">
        <f t="shared" si="213"/>
        <v>0</v>
      </c>
      <c r="J1022" s="138">
        <f t="shared" si="211"/>
        <v>0</v>
      </c>
      <c r="K1022" s="78">
        <f t="shared" si="214"/>
        <v>0</v>
      </c>
      <c r="L1022" s="144">
        <f t="shared" si="212"/>
        <v>0</v>
      </c>
      <c r="M1022" s="87">
        <f t="shared" si="215"/>
        <v>0</v>
      </c>
      <c r="N1022" s="190" t="s">
        <v>47</v>
      </c>
      <c r="O1022" s="190"/>
      <c r="P1022" s="190"/>
      <c r="Q1022" s="34"/>
      <c r="R1022" s="34"/>
      <c r="V1022" s="36">
        <f t="shared" si="216"/>
        <v>0</v>
      </c>
      <c r="W1022" s="36">
        <f t="shared" si="217"/>
        <v>0</v>
      </c>
    </row>
    <row r="1023" spans="1:23" x14ac:dyDescent="0.2">
      <c r="A1023" s="29">
        <v>42220</v>
      </c>
      <c r="B1023" s="30"/>
      <c r="C1023" s="30"/>
      <c r="D1023" s="2">
        <f t="shared" ref="D1023:E1086" si="218">IF(B1023-B1022=-B1023-B1022,0,B1023-B1022)</f>
        <v>0</v>
      </c>
      <c r="E1023" s="30">
        <f t="shared" si="218"/>
        <v>0</v>
      </c>
      <c r="F1023" s="73">
        <f t="shared" ref="F1023:G1086" si="219">IFERROR(D1023/B1022,0)</f>
        <v>0</v>
      </c>
      <c r="G1023" s="43">
        <f t="shared" si="219"/>
        <v>0</v>
      </c>
      <c r="I1023" s="19">
        <f t="shared" si="213"/>
        <v>0</v>
      </c>
      <c r="J1023" s="138">
        <f t="shared" ref="J1023:J1086" si="220">ROUND(IF(B1022&lt;=$R$814,B1022*$S$814/$O$813,MAX(IF(B1022&lt;=$R$815,B1022*$S$815/$O$813,MAX(IF(B1022&lt;=$R$816,B1022*$S$816/$O$813,MAX(IF(B1022&lt;=$R$817,B1022*$S$817/$O$813,MAX(IF(B1022&lt;=$R$818,B1022*$S$818/$O$813,MAX(IF(B1022&lt;=$R$819,B1022*$S$819/$O$813,MAX(IF(B1022&gt;$R$820,B1022*$S$820/$O$813,0),$R$819*$S$819/$O$813)),$R$818*$S$818/$O$813)),$R$817*$S$817/$O$813)),$R$816*$S$816/$O$813)),$R$815*$S$815/$O$813)),$R$814*$S$814/$O$813)),4)</f>
        <v>0</v>
      </c>
      <c r="K1023" s="78">
        <f t="shared" si="214"/>
        <v>0</v>
      </c>
      <c r="L1023" s="144">
        <f t="shared" si="212"/>
        <v>0</v>
      </c>
      <c r="M1023" s="87">
        <f t="shared" si="215"/>
        <v>0</v>
      </c>
      <c r="N1023" s="75"/>
      <c r="O1023" s="75"/>
      <c r="P1023" s="75"/>
      <c r="Q1023" s="34"/>
      <c r="R1023" s="34"/>
      <c r="V1023" s="36">
        <f t="shared" si="216"/>
        <v>0</v>
      </c>
      <c r="W1023" s="36">
        <f t="shared" si="217"/>
        <v>0</v>
      </c>
    </row>
    <row r="1024" spans="1:23" x14ac:dyDescent="0.2">
      <c r="A1024" s="29">
        <v>42221</v>
      </c>
      <c r="B1024" s="30"/>
      <c r="C1024" s="30"/>
      <c r="D1024" s="2">
        <f t="shared" si="218"/>
        <v>0</v>
      </c>
      <c r="E1024" s="30">
        <f t="shared" si="218"/>
        <v>0</v>
      </c>
      <c r="F1024" s="73">
        <f t="shared" si="219"/>
        <v>0</v>
      </c>
      <c r="G1024" s="43">
        <f t="shared" si="219"/>
        <v>0</v>
      </c>
      <c r="I1024" s="31">
        <f t="shared" si="213"/>
        <v>0</v>
      </c>
      <c r="J1024" s="137">
        <f t="shared" si="220"/>
        <v>0</v>
      </c>
      <c r="K1024" s="77">
        <f t="shared" si="214"/>
        <v>0</v>
      </c>
      <c r="L1024" s="137">
        <f t="shared" si="212"/>
        <v>0</v>
      </c>
      <c r="M1024" s="77">
        <f t="shared" si="215"/>
        <v>0</v>
      </c>
      <c r="N1024" s="14"/>
      <c r="O1024" s="14"/>
      <c r="P1024" s="14"/>
      <c r="Q1024" s="34"/>
      <c r="R1024" s="34"/>
      <c r="V1024" s="36">
        <f t="shared" si="216"/>
        <v>0</v>
      </c>
      <c r="W1024" s="36">
        <f t="shared" si="217"/>
        <v>0</v>
      </c>
    </row>
    <row r="1025" spans="1:23" x14ac:dyDescent="0.2">
      <c r="A1025" s="29">
        <v>42222</v>
      </c>
      <c r="B1025" s="30"/>
      <c r="C1025" s="30"/>
      <c r="D1025" s="2">
        <f t="shared" si="218"/>
        <v>0</v>
      </c>
      <c r="E1025" s="30">
        <f t="shared" si="218"/>
        <v>0</v>
      </c>
      <c r="F1025" s="73">
        <f t="shared" si="219"/>
        <v>0</v>
      </c>
      <c r="G1025" s="43">
        <f t="shared" si="219"/>
        <v>0</v>
      </c>
      <c r="I1025" s="31">
        <f t="shared" si="213"/>
        <v>0</v>
      </c>
      <c r="J1025" s="137">
        <f t="shared" si="220"/>
        <v>0</v>
      </c>
      <c r="K1025" s="77">
        <f t="shared" si="214"/>
        <v>0</v>
      </c>
      <c r="L1025" s="137">
        <f t="shared" si="212"/>
        <v>0</v>
      </c>
      <c r="M1025" s="77">
        <f t="shared" si="215"/>
        <v>0</v>
      </c>
      <c r="N1025" s="14"/>
      <c r="O1025" s="14"/>
      <c r="P1025" s="14"/>
      <c r="Q1025" s="34"/>
      <c r="R1025" s="34"/>
      <c r="V1025" s="36">
        <f t="shared" si="216"/>
        <v>0</v>
      </c>
      <c r="W1025" s="36">
        <f t="shared" si="217"/>
        <v>0</v>
      </c>
    </row>
    <row r="1026" spans="1:23" x14ac:dyDescent="0.2">
      <c r="A1026" s="29">
        <v>42223</v>
      </c>
      <c r="B1026" s="30"/>
      <c r="C1026" s="30"/>
      <c r="D1026" s="2">
        <f t="shared" si="218"/>
        <v>0</v>
      </c>
      <c r="E1026" s="30">
        <f t="shared" si="218"/>
        <v>0</v>
      </c>
      <c r="F1026" s="73">
        <f t="shared" si="219"/>
        <v>0</v>
      </c>
      <c r="G1026" s="43">
        <f t="shared" si="219"/>
        <v>0</v>
      </c>
      <c r="I1026" s="19">
        <f t="shared" si="213"/>
        <v>0</v>
      </c>
      <c r="J1026" s="138">
        <f t="shared" si="220"/>
        <v>0</v>
      </c>
      <c r="K1026" s="78">
        <f t="shared" si="214"/>
        <v>0</v>
      </c>
      <c r="L1026" s="144">
        <f t="shared" si="212"/>
        <v>0</v>
      </c>
      <c r="M1026" s="87">
        <f t="shared" si="215"/>
        <v>0</v>
      </c>
      <c r="N1026" s="14"/>
      <c r="O1026" s="14"/>
      <c r="P1026" s="14"/>
      <c r="V1026" s="36">
        <f t="shared" si="216"/>
        <v>0</v>
      </c>
      <c r="W1026" s="36">
        <f t="shared" si="217"/>
        <v>0</v>
      </c>
    </row>
    <row r="1027" spans="1:23" x14ac:dyDescent="0.2">
      <c r="A1027" s="29">
        <v>42224</v>
      </c>
      <c r="B1027" s="30"/>
      <c r="C1027" s="30"/>
      <c r="D1027" s="2">
        <f t="shared" si="218"/>
        <v>0</v>
      </c>
      <c r="E1027" s="30">
        <f t="shared" si="218"/>
        <v>0</v>
      </c>
      <c r="F1027" s="73">
        <f t="shared" si="219"/>
        <v>0</v>
      </c>
      <c r="G1027" s="43">
        <f t="shared" si="219"/>
        <v>0</v>
      </c>
      <c r="I1027" s="19">
        <f t="shared" si="213"/>
        <v>0</v>
      </c>
      <c r="J1027" s="138">
        <f t="shared" si="220"/>
        <v>0</v>
      </c>
      <c r="K1027" s="78">
        <f t="shared" si="214"/>
        <v>0</v>
      </c>
      <c r="L1027" s="144">
        <f t="shared" si="212"/>
        <v>0</v>
      </c>
      <c r="M1027" s="87">
        <f t="shared" si="215"/>
        <v>0</v>
      </c>
      <c r="N1027" s="14"/>
      <c r="O1027" s="14"/>
      <c r="P1027" s="14"/>
      <c r="V1027" s="36">
        <f t="shared" si="216"/>
        <v>0</v>
      </c>
      <c r="W1027" s="36">
        <f t="shared" si="217"/>
        <v>0</v>
      </c>
    </row>
    <row r="1028" spans="1:23" x14ac:dyDescent="0.2">
      <c r="A1028" s="29">
        <v>42225</v>
      </c>
      <c r="B1028" s="30"/>
      <c r="C1028" s="30"/>
      <c r="D1028" s="2">
        <f t="shared" si="218"/>
        <v>0</v>
      </c>
      <c r="E1028" s="30">
        <f t="shared" si="218"/>
        <v>0</v>
      </c>
      <c r="F1028" s="73">
        <f t="shared" si="219"/>
        <v>0</v>
      </c>
      <c r="G1028" s="43">
        <f t="shared" si="219"/>
        <v>0</v>
      </c>
      <c r="I1028" s="19">
        <f t="shared" si="213"/>
        <v>0</v>
      </c>
      <c r="J1028" s="138">
        <f t="shared" si="220"/>
        <v>0</v>
      </c>
      <c r="K1028" s="78">
        <f t="shared" si="214"/>
        <v>0</v>
      </c>
      <c r="L1028" s="144">
        <f t="shared" si="212"/>
        <v>0</v>
      </c>
      <c r="M1028" s="87">
        <f t="shared" si="215"/>
        <v>0</v>
      </c>
      <c r="N1028" s="14"/>
      <c r="O1028" s="14"/>
      <c r="P1028" s="14"/>
      <c r="V1028" s="36">
        <f t="shared" si="216"/>
        <v>0</v>
      </c>
      <c r="W1028" s="36">
        <f t="shared" si="217"/>
        <v>0</v>
      </c>
    </row>
    <row r="1029" spans="1:23" x14ac:dyDescent="0.2">
      <c r="A1029" s="29">
        <v>42226</v>
      </c>
      <c r="B1029" s="30"/>
      <c r="C1029" s="30"/>
      <c r="D1029" s="2">
        <f t="shared" si="218"/>
        <v>0</v>
      </c>
      <c r="E1029" s="30">
        <f t="shared" si="218"/>
        <v>0</v>
      </c>
      <c r="F1029" s="73">
        <f t="shared" si="219"/>
        <v>0</v>
      </c>
      <c r="G1029" s="43">
        <f t="shared" si="219"/>
        <v>0</v>
      </c>
      <c r="I1029" s="19">
        <f t="shared" si="213"/>
        <v>0</v>
      </c>
      <c r="J1029" s="138">
        <f t="shared" si="220"/>
        <v>0</v>
      </c>
      <c r="K1029" s="78">
        <f t="shared" si="214"/>
        <v>0</v>
      </c>
      <c r="L1029" s="144">
        <f t="shared" si="212"/>
        <v>0</v>
      </c>
      <c r="M1029" s="87">
        <f t="shared" si="215"/>
        <v>0</v>
      </c>
      <c r="N1029" s="192"/>
      <c r="O1029" s="192"/>
      <c r="P1029" s="192"/>
      <c r="V1029" s="36">
        <f t="shared" si="216"/>
        <v>0</v>
      </c>
      <c r="W1029" s="36">
        <f t="shared" si="217"/>
        <v>0</v>
      </c>
    </row>
    <row r="1030" spans="1:23" x14ac:dyDescent="0.2">
      <c r="A1030" s="29">
        <v>42227</v>
      </c>
      <c r="B1030" s="30"/>
      <c r="C1030" s="30"/>
      <c r="D1030" s="2">
        <f t="shared" si="218"/>
        <v>0</v>
      </c>
      <c r="E1030" s="30">
        <f t="shared" si="218"/>
        <v>0</v>
      </c>
      <c r="F1030" s="73">
        <f t="shared" si="219"/>
        <v>0</v>
      </c>
      <c r="G1030" s="43">
        <f t="shared" si="219"/>
        <v>0</v>
      </c>
      <c r="I1030" s="19">
        <f t="shared" si="213"/>
        <v>0</v>
      </c>
      <c r="J1030" s="138">
        <f t="shared" si="220"/>
        <v>0</v>
      </c>
      <c r="K1030" s="78">
        <f t="shared" si="214"/>
        <v>0</v>
      </c>
      <c r="L1030" s="144">
        <f t="shared" si="212"/>
        <v>0</v>
      </c>
      <c r="M1030" s="87">
        <f t="shared" si="215"/>
        <v>0</v>
      </c>
      <c r="N1030" s="175"/>
      <c r="O1030" s="175"/>
      <c r="P1030" s="175"/>
      <c r="V1030" s="36">
        <f t="shared" si="216"/>
        <v>0</v>
      </c>
      <c r="W1030" s="36">
        <f t="shared" si="217"/>
        <v>0</v>
      </c>
    </row>
    <row r="1031" spans="1:23" x14ac:dyDescent="0.2">
      <c r="A1031" s="29">
        <v>42228</v>
      </c>
      <c r="B1031" s="30"/>
      <c r="C1031" s="30"/>
      <c r="D1031" s="2">
        <f t="shared" si="218"/>
        <v>0</v>
      </c>
      <c r="E1031" s="30">
        <f t="shared" si="218"/>
        <v>0</v>
      </c>
      <c r="F1031" s="73">
        <f t="shared" si="219"/>
        <v>0</v>
      </c>
      <c r="G1031" s="43">
        <f t="shared" si="219"/>
        <v>0</v>
      </c>
      <c r="I1031" s="31">
        <f t="shared" si="213"/>
        <v>0</v>
      </c>
      <c r="J1031" s="137">
        <f t="shared" si="220"/>
        <v>0</v>
      </c>
      <c r="K1031" s="77">
        <f t="shared" si="214"/>
        <v>0</v>
      </c>
      <c r="L1031" s="137">
        <f t="shared" si="212"/>
        <v>0</v>
      </c>
      <c r="M1031" s="77">
        <f t="shared" si="215"/>
        <v>0</v>
      </c>
      <c r="N1031" s="20"/>
      <c r="O1031" s="21"/>
      <c r="P1031" s="21"/>
      <c r="V1031" s="36">
        <f t="shared" si="216"/>
        <v>0</v>
      </c>
      <c r="W1031" s="36">
        <f t="shared" si="217"/>
        <v>0</v>
      </c>
    </row>
    <row r="1032" spans="1:23" x14ac:dyDescent="0.2">
      <c r="A1032" s="29">
        <v>42229</v>
      </c>
      <c r="B1032" s="30"/>
      <c r="C1032" s="30"/>
      <c r="D1032" s="2">
        <f t="shared" si="218"/>
        <v>0</v>
      </c>
      <c r="E1032" s="30">
        <f t="shared" si="218"/>
        <v>0</v>
      </c>
      <c r="F1032" s="73">
        <f t="shared" si="219"/>
        <v>0</v>
      </c>
      <c r="G1032" s="43">
        <f t="shared" si="219"/>
        <v>0</v>
      </c>
      <c r="I1032" s="31">
        <f t="shared" si="213"/>
        <v>0</v>
      </c>
      <c r="J1032" s="137">
        <f t="shared" si="220"/>
        <v>0</v>
      </c>
      <c r="K1032" s="77">
        <f t="shared" si="214"/>
        <v>0</v>
      </c>
      <c r="L1032" s="137">
        <f t="shared" ref="L1032:L1095" si="221">ROUND(IF(B1031&lt;=$R$824,B1031*$S$824/$O$813,IF(B1031&gt;$R$825,B1031*$S$825/$O$813,0)),4)</f>
        <v>0</v>
      </c>
      <c r="M1032" s="77">
        <f t="shared" si="215"/>
        <v>0</v>
      </c>
      <c r="N1032" s="14"/>
      <c r="O1032" s="14"/>
      <c r="P1032" s="14"/>
      <c r="V1032" s="36">
        <f t="shared" si="216"/>
        <v>0</v>
      </c>
      <c r="W1032" s="36">
        <f t="shared" si="217"/>
        <v>0</v>
      </c>
    </row>
    <row r="1033" spans="1:23" x14ac:dyDescent="0.2">
      <c r="A1033" s="29">
        <v>42230</v>
      </c>
      <c r="B1033" s="30"/>
      <c r="C1033" s="30"/>
      <c r="D1033" s="2">
        <f t="shared" si="218"/>
        <v>0</v>
      </c>
      <c r="E1033" s="30">
        <f t="shared" si="218"/>
        <v>0</v>
      </c>
      <c r="F1033" s="73">
        <f t="shared" si="219"/>
        <v>0</v>
      </c>
      <c r="G1033" s="43">
        <f t="shared" si="219"/>
        <v>0</v>
      </c>
      <c r="I1033" s="19">
        <f t="shared" si="213"/>
        <v>0</v>
      </c>
      <c r="J1033" s="138">
        <f t="shared" si="220"/>
        <v>0</v>
      </c>
      <c r="K1033" s="78">
        <f t="shared" si="214"/>
        <v>0</v>
      </c>
      <c r="L1033" s="144">
        <f t="shared" si="221"/>
        <v>0</v>
      </c>
      <c r="M1033" s="87">
        <f t="shared" si="215"/>
        <v>0</v>
      </c>
      <c r="N1033" s="14"/>
      <c r="O1033" s="14"/>
      <c r="P1033" s="14"/>
      <c r="V1033" s="36">
        <f t="shared" si="216"/>
        <v>0</v>
      </c>
      <c r="W1033" s="36">
        <f t="shared" si="217"/>
        <v>0</v>
      </c>
    </row>
    <row r="1034" spans="1:23" x14ac:dyDescent="0.2">
      <c r="A1034" s="29">
        <v>42231</v>
      </c>
      <c r="B1034" s="30"/>
      <c r="C1034" s="30"/>
      <c r="D1034" s="2">
        <f t="shared" si="218"/>
        <v>0</v>
      </c>
      <c r="E1034" s="30">
        <f t="shared" si="218"/>
        <v>0</v>
      </c>
      <c r="F1034" s="73">
        <f t="shared" si="219"/>
        <v>0</v>
      </c>
      <c r="G1034" s="43">
        <f t="shared" si="219"/>
        <v>0</v>
      </c>
      <c r="I1034" s="19">
        <f t="shared" si="213"/>
        <v>0</v>
      </c>
      <c r="J1034" s="138">
        <f t="shared" si="220"/>
        <v>0</v>
      </c>
      <c r="K1034" s="78">
        <f t="shared" si="214"/>
        <v>0</v>
      </c>
      <c r="L1034" s="144">
        <f t="shared" si="221"/>
        <v>0</v>
      </c>
      <c r="M1034" s="87">
        <f t="shared" si="215"/>
        <v>0</v>
      </c>
      <c r="N1034" s="14"/>
      <c r="O1034" s="14"/>
      <c r="P1034" s="14"/>
      <c r="V1034" s="36">
        <f t="shared" si="216"/>
        <v>0</v>
      </c>
      <c r="W1034" s="36">
        <f t="shared" si="217"/>
        <v>0</v>
      </c>
    </row>
    <row r="1035" spans="1:23" x14ac:dyDescent="0.2">
      <c r="A1035" s="29">
        <v>42232</v>
      </c>
      <c r="B1035" s="30"/>
      <c r="C1035" s="30"/>
      <c r="D1035" s="2">
        <f t="shared" si="218"/>
        <v>0</v>
      </c>
      <c r="E1035" s="30">
        <f t="shared" si="218"/>
        <v>0</v>
      </c>
      <c r="F1035" s="73">
        <f t="shared" si="219"/>
        <v>0</v>
      </c>
      <c r="G1035" s="43">
        <f t="shared" si="219"/>
        <v>0</v>
      </c>
      <c r="I1035" s="19">
        <f t="shared" si="213"/>
        <v>0</v>
      </c>
      <c r="J1035" s="138">
        <f t="shared" si="220"/>
        <v>0</v>
      </c>
      <c r="K1035" s="78">
        <f t="shared" si="214"/>
        <v>0</v>
      </c>
      <c r="L1035" s="144">
        <f t="shared" si="221"/>
        <v>0</v>
      </c>
      <c r="M1035" s="87">
        <f t="shared" si="215"/>
        <v>0</v>
      </c>
      <c r="N1035" s="14"/>
      <c r="O1035" s="14"/>
      <c r="P1035" s="14"/>
      <c r="V1035" s="36">
        <f t="shared" si="216"/>
        <v>0</v>
      </c>
      <c r="W1035" s="36">
        <f t="shared" si="217"/>
        <v>0</v>
      </c>
    </row>
    <row r="1036" spans="1:23" x14ac:dyDescent="0.2">
      <c r="A1036" s="29">
        <v>42233</v>
      </c>
      <c r="B1036" s="30"/>
      <c r="C1036" s="30"/>
      <c r="D1036" s="2">
        <f t="shared" si="218"/>
        <v>0</v>
      </c>
      <c r="E1036" s="30">
        <f t="shared" si="218"/>
        <v>0</v>
      </c>
      <c r="F1036" s="73">
        <f t="shared" si="219"/>
        <v>0</v>
      </c>
      <c r="G1036" s="43">
        <f t="shared" si="219"/>
        <v>0</v>
      </c>
      <c r="I1036" s="19">
        <f t="shared" ref="I1036:I1099" si="222">ROUND(B1035*$N$2/$O$813,2)</f>
        <v>0</v>
      </c>
      <c r="J1036" s="138">
        <f t="shared" si="220"/>
        <v>0</v>
      </c>
      <c r="K1036" s="78">
        <f t="shared" si="214"/>
        <v>0</v>
      </c>
      <c r="L1036" s="144">
        <f t="shared" si="221"/>
        <v>0</v>
      </c>
      <c r="M1036" s="87">
        <f t="shared" si="215"/>
        <v>0</v>
      </c>
      <c r="N1036" s="14"/>
      <c r="O1036" s="14"/>
      <c r="P1036" s="14"/>
      <c r="V1036" s="36">
        <f t="shared" si="216"/>
        <v>0</v>
      </c>
      <c r="W1036" s="36">
        <f t="shared" si="217"/>
        <v>0</v>
      </c>
    </row>
    <row r="1037" spans="1:23" x14ac:dyDescent="0.2">
      <c r="A1037" s="29">
        <v>42234</v>
      </c>
      <c r="B1037" s="30"/>
      <c r="C1037" s="30"/>
      <c r="D1037" s="2">
        <f t="shared" si="218"/>
        <v>0</v>
      </c>
      <c r="E1037" s="30">
        <f t="shared" si="218"/>
        <v>0</v>
      </c>
      <c r="F1037" s="73">
        <f t="shared" si="219"/>
        <v>0</v>
      </c>
      <c r="G1037" s="43">
        <f t="shared" si="219"/>
        <v>0</v>
      </c>
      <c r="I1037" s="19">
        <f t="shared" si="222"/>
        <v>0</v>
      </c>
      <c r="J1037" s="138">
        <f t="shared" si="220"/>
        <v>0</v>
      </c>
      <c r="K1037" s="78">
        <f t="shared" si="214"/>
        <v>0</v>
      </c>
      <c r="L1037" s="144">
        <f t="shared" si="221"/>
        <v>0</v>
      </c>
      <c r="M1037" s="87">
        <f t="shared" si="215"/>
        <v>0</v>
      </c>
      <c r="N1037" s="14"/>
      <c r="O1037" s="14"/>
      <c r="P1037" s="14"/>
      <c r="V1037" s="36">
        <f t="shared" si="216"/>
        <v>0</v>
      </c>
      <c r="W1037" s="36">
        <f t="shared" si="217"/>
        <v>0</v>
      </c>
    </row>
    <row r="1038" spans="1:23" x14ac:dyDescent="0.2">
      <c r="A1038" s="29">
        <v>42235</v>
      </c>
      <c r="B1038" s="30"/>
      <c r="C1038" s="30"/>
      <c r="D1038" s="2">
        <f t="shared" si="218"/>
        <v>0</v>
      </c>
      <c r="E1038" s="30">
        <f t="shared" si="218"/>
        <v>0</v>
      </c>
      <c r="F1038" s="73">
        <f t="shared" si="219"/>
        <v>0</v>
      </c>
      <c r="G1038" s="43">
        <f t="shared" si="219"/>
        <v>0</v>
      </c>
      <c r="I1038" s="31">
        <f t="shared" si="222"/>
        <v>0</v>
      </c>
      <c r="J1038" s="137">
        <f t="shared" si="220"/>
        <v>0</v>
      </c>
      <c r="K1038" s="77">
        <f t="shared" si="214"/>
        <v>0</v>
      </c>
      <c r="L1038" s="137">
        <f t="shared" si="221"/>
        <v>0</v>
      </c>
      <c r="M1038" s="77">
        <f t="shared" si="215"/>
        <v>0</v>
      </c>
      <c r="N1038" s="14"/>
      <c r="O1038" s="14"/>
      <c r="P1038" s="14"/>
      <c r="V1038" s="36">
        <f t="shared" si="216"/>
        <v>0</v>
      </c>
      <c r="W1038" s="36">
        <f t="shared" si="217"/>
        <v>0</v>
      </c>
    </row>
    <row r="1039" spans="1:23" x14ac:dyDescent="0.2">
      <c r="A1039" s="29">
        <v>42236</v>
      </c>
      <c r="B1039" s="30"/>
      <c r="C1039" s="30"/>
      <c r="D1039" s="2">
        <f t="shared" si="218"/>
        <v>0</v>
      </c>
      <c r="E1039" s="30">
        <f t="shared" si="218"/>
        <v>0</v>
      </c>
      <c r="F1039" s="73">
        <f t="shared" si="219"/>
        <v>0</v>
      </c>
      <c r="G1039" s="43">
        <f t="shared" si="219"/>
        <v>0</v>
      </c>
      <c r="I1039" s="31">
        <f t="shared" si="222"/>
        <v>0</v>
      </c>
      <c r="J1039" s="137">
        <f t="shared" si="220"/>
        <v>0</v>
      </c>
      <c r="K1039" s="77">
        <f t="shared" si="214"/>
        <v>0</v>
      </c>
      <c r="L1039" s="137">
        <f t="shared" si="221"/>
        <v>0</v>
      </c>
      <c r="M1039" s="77">
        <f t="shared" si="215"/>
        <v>0</v>
      </c>
      <c r="N1039" s="14"/>
      <c r="O1039" s="14"/>
      <c r="P1039" s="14"/>
      <c r="V1039" s="36">
        <f t="shared" si="216"/>
        <v>0</v>
      </c>
      <c r="W1039" s="36">
        <f t="shared" si="217"/>
        <v>0</v>
      </c>
    </row>
    <row r="1040" spans="1:23" x14ac:dyDescent="0.2">
      <c r="A1040" s="29">
        <v>42237</v>
      </c>
      <c r="B1040" s="30"/>
      <c r="C1040" s="30"/>
      <c r="D1040" s="2">
        <f t="shared" si="218"/>
        <v>0</v>
      </c>
      <c r="E1040" s="30">
        <f t="shared" si="218"/>
        <v>0</v>
      </c>
      <c r="F1040" s="73">
        <f t="shared" si="219"/>
        <v>0</v>
      </c>
      <c r="G1040" s="43">
        <f t="shared" si="219"/>
        <v>0</v>
      </c>
      <c r="I1040" s="19">
        <f t="shared" si="222"/>
        <v>0</v>
      </c>
      <c r="J1040" s="138">
        <f t="shared" si="220"/>
        <v>0</v>
      </c>
      <c r="K1040" s="78">
        <f t="shared" si="214"/>
        <v>0</v>
      </c>
      <c r="L1040" s="144">
        <f t="shared" si="221"/>
        <v>0</v>
      </c>
      <c r="M1040" s="87">
        <f t="shared" si="215"/>
        <v>0</v>
      </c>
      <c r="N1040" s="14"/>
      <c r="O1040" s="14"/>
      <c r="P1040" s="14"/>
      <c r="V1040" s="36">
        <f t="shared" si="216"/>
        <v>0</v>
      </c>
      <c r="W1040" s="36">
        <f t="shared" si="217"/>
        <v>0</v>
      </c>
    </row>
    <row r="1041" spans="1:23" x14ac:dyDescent="0.2">
      <c r="A1041" s="29">
        <v>42238</v>
      </c>
      <c r="B1041" s="30"/>
      <c r="C1041" s="30"/>
      <c r="D1041" s="2">
        <f t="shared" si="218"/>
        <v>0</v>
      </c>
      <c r="E1041" s="30">
        <f t="shared" si="218"/>
        <v>0</v>
      </c>
      <c r="F1041" s="73">
        <f t="shared" si="219"/>
        <v>0</v>
      </c>
      <c r="G1041" s="43">
        <f t="shared" si="219"/>
        <v>0</v>
      </c>
      <c r="I1041" s="19">
        <f t="shared" si="222"/>
        <v>0</v>
      </c>
      <c r="J1041" s="138">
        <f t="shared" si="220"/>
        <v>0</v>
      </c>
      <c r="K1041" s="78">
        <f t="shared" si="214"/>
        <v>0</v>
      </c>
      <c r="L1041" s="144">
        <f t="shared" si="221"/>
        <v>0</v>
      </c>
      <c r="M1041" s="87">
        <f t="shared" si="215"/>
        <v>0</v>
      </c>
      <c r="N1041" s="14"/>
      <c r="O1041" s="14"/>
      <c r="P1041" s="14"/>
      <c r="V1041" s="36">
        <f t="shared" si="216"/>
        <v>0</v>
      </c>
      <c r="W1041" s="36">
        <f t="shared" si="217"/>
        <v>0</v>
      </c>
    </row>
    <row r="1042" spans="1:23" x14ac:dyDescent="0.2">
      <c r="A1042" s="29">
        <v>42239</v>
      </c>
      <c r="B1042" s="30"/>
      <c r="C1042" s="30"/>
      <c r="D1042" s="2">
        <f t="shared" si="218"/>
        <v>0</v>
      </c>
      <c r="E1042" s="30">
        <f t="shared" si="218"/>
        <v>0</v>
      </c>
      <c r="F1042" s="73">
        <f t="shared" si="219"/>
        <v>0</v>
      </c>
      <c r="G1042" s="43">
        <f t="shared" si="219"/>
        <v>0</v>
      </c>
      <c r="I1042" s="19">
        <f t="shared" si="222"/>
        <v>0</v>
      </c>
      <c r="J1042" s="138">
        <f t="shared" si="220"/>
        <v>0</v>
      </c>
      <c r="K1042" s="78">
        <f t="shared" si="214"/>
        <v>0</v>
      </c>
      <c r="L1042" s="144">
        <f t="shared" si="221"/>
        <v>0</v>
      </c>
      <c r="M1042" s="87">
        <f t="shared" si="215"/>
        <v>0</v>
      </c>
      <c r="N1042" s="14"/>
      <c r="O1042" s="14"/>
      <c r="P1042" s="14"/>
      <c r="V1042" s="36">
        <f t="shared" si="216"/>
        <v>0</v>
      </c>
      <c r="W1042" s="36">
        <f t="shared" si="217"/>
        <v>0</v>
      </c>
    </row>
    <row r="1043" spans="1:23" x14ac:dyDescent="0.2">
      <c r="A1043" s="29">
        <v>42240</v>
      </c>
      <c r="B1043" s="30"/>
      <c r="C1043" s="30"/>
      <c r="D1043" s="2">
        <f t="shared" si="218"/>
        <v>0</v>
      </c>
      <c r="E1043" s="30">
        <f t="shared" si="218"/>
        <v>0</v>
      </c>
      <c r="F1043" s="73">
        <f t="shared" si="219"/>
        <v>0</v>
      </c>
      <c r="G1043" s="43">
        <f t="shared" si="219"/>
        <v>0</v>
      </c>
      <c r="I1043" s="19">
        <f t="shared" si="222"/>
        <v>0</v>
      </c>
      <c r="J1043" s="138">
        <f t="shared" si="220"/>
        <v>0</v>
      </c>
      <c r="K1043" s="78">
        <f t="shared" si="214"/>
        <v>0</v>
      </c>
      <c r="L1043" s="144">
        <f t="shared" si="221"/>
        <v>0</v>
      </c>
      <c r="M1043" s="87">
        <f t="shared" si="215"/>
        <v>0</v>
      </c>
      <c r="N1043" s="14"/>
      <c r="O1043" s="14"/>
      <c r="P1043" s="14"/>
      <c r="V1043" s="36">
        <f t="shared" si="216"/>
        <v>0</v>
      </c>
      <c r="W1043" s="36">
        <f t="shared" si="217"/>
        <v>0</v>
      </c>
    </row>
    <row r="1044" spans="1:23" x14ac:dyDescent="0.2">
      <c r="A1044" s="29">
        <v>42241</v>
      </c>
      <c r="B1044" s="30"/>
      <c r="C1044" s="30"/>
      <c r="D1044" s="2">
        <f t="shared" si="218"/>
        <v>0</v>
      </c>
      <c r="E1044" s="30">
        <f t="shared" si="218"/>
        <v>0</v>
      </c>
      <c r="F1044" s="73">
        <f t="shared" si="219"/>
        <v>0</v>
      </c>
      <c r="G1044" s="43">
        <f t="shared" si="219"/>
        <v>0</v>
      </c>
      <c r="I1044" s="19">
        <f t="shared" si="222"/>
        <v>0</v>
      </c>
      <c r="J1044" s="138">
        <f t="shared" si="220"/>
        <v>0</v>
      </c>
      <c r="K1044" s="78">
        <f t="shared" si="214"/>
        <v>0</v>
      </c>
      <c r="L1044" s="144">
        <f t="shared" si="221"/>
        <v>0</v>
      </c>
      <c r="M1044" s="87">
        <f t="shared" si="215"/>
        <v>0</v>
      </c>
      <c r="N1044" s="14"/>
      <c r="O1044" s="14"/>
      <c r="P1044" s="14"/>
      <c r="V1044" s="36">
        <f t="shared" si="216"/>
        <v>0</v>
      </c>
      <c r="W1044" s="36">
        <f t="shared" si="217"/>
        <v>0</v>
      </c>
    </row>
    <row r="1045" spans="1:23" x14ac:dyDescent="0.2">
      <c r="A1045" s="29">
        <v>42242</v>
      </c>
      <c r="B1045" s="30"/>
      <c r="C1045" s="30"/>
      <c r="D1045" s="2">
        <f t="shared" si="218"/>
        <v>0</v>
      </c>
      <c r="E1045" s="30">
        <f t="shared" si="218"/>
        <v>0</v>
      </c>
      <c r="F1045" s="73">
        <f t="shared" si="219"/>
        <v>0</v>
      </c>
      <c r="G1045" s="43">
        <f t="shared" si="219"/>
        <v>0</v>
      </c>
      <c r="I1045" s="31">
        <f t="shared" si="222"/>
        <v>0</v>
      </c>
      <c r="J1045" s="137">
        <f t="shared" si="220"/>
        <v>0</v>
      </c>
      <c r="K1045" s="77">
        <f t="shared" si="214"/>
        <v>0</v>
      </c>
      <c r="L1045" s="137">
        <f t="shared" si="221"/>
        <v>0</v>
      </c>
      <c r="M1045" s="77">
        <f t="shared" si="215"/>
        <v>0</v>
      </c>
      <c r="N1045" s="14"/>
      <c r="O1045" s="14"/>
      <c r="P1045" s="14"/>
      <c r="V1045" s="36">
        <f t="shared" si="216"/>
        <v>0</v>
      </c>
      <c r="W1045" s="36">
        <f t="shared" si="217"/>
        <v>0</v>
      </c>
    </row>
    <row r="1046" spans="1:23" x14ac:dyDescent="0.2">
      <c r="A1046" s="29">
        <v>42243</v>
      </c>
      <c r="B1046" s="30"/>
      <c r="C1046" s="30"/>
      <c r="D1046" s="2">
        <f t="shared" si="218"/>
        <v>0</v>
      </c>
      <c r="E1046" s="30">
        <f t="shared" si="218"/>
        <v>0</v>
      </c>
      <c r="F1046" s="73">
        <f t="shared" si="219"/>
        <v>0</v>
      </c>
      <c r="G1046" s="43">
        <f t="shared" si="219"/>
        <v>0</v>
      </c>
      <c r="I1046" s="31">
        <f t="shared" si="222"/>
        <v>0</v>
      </c>
      <c r="J1046" s="137">
        <f t="shared" si="220"/>
        <v>0</v>
      </c>
      <c r="K1046" s="77">
        <f t="shared" si="214"/>
        <v>0</v>
      </c>
      <c r="L1046" s="137">
        <f t="shared" si="221"/>
        <v>0</v>
      </c>
      <c r="M1046" s="77">
        <f t="shared" si="215"/>
        <v>0</v>
      </c>
      <c r="N1046" s="191" t="s">
        <v>54</v>
      </c>
      <c r="O1046" s="191"/>
      <c r="P1046" s="191"/>
      <c r="V1046" s="36">
        <f t="shared" si="216"/>
        <v>0</v>
      </c>
      <c r="W1046" s="36">
        <f t="shared" si="217"/>
        <v>0</v>
      </c>
    </row>
    <row r="1047" spans="1:23" x14ac:dyDescent="0.2">
      <c r="A1047" s="29">
        <v>42244</v>
      </c>
      <c r="B1047" s="30"/>
      <c r="C1047" s="30"/>
      <c r="D1047" s="2">
        <f t="shared" si="218"/>
        <v>0</v>
      </c>
      <c r="E1047" s="30">
        <f t="shared" si="218"/>
        <v>0</v>
      </c>
      <c r="F1047" s="73">
        <f t="shared" si="219"/>
        <v>0</v>
      </c>
      <c r="G1047" s="43">
        <f t="shared" si="219"/>
        <v>0</v>
      </c>
      <c r="I1047" s="19">
        <f t="shared" si="222"/>
        <v>0</v>
      </c>
      <c r="J1047" s="138">
        <f t="shared" si="220"/>
        <v>0</v>
      </c>
      <c r="K1047" s="78">
        <f t="shared" si="214"/>
        <v>0</v>
      </c>
      <c r="L1047" s="144">
        <f t="shared" si="221"/>
        <v>0</v>
      </c>
      <c r="M1047" s="87">
        <f t="shared" si="215"/>
        <v>0</v>
      </c>
      <c r="N1047" s="119" t="s">
        <v>52</v>
      </c>
      <c r="O1047" s="120">
        <f>SUM(J1021:J1051)</f>
        <v>0</v>
      </c>
      <c r="P1047" s="76">
        <f>SUM(L1021:L1051)</f>
        <v>0</v>
      </c>
      <c r="V1047" s="36">
        <f t="shared" si="216"/>
        <v>0</v>
      </c>
      <c r="W1047" s="36">
        <f t="shared" si="217"/>
        <v>0</v>
      </c>
    </row>
    <row r="1048" spans="1:23" x14ac:dyDescent="0.2">
      <c r="A1048" s="29">
        <v>42245</v>
      </c>
      <c r="B1048" s="30"/>
      <c r="C1048" s="30"/>
      <c r="D1048" s="2">
        <f t="shared" si="218"/>
        <v>0</v>
      </c>
      <c r="E1048" s="30">
        <f t="shared" si="218"/>
        <v>0</v>
      </c>
      <c r="F1048" s="73">
        <f t="shared" si="219"/>
        <v>0</v>
      </c>
      <c r="G1048" s="43">
        <f t="shared" si="219"/>
        <v>0</v>
      </c>
      <c r="I1048" s="19">
        <f t="shared" si="222"/>
        <v>0</v>
      </c>
      <c r="J1048" s="138">
        <f t="shared" si="220"/>
        <v>0</v>
      </c>
      <c r="K1048" s="78">
        <f t="shared" si="214"/>
        <v>0</v>
      </c>
      <c r="L1048" s="144">
        <f t="shared" si="221"/>
        <v>0</v>
      </c>
      <c r="M1048" s="87">
        <f t="shared" si="215"/>
        <v>0</v>
      </c>
      <c r="N1048" s="119" t="s">
        <v>53</v>
      </c>
      <c r="O1048" s="76">
        <f>SUM(K1021:K1051)</f>
        <v>0</v>
      </c>
      <c r="P1048" s="76">
        <f>SUM(M1021:M1051)</f>
        <v>0</v>
      </c>
      <c r="V1048" s="36">
        <f t="shared" si="216"/>
        <v>0</v>
      </c>
      <c r="W1048" s="36">
        <f t="shared" si="217"/>
        <v>0</v>
      </c>
    </row>
    <row r="1049" spans="1:23" x14ac:dyDescent="0.2">
      <c r="A1049" s="29">
        <v>42246</v>
      </c>
      <c r="B1049" s="30"/>
      <c r="C1049" s="30"/>
      <c r="D1049" s="2">
        <f t="shared" si="218"/>
        <v>0</v>
      </c>
      <c r="E1049" s="30">
        <f t="shared" si="218"/>
        <v>0</v>
      </c>
      <c r="F1049" s="73">
        <f t="shared" si="219"/>
        <v>0</v>
      </c>
      <c r="G1049" s="43">
        <f t="shared" si="219"/>
        <v>0</v>
      </c>
      <c r="I1049" s="19">
        <f t="shared" si="222"/>
        <v>0</v>
      </c>
      <c r="J1049" s="138">
        <f t="shared" si="220"/>
        <v>0</v>
      </c>
      <c r="K1049" s="78">
        <f t="shared" si="214"/>
        <v>0</v>
      </c>
      <c r="L1049" s="144">
        <f t="shared" si="221"/>
        <v>0</v>
      </c>
      <c r="M1049" s="87">
        <f t="shared" si="215"/>
        <v>0</v>
      </c>
      <c r="N1049" s="186" t="s">
        <v>12</v>
      </c>
      <c r="O1049" s="186"/>
      <c r="P1049" s="186"/>
      <c r="V1049" s="36">
        <f t="shared" si="216"/>
        <v>0</v>
      </c>
      <c r="W1049" s="36">
        <f t="shared" si="217"/>
        <v>0</v>
      </c>
    </row>
    <row r="1050" spans="1:23" x14ac:dyDescent="0.2">
      <c r="A1050" s="29">
        <v>42247</v>
      </c>
      <c r="B1050" s="30"/>
      <c r="C1050" s="30"/>
      <c r="D1050" s="2">
        <f t="shared" si="218"/>
        <v>0</v>
      </c>
      <c r="E1050" s="30">
        <f t="shared" si="218"/>
        <v>0</v>
      </c>
      <c r="F1050" s="73">
        <f t="shared" si="219"/>
        <v>0</v>
      </c>
      <c r="G1050" s="43">
        <f t="shared" si="219"/>
        <v>0</v>
      </c>
      <c r="I1050" s="19">
        <f t="shared" si="222"/>
        <v>0</v>
      </c>
      <c r="J1050" s="138">
        <f t="shared" si="220"/>
        <v>0</v>
      </c>
      <c r="K1050" s="78">
        <f t="shared" si="214"/>
        <v>0</v>
      </c>
      <c r="L1050" s="144">
        <f t="shared" si="221"/>
        <v>0</v>
      </c>
      <c r="M1050" s="87">
        <f t="shared" si="215"/>
        <v>0</v>
      </c>
      <c r="N1050" s="92" t="s">
        <v>43</v>
      </c>
      <c r="O1050" s="174" t="s">
        <v>39</v>
      </c>
      <c r="P1050" s="93" t="s">
        <v>40</v>
      </c>
      <c r="V1050" s="36">
        <f t="shared" si="216"/>
        <v>0</v>
      </c>
      <c r="W1050" s="36">
        <f t="shared" si="217"/>
        <v>0</v>
      </c>
    </row>
    <row r="1051" spans="1:23" x14ac:dyDescent="0.2">
      <c r="A1051" s="29">
        <v>42248</v>
      </c>
      <c r="B1051" s="30"/>
      <c r="C1051" s="30"/>
      <c r="D1051" s="2">
        <f t="shared" si="218"/>
        <v>0</v>
      </c>
      <c r="E1051" s="30">
        <f t="shared" si="218"/>
        <v>0</v>
      </c>
      <c r="F1051" s="73">
        <f t="shared" si="219"/>
        <v>0</v>
      </c>
      <c r="G1051" s="43">
        <f t="shared" si="219"/>
        <v>0</v>
      </c>
      <c r="I1051" s="32">
        <f t="shared" si="222"/>
        <v>0</v>
      </c>
      <c r="J1051" s="139">
        <f t="shared" si="220"/>
        <v>0</v>
      </c>
      <c r="K1051" s="79">
        <f t="shared" si="214"/>
        <v>0</v>
      </c>
      <c r="L1051" s="139">
        <f t="shared" si="221"/>
        <v>0</v>
      </c>
      <c r="M1051" s="79">
        <f t="shared" si="215"/>
        <v>0</v>
      </c>
      <c r="N1051" s="94">
        <f>SUM(I1021:I1051)</f>
        <v>0</v>
      </c>
      <c r="O1051" s="89">
        <f>IF(SUM(J1021:J1051)&lt;20000,20000,SUM(J1021:J1051))</f>
        <v>20000</v>
      </c>
      <c r="P1051" s="91">
        <f>IF(SUM(L1021:L1051)&lt;6000,6000,SUM(L1021:L1051))</f>
        <v>6000</v>
      </c>
      <c r="V1051" s="36">
        <f t="shared" si="216"/>
        <v>0</v>
      </c>
      <c r="W1051" s="36">
        <f t="shared" si="217"/>
        <v>0</v>
      </c>
    </row>
    <row r="1052" spans="1:23" x14ac:dyDescent="0.2">
      <c r="A1052" s="29">
        <v>42249</v>
      </c>
      <c r="B1052" s="30"/>
      <c r="C1052" s="30"/>
      <c r="D1052" s="2">
        <f t="shared" si="218"/>
        <v>0</v>
      </c>
      <c r="E1052" s="30">
        <f t="shared" si="218"/>
        <v>0</v>
      </c>
      <c r="F1052" s="73">
        <f t="shared" si="219"/>
        <v>0</v>
      </c>
      <c r="G1052" s="43">
        <f t="shared" si="219"/>
        <v>0</v>
      </c>
      <c r="I1052" s="31">
        <f t="shared" si="222"/>
        <v>0</v>
      </c>
      <c r="J1052" s="137">
        <f t="shared" si="220"/>
        <v>0</v>
      </c>
      <c r="K1052" s="77">
        <f t="shared" si="214"/>
        <v>0</v>
      </c>
      <c r="L1052" s="137">
        <f t="shared" si="221"/>
        <v>0</v>
      </c>
      <c r="M1052" s="77">
        <f t="shared" si="215"/>
        <v>0</v>
      </c>
      <c r="N1052" s="94">
        <f>ROUND(N1051*18/118,2)</f>
        <v>0</v>
      </c>
      <c r="O1052" s="95">
        <f>IF(O1051=TRUE,SUM(K1021:K1051),O1051*18%)</f>
        <v>3600</v>
      </c>
      <c r="P1052" s="96">
        <f>IF(P1051=TRUE,SUM(M1021:M1051),P1051*18%)</f>
        <v>1080</v>
      </c>
      <c r="V1052" s="36">
        <f t="shared" si="216"/>
        <v>0</v>
      </c>
      <c r="W1052" s="36">
        <f t="shared" si="217"/>
        <v>0</v>
      </c>
    </row>
    <row r="1053" spans="1:23" x14ac:dyDescent="0.2">
      <c r="A1053" s="29">
        <v>42250</v>
      </c>
      <c r="B1053" s="30"/>
      <c r="C1053" s="30"/>
      <c r="D1053" s="2">
        <f t="shared" si="218"/>
        <v>0</v>
      </c>
      <c r="E1053" s="30">
        <f t="shared" si="218"/>
        <v>0</v>
      </c>
      <c r="F1053" s="73">
        <f t="shared" si="219"/>
        <v>0</v>
      </c>
      <c r="G1053" s="43">
        <f t="shared" si="219"/>
        <v>0</v>
      </c>
      <c r="I1053" s="31">
        <f t="shared" si="222"/>
        <v>0</v>
      </c>
      <c r="J1053" s="137">
        <f t="shared" si="220"/>
        <v>0</v>
      </c>
      <c r="K1053" s="77">
        <f t="shared" si="214"/>
        <v>0</v>
      </c>
      <c r="L1053" s="137">
        <f t="shared" si="221"/>
        <v>0</v>
      </c>
      <c r="M1053" s="77">
        <f t="shared" si="215"/>
        <v>0</v>
      </c>
      <c r="N1053" s="190" t="s">
        <v>47</v>
      </c>
      <c r="O1053" s="190"/>
      <c r="P1053" s="190"/>
      <c r="V1053" s="36">
        <f t="shared" si="216"/>
        <v>0</v>
      </c>
      <c r="W1053" s="36">
        <f t="shared" si="217"/>
        <v>0</v>
      </c>
    </row>
    <row r="1054" spans="1:23" x14ac:dyDescent="0.2">
      <c r="A1054" s="29">
        <v>42251</v>
      </c>
      <c r="B1054" s="30"/>
      <c r="C1054" s="30"/>
      <c r="D1054" s="2">
        <f t="shared" si="218"/>
        <v>0</v>
      </c>
      <c r="E1054" s="30">
        <f t="shared" si="218"/>
        <v>0</v>
      </c>
      <c r="F1054" s="73">
        <f t="shared" si="219"/>
        <v>0</v>
      </c>
      <c r="G1054" s="43">
        <f t="shared" si="219"/>
        <v>0</v>
      </c>
      <c r="I1054" s="19">
        <f t="shared" si="222"/>
        <v>0</v>
      </c>
      <c r="J1054" s="138">
        <f t="shared" si="220"/>
        <v>0</v>
      </c>
      <c r="K1054" s="78">
        <f t="shared" si="214"/>
        <v>0</v>
      </c>
      <c r="L1054" s="144">
        <f t="shared" si="221"/>
        <v>0</v>
      </c>
      <c r="M1054" s="87">
        <f t="shared" si="215"/>
        <v>0</v>
      </c>
      <c r="N1054" s="75"/>
      <c r="O1054" s="75"/>
      <c r="P1054" s="75"/>
      <c r="V1054" s="36">
        <f t="shared" si="216"/>
        <v>0</v>
      </c>
      <c r="W1054" s="36">
        <f t="shared" si="217"/>
        <v>0</v>
      </c>
    </row>
    <row r="1055" spans="1:23" x14ac:dyDescent="0.2">
      <c r="A1055" s="29">
        <v>42252</v>
      </c>
      <c r="B1055" s="30"/>
      <c r="C1055" s="30"/>
      <c r="D1055" s="2">
        <f t="shared" si="218"/>
        <v>0</v>
      </c>
      <c r="E1055" s="30">
        <f t="shared" si="218"/>
        <v>0</v>
      </c>
      <c r="F1055" s="73">
        <f t="shared" si="219"/>
        <v>0</v>
      </c>
      <c r="G1055" s="43">
        <f t="shared" si="219"/>
        <v>0</v>
      </c>
      <c r="I1055" s="19">
        <f t="shared" si="222"/>
        <v>0</v>
      </c>
      <c r="J1055" s="138">
        <f t="shared" si="220"/>
        <v>0</v>
      </c>
      <c r="K1055" s="78">
        <f t="shared" si="214"/>
        <v>0</v>
      </c>
      <c r="L1055" s="144">
        <f t="shared" si="221"/>
        <v>0</v>
      </c>
      <c r="M1055" s="87">
        <f t="shared" si="215"/>
        <v>0</v>
      </c>
      <c r="N1055" s="75"/>
      <c r="O1055" s="75"/>
      <c r="P1055" s="75"/>
      <c r="V1055" s="36">
        <f t="shared" si="216"/>
        <v>0</v>
      </c>
      <c r="W1055" s="36">
        <f t="shared" si="217"/>
        <v>0</v>
      </c>
    </row>
    <row r="1056" spans="1:23" x14ac:dyDescent="0.2">
      <c r="A1056" s="29">
        <v>42253</v>
      </c>
      <c r="B1056" s="30"/>
      <c r="C1056" s="30"/>
      <c r="D1056" s="2">
        <f t="shared" si="218"/>
        <v>0</v>
      </c>
      <c r="E1056" s="30">
        <f t="shared" si="218"/>
        <v>0</v>
      </c>
      <c r="F1056" s="73">
        <f t="shared" si="219"/>
        <v>0</v>
      </c>
      <c r="G1056" s="43">
        <f t="shared" si="219"/>
        <v>0</v>
      </c>
      <c r="I1056" s="19">
        <f t="shared" si="222"/>
        <v>0</v>
      </c>
      <c r="J1056" s="138">
        <f t="shared" si="220"/>
        <v>0</v>
      </c>
      <c r="K1056" s="78">
        <f t="shared" si="214"/>
        <v>0</v>
      </c>
      <c r="L1056" s="144">
        <f t="shared" si="221"/>
        <v>0</v>
      </c>
      <c r="M1056" s="87">
        <f t="shared" si="215"/>
        <v>0</v>
      </c>
      <c r="N1056" s="14"/>
      <c r="O1056" s="14"/>
      <c r="P1056" s="14"/>
      <c r="V1056" s="36">
        <f t="shared" si="216"/>
        <v>0</v>
      </c>
      <c r="W1056" s="36">
        <f t="shared" si="217"/>
        <v>0</v>
      </c>
    </row>
    <row r="1057" spans="1:23" x14ac:dyDescent="0.2">
      <c r="A1057" s="29">
        <v>42254</v>
      </c>
      <c r="B1057" s="30"/>
      <c r="C1057" s="30"/>
      <c r="D1057" s="2">
        <f t="shared" si="218"/>
        <v>0</v>
      </c>
      <c r="E1057" s="30">
        <f t="shared" si="218"/>
        <v>0</v>
      </c>
      <c r="F1057" s="73">
        <f t="shared" si="219"/>
        <v>0</v>
      </c>
      <c r="G1057" s="43">
        <f t="shared" si="219"/>
        <v>0</v>
      </c>
      <c r="I1057" s="19">
        <f t="shared" si="222"/>
        <v>0</v>
      </c>
      <c r="J1057" s="138">
        <f t="shared" si="220"/>
        <v>0</v>
      </c>
      <c r="K1057" s="78">
        <f t="shared" si="214"/>
        <v>0</v>
      </c>
      <c r="L1057" s="144">
        <f t="shared" si="221"/>
        <v>0</v>
      </c>
      <c r="M1057" s="87">
        <f t="shared" si="215"/>
        <v>0</v>
      </c>
      <c r="N1057" s="14"/>
      <c r="O1057" s="14"/>
      <c r="P1057" s="14"/>
      <c r="V1057" s="36">
        <f t="shared" si="216"/>
        <v>0</v>
      </c>
      <c r="W1057" s="36">
        <f t="shared" si="217"/>
        <v>0</v>
      </c>
    </row>
    <row r="1058" spans="1:23" x14ac:dyDescent="0.2">
      <c r="A1058" s="29">
        <v>42255</v>
      </c>
      <c r="B1058" s="30"/>
      <c r="C1058" s="30"/>
      <c r="D1058" s="2">
        <f t="shared" si="218"/>
        <v>0</v>
      </c>
      <c r="E1058" s="30">
        <f t="shared" si="218"/>
        <v>0</v>
      </c>
      <c r="F1058" s="73">
        <f t="shared" si="219"/>
        <v>0</v>
      </c>
      <c r="G1058" s="43">
        <f t="shared" si="219"/>
        <v>0</v>
      </c>
      <c r="I1058" s="19">
        <f t="shared" si="222"/>
        <v>0</v>
      </c>
      <c r="J1058" s="138">
        <f t="shared" si="220"/>
        <v>0</v>
      </c>
      <c r="K1058" s="78">
        <f t="shared" si="214"/>
        <v>0</v>
      </c>
      <c r="L1058" s="144">
        <f t="shared" si="221"/>
        <v>0</v>
      </c>
      <c r="M1058" s="87">
        <f t="shared" si="215"/>
        <v>0</v>
      </c>
      <c r="N1058" s="14"/>
      <c r="O1058" s="14"/>
      <c r="P1058" s="14"/>
      <c r="V1058" s="36">
        <f t="shared" si="216"/>
        <v>0</v>
      </c>
      <c r="W1058" s="36">
        <f t="shared" si="217"/>
        <v>0</v>
      </c>
    </row>
    <row r="1059" spans="1:23" x14ac:dyDescent="0.2">
      <c r="A1059" s="29">
        <v>42256</v>
      </c>
      <c r="B1059" s="30"/>
      <c r="C1059" s="30"/>
      <c r="D1059" s="2">
        <f t="shared" si="218"/>
        <v>0</v>
      </c>
      <c r="E1059" s="30">
        <f t="shared" si="218"/>
        <v>0</v>
      </c>
      <c r="F1059" s="73">
        <f t="shared" si="219"/>
        <v>0</v>
      </c>
      <c r="G1059" s="43">
        <f t="shared" si="219"/>
        <v>0</v>
      </c>
      <c r="I1059" s="31">
        <f t="shared" si="222"/>
        <v>0</v>
      </c>
      <c r="J1059" s="137">
        <f t="shared" si="220"/>
        <v>0</v>
      </c>
      <c r="K1059" s="77">
        <f t="shared" si="214"/>
        <v>0</v>
      </c>
      <c r="L1059" s="137">
        <f t="shared" si="221"/>
        <v>0</v>
      </c>
      <c r="M1059" s="77">
        <f t="shared" si="215"/>
        <v>0</v>
      </c>
      <c r="N1059" s="14"/>
      <c r="O1059" s="14"/>
      <c r="P1059" s="14"/>
      <c r="V1059" s="36">
        <f t="shared" si="216"/>
        <v>0</v>
      </c>
      <c r="W1059" s="36">
        <f t="shared" si="217"/>
        <v>0</v>
      </c>
    </row>
    <row r="1060" spans="1:23" x14ac:dyDescent="0.2">
      <c r="A1060" s="29">
        <v>42257</v>
      </c>
      <c r="B1060" s="30"/>
      <c r="C1060" s="30"/>
      <c r="D1060" s="2">
        <f t="shared" si="218"/>
        <v>0</v>
      </c>
      <c r="E1060" s="30">
        <f t="shared" si="218"/>
        <v>0</v>
      </c>
      <c r="F1060" s="73">
        <f t="shared" si="219"/>
        <v>0</v>
      </c>
      <c r="G1060" s="43">
        <f t="shared" si="219"/>
        <v>0</v>
      </c>
      <c r="I1060" s="31">
        <f t="shared" si="222"/>
        <v>0</v>
      </c>
      <c r="J1060" s="137">
        <f t="shared" si="220"/>
        <v>0</v>
      </c>
      <c r="K1060" s="77">
        <f t="shared" si="214"/>
        <v>0</v>
      </c>
      <c r="L1060" s="137">
        <f t="shared" si="221"/>
        <v>0</v>
      </c>
      <c r="M1060" s="77">
        <f t="shared" si="215"/>
        <v>0</v>
      </c>
      <c r="N1060" s="14"/>
      <c r="O1060" s="14"/>
      <c r="P1060" s="14"/>
      <c r="V1060" s="36">
        <f t="shared" si="216"/>
        <v>0</v>
      </c>
      <c r="W1060" s="36">
        <f t="shared" si="217"/>
        <v>0</v>
      </c>
    </row>
    <row r="1061" spans="1:23" x14ac:dyDescent="0.2">
      <c r="A1061" s="29">
        <v>42258</v>
      </c>
      <c r="B1061" s="30"/>
      <c r="C1061" s="30"/>
      <c r="D1061" s="2">
        <f t="shared" si="218"/>
        <v>0</v>
      </c>
      <c r="E1061" s="30">
        <f t="shared" si="218"/>
        <v>0</v>
      </c>
      <c r="F1061" s="73">
        <f t="shared" si="219"/>
        <v>0</v>
      </c>
      <c r="G1061" s="43">
        <f t="shared" si="219"/>
        <v>0</v>
      </c>
      <c r="I1061" s="19">
        <f t="shared" si="222"/>
        <v>0</v>
      </c>
      <c r="J1061" s="138">
        <f t="shared" si="220"/>
        <v>0</v>
      </c>
      <c r="K1061" s="78">
        <f t="shared" si="214"/>
        <v>0</v>
      </c>
      <c r="L1061" s="144">
        <f t="shared" si="221"/>
        <v>0</v>
      </c>
      <c r="M1061" s="87">
        <f t="shared" si="215"/>
        <v>0</v>
      </c>
      <c r="N1061" s="14"/>
      <c r="O1061" s="14"/>
      <c r="P1061" s="14"/>
      <c r="V1061" s="36">
        <f t="shared" si="216"/>
        <v>0</v>
      </c>
      <c r="W1061" s="36">
        <f t="shared" si="217"/>
        <v>0</v>
      </c>
    </row>
    <row r="1062" spans="1:23" x14ac:dyDescent="0.2">
      <c r="A1062" s="29">
        <v>42259</v>
      </c>
      <c r="B1062" s="30"/>
      <c r="C1062" s="30"/>
      <c r="D1062" s="2">
        <f t="shared" si="218"/>
        <v>0</v>
      </c>
      <c r="E1062" s="30">
        <f t="shared" si="218"/>
        <v>0</v>
      </c>
      <c r="F1062" s="73">
        <f t="shared" si="219"/>
        <v>0</v>
      </c>
      <c r="G1062" s="43">
        <f t="shared" si="219"/>
        <v>0</v>
      </c>
      <c r="I1062" s="19">
        <f t="shared" si="222"/>
        <v>0</v>
      </c>
      <c r="J1062" s="138">
        <f t="shared" si="220"/>
        <v>0</v>
      </c>
      <c r="K1062" s="78">
        <f t="shared" si="214"/>
        <v>0</v>
      </c>
      <c r="L1062" s="144">
        <f t="shared" si="221"/>
        <v>0</v>
      </c>
      <c r="M1062" s="87">
        <f t="shared" si="215"/>
        <v>0</v>
      </c>
      <c r="N1062" s="14"/>
      <c r="O1062" s="14"/>
      <c r="P1062" s="14"/>
      <c r="V1062" s="36">
        <f t="shared" si="216"/>
        <v>0</v>
      </c>
      <c r="W1062" s="36">
        <f t="shared" si="217"/>
        <v>0</v>
      </c>
    </row>
    <row r="1063" spans="1:23" x14ac:dyDescent="0.2">
      <c r="A1063" s="29">
        <v>42260</v>
      </c>
      <c r="B1063" s="30"/>
      <c r="C1063" s="30"/>
      <c r="D1063" s="2">
        <f t="shared" si="218"/>
        <v>0</v>
      </c>
      <c r="E1063" s="30">
        <f t="shared" si="218"/>
        <v>0</v>
      </c>
      <c r="F1063" s="73">
        <f t="shared" si="219"/>
        <v>0</v>
      </c>
      <c r="G1063" s="43">
        <f t="shared" si="219"/>
        <v>0</v>
      </c>
      <c r="I1063" s="19">
        <f t="shared" si="222"/>
        <v>0</v>
      </c>
      <c r="J1063" s="138">
        <f t="shared" si="220"/>
        <v>0</v>
      </c>
      <c r="K1063" s="78">
        <f t="shared" si="214"/>
        <v>0</v>
      </c>
      <c r="L1063" s="144">
        <f t="shared" si="221"/>
        <v>0</v>
      </c>
      <c r="M1063" s="87">
        <f t="shared" si="215"/>
        <v>0</v>
      </c>
      <c r="N1063" s="14"/>
      <c r="O1063" s="14"/>
      <c r="P1063" s="14"/>
      <c r="V1063" s="36">
        <f t="shared" si="216"/>
        <v>0</v>
      </c>
      <c r="W1063" s="36">
        <f t="shared" si="217"/>
        <v>0</v>
      </c>
    </row>
    <row r="1064" spans="1:23" x14ac:dyDescent="0.2">
      <c r="A1064" s="29">
        <v>42261</v>
      </c>
      <c r="B1064" s="30"/>
      <c r="C1064" s="30"/>
      <c r="D1064" s="2">
        <f t="shared" si="218"/>
        <v>0</v>
      </c>
      <c r="E1064" s="30">
        <f t="shared" si="218"/>
        <v>0</v>
      </c>
      <c r="F1064" s="73">
        <f t="shared" si="219"/>
        <v>0</v>
      </c>
      <c r="G1064" s="43">
        <f t="shared" si="219"/>
        <v>0</v>
      </c>
      <c r="I1064" s="19">
        <f t="shared" si="222"/>
        <v>0</v>
      </c>
      <c r="J1064" s="138">
        <f t="shared" si="220"/>
        <v>0</v>
      </c>
      <c r="K1064" s="78">
        <f t="shared" si="214"/>
        <v>0</v>
      </c>
      <c r="L1064" s="144">
        <f t="shared" si="221"/>
        <v>0</v>
      </c>
      <c r="M1064" s="87">
        <f t="shared" si="215"/>
        <v>0</v>
      </c>
      <c r="N1064" s="14"/>
      <c r="O1064" s="14"/>
      <c r="P1064" s="14"/>
      <c r="V1064" s="36">
        <f t="shared" si="216"/>
        <v>0</v>
      </c>
      <c r="W1064" s="36">
        <f t="shared" si="217"/>
        <v>0</v>
      </c>
    </row>
    <row r="1065" spans="1:23" x14ac:dyDescent="0.2">
      <c r="A1065" s="29">
        <v>42262</v>
      </c>
      <c r="B1065" s="30"/>
      <c r="C1065" s="30"/>
      <c r="D1065" s="2">
        <f t="shared" si="218"/>
        <v>0</v>
      </c>
      <c r="E1065" s="30">
        <f t="shared" si="218"/>
        <v>0</v>
      </c>
      <c r="F1065" s="73">
        <f t="shared" si="219"/>
        <v>0</v>
      </c>
      <c r="G1065" s="43">
        <f t="shared" si="219"/>
        <v>0</v>
      </c>
      <c r="I1065" s="19">
        <f t="shared" si="222"/>
        <v>0</v>
      </c>
      <c r="J1065" s="138">
        <f t="shared" si="220"/>
        <v>0</v>
      </c>
      <c r="K1065" s="78">
        <f t="shared" si="214"/>
        <v>0</v>
      </c>
      <c r="L1065" s="144">
        <f t="shared" si="221"/>
        <v>0</v>
      </c>
      <c r="M1065" s="87">
        <f t="shared" si="215"/>
        <v>0</v>
      </c>
      <c r="N1065" s="14"/>
      <c r="O1065" s="14"/>
      <c r="P1065" s="14"/>
      <c r="V1065" s="36">
        <f t="shared" si="216"/>
        <v>0</v>
      </c>
      <c r="W1065" s="36">
        <f t="shared" si="217"/>
        <v>0</v>
      </c>
    </row>
    <row r="1066" spans="1:23" x14ac:dyDescent="0.2">
      <c r="A1066" s="29">
        <v>42263</v>
      </c>
      <c r="B1066" s="30"/>
      <c r="C1066" s="30"/>
      <c r="D1066" s="2">
        <f t="shared" si="218"/>
        <v>0</v>
      </c>
      <c r="E1066" s="30">
        <f t="shared" si="218"/>
        <v>0</v>
      </c>
      <c r="F1066" s="73">
        <f t="shared" si="219"/>
        <v>0</v>
      </c>
      <c r="G1066" s="43">
        <f t="shared" si="219"/>
        <v>0</v>
      </c>
      <c r="I1066" s="31">
        <f t="shared" si="222"/>
        <v>0</v>
      </c>
      <c r="J1066" s="137">
        <f t="shared" si="220"/>
        <v>0</v>
      </c>
      <c r="K1066" s="77">
        <f t="shared" si="214"/>
        <v>0</v>
      </c>
      <c r="L1066" s="137">
        <f t="shared" si="221"/>
        <v>0</v>
      </c>
      <c r="M1066" s="77">
        <f t="shared" si="215"/>
        <v>0</v>
      </c>
      <c r="N1066" s="14"/>
      <c r="O1066" s="14"/>
      <c r="P1066" s="14"/>
      <c r="V1066" s="36">
        <f t="shared" si="216"/>
        <v>0</v>
      </c>
      <c r="W1066" s="36">
        <f t="shared" si="217"/>
        <v>0</v>
      </c>
    </row>
    <row r="1067" spans="1:23" x14ac:dyDescent="0.2">
      <c r="A1067" s="29">
        <v>42264</v>
      </c>
      <c r="B1067" s="30"/>
      <c r="C1067" s="30"/>
      <c r="D1067" s="2">
        <f t="shared" si="218"/>
        <v>0</v>
      </c>
      <c r="E1067" s="30">
        <f t="shared" si="218"/>
        <v>0</v>
      </c>
      <c r="F1067" s="73">
        <f t="shared" si="219"/>
        <v>0</v>
      </c>
      <c r="G1067" s="43">
        <f t="shared" si="219"/>
        <v>0</v>
      </c>
      <c r="I1067" s="31">
        <f t="shared" si="222"/>
        <v>0</v>
      </c>
      <c r="J1067" s="137">
        <f t="shared" si="220"/>
        <v>0</v>
      </c>
      <c r="K1067" s="77">
        <f t="shared" si="214"/>
        <v>0</v>
      </c>
      <c r="L1067" s="137">
        <f t="shared" si="221"/>
        <v>0</v>
      </c>
      <c r="M1067" s="77">
        <f t="shared" si="215"/>
        <v>0</v>
      </c>
      <c r="N1067" s="14"/>
      <c r="O1067" s="14"/>
      <c r="P1067" s="14"/>
      <c r="V1067" s="36">
        <f t="shared" si="216"/>
        <v>0</v>
      </c>
      <c r="W1067" s="36">
        <f t="shared" si="217"/>
        <v>0</v>
      </c>
    </row>
    <row r="1068" spans="1:23" x14ac:dyDescent="0.2">
      <c r="A1068" s="29">
        <v>42265</v>
      </c>
      <c r="B1068" s="30"/>
      <c r="C1068" s="30"/>
      <c r="D1068" s="2">
        <f t="shared" si="218"/>
        <v>0</v>
      </c>
      <c r="E1068" s="30">
        <f t="shared" si="218"/>
        <v>0</v>
      </c>
      <c r="F1068" s="73">
        <f t="shared" si="219"/>
        <v>0</v>
      </c>
      <c r="G1068" s="43">
        <f t="shared" si="219"/>
        <v>0</v>
      </c>
      <c r="I1068" s="19">
        <f t="shared" si="222"/>
        <v>0</v>
      </c>
      <c r="J1068" s="138">
        <f t="shared" si="220"/>
        <v>0</v>
      </c>
      <c r="K1068" s="78">
        <f t="shared" si="214"/>
        <v>0</v>
      </c>
      <c r="L1068" s="144">
        <f t="shared" si="221"/>
        <v>0</v>
      </c>
      <c r="M1068" s="87">
        <f t="shared" si="215"/>
        <v>0</v>
      </c>
      <c r="N1068" s="14"/>
      <c r="O1068" s="14"/>
      <c r="P1068" s="14"/>
      <c r="V1068" s="36">
        <f t="shared" si="216"/>
        <v>0</v>
      </c>
      <c r="W1068" s="36">
        <f t="shared" si="217"/>
        <v>0</v>
      </c>
    </row>
    <row r="1069" spans="1:23" x14ac:dyDescent="0.2">
      <c r="A1069" s="29">
        <v>42266</v>
      </c>
      <c r="B1069" s="30"/>
      <c r="C1069" s="30"/>
      <c r="D1069" s="2">
        <f t="shared" si="218"/>
        <v>0</v>
      </c>
      <c r="E1069" s="30">
        <f t="shared" si="218"/>
        <v>0</v>
      </c>
      <c r="F1069" s="73">
        <f t="shared" si="219"/>
        <v>0</v>
      </c>
      <c r="G1069" s="43">
        <f t="shared" si="219"/>
        <v>0</v>
      </c>
      <c r="I1069" s="19">
        <f t="shared" si="222"/>
        <v>0</v>
      </c>
      <c r="J1069" s="138">
        <f t="shared" si="220"/>
        <v>0</v>
      </c>
      <c r="K1069" s="78">
        <f t="shared" si="214"/>
        <v>0</v>
      </c>
      <c r="L1069" s="144">
        <f t="shared" si="221"/>
        <v>0</v>
      </c>
      <c r="M1069" s="87">
        <f t="shared" si="215"/>
        <v>0</v>
      </c>
      <c r="N1069" s="14"/>
      <c r="O1069" s="14"/>
      <c r="P1069" s="14"/>
      <c r="V1069" s="36">
        <f t="shared" si="216"/>
        <v>0</v>
      </c>
      <c r="W1069" s="36">
        <f t="shared" si="217"/>
        <v>0</v>
      </c>
    </row>
    <row r="1070" spans="1:23" x14ac:dyDescent="0.2">
      <c r="A1070" s="29">
        <v>42267</v>
      </c>
      <c r="B1070" s="30"/>
      <c r="C1070" s="30"/>
      <c r="D1070" s="2">
        <f t="shared" si="218"/>
        <v>0</v>
      </c>
      <c r="E1070" s="30">
        <f t="shared" si="218"/>
        <v>0</v>
      </c>
      <c r="F1070" s="73">
        <f t="shared" si="219"/>
        <v>0</v>
      </c>
      <c r="G1070" s="43">
        <f t="shared" si="219"/>
        <v>0</v>
      </c>
      <c r="I1070" s="19">
        <f t="shared" si="222"/>
        <v>0</v>
      </c>
      <c r="J1070" s="138">
        <f t="shared" si="220"/>
        <v>0</v>
      </c>
      <c r="K1070" s="78">
        <f t="shared" si="214"/>
        <v>0</v>
      </c>
      <c r="L1070" s="144">
        <f t="shared" si="221"/>
        <v>0</v>
      </c>
      <c r="M1070" s="87">
        <f t="shared" si="215"/>
        <v>0</v>
      </c>
      <c r="N1070" s="14"/>
      <c r="O1070" s="14"/>
      <c r="P1070" s="14"/>
      <c r="V1070" s="36">
        <f t="shared" si="216"/>
        <v>0</v>
      </c>
      <c r="W1070" s="36">
        <f t="shared" si="217"/>
        <v>0</v>
      </c>
    </row>
    <row r="1071" spans="1:23" x14ac:dyDescent="0.2">
      <c r="A1071" s="29">
        <v>42268</v>
      </c>
      <c r="B1071" s="30"/>
      <c r="C1071" s="30"/>
      <c r="D1071" s="2">
        <f t="shared" si="218"/>
        <v>0</v>
      </c>
      <c r="E1071" s="30">
        <f t="shared" si="218"/>
        <v>0</v>
      </c>
      <c r="F1071" s="73">
        <f t="shared" si="219"/>
        <v>0</v>
      </c>
      <c r="G1071" s="43">
        <f t="shared" si="219"/>
        <v>0</v>
      </c>
      <c r="I1071" s="19">
        <f t="shared" si="222"/>
        <v>0</v>
      </c>
      <c r="J1071" s="138">
        <f t="shared" si="220"/>
        <v>0</v>
      </c>
      <c r="K1071" s="78">
        <f t="shared" si="214"/>
        <v>0</v>
      </c>
      <c r="L1071" s="144">
        <f t="shared" si="221"/>
        <v>0</v>
      </c>
      <c r="M1071" s="87">
        <f t="shared" si="215"/>
        <v>0</v>
      </c>
      <c r="N1071" s="14"/>
      <c r="O1071" s="14"/>
      <c r="P1071" s="14"/>
      <c r="V1071" s="36">
        <f t="shared" si="216"/>
        <v>0</v>
      </c>
      <c r="W1071" s="36">
        <f t="shared" si="217"/>
        <v>0</v>
      </c>
    </row>
    <row r="1072" spans="1:23" x14ac:dyDescent="0.2">
      <c r="A1072" s="29">
        <v>42269</v>
      </c>
      <c r="B1072" s="30"/>
      <c r="C1072" s="30"/>
      <c r="D1072" s="2">
        <f t="shared" si="218"/>
        <v>0</v>
      </c>
      <c r="E1072" s="30">
        <f t="shared" si="218"/>
        <v>0</v>
      </c>
      <c r="F1072" s="73">
        <f t="shared" si="219"/>
        <v>0</v>
      </c>
      <c r="G1072" s="43">
        <f t="shared" si="219"/>
        <v>0</v>
      </c>
      <c r="I1072" s="19">
        <f t="shared" si="222"/>
        <v>0</v>
      </c>
      <c r="J1072" s="138">
        <f t="shared" si="220"/>
        <v>0</v>
      </c>
      <c r="K1072" s="78">
        <f t="shared" si="214"/>
        <v>0</v>
      </c>
      <c r="L1072" s="144">
        <f t="shared" si="221"/>
        <v>0</v>
      </c>
      <c r="M1072" s="87">
        <f t="shared" si="215"/>
        <v>0</v>
      </c>
      <c r="N1072" s="14"/>
      <c r="O1072" s="14"/>
      <c r="P1072" s="14"/>
      <c r="V1072" s="36">
        <f t="shared" si="216"/>
        <v>0</v>
      </c>
      <c r="W1072" s="36">
        <f t="shared" si="217"/>
        <v>0</v>
      </c>
    </row>
    <row r="1073" spans="1:23" x14ac:dyDescent="0.2">
      <c r="A1073" s="29">
        <v>42270</v>
      </c>
      <c r="B1073" s="30"/>
      <c r="C1073" s="30"/>
      <c r="D1073" s="2">
        <f t="shared" si="218"/>
        <v>0</v>
      </c>
      <c r="E1073" s="30">
        <f t="shared" si="218"/>
        <v>0</v>
      </c>
      <c r="F1073" s="73">
        <f t="shared" si="219"/>
        <v>0</v>
      </c>
      <c r="G1073" s="43">
        <f t="shared" si="219"/>
        <v>0</v>
      </c>
      <c r="I1073" s="31">
        <f t="shared" si="222"/>
        <v>0</v>
      </c>
      <c r="J1073" s="137">
        <f t="shared" si="220"/>
        <v>0</v>
      </c>
      <c r="K1073" s="77">
        <f t="shared" si="214"/>
        <v>0</v>
      </c>
      <c r="L1073" s="137">
        <f t="shared" si="221"/>
        <v>0</v>
      </c>
      <c r="M1073" s="77">
        <f t="shared" si="215"/>
        <v>0</v>
      </c>
      <c r="V1073" s="36">
        <f t="shared" si="216"/>
        <v>0</v>
      </c>
      <c r="W1073" s="36">
        <f t="shared" si="217"/>
        <v>0</v>
      </c>
    </row>
    <row r="1074" spans="1:23" x14ac:dyDescent="0.2">
      <c r="A1074" s="29">
        <v>42271</v>
      </c>
      <c r="B1074" s="30"/>
      <c r="C1074" s="30"/>
      <c r="D1074" s="2">
        <f t="shared" si="218"/>
        <v>0</v>
      </c>
      <c r="E1074" s="30">
        <f t="shared" si="218"/>
        <v>0</v>
      </c>
      <c r="F1074" s="73">
        <f t="shared" si="219"/>
        <v>0</v>
      </c>
      <c r="G1074" s="43">
        <f t="shared" si="219"/>
        <v>0</v>
      </c>
      <c r="I1074" s="31">
        <f t="shared" si="222"/>
        <v>0</v>
      </c>
      <c r="J1074" s="137">
        <f t="shared" si="220"/>
        <v>0</v>
      </c>
      <c r="K1074" s="77">
        <f t="shared" ref="K1074:K1137" si="223">ROUND(J1074*18%,4)</f>
        <v>0</v>
      </c>
      <c r="L1074" s="137">
        <f t="shared" si="221"/>
        <v>0</v>
      </c>
      <c r="M1074" s="77">
        <f t="shared" ref="M1074:M1137" si="224">ROUND(L1074*18%,4)</f>
        <v>0</v>
      </c>
      <c r="N1074" s="191" t="s">
        <v>54</v>
      </c>
      <c r="O1074" s="191"/>
      <c r="P1074" s="191"/>
      <c r="V1074" s="36">
        <f t="shared" ref="V1074:V1137" si="225">C1074+(ROUND(C1074*$V$2,2))</f>
        <v>0</v>
      </c>
      <c r="W1074" s="36">
        <f t="shared" ref="W1074:W1137" si="226">C1074-(ROUND(C1074*$V$2,2))</f>
        <v>0</v>
      </c>
    </row>
    <row r="1075" spans="1:23" x14ac:dyDescent="0.2">
      <c r="A1075" s="29">
        <v>42272</v>
      </c>
      <c r="B1075" s="30"/>
      <c r="C1075" s="30"/>
      <c r="D1075" s="2">
        <f t="shared" si="218"/>
        <v>0</v>
      </c>
      <c r="E1075" s="30">
        <f t="shared" si="218"/>
        <v>0</v>
      </c>
      <c r="F1075" s="73">
        <f t="shared" si="219"/>
        <v>0</v>
      </c>
      <c r="G1075" s="43">
        <f t="shared" si="219"/>
        <v>0</v>
      </c>
      <c r="I1075" s="19">
        <f t="shared" si="222"/>
        <v>0</v>
      </c>
      <c r="J1075" s="138">
        <f t="shared" si="220"/>
        <v>0</v>
      </c>
      <c r="K1075" s="78">
        <f t="shared" si="223"/>
        <v>0</v>
      </c>
      <c r="L1075" s="144">
        <f t="shared" si="221"/>
        <v>0</v>
      </c>
      <c r="M1075" s="87">
        <f t="shared" si="224"/>
        <v>0</v>
      </c>
      <c r="N1075" s="119" t="s">
        <v>52</v>
      </c>
      <c r="O1075" s="120">
        <f>SUM(J1052:J1081)</f>
        <v>0</v>
      </c>
      <c r="P1075" s="76">
        <f>SUM(L1052:L1081)</f>
        <v>0</v>
      </c>
      <c r="V1075" s="36">
        <f t="shared" si="225"/>
        <v>0</v>
      </c>
      <c r="W1075" s="36">
        <f t="shared" si="226"/>
        <v>0</v>
      </c>
    </row>
    <row r="1076" spans="1:23" x14ac:dyDescent="0.2">
      <c r="A1076" s="29">
        <v>42273</v>
      </c>
      <c r="B1076" s="30"/>
      <c r="C1076" s="30"/>
      <c r="D1076" s="2">
        <f t="shared" si="218"/>
        <v>0</v>
      </c>
      <c r="E1076" s="30">
        <f t="shared" si="218"/>
        <v>0</v>
      </c>
      <c r="F1076" s="73">
        <f t="shared" si="219"/>
        <v>0</v>
      </c>
      <c r="G1076" s="43">
        <f t="shared" si="219"/>
        <v>0</v>
      </c>
      <c r="I1076" s="19">
        <f t="shared" si="222"/>
        <v>0</v>
      </c>
      <c r="J1076" s="138">
        <f t="shared" si="220"/>
        <v>0</v>
      </c>
      <c r="K1076" s="78">
        <f t="shared" si="223"/>
        <v>0</v>
      </c>
      <c r="L1076" s="144">
        <f t="shared" si="221"/>
        <v>0</v>
      </c>
      <c r="M1076" s="87">
        <f t="shared" si="224"/>
        <v>0</v>
      </c>
      <c r="N1076" s="119" t="s">
        <v>53</v>
      </c>
      <c r="O1076" s="76">
        <f>SUM(K1052:K1081)</f>
        <v>0</v>
      </c>
      <c r="P1076" s="76">
        <f>SUM(M1052:M1081)</f>
        <v>0</v>
      </c>
      <c r="V1076" s="36">
        <f t="shared" si="225"/>
        <v>0</v>
      </c>
      <c r="W1076" s="36">
        <f t="shared" si="226"/>
        <v>0</v>
      </c>
    </row>
    <row r="1077" spans="1:23" x14ac:dyDescent="0.2">
      <c r="A1077" s="29">
        <v>42274</v>
      </c>
      <c r="B1077" s="30"/>
      <c r="C1077" s="30"/>
      <c r="D1077" s="2">
        <f t="shared" si="218"/>
        <v>0</v>
      </c>
      <c r="E1077" s="30">
        <f t="shared" si="218"/>
        <v>0</v>
      </c>
      <c r="F1077" s="73">
        <f t="shared" si="219"/>
        <v>0</v>
      </c>
      <c r="G1077" s="43">
        <f t="shared" si="219"/>
        <v>0</v>
      </c>
      <c r="I1077" s="19">
        <f t="shared" si="222"/>
        <v>0</v>
      </c>
      <c r="J1077" s="138">
        <f t="shared" si="220"/>
        <v>0</v>
      </c>
      <c r="K1077" s="78">
        <f t="shared" si="223"/>
        <v>0</v>
      </c>
      <c r="L1077" s="144">
        <f t="shared" si="221"/>
        <v>0</v>
      </c>
      <c r="M1077" s="87">
        <f t="shared" si="224"/>
        <v>0</v>
      </c>
      <c r="N1077" s="186" t="s">
        <v>13</v>
      </c>
      <c r="O1077" s="186"/>
      <c r="P1077" s="186"/>
      <c r="V1077" s="36">
        <f t="shared" si="225"/>
        <v>0</v>
      </c>
      <c r="W1077" s="36">
        <f t="shared" si="226"/>
        <v>0</v>
      </c>
    </row>
    <row r="1078" spans="1:23" x14ac:dyDescent="0.2">
      <c r="A1078" s="29">
        <v>42275</v>
      </c>
      <c r="B1078" s="30"/>
      <c r="C1078" s="30"/>
      <c r="D1078" s="2">
        <f t="shared" si="218"/>
        <v>0</v>
      </c>
      <c r="E1078" s="30">
        <f t="shared" si="218"/>
        <v>0</v>
      </c>
      <c r="F1078" s="73">
        <f t="shared" si="219"/>
        <v>0</v>
      </c>
      <c r="G1078" s="43">
        <f t="shared" si="219"/>
        <v>0</v>
      </c>
      <c r="I1078" s="19">
        <f t="shared" si="222"/>
        <v>0</v>
      </c>
      <c r="J1078" s="138">
        <f t="shared" si="220"/>
        <v>0</v>
      </c>
      <c r="K1078" s="78">
        <f t="shared" si="223"/>
        <v>0</v>
      </c>
      <c r="L1078" s="144">
        <f t="shared" si="221"/>
        <v>0</v>
      </c>
      <c r="M1078" s="87">
        <f t="shared" si="224"/>
        <v>0</v>
      </c>
      <c r="N1078" s="92" t="s">
        <v>43</v>
      </c>
      <c r="O1078" s="174" t="s">
        <v>39</v>
      </c>
      <c r="P1078" s="93" t="s">
        <v>40</v>
      </c>
      <c r="V1078" s="36">
        <f t="shared" si="225"/>
        <v>0</v>
      </c>
      <c r="W1078" s="36">
        <f t="shared" si="226"/>
        <v>0</v>
      </c>
    </row>
    <row r="1079" spans="1:23" x14ac:dyDescent="0.2">
      <c r="A1079" s="29">
        <v>42276</v>
      </c>
      <c r="B1079" s="30"/>
      <c r="C1079" s="30"/>
      <c r="D1079" s="2">
        <f t="shared" si="218"/>
        <v>0</v>
      </c>
      <c r="E1079" s="30">
        <f t="shared" si="218"/>
        <v>0</v>
      </c>
      <c r="F1079" s="73">
        <f t="shared" si="219"/>
        <v>0</v>
      </c>
      <c r="G1079" s="43">
        <f t="shared" si="219"/>
        <v>0</v>
      </c>
      <c r="I1079" s="32">
        <f t="shared" si="222"/>
        <v>0</v>
      </c>
      <c r="J1079" s="138">
        <f t="shared" si="220"/>
        <v>0</v>
      </c>
      <c r="K1079" s="78">
        <f t="shared" si="223"/>
        <v>0</v>
      </c>
      <c r="L1079" s="144">
        <f t="shared" si="221"/>
        <v>0</v>
      </c>
      <c r="M1079" s="87">
        <f t="shared" si="224"/>
        <v>0</v>
      </c>
      <c r="N1079" s="94">
        <f>SUM(I1052:I1079)</f>
        <v>0</v>
      </c>
      <c r="O1079" s="89">
        <f>IF(SUM(J1052:J1081)&lt;20000,20000,SUM(J1052:J1081))</f>
        <v>20000</v>
      </c>
      <c r="P1079" s="91">
        <f>IF(SUM(L1052:L1081)&lt;6000,6000,SUM(L1052:L1081))</f>
        <v>6000</v>
      </c>
      <c r="V1079" s="36">
        <f t="shared" si="225"/>
        <v>0</v>
      </c>
      <c r="W1079" s="36">
        <f t="shared" si="226"/>
        <v>0</v>
      </c>
    </row>
    <row r="1080" spans="1:23" x14ac:dyDescent="0.2">
      <c r="A1080" s="29">
        <v>42277</v>
      </c>
      <c r="B1080" s="30"/>
      <c r="C1080" s="30"/>
      <c r="D1080" s="2">
        <f t="shared" si="218"/>
        <v>0</v>
      </c>
      <c r="E1080" s="30">
        <f t="shared" si="218"/>
        <v>0</v>
      </c>
      <c r="F1080" s="73">
        <f t="shared" si="219"/>
        <v>0</v>
      </c>
      <c r="G1080" s="43">
        <f t="shared" si="219"/>
        <v>0</v>
      </c>
      <c r="I1080" s="31">
        <f t="shared" si="222"/>
        <v>0</v>
      </c>
      <c r="J1080" s="137">
        <f t="shared" si="220"/>
        <v>0</v>
      </c>
      <c r="K1080" s="77">
        <f t="shared" si="223"/>
        <v>0</v>
      </c>
      <c r="L1080" s="137">
        <f t="shared" si="221"/>
        <v>0</v>
      </c>
      <c r="M1080" s="77">
        <f t="shared" si="224"/>
        <v>0</v>
      </c>
      <c r="N1080" s="94">
        <f>ROUND(N1079*18/118,2)</f>
        <v>0</v>
      </c>
      <c r="O1080" s="95">
        <f>IF(O1079=TRUE,SUM(K1052:K1081),O1079*18%)</f>
        <v>3600</v>
      </c>
      <c r="P1080" s="96">
        <f>IF(P1079=TRUE,SUM(M1052:M1081),P1079*18%)</f>
        <v>1080</v>
      </c>
      <c r="V1080" s="36">
        <f t="shared" si="225"/>
        <v>0</v>
      </c>
      <c r="W1080" s="36">
        <f t="shared" si="226"/>
        <v>0</v>
      </c>
    </row>
    <row r="1081" spans="1:23" x14ac:dyDescent="0.2">
      <c r="A1081" s="29">
        <v>42278</v>
      </c>
      <c r="B1081" s="30"/>
      <c r="C1081" s="30"/>
      <c r="D1081" s="2">
        <f t="shared" si="218"/>
        <v>0</v>
      </c>
      <c r="E1081" s="30">
        <f t="shared" si="218"/>
        <v>0</v>
      </c>
      <c r="F1081" s="73">
        <f t="shared" si="219"/>
        <v>0</v>
      </c>
      <c r="G1081" s="43">
        <f t="shared" si="219"/>
        <v>0</v>
      </c>
      <c r="I1081" s="31">
        <f t="shared" si="222"/>
        <v>0</v>
      </c>
      <c r="J1081" s="139">
        <f t="shared" si="220"/>
        <v>0</v>
      </c>
      <c r="K1081" s="79">
        <f t="shared" si="223"/>
        <v>0</v>
      </c>
      <c r="L1081" s="139">
        <f t="shared" si="221"/>
        <v>0</v>
      </c>
      <c r="M1081" s="79">
        <f t="shared" si="224"/>
        <v>0</v>
      </c>
      <c r="N1081" s="190" t="s">
        <v>47</v>
      </c>
      <c r="O1081" s="190"/>
      <c r="P1081" s="190"/>
      <c r="Q1081" s="34"/>
      <c r="V1081" s="36">
        <f t="shared" si="225"/>
        <v>0</v>
      </c>
      <c r="W1081" s="36">
        <f t="shared" si="226"/>
        <v>0</v>
      </c>
    </row>
    <row r="1082" spans="1:23" x14ac:dyDescent="0.2">
      <c r="A1082" s="29">
        <v>42279</v>
      </c>
      <c r="B1082" s="30"/>
      <c r="C1082" s="30"/>
      <c r="D1082" s="2">
        <f t="shared" si="218"/>
        <v>0</v>
      </c>
      <c r="E1082" s="30">
        <f t="shared" si="218"/>
        <v>0</v>
      </c>
      <c r="F1082" s="73">
        <f t="shared" si="219"/>
        <v>0</v>
      </c>
      <c r="G1082" s="43">
        <f t="shared" si="219"/>
        <v>0</v>
      </c>
      <c r="I1082" s="19">
        <f t="shared" si="222"/>
        <v>0</v>
      </c>
      <c r="J1082" s="138">
        <f t="shared" si="220"/>
        <v>0</v>
      </c>
      <c r="K1082" s="78">
        <f t="shared" si="223"/>
        <v>0</v>
      </c>
      <c r="L1082" s="144">
        <f t="shared" si="221"/>
        <v>0</v>
      </c>
      <c r="M1082" s="87">
        <f t="shared" si="224"/>
        <v>0</v>
      </c>
      <c r="N1082" s="14"/>
      <c r="O1082" s="14"/>
      <c r="P1082" s="14"/>
      <c r="Q1082" s="34"/>
      <c r="V1082" s="36">
        <f t="shared" si="225"/>
        <v>0</v>
      </c>
      <c r="W1082" s="36">
        <f t="shared" si="226"/>
        <v>0</v>
      </c>
    </row>
    <row r="1083" spans="1:23" x14ac:dyDescent="0.2">
      <c r="A1083" s="29">
        <v>42280</v>
      </c>
      <c r="B1083" s="30"/>
      <c r="C1083" s="30"/>
      <c r="D1083" s="2">
        <f t="shared" si="218"/>
        <v>0</v>
      </c>
      <c r="E1083" s="30">
        <f t="shared" si="218"/>
        <v>0</v>
      </c>
      <c r="F1083" s="73">
        <f t="shared" si="219"/>
        <v>0</v>
      </c>
      <c r="G1083" s="43">
        <f t="shared" si="219"/>
        <v>0</v>
      </c>
      <c r="I1083" s="19">
        <f t="shared" si="222"/>
        <v>0</v>
      </c>
      <c r="J1083" s="138">
        <f t="shared" si="220"/>
        <v>0</v>
      </c>
      <c r="K1083" s="78">
        <f t="shared" si="223"/>
        <v>0</v>
      </c>
      <c r="L1083" s="144">
        <f t="shared" si="221"/>
        <v>0</v>
      </c>
      <c r="M1083" s="87">
        <f t="shared" si="224"/>
        <v>0</v>
      </c>
      <c r="N1083" s="75"/>
      <c r="O1083" s="75"/>
      <c r="P1083" s="75"/>
      <c r="Q1083" s="34"/>
      <c r="V1083" s="36">
        <f t="shared" si="225"/>
        <v>0</v>
      </c>
      <c r="W1083" s="36">
        <f t="shared" si="226"/>
        <v>0</v>
      </c>
    </row>
    <row r="1084" spans="1:23" x14ac:dyDescent="0.2">
      <c r="A1084" s="29">
        <v>42281</v>
      </c>
      <c r="B1084" s="30"/>
      <c r="C1084" s="30"/>
      <c r="D1084" s="2">
        <f t="shared" si="218"/>
        <v>0</v>
      </c>
      <c r="E1084" s="30">
        <f t="shared" si="218"/>
        <v>0</v>
      </c>
      <c r="F1084" s="73">
        <f t="shared" si="219"/>
        <v>0</v>
      </c>
      <c r="G1084" s="43">
        <f t="shared" si="219"/>
        <v>0</v>
      </c>
      <c r="I1084" s="19">
        <f t="shared" si="222"/>
        <v>0</v>
      </c>
      <c r="J1084" s="138">
        <f t="shared" si="220"/>
        <v>0</v>
      </c>
      <c r="K1084" s="78">
        <f t="shared" si="223"/>
        <v>0</v>
      </c>
      <c r="L1084" s="144">
        <f t="shared" si="221"/>
        <v>0</v>
      </c>
      <c r="M1084" s="87">
        <f t="shared" si="224"/>
        <v>0</v>
      </c>
      <c r="N1084" s="75"/>
      <c r="O1084" s="75"/>
      <c r="P1084" s="75"/>
      <c r="Q1084" s="34"/>
      <c r="V1084" s="36">
        <f t="shared" si="225"/>
        <v>0</v>
      </c>
      <c r="W1084" s="36">
        <f t="shared" si="226"/>
        <v>0</v>
      </c>
    </row>
    <row r="1085" spans="1:23" x14ac:dyDescent="0.2">
      <c r="A1085" s="29">
        <v>42282</v>
      </c>
      <c r="B1085" s="30"/>
      <c r="C1085" s="30"/>
      <c r="D1085" s="2">
        <f t="shared" si="218"/>
        <v>0</v>
      </c>
      <c r="E1085" s="30">
        <f t="shared" si="218"/>
        <v>0</v>
      </c>
      <c r="F1085" s="73">
        <f t="shared" si="219"/>
        <v>0</v>
      </c>
      <c r="G1085" s="43">
        <f t="shared" si="219"/>
        <v>0</v>
      </c>
      <c r="I1085" s="19">
        <f t="shared" si="222"/>
        <v>0</v>
      </c>
      <c r="J1085" s="138">
        <f t="shared" si="220"/>
        <v>0</v>
      </c>
      <c r="K1085" s="78">
        <f t="shared" si="223"/>
        <v>0</v>
      </c>
      <c r="L1085" s="144">
        <f t="shared" si="221"/>
        <v>0</v>
      </c>
      <c r="M1085" s="87">
        <f t="shared" si="224"/>
        <v>0</v>
      </c>
      <c r="N1085" s="14"/>
      <c r="O1085" s="14"/>
      <c r="P1085" s="14"/>
      <c r="Q1085" s="34"/>
      <c r="V1085" s="36">
        <f t="shared" si="225"/>
        <v>0</v>
      </c>
      <c r="W1085" s="36">
        <f t="shared" si="226"/>
        <v>0</v>
      </c>
    </row>
    <row r="1086" spans="1:23" x14ac:dyDescent="0.2">
      <c r="A1086" s="29">
        <v>42283</v>
      </c>
      <c r="B1086" s="30"/>
      <c r="C1086" s="30"/>
      <c r="D1086" s="2">
        <f t="shared" si="218"/>
        <v>0</v>
      </c>
      <c r="E1086" s="30">
        <f t="shared" si="218"/>
        <v>0</v>
      </c>
      <c r="F1086" s="73">
        <f t="shared" si="219"/>
        <v>0</v>
      </c>
      <c r="G1086" s="43">
        <f t="shared" si="219"/>
        <v>0</v>
      </c>
      <c r="I1086" s="19">
        <f t="shared" si="222"/>
        <v>0</v>
      </c>
      <c r="J1086" s="138">
        <f t="shared" si="220"/>
        <v>0</v>
      </c>
      <c r="K1086" s="78">
        <f t="shared" si="223"/>
        <v>0</v>
      </c>
      <c r="L1086" s="144">
        <f t="shared" si="221"/>
        <v>0</v>
      </c>
      <c r="M1086" s="87">
        <f t="shared" si="224"/>
        <v>0</v>
      </c>
      <c r="N1086" s="14"/>
      <c r="O1086" s="14"/>
      <c r="P1086" s="14"/>
      <c r="Q1086" s="34"/>
      <c r="V1086" s="36">
        <f t="shared" si="225"/>
        <v>0</v>
      </c>
      <c r="W1086" s="36">
        <f t="shared" si="226"/>
        <v>0</v>
      </c>
    </row>
    <row r="1087" spans="1:23" x14ac:dyDescent="0.2">
      <c r="A1087" s="29">
        <v>42284</v>
      </c>
      <c r="B1087" s="30"/>
      <c r="C1087" s="30"/>
      <c r="D1087" s="2">
        <f t="shared" ref="D1087:E1150" si="227">IF(B1087-B1086=-B1087-B1086,0,B1087-B1086)</f>
        <v>0</v>
      </c>
      <c r="E1087" s="30">
        <f t="shared" si="227"/>
        <v>0</v>
      </c>
      <c r="F1087" s="73">
        <f t="shared" ref="F1087:G1150" si="228">IFERROR(D1087/B1086,0)</f>
        <v>0</v>
      </c>
      <c r="G1087" s="43">
        <f t="shared" si="228"/>
        <v>0</v>
      </c>
      <c r="I1087" s="31">
        <f t="shared" si="222"/>
        <v>0</v>
      </c>
      <c r="J1087" s="137">
        <f t="shared" ref="J1087:J1150" si="229">ROUND(IF(B1086&lt;=$R$814,B1086*$S$814/$O$813,MAX(IF(B1086&lt;=$R$815,B1086*$S$815/$O$813,MAX(IF(B1086&lt;=$R$816,B1086*$S$816/$O$813,MAX(IF(B1086&lt;=$R$817,B1086*$S$817/$O$813,MAX(IF(B1086&lt;=$R$818,B1086*$S$818/$O$813,MAX(IF(B1086&lt;=$R$819,B1086*$S$819/$O$813,MAX(IF(B1086&gt;$R$820,B1086*$S$820/$O$813,0),$R$819*$S$819/$O$813)),$R$818*$S$818/$O$813)),$R$817*$S$817/$O$813)),$R$816*$S$816/$O$813)),$R$815*$S$815/$O$813)),$R$814*$S$814/$O$813)),4)</f>
        <v>0</v>
      </c>
      <c r="K1087" s="77">
        <f t="shared" si="223"/>
        <v>0</v>
      </c>
      <c r="L1087" s="137">
        <f t="shared" si="221"/>
        <v>0</v>
      </c>
      <c r="M1087" s="77">
        <f t="shared" si="224"/>
        <v>0</v>
      </c>
      <c r="N1087" s="14"/>
      <c r="O1087" s="14"/>
      <c r="P1087" s="14"/>
      <c r="V1087" s="36">
        <f t="shared" si="225"/>
        <v>0</v>
      </c>
      <c r="W1087" s="36">
        <f t="shared" si="226"/>
        <v>0</v>
      </c>
    </row>
    <row r="1088" spans="1:23" x14ac:dyDescent="0.2">
      <c r="A1088" s="29">
        <v>42285</v>
      </c>
      <c r="B1088" s="30"/>
      <c r="C1088" s="30"/>
      <c r="D1088" s="2">
        <f t="shared" si="227"/>
        <v>0</v>
      </c>
      <c r="E1088" s="30">
        <f t="shared" si="227"/>
        <v>0</v>
      </c>
      <c r="F1088" s="73">
        <f t="shared" si="228"/>
        <v>0</v>
      </c>
      <c r="G1088" s="43">
        <f t="shared" si="228"/>
        <v>0</v>
      </c>
      <c r="I1088" s="31">
        <f t="shared" si="222"/>
        <v>0</v>
      </c>
      <c r="J1088" s="137">
        <f t="shared" si="229"/>
        <v>0</v>
      </c>
      <c r="K1088" s="77">
        <f t="shared" si="223"/>
        <v>0</v>
      </c>
      <c r="L1088" s="137">
        <f t="shared" si="221"/>
        <v>0</v>
      </c>
      <c r="M1088" s="77">
        <f t="shared" si="224"/>
        <v>0</v>
      </c>
      <c r="N1088" s="14"/>
      <c r="O1088" s="14"/>
      <c r="P1088" s="14"/>
      <c r="V1088" s="36">
        <f t="shared" si="225"/>
        <v>0</v>
      </c>
      <c r="W1088" s="36">
        <f t="shared" si="226"/>
        <v>0</v>
      </c>
    </row>
    <row r="1089" spans="1:23" x14ac:dyDescent="0.2">
      <c r="A1089" s="29">
        <v>42286</v>
      </c>
      <c r="B1089" s="30"/>
      <c r="C1089" s="30"/>
      <c r="D1089" s="2">
        <f t="shared" si="227"/>
        <v>0</v>
      </c>
      <c r="E1089" s="30">
        <f t="shared" si="227"/>
        <v>0</v>
      </c>
      <c r="F1089" s="73">
        <f t="shared" si="228"/>
        <v>0</v>
      </c>
      <c r="G1089" s="43">
        <f t="shared" si="228"/>
        <v>0</v>
      </c>
      <c r="I1089" s="19">
        <f t="shared" si="222"/>
        <v>0</v>
      </c>
      <c r="J1089" s="138">
        <f t="shared" si="229"/>
        <v>0</v>
      </c>
      <c r="K1089" s="78">
        <f t="shared" si="223"/>
        <v>0</v>
      </c>
      <c r="L1089" s="144">
        <f t="shared" si="221"/>
        <v>0</v>
      </c>
      <c r="M1089" s="87">
        <f t="shared" si="224"/>
        <v>0</v>
      </c>
      <c r="N1089" s="14"/>
      <c r="O1089" s="14"/>
      <c r="P1089" s="14"/>
      <c r="V1089" s="36">
        <f t="shared" si="225"/>
        <v>0</v>
      </c>
      <c r="W1089" s="36">
        <f t="shared" si="226"/>
        <v>0</v>
      </c>
    </row>
    <row r="1090" spans="1:23" x14ac:dyDescent="0.2">
      <c r="A1090" s="29">
        <v>42287</v>
      </c>
      <c r="B1090" s="30"/>
      <c r="C1090" s="30"/>
      <c r="D1090" s="2">
        <f t="shared" si="227"/>
        <v>0</v>
      </c>
      <c r="E1090" s="30">
        <f t="shared" si="227"/>
        <v>0</v>
      </c>
      <c r="F1090" s="73">
        <f t="shared" si="228"/>
        <v>0</v>
      </c>
      <c r="G1090" s="43">
        <f t="shared" si="228"/>
        <v>0</v>
      </c>
      <c r="I1090" s="19">
        <f t="shared" si="222"/>
        <v>0</v>
      </c>
      <c r="J1090" s="138">
        <f t="shared" si="229"/>
        <v>0</v>
      </c>
      <c r="K1090" s="78">
        <f t="shared" si="223"/>
        <v>0</v>
      </c>
      <c r="L1090" s="144">
        <f t="shared" si="221"/>
        <v>0</v>
      </c>
      <c r="M1090" s="87">
        <f t="shared" si="224"/>
        <v>0</v>
      </c>
      <c r="N1090" s="14"/>
      <c r="O1090" s="14"/>
      <c r="P1090" s="14"/>
      <c r="V1090" s="36">
        <f t="shared" si="225"/>
        <v>0</v>
      </c>
      <c r="W1090" s="36">
        <f t="shared" si="226"/>
        <v>0</v>
      </c>
    </row>
    <row r="1091" spans="1:23" x14ac:dyDescent="0.2">
      <c r="A1091" s="29">
        <v>42288</v>
      </c>
      <c r="B1091" s="30"/>
      <c r="C1091" s="30"/>
      <c r="D1091" s="2">
        <f t="shared" si="227"/>
        <v>0</v>
      </c>
      <c r="E1091" s="30">
        <f t="shared" si="227"/>
        <v>0</v>
      </c>
      <c r="F1091" s="73">
        <f t="shared" si="228"/>
        <v>0</v>
      </c>
      <c r="G1091" s="43">
        <f t="shared" si="228"/>
        <v>0</v>
      </c>
      <c r="I1091" s="19">
        <f t="shared" si="222"/>
        <v>0</v>
      </c>
      <c r="J1091" s="138">
        <f t="shared" si="229"/>
        <v>0</v>
      </c>
      <c r="K1091" s="78">
        <f t="shared" si="223"/>
        <v>0</v>
      </c>
      <c r="L1091" s="144">
        <f t="shared" si="221"/>
        <v>0</v>
      </c>
      <c r="M1091" s="87">
        <f t="shared" si="224"/>
        <v>0</v>
      </c>
      <c r="N1091" s="14"/>
      <c r="O1091" s="14"/>
      <c r="P1091" s="14"/>
      <c r="V1091" s="36">
        <f t="shared" si="225"/>
        <v>0</v>
      </c>
      <c r="W1091" s="36">
        <f t="shared" si="226"/>
        <v>0</v>
      </c>
    </row>
    <row r="1092" spans="1:23" x14ac:dyDescent="0.2">
      <c r="A1092" s="29">
        <v>42289</v>
      </c>
      <c r="B1092" s="30"/>
      <c r="C1092" s="30"/>
      <c r="D1092" s="2">
        <f t="shared" si="227"/>
        <v>0</v>
      </c>
      <c r="E1092" s="30">
        <f t="shared" si="227"/>
        <v>0</v>
      </c>
      <c r="F1092" s="73">
        <f t="shared" si="228"/>
        <v>0</v>
      </c>
      <c r="G1092" s="43">
        <f t="shared" si="228"/>
        <v>0</v>
      </c>
      <c r="I1092" s="19">
        <f t="shared" si="222"/>
        <v>0</v>
      </c>
      <c r="J1092" s="138">
        <f t="shared" si="229"/>
        <v>0</v>
      </c>
      <c r="K1092" s="78">
        <f t="shared" si="223"/>
        <v>0</v>
      </c>
      <c r="L1092" s="144">
        <f t="shared" si="221"/>
        <v>0</v>
      </c>
      <c r="M1092" s="87">
        <f t="shared" si="224"/>
        <v>0</v>
      </c>
      <c r="N1092" s="14"/>
      <c r="O1092" s="14"/>
      <c r="P1092" s="14"/>
      <c r="V1092" s="36">
        <f t="shared" si="225"/>
        <v>0</v>
      </c>
      <c r="W1092" s="36">
        <f t="shared" si="226"/>
        <v>0</v>
      </c>
    </row>
    <row r="1093" spans="1:23" x14ac:dyDescent="0.2">
      <c r="A1093" s="29">
        <v>42290</v>
      </c>
      <c r="B1093" s="30"/>
      <c r="C1093" s="30"/>
      <c r="D1093" s="2">
        <f t="shared" si="227"/>
        <v>0</v>
      </c>
      <c r="E1093" s="30">
        <f t="shared" si="227"/>
        <v>0</v>
      </c>
      <c r="F1093" s="73">
        <f t="shared" si="228"/>
        <v>0</v>
      </c>
      <c r="G1093" s="43">
        <f t="shared" si="228"/>
        <v>0</v>
      </c>
      <c r="I1093" s="19">
        <f t="shared" si="222"/>
        <v>0</v>
      </c>
      <c r="J1093" s="138">
        <f t="shared" si="229"/>
        <v>0</v>
      </c>
      <c r="K1093" s="78">
        <f t="shared" si="223"/>
        <v>0</v>
      </c>
      <c r="L1093" s="144">
        <f t="shared" si="221"/>
        <v>0</v>
      </c>
      <c r="M1093" s="87">
        <f t="shared" si="224"/>
        <v>0</v>
      </c>
      <c r="N1093" s="14"/>
      <c r="O1093" s="14"/>
      <c r="P1093" s="14"/>
      <c r="V1093" s="36">
        <f t="shared" si="225"/>
        <v>0</v>
      </c>
      <c r="W1093" s="36">
        <f t="shared" si="226"/>
        <v>0</v>
      </c>
    </row>
    <row r="1094" spans="1:23" x14ac:dyDescent="0.2">
      <c r="A1094" s="29">
        <v>42291</v>
      </c>
      <c r="B1094" s="30"/>
      <c r="C1094" s="30"/>
      <c r="D1094" s="2">
        <f t="shared" si="227"/>
        <v>0</v>
      </c>
      <c r="E1094" s="30">
        <f t="shared" si="227"/>
        <v>0</v>
      </c>
      <c r="F1094" s="73">
        <f t="shared" si="228"/>
        <v>0</v>
      </c>
      <c r="G1094" s="43">
        <f t="shared" si="228"/>
        <v>0</v>
      </c>
      <c r="I1094" s="31">
        <f t="shared" si="222"/>
        <v>0</v>
      </c>
      <c r="J1094" s="137">
        <f t="shared" si="229"/>
        <v>0</v>
      </c>
      <c r="K1094" s="77">
        <f t="shared" si="223"/>
        <v>0</v>
      </c>
      <c r="L1094" s="137">
        <f t="shared" si="221"/>
        <v>0</v>
      </c>
      <c r="M1094" s="77">
        <f t="shared" si="224"/>
        <v>0</v>
      </c>
      <c r="N1094" s="14"/>
      <c r="O1094" s="14"/>
      <c r="P1094" s="14"/>
      <c r="V1094" s="36">
        <f t="shared" si="225"/>
        <v>0</v>
      </c>
      <c r="W1094" s="36">
        <f t="shared" si="226"/>
        <v>0</v>
      </c>
    </row>
    <row r="1095" spans="1:23" x14ac:dyDescent="0.2">
      <c r="A1095" s="29">
        <v>42292</v>
      </c>
      <c r="B1095" s="30"/>
      <c r="C1095" s="30"/>
      <c r="D1095" s="2">
        <f t="shared" si="227"/>
        <v>0</v>
      </c>
      <c r="E1095" s="30">
        <f t="shared" si="227"/>
        <v>0</v>
      </c>
      <c r="F1095" s="73">
        <f t="shared" si="228"/>
        <v>0</v>
      </c>
      <c r="G1095" s="43">
        <f t="shared" si="228"/>
        <v>0</v>
      </c>
      <c r="I1095" s="31">
        <f t="shared" si="222"/>
        <v>0</v>
      </c>
      <c r="J1095" s="137">
        <f t="shared" si="229"/>
        <v>0</v>
      </c>
      <c r="K1095" s="77">
        <f t="shared" si="223"/>
        <v>0</v>
      </c>
      <c r="L1095" s="137">
        <f t="shared" si="221"/>
        <v>0</v>
      </c>
      <c r="M1095" s="77">
        <f t="shared" si="224"/>
        <v>0</v>
      </c>
      <c r="N1095" s="14"/>
      <c r="O1095" s="14"/>
      <c r="P1095" s="14"/>
      <c r="V1095" s="36">
        <f t="shared" si="225"/>
        <v>0</v>
      </c>
      <c r="W1095" s="36">
        <f t="shared" si="226"/>
        <v>0</v>
      </c>
    </row>
    <row r="1096" spans="1:23" x14ac:dyDescent="0.2">
      <c r="A1096" s="29">
        <v>42293</v>
      </c>
      <c r="B1096" s="30"/>
      <c r="C1096" s="30"/>
      <c r="D1096" s="2">
        <f t="shared" si="227"/>
        <v>0</v>
      </c>
      <c r="E1096" s="30">
        <f t="shared" si="227"/>
        <v>0</v>
      </c>
      <c r="F1096" s="73">
        <f t="shared" si="228"/>
        <v>0</v>
      </c>
      <c r="G1096" s="43">
        <f t="shared" si="228"/>
        <v>0</v>
      </c>
      <c r="I1096" s="19">
        <f t="shared" si="222"/>
        <v>0</v>
      </c>
      <c r="J1096" s="138">
        <f t="shared" si="229"/>
        <v>0</v>
      </c>
      <c r="K1096" s="78">
        <f t="shared" si="223"/>
        <v>0</v>
      </c>
      <c r="L1096" s="144">
        <f t="shared" ref="L1096:L1159" si="230">ROUND(IF(B1095&lt;=$R$824,B1095*$S$824/$O$813,IF(B1095&gt;$R$825,B1095*$S$825/$O$813,0)),4)</f>
        <v>0</v>
      </c>
      <c r="M1096" s="87">
        <f t="shared" si="224"/>
        <v>0</v>
      </c>
      <c r="N1096" s="14"/>
      <c r="O1096" s="14"/>
      <c r="P1096" s="14"/>
      <c r="V1096" s="36">
        <f t="shared" si="225"/>
        <v>0</v>
      </c>
      <c r="W1096" s="36">
        <f t="shared" si="226"/>
        <v>0</v>
      </c>
    </row>
    <row r="1097" spans="1:23" x14ac:dyDescent="0.2">
      <c r="A1097" s="29">
        <v>42294</v>
      </c>
      <c r="B1097" s="30"/>
      <c r="C1097" s="30"/>
      <c r="D1097" s="2">
        <f t="shared" si="227"/>
        <v>0</v>
      </c>
      <c r="E1097" s="30">
        <f t="shared" si="227"/>
        <v>0</v>
      </c>
      <c r="F1097" s="73">
        <f t="shared" si="228"/>
        <v>0</v>
      </c>
      <c r="G1097" s="43">
        <f t="shared" si="228"/>
        <v>0</v>
      </c>
      <c r="I1097" s="19">
        <f t="shared" si="222"/>
        <v>0</v>
      </c>
      <c r="J1097" s="138">
        <f t="shared" si="229"/>
        <v>0</v>
      </c>
      <c r="K1097" s="78">
        <f t="shared" si="223"/>
        <v>0</v>
      </c>
      <c r="L1097" s="144">
        <f t="shared" si="230"/>
        <v>0</v>
      </c>
      <c r="M1097" s="87">
        <f t="shared" si="224"/>
        <v>0</v>
      </c>
      <c r="N1097" s="14"/>
      <c r="O1097" s="14"/>
      <c r="P1097" s="14"/>
      <c r="V1097" s="36">
        <f t="shared" si="225"/>
        <v>0</v>
      </c>
      <c r="W1097" s="36">
        <f t="shared" si="226"/>
        <v>0</v>
      </c>
    </row>
    <row r="1098" spans="1:23" x14ac:dyDescent="0.2">
      <c r="A1098" s="29">
        <v>42295</v>
      </c>
      <c r="B1098" s="30"/>
      <c r="C1098" s="30"/>
      <c r="D1098" s="2">
        <f t="shared" si="227"/>
        <v>0</v>
      </c>
      <c r="E1098" s="30">
        <f t="shared" si="227"/>
        <v>0</v>
      </c>
      <c r="F1098" s="73">
        <f t="shared" si="228"/>
        <v>0</v>
      </c>
      <c r="G1098" s="43">
        <f t="shared" si="228"/>
        <v>0</v>
      </c>
      <c r="I1098" s="19">
        <f t="shared" si="222"/>
        <v>0</v>
      </c>
      <c r="J1098" s="138">
        <f t="shared" si="229"/>
        <v>0</v>
      </c>
      <c r="K1098" s="78">
        <f t="shared" si="223"/>
        <v>0</v>
      </c>
      <c r="L1098" s="144">
        <f t="shared" si="230"/>
        <v>0</v>
      </c>
      <c r="M1098" s="87">
        <f t="shared" si="224"/>
        <v>0</v>
      </c>
      <c r="N1098" s="14"/>
      <c r="O1098" s="14"/>
      <c r="P1098" s="14"/>
      <c r="V1098" s="36">
        <f t="shared" si="225"/>
        <v>0</v>
      </c>
      <c r="W1098" s="36">
        <f t="shared" si="226"/>
        <v>0</v>
      </c>
    </row>
    <row r="1099" spans="1:23" x14ac:dyDescent="0.2">
      <c r="A1099" s="29">
        <v>42296</v>
      </c>
      <c r="B1099" s="30"/>
      <c r="C1099" s="30"/>
      <c r="D1099" s="2">
        <f t="shared" si="227"/>
        <v>0</v>
      </c>
      <c r="E1099" s="30">
        <f t="shared" si="227"/>
        <v>0</v>
      </c>
      <c r="F1099" s="73">
        <f t="shared" si="228"/>
        <v>0</v>
      </c>
      <c r="G1099" s="43">
        <f t="shared" si="228"/>
        <v>0</v>
      </c>
      <c r="I1099" s="19">
        <f t="shared" si="222"/>
        <v>0</v>
      </c>
      <c r="J1099" s="138">
        <f t="shared" si="229"/>
        <v>0</v>
      </c>
      <c r="K1099" s="78">
        <f t="shared" si="223"/>
        <v>0</v>
      </c>
      <c r="L1099" s="144">
        <f t="shared" si="230"/>
        <v>0</v>
      </c>
      <c r="M1099" s="87">
        <f t="shared" si="224"/>
        <v>0</v>
      </c>
      <c r="N1099" s="14"/>
      <c r="O1099" s="14"/>
      <c r="P1099" s="14"/>
      <c r="V1099" s="36">
        <f t="shared" si="225"/>
        <v>0</v>
      </c>
      <c r="W1099" s="36">
        <f t="shared" si="226"/>
        <v>0</v>
      </c>
    </row>
    <row r="1100" spans="1:23" x14ac:dyDescent="0.2">
      <c r="A1100" s="29">
        <v>42297</v>
      </c>
      <c r="B1100" s="30"/>
      <c r="C1100" s="30"/>
      <c r="D1100" s="2">
        <f t="shared" si="227"/>
        <v>0</v>
      </c>
      <c r="E1100" s="30">
        <f t="shared" si="227"/>
        <v>0</v>
      </c>
      <c r="F1100" s="73">
        <f t="shared" si="228"/>
        <v>0</v>
      </c>
      <c r="G1100" s="43">
        <f t="shared" si="228"/>
        <v>0</v>
      </c>
      <c r="I1100" s="19">
        <f t="shared" ref="I1100:I1163" si="231">ROUND(B1099*$N$2/$O$813,2)</f>
        <v>0</v>
      </c>
      <c r="J1100" s="138">
        <f t="shared" si="229"/>
        <v>0</v>
      </c>
      <c r="K1100" s="78">
        <f t="shared" si="223"/>
        <v>0</v>
      </c>
      <c r="L1100" s="144">
        <f t="shared" si="230"/>
        <v>0</v>
      </c>
      <c r="M1100" s="87">
        <f t="shared" si="224"/>
        <v>0</v>
      </c>
      <c r="N1100" s="14"/>
      <c r="O1100" s="14"/>
      <c r="P1100" s="14"/>
      <c r="V1100" s="36">
        <f t="shared" si="225"/>
        <v>0</v>
      </c>
      <c r="W1100" s="36">
        <f t="shared" si="226"/>
        <v>0</v>
      </c>
    </row>
    <row r="1101" spans="1:23" x14ac:dyDescent="0.2">
      <c r="A1101" s="29">
        <v>42298</v>
      </c>
      <c r="B1101" s="30"/>
      <c r="C1101" s="30"/>
      <c r="D1101" s="2">
        <f t="shared" si="227"/>
        <v>0</v>
      </c>
      <c r="E1101" s="30">
        <f t="shared" si="227"/>
        <v>0</v>
      </c>
      <c r="F1101" s="73">
        <f t="shared" si="228"/>
        <v>0</v>
      </c>
      <c r="G1101" s="43">
        <f t="shared" si="228"/>
        <v>0</v>
      </c>
      <c r="I1101" s="31">
        <f t="shared" si="231"/>
        <v>0</v>
      </c>
      <c r="J1101" s="137">
        <f t="shared" si="229"/>
        <v>0</v>
      </c>
      <c r="K1101" s="77">
        <f t="shared" si="223"/>
        <v>0</v>
      </c>
      <c r="L1101" s="137">
        <f t="shared" si="230"/>
        <v>0</v>
      </c>
      <c r="M1101" s="77">
        <f t="shared" si="224"/>
        <v>0</v>
      </c>
      <c r="N1101" s="14"/>
      <c r="O1101" s="14"/>
      <c r="P1101" s="14"/>
      <c r="V1101" s="36">
        <f t="shared" si="225"/>
        <v>0</v>
      </c>
      <c r="W1101" s="36">
        <f t="shared" si="226"/>
        <v>0</v>
      </c>
    </row>
    <row r="1102" spans="1:23" x14ac:dyDescent="0.2">
      <c r="A1102" s="29">
        <v>42299</v>
      </c>
      <c r="B1102" s="30"/>
      <c r="C1102" s="30"/>
      <c r="D1102" s="2">
        <f t="shared" si="227"/>
        <v>0</v>
      </c>
      <c r="E1102" s="30">
        <f t="shared" si="227"/>
        <v>0</v>
      </c>
      <c r="F1102" s="73">
        <f t="shared" si="228"/>
        <v>0</v>
      </c>
      <c r="G1102" s="43">
        <f t="shared" si="228"/>
        <v>0</v>
      </c>
      <c r="I1102" s="31">
        <f t="shared" si="231"/>
        <v>0</v>
      </c>
      <c r="J1102" s="137">
        <f t="shared" si="229"/>
        <v>0</v>
      </c>
      <c r="K1102" s="77">
        <f t="shared" si="223"/>
        <v>0</v>
      </c>
      <c r="L1102" s="137">
        <f t="shared" si="230"/>
        <v>0</v>
      </c>
      <c r="M1102" s="77">
        <f t="shared" si="224"/>
        <v>0</v>
      </c>
      <c r="N1102" s="14"/>
      <c r="O1102" s="14"/>
      <c r="P1102" s="14"/>
      <c r="V1102" s="36">
        <f t="shared" si="225"/>
        <v>0</v>
      </c>
      <c r="W1102" s="36">
        <f t="shared" si="226"/>
        <v>0</v>
      </c>
    </row>
    <row r="1103" spans="1:23" x14ac:dyDescent="0.2">
      <c r="A1103" s="29">
        <v>42300</v>
      </c>
      <c r="B1103" s="30"/>
      <c r="C1103" s="30"/>
      <c r="D1103" s="2">
        <f t="shared" si="227"/>
        <v>0</v>
      </c>
      <c r="E1103" s="30">
        <f t="shared" si="227"/>
        <v>0</v>
      </c>
      <c r="F1103" s="73">
        <f t="shared" si="228"/>
        <v>0</v>
      </c>
      <c r="G1103" s="43">
        <f t="shared" si="228"/>
        <v>0</v>
      </c>
      <c r="I1103" s="19">
        <f t="shared" si="231"/>
        <v>0</v>
      </c>
      <c r="J1103" s="138">
        <f t="shared" si="229"/>
        <v>0</v>
      </c>
      <c r="K1103" s="78">
        <f t="shared" si="223"/>
        <v>0</v>
      </c>
      <c r="L1103" s="144">
        <f t="shared" si="230"/>
        <v>0</v>
      </c>
      <c r="M1103" s="87">
        <f t="shared" si="224"/>
        <v>0</v>
      </c>
      <c r="V1103" s="36">
        <f t="shared" si="225"/>
        <v>0</v>
      </c>
      <c r="W1103" s="36">
        <f t="shared" si="226"/>
        <v>0</v>
      </c>
    </row>
    <row r="1104" spans="1:23" x14ac:dyDescent="0.2">
      <c r="A1104" s="29">
        <v>42301</v>
      </c>
      <c r="B1104" s="30"/>
      <c r="C1104" s="30"/>
      <c r="D1104" s="2">
        <f t="shared" si="227"/>
        <v>0</v>
      </c>
      <c r="E1104" s="30">
        <f t="shared" si="227"/>
        <v>0</v>
      </c>
      <c r="F1104" s="73">
        <f t="shared" si="228"/>
        <v>0</v>
      </c>
      <c r="G1104" s="43">
        <f t="shared" si="228"/>
        <v>0</v>
      </c>
      <c r="I1104" s="19">
        <f t="shared" si="231"/>
        <v>0</v>
      </c>
      <c r="J1104" s="138">
        <f t="shared" si="229"/>
        <v>0</v>
      </c>
      <c r="K1104" s="78">
        <f t="shared" si="223"/>
        <v>0</v>
      </c>
      <c r="L1104" s="144">
        <f t="shared" si="230"/>
        <v>0</v>
      </c>
      <c r="M1104" s="87">
        <f t="shared" si="224"/>
        <v>0</v>
      </c>
      <c r="V1104" s="36">
        <f t="shared" si="225"/>
        <v>0</v>
      </c>
      <c r="W1104" s="36">
        <f t="shared" si="226"/>
        <v>0</v>
      </c>
    </row>
    <row r="1105" spans="1:23" x14ac:dyDescent="0.2">
      <c r="A1105" s="29">
        <v>42302</v>
      </c>
      <c r="B1105" s="30"/>
      <c r="C1105" s="30"/>
      <c r="D1105" s="2">
        <f t="shared" si="227"/>
        <v>0</v>
      </c>
      <c r="E1105" s="30">
        <f t="shared" si="227"/>
        <v>0</v>
      </c>
      <c r="F1105" s="73">
        <f t="shared" si="228"/>
        <v>0</v>
      </c>
      <c r="G1105" s="43">
        <f t="shared" si="228"/>
        <v>0</v>
      </c>
      <c r="I1105" s="19">
        <f t="shared" si="231"/>
        <v>0</v>
      </c>
      <c r="J1105" s="138">
        <f t="shared" si="229"/>
        <v>0</v>
      </c>
      <c r="K1105" s="78">
        <f t="shared" si="223"/>
        <v>0</v>
      </c>
      <c r="L1105" s="144">
        <f t="shared" si="230"/>
        <v>0</v>
      </c>
      <c r="M1105" s="87">
        <f t="shared" si="224"/>
        <v>0</v>
      </c>
      <c r="V1105" s="36">
        <f t="shared" si="225"/>
        <v>0</v>
      </c>
      <c r="W1105" s="36">
        <f t="shared" si="226"/>
        <v>0</v>
      </c>
    </row>
    <row r="1106" spans="1:23" x14ac:dyDescent="0.2">
      <c r="A1106" s="29">
        <v>42303</v>
      </c>
      <c r="B1106" s="30"/>
      <c r="C1106" s="30"/>
      <c r="D1106" s="2">
        <f t="shared" si="227"/>
        <v>0</v>
      </c>
      <c r="E1106" s="30">
        <f t="shared" si="227"/>
        <v>0</v>
      </c>
      <c r="F1106" s="73">
        <f t="shared" si="228"/>
        <v>0</v>
      </c>
      <c r="G1106" s="43">
        <f t="shared" si="228"/>
        <v>0</v>
      </c>
      <c r="I1106" s="19">
        <f t="shared" si="231"/>
        <v>0</v>
      </c>
      <c r="J1106" s="138">
        <f t="shared" si="229"/>
        <v>0</v>
      </c>
      <c r="K1106" s="78">
        <f t="shared" si="223"/>
        <v>0</v>
      </c>
      <c r="L1106" s="144">
        <f t="shared" si="230"/>
        <v>0</v>
      </c>
      <c r="M1106" s="87">
        <f t="shared" si="224"/>
        <v>0</v>
      </c>
      <c r="V1106" s="36">
        <f t="shared" si="225"/>
        <v>0</v>
      </c>
      <c r="W1106" s="36">
        <f t="shared" si="226"/>
        <v>0</v>
      </c>
    </row>
    <row r="1107" spans="1:23" x14ac:dyDescent="0.2">
      <c r="A1107" s="29">
        <v>42304</v>
      </c>
      <c r="B1107" s="30"/>
      <c r="C1107" s="30"/>
      <c r="D1107" s="2">
        <f t="shared" si="227"/>
        <v>0</v>
      </c>
      <c r="E1107" s="30">
        <f t="shared" si="227"/>
        <v>0</v>
      </c>
      <c r="F1107" s="73">
        <f t="shared" si="228"/>
        <v>0</v>
      </c>
      <c r="G1107" s="43">
        <f t="shared" si="228"/>
        <v>0</v>
      </c>
      <c r="I1107" s="19">
        <f t="shared" si="231"/>
        <v>0</v>
      </c>
      <c r="J1107" s="138">
        <f t="shared" si="229"/>
        <v>0</v>
      </c>
      <c r="K1107" s="78">
        <f t="shared" si="223"/>
        <v>0</v>
      </c>
      <c r="L1107" s="144">
        <f t="shared" si="230"/>
        <v>0</v>
      </c>
      <c r="M1107" s="87">
        <f t="shared" si="224"/>
        <v>0</v>
      </c>
      <c r="N1107" s="191" t="s">
        <v>54</v>
      </c>
      <c r="O1107" s="191"/>
      <c r="P1107" s="191"/>
      <c r="V1107" s="36">
        <f t="shared" si="225"/>
        <v>0</v>
      </c>
      <c r="W1107" s="36">
        <f t="shared" si="226"/>
        <v>0</v>
      </c>
    </row>
    <row r="1108" spans="1:23" x14ac:dyDescent="0.2">
      <c r="A1108" s="29">
        <v>42305</v>
      </c>
      <c r="B1108" s="30"/>
      <c r="C1108" s="30"/>
      <c r="D1108" s="2">
        <f t="shared" si="227"/>
        <v>0</v>
      </c>
      <c r="E1108" s="30">
        <f t="shared" si="227"/>
        <v>0</v>
      </c>
      <c r="F1108" s="73">
        <f t="shared" si="228"/>
        <v>0</v>
      </c>
      <c r="G1108" s="43">
        <f t="shared" si="228"/>
        <v>0</v>
      </c>
      <c r="I1108" s="31">
        <f t="shared" si="231"/>
        <v>0</v>
      </c>
      <c r="J1108" s="137">
        <f t="shared" si="229"/>
        <v>0</v>
      </c>
      <c r="K1108" s="77">
        <f t="shared" si="223"/>
        <v>0</v>
      </c>
      <c r="L1108" s="137">
        <f t="shared" si="230"/>
        <v>0</v>
      </c>
      <c r="M1108" s="77">
        <f t="shared" si="224"/>
        <v>0</v>
      </c>
      <c r="N1108" s="119" t="s">
        <v>52</v>
      </c>
      <c r="O1108" s="120">
        <f>SUM(J1082:J1112)</f>
        <v>0</v>
      </c>
      <c r="P1108" s="76">
        <f>SUM(L1082:L1112)</f>
        <v>0</v>
      </c>
      <c r="V1108" s="36">
        <f t="shared" si="225"/>
        <v>0</v>
      </c>
      <c r="W1108" s="36">
        <f t="shared" si="226"/>
        <v>0</v>
      </c>
    </row>
    <row r="1109" spans="1:23" x14ac:dyDescent="0.2">
      <c r="A1109" s="29">
        <v>42306</v>
      </c>
      <c r="B1109" s="30"/>
      <c r="C1109" s="30"/>
      <c r="D1109" s="2">
        <f t="shared" si="227"/>
        <v>0</v>
      </c>
      <c r="E1109" s="30">
        <f t="shared" si="227"/>
        <v>0</v>
      </c>
      <c r="F1109" s="73">
        <f t="shared" si="228"/>
        <v>0</v>
      </c>
      <c r="G1109" s="43">
        <f t="shared" si="228"/>
        <v>0</v>
      </c>
      <c r="I1109" s="31">
        <f t="shared" si="231"/>
        <v>0</v>
      </c>
      <c r="J1109" s="137">
        <f t="shared" si="229"/>
        <v>0</v>
      </c>
      <c r="K1109" s="77">
        <f t="shared" si="223"/>
        <v>0</v>
      </c>
      <c r="L1109" s="137">
        <f t="shared" si="230"/>
        <v>0</v>
      </c>
      <c r="M1109" s="77">
        <f t="shared" si="224"/>
        <v>0</v>
      </c>
      <c r="N1109" s="119" t="s">
        <v>53</v>
      </c>
      <c r="O1109" s="76">
        <f>SUM(K1082:K1112)</f>
        <v>0</v>
      </c>
      <c r="P1109" s="76">
        <f>SUM(M1082:M1112)</f>
        <v>0</v>
      </c>
      <c r="V1109" s="36">
        <f t="shared" si="225"/>
        <v>0</v>
      </c>
      <c r="W1109" s="36">
        <f t="shared" si="226"/>
        <v>0</v>
      </c>
    </row>
    <row r="1110" spans="1:23" x14ac:dyDescent="0.2">
      <c r="A1110" s="29">
        <v>42307</v>
      </c>
      <c r="B1110" s="30"/>
      <c r="C1110" s="30"/>
      <c r="D1110" s="2">
        <f t="shared" si="227"/>
        <v>0</v>
      </c>
      <c r="E1110" s="30">
        <f t="shared" si="227"/>
        <v>0</v>
      </c>
      <c r="F1110" s="73">
        <f t="shared" si="228"/>
        <v>0</v>
      </c>
      <c r="G1110" s="43">
        <f t="shared" si="228"/>
        <v>0</v>
      </c>
      <c r="I1110" s="19">
        <f t="shared" si="231"/>
        <v>0</v>
      </c>
      <c r="J1110" s="138">
        <f t="shared" si="229"/>
        <v>0</v>
      </c>
      <c r="K1110" s="78">
        <f t="shared" si="223"/>
        <v>0</v>
      </c>
      <c r="L1110" s="144">
        <f t="shared" si="230"/>
        <v>0</v>
      </c>
      <c r="M1110" s="87">
        <f t="shared" si="224"/>
        <v>0</v>
      </c>
      <c r="N1110" s="186" t="s">
        <v>14</v>
      </c>
      <c r="O1110" s="186"/>
      <c r="P1110" s="186"/>
      <c r="V1110" s="36">
        <f t="shared" si="225"/>
        <v>0</v>
      </c>
      <c r="W1110" s="36">
        <f t="shared" si="226"/>
        <v>0</v>
      </c>
    </row>
    <row r="1111" spans="1:23" x14ac:dyDescent="0.2">
      <c r="A1111" s="29">
        <v>42308</v>
      </c>
      <c r="B1111" s="30"/>
      <c r="C1111" s="30"/>
      <c r="D1111" s="2">
        <f t="shared" si="227"/>
        <v>0</v>
      </c>
      <c r="E1111" s="30">
        <f t="shared" si="227"/>
        <v>0</v>
      </c>
      <c r="F1111" s="73">
        <f t="shared" si="228"/>
        <v>0</v>
      </c>
      <c r="G1111" s="43">
        <f t="shared" si="228"/>
        <v>0</v>
      </c>
      <c r="I1111" s="19">
        <f t="shared" si="231"/>
        <v>0</v>
      </c>
      <c r="J1111" s="138">
        <f t="shared" si="229"/>
        <v>0</v>
      </c>
      <c r="K1111" s="78">
        <f t="shared" si="223"/>
        <v>0</v>
      </c>
      <c r="L1111" s="144">
        <f t="shared" si="230"/>
        <v>0</v>
      </c>
      <c r="M1111" s="87">
        <f t="shared" si="224"/>
        <v>0</v>
      </c>
      <c r="N1111" s="92" t="s">
        <v>43</v>
      </c>
      <c r="O1111" s="174" t="s">
        <v>39</v>
      </c>
      <c r="P1111" s="93" t="s">
        <v>40</v>
      </c>
      <c r="V1111" s="36">
        <f t="shared" si="225"/>
        <v>0</v>
      </c>
      <c r="W1111" s="36">
        <f t="shared" si="226"/>
        <v>0</v>
      </c>
    </row>
    <row r="1112" spans="1:23" x14ac:dyDescent="0.2">
      <c r="A1112" s="29">
        <v>42309</v>
      </c>
      <c r="B1112" s="30"/>
      <c r="C1112" s="30"/>
      <c r="D1112" s="2">
        <f t="shared" si="227"/>
        <v>0</v>
      </c>
      <c r="E1112" s="30">
        <f t="shared" si="227"/>
        <v>0</v>
      </c>
      <c r="F1112" s="73">
        <f t="shared" si="228"/>
        <v>0</v>
      </c>
      <c r="G1112" s="43">
        <f t="shared" si="228"/>
        <v>0</v>
      </c>
      <c r="I1112" s="32">
        <f t="shared" si="231"/>
        <v>0</v>
      </c>
      <c r="J1112" s="139">
        <f t="shared" si="229"/>
        <v>0</v>
      </c>
      <c r="K1112" s="79">
        <f t="shared" si="223"/>
        <v>0</v>
      </c>
      <c r="L1112" s="139">
        <f t="shared" si="230"/>
        <v>0</v>
      </c>
      <c r="M1112" s="79">
        <f t="shared" si="224"/>
        <v>0</v>
      </c>
      <c r="N1112" s="94">
        <f>SUM(I1080:I1112)</f>
        <v>0</v>
      </c>
      <c r="O1112" s="89">
        <f>IF(SUM(J1082:J1112)&lt;20000,20000,SUM(J1082:J1112))</f>
        <v>20000</v>
      </c>
      <c r="P1112" s="91">
        <f>IF(SUM(L1082:L1112)&lt;6000,6000,SUM(L1082:L1112))</f>
        <v>6000</v>
      </c>
      <c r="Q1112" s="34"/>
      <c r="V1112" s="36">
        <f t="shared" si="225"/>
        <v>0</v>
      </c>
      <c r="W1112" s="36">
        <f t="shared" si="226"/>
        <v>0</v>
      </c>
    </row>
    <row r="1113" spans="1:23" x14ac:dyDescent="0.2">
      <c r="A1113" s="29">
        <v>42310</v>
      </c>
      <c r="B1113" s="30"/>
      <c r="C1113" s="30"/>
      <c r="D1113" s="2">
        <f t="shared" si="227"/>
        <v>0</v>
      </c>
      <c r="E1113" s="30">
        <f t="shared" si="227"/>
        <v>0</v>
      </c>
      <c r="F1113" s="73">
        <f t="shared" si="228"/>
        <v>0</v>
      </c>
      <c r="G1113" s="43">
        <f t="shared" si="228"/>
        <v>0</v>
      </c>
      <c r="I1113" s="19">
        <f t="shared" si="231"/>
        <v>0</v>
      </c>
      <c r="J1113" s="138">
        <f t="shared" si="229"/>
        <v>0</v>
      </c>
      <c r="K1113" s="78">
        <f t="shared" si="223"/>
        <v>0</v>
      </c>
      <c r="L1113" s="144">
        <f t="shared" si="230"/>
        <v>0</v>
      </c>
      <c r="M1113" s="87">
        <f t="shared" si="224"/>
        <v>0</v>
      </c>
      <c r="N1113" s="94">
        <f>ROUND(N1112*18/118,2)</f>
        <v>0</v>
      </c>
      <c r="O1113" s="95">
        <f>IF(O1112=TRUE,SUM(K1082:K1112),O1112*18%)</f>
        <v>3600</v>
      </c>
      <c r="P1113" s="96">
        <f>IF(P1112=TRUE,SUM(M1082:M1112),P1112*18%)</f>
        <v>1080</v>
      </c>
      <c r="Q1113" s="34"/>
      <c r="V1113" s="36">
        <f t="shared" si="225"/>
        <v>0</v>
      </c>
      <c r="W1113" s="36">
        <f t="shared" si="226"/>
        <v>0</v>
      </c>
    </row>
    <row r="1114" spans="1:23" x14ac:dyDescent="0.2">
      <c r="A1114" s="29">
        <v>42311</v>
      </c>
      <c r="B1114" s="30"/>
      <c r="C1114" s="30"/>
      <c r="D1114" s="2">
        <f t="shared" si="227"/>
        <v>0</v>
      </c>
      <c r="E1114" s="30">
        <f t="shared" si="227"/>
        <v>0</v>
      </c>
      <c r="F1114" s="73">
        <f t="shared" si="228"/>
        <v>0</v>
      </c>
      <c r="G1114" s="43">
        <f t="shared" si="228"/>
        <v>0</v>
      </c>
      <c r="I1114" s="19">
        <f t="shared" si="231"/>
        <v>0</v>
      </c>
      <c r="J1114" s="138">
        <f t="shared" si="229"/>
        <v>0</v>
      </c>
      <c r="K1114" s="78">
        <f t="shared" si="223"/>
        <v>0</v>
      </c>
      <c r="L1114" s="144">
        <f t="shared" si="230"/>
        <v>0</v>
      </c>
      <c r="M1114" s="87">
        <f t="shared" si="224"/>
        <v>0</v>
      </c>
      <c r="N1114" s="190" t="s">
        <v>47</v>
      </c>
      <c r="O1114" s="190"/>
      <c r="P1114" s="190"/>
      <c r="Q1114" s="34"/>
      <c r="V1114" s="36">
        <f t="shared" si="225"/>
        <v>0</v>
      </c>
      <c r="W1114" s="36">
        <f t="shared" si="226"/>
        <v>0</v>
      </c>
    </row>
    <row r="1115" spans="1:23" x14ac:dyDescent="0.2">
      <c r="A1115" s="29">
        <v>42312</v>
      </c>
      <c r="B1115" s="30"/>
      <c r="C1115" s="30"/>
      <c r="D1115" s="2">
        <f t="shared" si="227"/>
        <v>0</v>
      </c>
      <c r="E1115" s="30">
        <f t="shared" si="227"/>
        <v>0</v>
      </c>
      <c r="F1115" s="73">
        <f t="shared" si="228"/>
        <v>0</v>
      </c>
      <c r="G1115" s="43">
        <f t="shared" si="228"/>
        <v>0</v>
      </c>
      <c r="I1115" s="31">
        <f t="shared" si="231"/>
        <v>0</v>
      </c>
      <c r="J1115" s="137">
        <f t="shared" si="229"/>
        <v>0</v>
      </c>
      <c r="K1115" s="77">
        <f t="shared" si="223"/>
        <v>0</v>
      </c>
      <c r="L1115" s="137">
        <f t="shared" si="230"/>
        <v>0</v>
      </c>
      <c r="M1115" s="77">
        <f t="shared" si="224"/>
        <v>0</v>
      </c>
      <c r="N1115" s="75"/>
      <c r="O1115" s="75"/>
      <c r="P1115" s="75"/>
      <c r="Q1115" s="34"/>
      <c r="V1115" s="36">
        <f t="shared" si="225"/>
        <v>0</v>
      </c>
      <c r="W1115" s="36">
        <f t="shared" si="226"/>
        <v>0</v>
      </c>
    </row>
    <row r="1116" spans="1:23" x14ac:dyDescent="0.2">
      <c r="A1116" s="29">
        <v>42313</v>
      </c>
      <c r="B1116" s="30"/>
      <c r="C1116" s="30"/>
      <c r="D1116" s="2">
        <f t="shared" si="227"/>
        <v>0</v>
      </c>
      <c r="E1116" s="30">
        <f t="shared" si="227"/>
        <v>0</v>
      </c>
      <c r="F1116" s="73">
        <f t="shared" si="228"/>
        <v>0</v>
      </c>
      <c r="G1116" s="43">
        <f t="shared" si="228"/>
        <v>0</v>
      </c>
      <c r="I1116" s="31">
        <f t="shared" si="231"/>
        <v>0</v>
      </c>
      <c r="J1116" s="137">
        <f t="shared" si="229"/>
        <v>0</v>
      </c>
      <c r="K1116" s="77">
        <f t="shared" si="223"/>
        <v>0</v>
      </c>
      <c r="L1116" s="137">
        <f t="shared" si="230"/>
        <v>0</v>
      </c>
      <c r="M1116" s="77">
        <f t="shared" si="224"/>
        <v>0</v>
      </c>
      <c r="N1116" s="14"/>
      <c r="O1116" s="14"/>
      <c r="P1116" s="14"/>
      <c r="Q1116" s="34"/>
      <c r="V1116" s="36">
        <f t="shared" si="225"/>
        <v>0</v>
      </c>
      <c r="W1116" s="36">
        <f t="shared" si="226"/>
        <v>0</v>
      </c>
    </row>
    <row r="1117" spans="1:23" x14ac:dyDescent="0.2">
      <c r="A1117" s="29">
        <v>42314</v>
      </c>
      <c r="B1117" s="30"/>
      <c r="C1117" s="30"/>
      <c r="D1117" s="2">
        <f t="shared" si="227"/>
        <v>0</v>
      </c>
      <c r="E1117" s="30">
        <f t="shared" si="227"/>
        <v>0</v>
      </c>
      <c r="F1117" s="73">
        <f t="shared" si="228"/>
        <v>0</v>
      </c>
      <c r="G1117" s="43">
        <f t="shared" si="228"/>
        <v>0</v>
      </c>
      <c r="I1117" s="31">
        <f t="shared" si="231"/>
        <v>0</v>
      </c>
      <c r="J1117" s="137">
        <f t="shared" si="229"/>
        <v>0</v>
      </c>
      <c r="K1117" s="77">
        <f t="shared" si="223"/>
        <v>0</v>
      </c>
      <c r="L1117" s="137">
        <f t="shared" si="230"/>
        <v>0</v>
      </c>
      <c r="M1117" s="77">
        <f t="shared" si="224"/>
        <v>0</v>
      </c>
      <c r="N1117" s="14"/>
      <c r="O1117" s="14"/>
      <c r="P1117" s="14"/>
      <c r="Q1117" s="34"/>
      <c r="V1117" s="36">
        <f t="shared" si="225"/>
        <v>0</v>
      </c>
      <c r="W1117" s="36">
        <f t="shared" si="226"/>
        <v>0</v>
      </c>
    </row>
    <row r="1118" spans="1:23" x14ac:dyDescent="0.2">
      <c r="A1118" s="29">
        <v>42315</v>
      </c>
      <c r="B1118" s="30"/>
      <c r="C1118" s="30"/>
      <c r="D1118" s="2">
        <f t="shared" si="227"/>
        <v>0</v>
      </c>
      <c r="E1118" s="30">
        <f t="shared" si="227"/>
        <v>0</v>
      </c>
      <c r="F1118" s="73">
        <f t="shared" si="228"/>
        <v>0</v>
      </c>
      <c r="G1118" s="43">
        <f t="shared" si="228"/>
        <v>0</v>
      </c>
      <c r="I1118" s="19">
        <f t="shared" si="231"/>
        <v>0</v>
      </c>
      <c r="J1118" s="138">
        <f t="shared" si="229"/>
        <v>0</v>
      </c>
      <c r="K1118" s="78">
        <f t="shared" si="223"/>
        <v>0</v>
      </c>
      <c r="L1118" s="144">
        <f t="shared" si="230"/>
        <v>0</v>
      </c>
      <c r="M1118" s="87">
        <f t="shared" si="224"/>
        <v>0</v>
      </c>
      <c r="N1118" s="14"/>
      <c r="O1118" s="14"/>
      <c r="P1118" s="14"/>
      <c r="V1118" s="36">
        <f t="shared" si="225"/>
        <v>0</v>
      </c>
      <c r="W1118" s="36">
        <f t="shared" si="226"/>
        <v>0</v>
      </c>
    </row>
    <row r="1119" spans="1:23" x14ac:dyDescent="0.2">
      <c r="A1119" s="29">
        <v>42316</v>
      </c>
      <c r="B1119" s="30"/>
      <c r="C1119" s="30"/>
      <c r="D1119" s="2">
        <f t="shared" si="227"/>
        <v>0</v>
      </c>
      <c r="E1119" s="30">
        <f t="shared" si="227"/>
        <v>0</v>
      </c>
      <c r="F1119" s="73">
        <f t="shared" si="228"/>
        <v>0</v>
      </c>
      <c r="G1119" s="43">
        <f t="shared" si="228"/>
        <v>0</v>
      </c>
      <c r="I1119" s="19">
        <f t="shared" si="231"/>
        <v>0</v>
      </c>
      <c r="J1119" s="138">
        <f t="shared" si="229"/>
        <v>0</v>
      </c>
      <c r="K1119" s="78">
        <f t="shared" si="223"/>
        <v>0</v>
      </c>
      <c r="L1119" s="144">
        <f t="shared" si="230"/>
        <v>0</v>
      </c>
      <c r="M1119" s="87">
        <f t="shared" si="224"/>
        <v>0</v>
      </c>
      <c r="N1119" s="14"/>
      <c r="O1119" s="14"/>
      <c r="P1119" s="14"/>
      <c r="V1119" s="36">
        <f t="shared" si="225"/>
        <v>0</v>
      </c>
      <c r="W1119" s="36">
        <f t="shared" si="226"/>
        <v>0</v>
      </c>
    </row>
    <row r="1120" spans="1:23" x14ac:dyDescent="0.2">
      <c r="A1120" s="29">
        <v>42317</v>
      </c>
      <c r="B1120" s="30"/>
      <c r="C1120" s="30"/>
      <c r="D1120" s="2">
        <f t="shared" si="227"/>
        <v>0</v>
      </c>
      <c r="E1120" s="30">
        <f t="shared" si="227"/>
        <v>0</v>
      </c>
      <c r="F1120" s="73">
        <f t="shared" si="228"/>
        <v>0</v>
      </c>
      <c r="G1120" s="43">
        <f t="shared" si="228"/>
        <v>0</v>
      </c>
      <c r="I1120" s="19">
        <f t="shared" si="231"/>
        <v>0</v>
      </c>
      <c r="J1120" s="138">
        <f t="shared" si="229"/>
        <v>0</v>
      </c>
      <c r="K1120" s="78">
        <f t="shared" si="223"/>
        <v>0</v>
      </c>
      <c r="L1120" s="144">
        <f t="shared" si="230"/>
        <v>0</v>
      </c>
      <c r="M1120" s="87">
        <f t="shared" si="224"/>
        <v>0</v>
      </c>
      <c r="N1120" s="14"/>
      <c r="O1120" s="14"/>
      <c r="P1120" s="14"/>
      <c r="V1120" s="36">
        <f t="shared" si="225"/>
        <v>0</v>
      </c>
      <c r="W1120" s="36">
        <f t="shared" si="226"/>
        <v>0</v>
      </c>
    </row>
    <row r="1121" spans="1:23" x14ac:dyDescent="0.2">
      <c r="A1121" s="29">
        <v>42318</v>
      </c>
      <c r="B1121" s="30"/>
      <c r="C1121" s="30"/>
      <c r="D1121" s="2">
        <f t="shared" si="227"/>
        <v>0</v>
      </c>
      <c r="E1121" s="30">
        <f t="shared" si="227"/>
        <v>0</v>
      </c>
      <c r="F1121" s="73">
        <f t="shared" si="228"/>
        <v>0</v>
      </c>
      <c r="G1121" s="43">
        <f t="shared" si="228"/>
        <v>0</v>
      </c>
      <c r="I1121" s="19">
        <f t="shared" si="231"/>
        <v>0</v>
      </c>
      <c r="J1121" s="138">
        <f t="shared" si="229"/>
        <v>0</v>
      </c>
      <c r="K1121" s="78">
        <f t="shared" si="223"/>
        <v>0</v>
      </c>
      <c r="L1121" s="144">
        <f t="shared" si="230"/>
        <v>0</v>
      </c>
      <c r="M1121" s="87">
        <f t="shared" si="224"/>
        <v>0</v>
      </c>
      <c r="N1121" s="14"/>
      <c r="O1121" s="14"/>
      <c r="P1121" s="14"/>
      <c r="V1121" s="36">
        <f t="shared" si="225"/>
        <v>0</v>
      </c>
      <c r="W1121" s="36">
        <f t="shared" si="226"/>
        <v>0</v>
      </c>
    </row>
    <row r="1122" spans="1:23" x14ac:dyDescent="0.2">
      <c r="A1122" s="29">
        <v>42319</v>
      </c>
      <c r="B1122" s="30"/>
      <c r="C1122" s="30"/>
      <c r="D1122" s="2">
        <f t="shared" si="227"/>
        <v>0</v>
      </c>
      <c r="E1122" s="30">
        <f t="shared" si="227"/>
        <v>0</v>
      </c>
      <c r="F1122" s="73">
        <f t="shared" si="228"/>
        <v>0</v>
      </c>
      <c r="G1122" s="43">
        <f t="shared" si="228"/>
        <v>0</v>
      </c>
      <c r="I1122" s="31">
        <f t="shared" si="231"/>
        <v>0</v>
      </c>
      <c r="J1122" s="137">
        <f t="shared" si="229"/>
        <v>0</v>
      </c>
      <c r="K1122" s="77">
        <f t="shared" si="223"/>
        <v>0</v>
      </c>
      <c r="L1122" s="137">
        <f t="shared" si="230"/>
        <v>0</v>
      </c>
      <c r="M1122" s="77">
        <f t="shared" si="224"/>
        <v>0</v>
      </c>
      <c r="N1122" s="14"/>
      <c r="O1122" s="14"/>
      <c r="P1122" s="14"/>
      <c r="V1122" s="36">
        <f t="shared" si="225"/>
        <v>0</v>
      </c>
      <c r="W1122" s="36">
        <f t="shared" si="226"/>
        <v>0</v>
      </c>
    </row>
    <row r="1123" spans="1:23" x14ac:dyDescent="0.2">
      <c r="A1123" s="29">
        <v>42320</v>
      </c>
      <c r="B1123" s="30"/>
      <c r="C1123" s="30"/>
      <c r="D1123" s="2">
        <f t="shared" si="227"/>
        <v>0</v>
      </c>
      <c r="E1123" s="30">
        <f t="shared" si="227"/>
        <v>0</v>
      </c>
      <c r="F1123" s="73">
        <f t="shared" si="228"/>
        <v>0</v>
      </c>
      <c r="G1123" s="43">
        <f t="shared" si="228"/>
        <v>0</v>
      </c>
      <c r="I1123" s="31">
        <f t="shared" si="231"/>
        <v>0</v>
      </c>
      <c r="J1123" s="137">
        <f t="shared" si="229"/>
        <v>0</v>
      </c>
      <c r="K1123" s="77">
        <f t="shared" si="223"/>
        <v>0</v>
      </c>
      <c r="L1123" s="137">
        <f t="shared" si="230"/>
        <v>0</v>
      </c>
      <c r="M1123" s="77">
        <f t="shared" si="224"/>
        <v>0</v>
      </c>
      <c r="N1123" s="14"/>
      <c r="O1123" s="14"/>
      <c r="P1123" s="14"/>
      <c r="V1123" s="36">
        <f t="shared" si="225"/>
        <v>0</v>
      </c>
      <c r="W1123" s="36">
        <f t="shared" si="226"/>
        <v>0</v>
      </c>
    </row>
    <row r="1124" spans="1:23" x14ac:dyDescent="0.2">
      <c r="A1124" s="29">
        <v>42321</v>
      </c>
      <c r="B1124" s="30"/>
      <c r="C1124" s="30"/>
      <c r="D1124" s="2">
        <f t="shared" si="227"/>
        <v>0</v>
      </c>
      <c r="E1124" s="30">
        <f t="shared" si="227"/>
        <v>0</v>
      </c>
      <c r="F1124" s="73">
        <f t="shared" si="228"/>
        <v>0</v>
      </c>
      <c r="G1124" s="43">
        <f t="shared" si="228"/>
        <v>0</v>
      </c>
      <c r="I1124" s="19">
        <f t="shared" si="231"/>
        <v>0</v>
      </c>
      <c r="J1124" s="138">
        <f t="shared" si="229"/>
        <v>0</v>
      </c>
      <c r="K1124" s="78">
        <f t="shared" si="223"/>
        <v>0</v>
      </c>
      <c r="L1124" s="144">
        <f t="shared" si="230"/>
        <v>0</v>
      </c>
      <c r="M1124" s="87">
        <f t="shared" si="224"/>
        <v>0</v>
      </c>
      <c r="N1124" s="14"/>
      <c r="O1124" s="14"/>
      <c r="P1124" s="14"/>
      <c r="V1124" s="36">
        <f t="shared" si="225"/>
        <v>0</v>
      </c>
      <c r="W1124" s="36">
        <f t="shared" si="226"/>
        <v>0</v>
      </c>
    </row>
    <row r="1125" spans="1:23" x14ac:dyDescent="0.2">
      <c r="A1125" s="29">
        <v>42322</v>
      </c>
      <c r="B1125" s="30"/>
      <c r="C1125" s="30"/>
      <c r="D1125" s="2">
        <f t="shared" si="227"/>
        <v>0</v>
      </c>
      <c r="E1125" s="30">
        <f t="shared" si="227"/>
        <v>0</v>
      </c>
      <c r="F1125" s="73">
        <f t="shared" si="228"/>
        <v>0</v>
      </c>
      <c r="G1125" s="43">
        <f t="shared" si="228"/>
        <v>0</v>
      </c>
      <c r="I1125" s="19">
        <f t="shared" si="231"/>
        <v>0</v>
      </c>
      <c r="J1125" s="138">
        <f t="shared" si="229"/>
        <v>0</v>
      </c>
      <c r="K1125" s="78">
        <f t="shared" si="223"/>
        <v>0</v>
      </c>
      <c r="L1125" s="144">
        <f t="shared" si="230"/>
        <v>0</v>
      </c>
      <c r="M1125" s="87">
        <f t="shared" si="224"/>
        <v>0</v>
      </c>
      <c r="N1125" s="14"/>
      <c r="O1125" s="14"/>
      <c r="P1125" s="14"/>
      <c r="V1125" s="36">
        <f t="shared" si="225"/>
        <v>0</v>
      </c>
      <c r="W1125" s="36">
        <f t="shared" si="226"/>
        <v>0</v>
      </c>
    </row>
    <row r="1126" spans="1:23" x14ac:dyDescent="0.2">
      <c r="A1126" s="29">
        <v>42323</v>
      </c>
      <c r="B1126" s="30"/>
      <c r="C1126" s="30"/>
      <c r="D1126" s="2">
        <f t="shared" si="227"/>
        <v>0</v>
      </c>
      <c r="E1126" s="30">
        <f t="shared" si="227"/>
        <v>0</v>
      </c>
      <c r="F1126" s="73">
        <f t="shared" si="228"/>
        <v>0</v>
      </c>
      <c r="G1126" s="43">
        <f t="shared" si="228"/>
        <v>0</v>
      </c>
      <c r="I1126" s="19">
        <f t="shared" si="231"/>
        <v>0</v>
      </c>
      <c r="J1126" s="138">
        <f t="shared" si="229"/>
        <v>0</v>
      </c>
      <c r="K1126" s="78">
        <f t="shared" si="223"/>
        <v>0</v>
      </c>
      <c r="L1126" s="144">
        <f t="shared" si="230"/>
        <v>0</v>
      </c>
      <c r="M1126" s="87">
        <f t="shared" si="224"/>
        <v>0</v>
      </c>
      <c r="N1126" s="14"/>
      <c r="O1126" s="14"/>
      <c r="P1126" s="14"/>
      <c r="V1126" s="36">
        <f t="shared" si="225"/>
        <v>0</v>
      </c>
      <c r="W1126" s="36">
        <f t="shared" si="226"/>
        <v>0</v>
      </c>
    </row>
    <row r="1127" spans="1:23" x14ac:dyDescent="0.2">
      <c r="A1127" s="29">
        <v>42324</v>
      </c>
      <c r="B1127" s="30"/>
      <c r="C1127" s="30"/>
      <c r="D1127" s="2">
        <f t="shared" si="227"/>
        <v>0</v>
      </c>
      <c r="E1127" s="30">
        <f t="shared" si="227"/>
        <v>0</v>
      </c>
      <c r="F1127" s="73">
        <f t="shared" si="228"/>
        <v>0</v>
      </c>
      <c r="G1127" s="43">
        <f t="shared" si="228"/>
        <v>0</v>
      </c>
      <c r="I1127" s="19">
        <f t="shared" si="231"/>
        <v>0</v>
      </c>
      <c r="J1127" s="138">
        <f t="shared" si="229"/>
        <v>0</v>
      </c>
      <c r="K1127" s="78">
        <f t="shared" si="223"/>
        <v>0</v>
      </c>
      <c r="L1127" s="144">
        <f t="shared" si="230"/>
        <v>0</v>
      </c>
      <c r="M1127" s="87">
        <f t="shared" si="224"/>
        <v>0</v>
      </c>
      <c r="N1127" s="14"/>
      <c r="O1127" s="14"/>
      <c r="P1127" s="14"/>
      <c r="V1127" s="36">
        <f t="shared" si="225"/>
        <v>0</v>
      </c>
      <c r="W1127" s="36">
        <f t="shared" si="226"/>
        <v>0</v>
      </c>
    </row>
    <row r="1128" spans="1:23" x14ac:dyDescent="0.2">
      <c r="A1128" s="29">
        <v>42325</v>
      </c>
      <c r="B1128" s="30"/>
      <c r="C1128" s="30"/>
      <c r="D1128" s="2">
        <f t="shared" si="227"/>
        <v>0</v>
      </c>
      <c r="E1128" s="30">
        <f t="shared" si="227"/>
        <v>0</v>
      </c>
      <c r="F1128" s="73">
        <f t="shared" si="228"/>
        <v>0</v>
      </c>
      <c r="G1128" s="43">
        <f t="shared" si="228"/>
        <v>0</v>
      </c>
      <c r="I1128" s="19">
        <f t="shared" si="231"/>
        <v>0</v>
      </c>
      <c r="J1128" s="138">
        <f t="shared" si="229"/>
        <v>0</v>
      </c>
      <c r="K1128" s="78">
        <f t="shared" si="223"/>
        <v>0</v>
      </c>
      <c r="L1128" s="144">
        <f t="shared" si="230"/>
        <v>0</v>
      </c>
      <c r="M1128" s="87">
        <f t="shared" si="224"/>
        <v>0</v>
      </c>
      <c r="N1128" s="14"/>
      <c r="O1128" s="14"/>
      <c r="P1128" s="14"/>
      <c r="V1128" s="36">
        <f t="shared" si="225"/>
        <v>0</v>
      </c>
      <c r="W1128" s="36">
        <f t="shared" si="226"/>
        <v>0</v>
      </c>
    </row>
    <row r="1129" spans="1:23" x14ac:dyDescent="0.2">
      <c r="A1129" s="29">
        <v>42326</v>
      </c>
      <c r="B1129" s="30"/>
      <c r="C1129" s="30"/>
      <c r="D1129" s="2">
        <f t="shared" si="227"/>
        <v>0</v>
      </c>
      <c r="E1129" s="30">
        <f t="shared" si="227"/>
        <v>0</v>
      </c>
      <c r="F1129" s="73">
        <f t="shared" si="228"/>
        <v>0</v>
      </c>
      <c r="G1129" s="43">
        <f t="shared" si="228"/>
        <v>0</v>
      </c>
      <c r="I1129" s="31">
        <f t="shared" si="231"/>
        <v>0</v>
      </c>
      <c r="J1129" s="137">
        <f t="shared" si="229"/>
        <v>0</v>
      </c>
      <c r="K1129" s="77">
        <f t="shared" si="223"/>
        <v>0</v>
      </c>
      <c r="L1129" s="137">
        <f t="shared" si="230"/>
        <v>0</v>
      </c>
      <c r="M1129" s="77">
        <f t="shared" si="224"/>
        <v>0</v>
      </c>
      <c r="N1129" s="14"/>
      <c r="O1129" s="14"/>
      <c r="P1129" s="14"/>
      <c r="V1129" s="36">
        <f t="shared" si="225"/>
        <v>0</v>
      </c>
      <c r="W1129" s="36">
        <f t="shared" si="226"/>
        <v>0</v>
      </c>
    </row>
    <row r="1130" spans="1:23" x14ac:dyDescent="0.2">
      <c r="A1130" s="29">
        <v>42327</v>
      </c>
      <c r="B1130" s="30"/>
      <c r="C1130" s="30"/>
      <c r="D1130" s="2">
        <f t="shared" si="227"/>
        <v>0</v>
      </c>
      <c r="E1130" s="30">
        <f t="shared" si="227"/>
        <v>0</v>
      </c>
      <c r="F1130" s="73">
        <f t="shared" si="228"/>
        <v>0</v>
      </c>
      <c r="G1130" s="43">
        <f t="shared" si="228"/>
        <v>0</v>
      </c>
      <c r="I1130" s="31">
        <f t="shared" si="231"/>
        <v>0</v>
      </c>
      <c r="J1130" s="137">
        <f t="shared" si="229"/>
        <v>0</v>
      </c>
      <c r="K1130" s="77">
        <f t="shared" si="223"/>
        <v>0</v>
      </c>
      <c r="L1130" s="137">
        <f t="shared" si="230"/>
        <v>0</v>
      </c>
      <c r="M1130" s="77">
        <f t="shared" si="224"/>
        <v>0</v>
      </c>
      <c r="N1130" s="14"/>
      <c r="O1130" s="14"/>
      <c r="P1130" s="14"/>
      <c r="V1130" s="36">
        <f t="shared" si="225"/>
        <v>0</v>
      </c>
      <c r="W1130" s="36">
        <f t="shared" si="226"/>
        <v>0</v>
      </c>
    </row>
    <row r="1131" spans="1:23" x14ac:dyDescent="0.2">
      <c r="A1131" s="29">
        <v>42328</v>
      </c>
      <c r="B1131" s="30"/>
      <c r="C1131" s="30"/>
      <c r="D1131" s="2">
        <f t="shared" si="227"/>
        <v>0</v>
      </c>
      <c r="E1131" s="30">
        <f t="shared" si="227"/>
        <v>0</v>
      </c>
      <c r="F1131" s="73">
        <f t="shared" si="228"/>
        <v>0</v>
      </c>
      <c r="G1131" s="43">
        <f t="shared" si="228"/>
        <v>0</v>
      </c>
      <c r="I1131" s="19">
        <f t="shared" si="231"/>
        <v>0</v>
      </c>
      <c r="J1131" s="138">
        <f t="shared" si="229"/>
        <v>0</v>
      </c>
      <c r="K1131" s="78">
        <f t="shared" si="223"/>
        <v>0</v>
      </c>
      <c r="L1131" s="144">
        <f t="shared" si="230"/>
        <v>0</v>
      </c>
      <c r="M1131" s="87">
        <f t="shared" si="224"/>
        <v>0</v>
      </c>
      <c r="N1131" s="14"/>
      <c r="O1131" s="14"/>
      <c r="P1131" s="14"/>
      <c r="V1131" s="36">
        <f t="shared" si="225"/>
        <v>0</v>
      </c>
      <c r="W1131" s="36">
        <f t="shared" si="226"/>
        <v>0</v>
      </c>
    </row>
    <row r="1132" spans="1:23" x14ac:dyDescent="0.2">
      <c r="A1132" s="29">
        <v>42329</v>
      </c>
      <c r="B1132" s="30"/>
      <c r="C1132" s="30"/>
      <c r="D1132" s="2">
        <f t="shared" si="227"/>
        <v>0</v>
      </c>
      <c r="E1132" s="30">
        <f t="shared" si="227"/>
        <v>0</v>
      </c>
      <c r="F1132" s="73">
        <f t="shared" si="228"/>
        <v>0</v>
      </c>
      <c r="G1132" s="43">
        <f t="shared" si="228"/>
        <v>0</v>
      </c>
      <c r="I1132" s="19">
        <f t="shared" si="231"/>
        <v>0</v>
      </c>
      <c r="J1132" s="138">
        <f t="shared" si="229"/>
        <v>0</v>
      </c>
      <c r="K1132" s="78">
        <f t="shared" si="223"/>
        <v>0</v>
      </c>
      <c r="L1132" s="144">
        <f t="shared" si="230"/>
        <v>0</v>
      </c>
      <c r="M1132" s="87">
        <f t="shared" si="224"/>
        <v>0</v>
      </c>
      <c r="N1132" s="14"/>
      <c r="O1132" s="14"/>
      <c r="P1132" s="14"/>
      <c r="V1132" s="36">
        <f t="shared" si="225"/>
        <v>0</v>
      </c>
      <c r="W1132" s="36">
        <f t="shared" si="226"/>
        <v>0</v>
      </c>
    </row>
    <row r="1133" spans="1:23" x14ac:dyDescent="0.2">
      <c r="A1133" s="29">
        <v>42330</v>
      </c>
      <c r="B1133" s="30"/>
      <c r="C1133" s="30"/>
      <c r="D1133" s="2">
        <f t="shared" si="227"/>
        <v>0</v>
      </c>
      <c r="E1133" s="30">
        <f t="shared" si="227"/>
        <v>0</v>
      </c>
      <c r="F1133" s="73">
        <f t="shared" si="228"/>
        <v>0</v>
      </c>
      <c r="G1133" s="43">
        <f t="shared" si="228"/>
        <v>0</v>
      </c>
      <c r="I1133" s="19">
        <f t="shared" si="231"/>
        <v>0</v>
      </c>
      <c r="J1133" s="138">
        <f t="shared" si="229"/>
        <v>0</v>
      </c>
      <c r="K1133" s="78">
        <f t="shared" si="223"/>
        <v>0</v>
      </c>
      <c r="L1133" s="144">
        <f t="shared" si="230"/>
        <v>0</v>
      </c>
      <c r="M1133" s="87">
        <f t="shared" si="224"/>
        <v>0</v>
      </c>
      <c r="N1133" s="14"/>
      <c r="O1133" s="14"/>
      <c r="P1133" s="14"/>
      <c r="V1133" s="36">
        <f t="shared" si="225"/>
        <v>0</v>
      </c>
      <c r="W1133" s="36">
        <f t="shared" si="226"/>
        <v>0</v>
      </c>
    </row>
    <row r="1134" spans="1:23" x14ac:dyDescent="0.2">
      <c r="A1134" s="29">
        <v>42331</v>
      </c>
      <c r="B1134" s="30"/>
      <c r="C1134" s="30"/>
      <c r="D1134" s="2">
        <f t="shared" si="227"/>
        <v>0</v>
      </c>
      <c r="E1134" s="30">
        <f t="shared" si="227"/>
        <v>0</v>
      </c>
      <c r="F1134" s="73">
        <f t="shared" si="228"/>
        <v>0</v>
      </c>
      <c r="G1134" s="43">
        <f t="shared" si="228"/>
        <v>0</v>
      </c>
      <c r="I1134" s="19">
        <f t="shared" si="231"/>
        <v>0</v>
      </c>
      <c r="J1134" s="138">
        <f t="shared" si="229"/>
        <v>0</v>
      </c>
      <c r="K1134" s="78">
        <f t="shared" si="223"/>
        <v>0</v>
      </c>
      <c r="L1134" s="144">
        <f t="shared" si="230"/>
        <v>0</v>
      </c>
      <c r="M1134" s="87">
        <f t="shared" si="224"/>
        <v>0</v>
      </c>
      <c r="N1134" s="14"/>
      <c r="O1134" s="14"/>
      <c r="P1134" s="14"/>
      <c r="V1134" s="36">
        <f t="shared" si="225"/>
        <v>0</v>
      </c>
      <c r="W1134" s="36">
        <f t="shared" si="226"/>
        <v>0</v>
      </c>
    </row>
    <row r="1135" spans="1:23" x14ac:dyDescent="0.2">
      <c r="A1135" s="29">
        <v>42332</v>
      </c>
      <c r="B1135" s="30"/>
      <c r="C1135" s="30"/>
      <c r="D1135" s="2">
        <f t="shared" si="227"/>
        <v>0</v>
      </c>
      <c r="E1135" s="30">
        <f t="shared" si="227"/>
        <v>0</v>
      </c>
      <c r="F1135" s="73">
        <f t="shared" si="228"/>
        <v>0</v>
      </c>
      <c r="G1135" s="43">
        <f t="shared" si="228"/>
        <v>0</v>
      </c>
      <c r="I1135" s="19">
        <f t="shared" si="231"/>
        <v>0</v>
      </c>
      <c r="J1135" s="138">
        <f t="shared" si="229"/>
        <v>0</v>
      </c>
      <c r="K1135" s="78">
        <f t="shared" si="223"/>
        <v>0</v>
      </c>
      <c r="L1135" s="144">
        <f t="shared" si="230"/>
        <v>0</v>
      </c>
      <c r="M1135" s="87">
        <f t="shared" si="224"/>
        <v>0</v>
      </c>
      <c r="V1135" s="36">
        <f t="shared" si="225"/>
        <v>0</v>
      </c>
      <c r="W1135" s="36">
        <f t="shared" si="226"/>
        <v>0</v>
      </c>
    </row>
    <row r="1136" spans="1:23" x14ac:dyDescent="0.2">
      <c r="A1136" s="29">
        <v>42333</v>
      </c>
      <c r="B1136" s="30"/>
      <c r="C1136" s="30"/>
      <c r="D1136" s="2">
        <f t="shared" si="227"/>
        <v>0</v>
      </c>
      <c r="E1136" s="30">
        <f t="shared" si="227"/>
        <v>0</v>
      </c>
      <c r="F1136" s="73">
        <f t="shared" si="228"/>
        <v>0</v>
      </c>
      <c r="G1136" s="43">
        <f t="shared" si="228"/>
        <v>0</v>
      </c>
      <c r="I1136" s="31">
        <f t="shared" si="231"/>
        <v>0</v>
      </c>
      <c r="J1136" s="137">
        <f t="shared" si="229"/>
        <v>0</v>
      </c>
      <c r="K1136" s="77">
        <f t="shared" si="223"/>
        <v>0</v>
      </c>
      <c r="L1136" s="137">
        <f t="shared" si="230"/>
        <v>0</v>
      </c>
      <c r="M1136" s="77">
        <f t="shared" si="224"/>
        <v>0</v>
      </c>
      <c r="V1136" s="36">
        <f t="shared" si="225"/>
        <v>0</v>
      </c>
      <c r="W1136" s="36">
        <f t="shared" si="226"/>
        <v>0</v>
      </c>
    </row>
    <row r="1137" spans="1:23" x14ac:dyDescent="0.2">
      <c r="A1137" s="29">
        <v>42334</v>
      </c>
      <c r="B1137" s="30"/>
      <c r="C1137" s="30"/>
      <c r="D1137" s="2">
        <f t="shared" si="227"/>
        <v>0</v>
      </c>
      <c r="E1137" s="30">
        <f t="shared" si="227"/>
        <v>0</v>
      </c>
      <c r="F1137" s="73">
        <f t="shared" si="228"/>
        <v>0</v>
      </c>
      <c r="G1137" s="43">
        <f t="shared" si="228"/>
        <v>0</v>
      </c>
      <c r="I1137" s="31">
        <f t="shared" si="231"/>
        <v>0</v>
      </c>
      <c r="J1137" s="137">
        <f t="shared" si="229"/>
        <v>0</v>
      </c>
      <c r="K1137" s="77">
        <f t="shared" si="223"/>
        <v>0</v>
      </c>
      <c r="L1137" s="137">
        <f t="shared" si="230"/>
        <v>0</v>
      </c>
      <c r="M1137" s="77">
        <f t="shared" si="224"/>
        <v>0</v>
      </c>
      <c r="N1137" s="191" t="s">
        <v>54</v>
      </c>
      <c r="O1137" s="191"/>
      <c r="P1137" s="191"/>
      <c r="V1137" s="36">
        <f t="shared" si="225"/>
        <v>0</v>
      </c>
      <c r="W1137" s="36">
        <f t="shared" si="226"/>
        <v>0</v>
      </c>
    </row>
    <row r="1138" spans="1:23" x14ac:dyDescent="0.2">
      <c r="A1138" s="29">
        <v>42335</v>
      </c>
      <c r="B1138" s="30"/>
      <c r="C1138" s="30"/>
      <c r="D1138" s="2">
        <f t="shared" si="227"/>
        <v>0</v>
      </c>
      <c r="E1138" s="30">
        <f t="shared" si="227"/>
        <v>0</v>
      </c>
      <c r="F1138" s="73">
        <f t="shared" si="228"/>
        <v>0</v>
      </c>
      <c r="G1138" s="43">
        <f t="shared" si="228"/>
        <v>0</v>
      </c>
      <c r="I1138" s="19">
        <f t="shared" si="231"/>
        <v>0</v>
      </c>
      <c r="J1138" s="138">
        <f t="shared" si="229"/>
        <v>0</v>
      </c>
      <c r="K1138" s="78">
        <f t="shared" ref="K1138:K1174" si="232">ROUND(J1138*18%,4)</f>
        <v>0</v>
      </c>
      <c r="L1138" s="144">
        <f t="shared" si="230"/>
        <v>0</v>
      </c>
      <c r="M1138" s="87">
        <f t="shared" ref="M1138:M1174" si="233">ROUND(L1138*18%,4)</f>
        <v>0</v>
      </c>
      <c r="N1138" s="119" t="s">
        <v>52</v>
      </c>
      <c r="O1138" s="120">
        <f>SUM(J1113:J1142)</f>
        <v>0</v>
      </c>
      <c r="P1138" s="76">
        <f>SUM(L1113:L1142)</f>
        <v>0</v>
      </c>
      <c r="V1138" s="36">
        <f t="shared" ref="V1138:V1173" si="234">C1138+(ROUND(C1138*$V$2,2))</f>
        <v>0</v>
      </c>
      <c r="W1138" s="36">
        <f t="shared" ref="W1138:W1173" si="235">C1138-(ROUND(C1138*$V$2,2))</f>
        <v>0</v>
      </c>
    </row>
    <row r="1139" spans="1:23" x14ac:dyDescent="0.2">
      <c r="A1139" s="29">
        <v>42336</v>
      </c>
      <c r="B1139" s="30"/>
      <c r="C1139" s="30"/>
      <c r="D1139" s="2">
        <f t="shared" si="227"/>
        <v>0</v>
      </c>
      <c r="E1139" s="30">
        <f t="shared" si="227"/>
        <v>0</v>
      </c>
      <c r="F1139" s="73">
        <f t="shared" si="228"/>
        <v>0</v>
      </c>
      <c r="G1139" s="43">
        <f t="shared" si="228"/>
        <v>0</v>
      </c>
      <c r="I1139" s="19">
        <f t="shared" si="231"/>
        <v>0</v>
      </c>
      <c r="J1139" s="138">
        <f t="shared" si="229"/>
        <v>0</v>
      </c>
      <c r="K1139" s="78">
        <f t="shared" si="232"/>
        <v>0</v>
      </c>
      <c r="L1139" s="144">
        <f t="shared" si="230"/>
        <v>0</v>
      </c>
      <c r="M1139" s="87">
        <f t="shared" si="233"/>
        <v>0</v>
      </c>
      <c r="N1139" s="119" t="s">
        <v>53</v>
      </c>
      <c r="O1139" s="76">
        <f>SUM(K1113:K1142)</f>
        <v>0</v>
      </c>
      <c r="P1139" s="76">
        <f>SUM(M1113:M1142)</f>
        <v>0</v>
      </c>
      <c r="V1139" s="36">
        <f t="shared" si="234"/>
        <v>0</v>
      </c>
      <c r="W1139" s="36">
        <f t="shared" si="235"/>
        <v>0</v>
      </c>
    </row>
    <row r="1140" spans="1:23" x14ac:dyDescent="0.2">
      <c r="A1140" s="29">
        <v>42337</v>
      </c>
      <c r="B1140" s="30"/>
      <c r="C1140" s="30"/>
      <c r="D1140" s="2">
        <f t="shared" si="227"/>
        <v>0</v>
      </c>
      <c r="E1140" s="30">
        <f t="shared" si="227"/>
        <v>0</v>
      </c>
      <c r="F1140" s="73">
        <f t="shared" si="228"/>
        <v>0</v>
      </c>
      <c r="G1140" s="43">
        <f t="shared" si="228"/>
        <v>0</v>
      </c>
      <c r="I1140" s="19">
        <f t="shared" si="231"/>
        <v>0</v>
      </c>
      <c r="J1140" s="138">
        <f t="shared" si="229"/>
        <v>0</v>
      </c>
      <c r="K1140" s="78">
        <f t="shared" si="232"/>
        <v>0</v>
      </c>
      <c r="L1140" s="144">
        <f t="shared" si="230"/>
        <v>0</v>
      </c>
      <c r="M1140" s="87">
        <f t="shared" si="233"/>
        <v>0</v>
      </c>
      <c r="N1140" s="186" t="s">
        <v>15</v>
      </c>
      <c r="O1140" s="186"/>
      <c r="P1140" s="186"/>
      <c r="V1140" s="36">
        <f t="shared" si="234"/>
        <v>0</v>
      </c>
      <c r="W1140" s="36">
        <f t="shared" si="235"/>
        <v>0</v>
      </c>
    </row>
    <row r="1141" spans="1:23" x14ac:dyDescent="0.2">
      <c r="A1141" s="29">
        <v>42338</v>
      </c>
      <c r="B1141" s="30"/>
      <c r="C1141" s="30"/>
      <c r="D1141" s="2">
        <f t="shared" si="227"/>
        <v>0</v>
      </c>
      <c r="E1141" s="30">
        <f t="shared" si="227"/>
        <v>0</v>
      </c>
      <c r="F1141" s="73">
        <f t="shared" si="228"/>
        <v>0</v>
      </c>
      <c r="G1141" s="43">
        <f t="shared" si="228"/>
        <v>0</v>
      </c>
      <c r="I1141" s="19">
        <f t="shared" si="231"/>
        <v>0</v>
      </c>
      <c r="J1141" s="138">
        <f t="shared" si="229"/>
        <v>0</v>
      </c>
      <c r="K1141" s="78">
        <f t="shared" si="232"/>
        <v>0</v>
      </c>
      <c r="L1141" s="144">
        <f t="shared" si="230"/>
        <v>0</v>
      </c>
      <c r="M1141" s="87">
        <f t="shared" si="233"/>
        <v>0</v>
      </c>
      <c r="N1141" s="92" t="s">
        <v>43</v>
      </c>
      <c r="O1141" s="174" t="s">
        <v>39</v>
      </c>
      <c r="P1141" s="93" t="s">
        <v>40</v>
      </c>
      <c r="V1141" s="36">
        <f t="shared" si="234"/>
        <v>0</v>
      </c>
      <c r="W1141" s="36">
        <f t="shared" si="235"/>
        <v>0</v>
      </c>
    </row>
    <row r="1142" spans="1:23" x14ac:dyDescent="0.2">
      <c r="A1142" s="29">
        <v>42339</v>
      </c>
      <c r="B1142" s="30"/>
      <c r="C1142" s="30"/>
      <c r="D1142" s="2">
        <f t="shared" si="227"/>
        <v>0</v>
      </c>
      <c r="E1142" s="30">
        <f t="shared" si="227"/>
        <v>0</v>
      </c>
      <c r="F1142" s="73">
        <f t="shared" si="228"/>
        <v>0</v>
      </c>
      <c r="G1142" s="43">
        <f t="shared" si="228"/>
        <v>0</v>
      </c>
      <c r="I1142" s="32">
        <f t="shared" si="231"/>
        <v>0</v>
      </c>
      <c r="J1142" s="139">
        <f t="shared" si="229"/>
        <v>0</v>
      </c>
      <c r="K1142" s="79">
        <f t="shared" si="232"/>
        <v>0</v>
      </c>
      <c r="L1142" s="139">
        <f t="shared" si="230"/>
        <v>0</v>
      </c>
      <c r="M1142" s="79">
        <f t="shared" si="233"/>
        <v>0</v>
      </c>
      <c r="N1142" s="94">
        <f>SUM(I1113:I1142)</f>
        <v>0</v>
      </c>
      <c r="O1142" s="89">
        <f>IF(SUM(J1113:J1142)&lt;20000,20000,SUM(J1113:J1142))</f>
        <v>20000</v>
      </c>
      <c r="P1142" s="91">
        <f>IF(SUM(L1113:L1142)&lt;6000,6000,SUM(L1113:L1142))</f>
        <v>6000</v>
      </c>
      <c r="V1142" s="36">
        <f t="shared" si="234"/>
        <v>0</v>
      </c>
      <c r="W1142" s="36">
        <f t="shared" si="235"/>
        <v>0</v>
      </c>
    </row>
    <row r="1143" spans="1:23" x14ac:dyDescent="0.2">
      <c r="A1143" s="29">
        <v>42340</v>
      </c>
      <c r="B1143" s="30"/>
      <c r="C1143" s="30"/>
      <c r="D1143" s="2">
        <f t="shared" si="227"/>
        <v>0</v>
      </c>
      <c r="E1143" s="30">
        <f t="shared" si="227"/>
        <v>0</v>
      </c>
      <c r="F1143" s="73">
        <f t="shared" si="228"/>
        <v>0</v>
      </c>
      <c r="G1143" s="43">
        <f t="shared" si="228"/>
        <v>0</v>
      </c>
      <c r="I1143" s="31">
        <f t="shared" si="231"/>
        <v>0</v>
      </c>
      <c r="J1143" s="137">
        <f t="shared" si="229"/>
        <v>0</v>
      </c>
      <c r="K1143" s="77">
        <f t="shared" si="232"/>
        <v>0</v>
      </c>
      <c r="L1143" s="137">
        <f t="shared" si="230"/>
        <v>0</v>
      </c>
      <c r="M1143" s="77">
        <f t="shared" si="233"/>
        <v>0</v>
      </c>
      <c r="N1143" s="94">
        <f>ROUND(N1142*18/118,2)</f>
        <v>0</v>
      </c>
      <c r="O1143" s="95">
        <f>IF(O1142=TRUE,SUM(K1113:K1142),O1142*18%)</f>
        <v>3600</v>
      </c>
      <c r="P1143" s="96">
        <f>IF(P1142=TRUE,SUM(M1113:M1142),P1142*18%)</f>
        <v>1080</v>
      </c>
      <c r="Q1143" s="34"/>
      <c r="V1143" s="36">
        <f t="shared" si="234"/>
        <v>0</v>
      </c>
      <c r="W1143" s="36">
        <f t="shared" si="235"/>
        <v>0</v>
      </c>
    </row>
    <row r="1144" spans="1:23" x14ac:dyDescent="0.2">
      <c r="A1144" s="29">
        <v>42341</v>
      </c>
      <c r="B1144" s="30"/>
      <c r="C1144" s="30"/>
      <c r="D1144" s="2">
        <f t="shared" si="227"/>
        <v>0</v>
      </c>
      <c r="E1144" s="30">
        <f t="shared" si="227"/>
        <v>0</v>
      </c>
      <c r="F1144" s="73">
        <f t="shared" si="228"/>
        <v>0</v>
      </c>
      <c r="G1144" s="43">
        <f t="shared" si="228"/>
        <v>0</v>
      </c>
      <c r="I1144" s="31">
        <f t="shared" si="231"/>
        <v>0</v>
      </c>
      <c r="J1144" s="137">
        <f t="shared" si="229"/>
        <v>0</v>
      </c>
      <c r="K1144" s="77">
        <f t="shared" si="232"/>
        <v>0</v>
      </c>
      <c r="L1144" s="137">
        <f t="shared" si="230"/>
        <v>0</v>
      </c>
      <c r="M1144" s="77">
        <f t="shared" si="233"/>
        <v>0</v>
      </c>
      <c r="N1144" s="190" t="s">
        <v>47</v>
      </c>
      <c r="O1144" s="190"/>
      <c r="P1144" s="190"/>
      <c r="Q1144" s="34"/>
      <c r="V1144" s="36">
        <f t="shared" si="234"/>
        <v>0</v>
      </c>
      <c r="W1144" s="36">
        <f t="shared" si="235"/>
        <v>0</v>
      </c>
    </row>
    <row r="1145" spans="1:23" x14ac:dyDescent="0.2">
      <c r="A1145" s="29">
        <v>42342</v>
      </c>
      <c r="B1145" s="30"/>
      <c r="C1145" s="30"/>
      <c r="D1145" s="2">
        <f t="shared" si="227"/>
        <v>0</v>
      </c>
      <c r="E1145" s="30">
        <f t="shared" si="227"/>
        <v>0</v>
      </c>
      <c r="F1145" s="73">
        <f t="shared" si="228"/>
        <v>0</v>
      </c>
      <c r="G1145" s="43">
        <f t="shared" si="228"/>
        <v>0</v>
      </c>
      <c r="I1145" s="19">
        <f t="shared" si="231"/>
        <v>0</v>
      </c>
      <c r="J1145" s="138">
        <f t="shared" si="229"/>
        <v>0</v>
      </c>
      <c r="K1145" s="78">
        <f t="shared" si="232"/>
        <v>0</v>
      </c>
      <c r="L1145" s="144">
        <f t="shared" si="230"/>
        <v>0</v>
      </c>
      <c r="M1145" s="87">
        <f t="shared" si="233"/>
        <v>0</v>
      </c>
      <c r="N1145" s="75"/>
      <c r="O1145" s="75"/>
      <c r="P1145" s="75"/>
      <c r="Q1145" s="34"/>
      <c r="V1145" s="36">
        <f t="shared" si="234"/>
        <v>0</v>
      </c>
      <c r="W1145" s="36">
        <f t="shared" si="235"/>
        <v>0</v>
      </c>
    </row>
    <row r="1146" spans="1:23" x14ac:dyDescent="0.2">
      <c r="A1146" s="29">
        <v>42343</v>
      </c>
      <c r="B1146" s="30"/>
      <c r="C1146" s="30"/>
      <c r="D1146" s="2">
        <f t="shared" si="227"/>
        <v>0</v>
      </c>
      <c r="E1146" s="30">
        <f t="shared" si="227"/>
        <v>0</v>
      </c>
      <c r="F1146" s="73">
        <f t="shared" si="228"/>
        <v>0</v>
      </c>
      <c r="G1146" s="43">
        <f t="shared" si="228"/>
        <v>0</v>
      </c>
      <c r="I1146" s="19">
        <f t="shared" si="231"/>
        <v>0</v>
      </c>
      <c r="J1146" s="138">
        <f t="shared" si="229"/>
        <v>0</v>
      </c>
      <c r="K1146" s="78">
        <f t="shared" si="232"/>
        <v>0</v>
      </c>
      <c r="L1146" s="144">
        <f t="shared" si="230"/>
        <v>0</v>
      </c>
      <c r="M1146" s="87">
        <f t="shared" si="233"/>
        <v>0</v>
      </c>
      <c r="N1146" s="14"/>
      <c r="O1146" s="14"/>
      <c r="P1146" s="14"/>
      <c r="Q1146" s="34"/>
      <c r="V1146" s="36">
        <f t="shared" si="234"/>
        <v>0</v>
      </c>
      <c r="W1146" s="36">
        <f t="shared" si="235"/>
        <v>0</v>
      </c>
    </row>
    <row r="1147" spans="1:23" x14ac:dyDescent="0.2">
      <c r="A1147" s="29">
        <v>42344</v>
      </c>
      <c r="B1147" s="30"/>
      <c r="C1147" s="30"/>
      <c r="D1147" s="2">
        <f t="shared" si="227"/>
        <v>0</v>
      </c>
      <c r="E1147" s="30">
        <f t="shared" si="227"/>
        <v>0</v>
      </c>
      <c r="F1147" s="73">
        <f t="shared" si="228"/>
        <v>0</v>
      </c>
      <c r="G1147" s="43">
        <f t="shared" si="228"/>
        <v>0</v>
      </c>
      <c r="I1147" s="19">
        <f t="shared" si="231"/>
        <v>0</v>
      </c>
      <c r="J1147" s="138">
        <f t="shared" si="229"/>
        <v>0</v>
      </c>
      <c r="K1147" s="78">
        <f t="shared" si="232"/>
        <v>0</v>
      </c>
      <c r="L1147" s="144">
        <f t="shared" si="230"/>
        <v>0</v>
      </c>
      <c r="M1147" s="87">
        <f t="shared" si="233"/>
        <v>0</v>
      </c>
      <c r="N1147" s="14"/>
      <c r="O1147" s="14"/>
      <c r="P1147" s="14"/>
      <c r="Q1147" s="34"/>
      <c r="V1147" s="36">
        <f t="shared" si="234"/>
        <v>0</v>
      </c>
      <c r="W1147" s="36">
        <f t="shared" si="235"/>
        <v>0</v>
      </c>
    </row>
    <row r="1148" spans="1:23" x14ac:dyDescent="0.2">
      <c r="A1148" s="29">
        <v>42345</v>
      </c>
      <c r="B1148" s="30"/>
      <c r="C1148" s="30"/>
      <c r="D1148" s="2">
        <f t="shared" si="227"/>
        <v>0</v>
      </c>
      <c r="E1148" s="30">
        <f t="shared" si="227"/>
        <v>0</v>
      </c>
      <c r="F1148" s="73">
        <f t="shared" si="228"/>
        <v>0</v>
      </c>
      <c r="G1148" s="43">
        <f t="shared" si="228"/>
        <v>0</v>
      </c>
      <c r="I1148" s="19">
        <f t="shared" si="231"/>
        <v>0</v>
      </c>
      <c r="J1148" s="138">
        <f t="shared" si="229"/>
        <v>0</v>
      </c>
      <c r="K1148" s="78">
        <f t="shared" si="232"/>
        <v>0</v>
      </c>
      <c r="L1148" s="144">
        <f t="shared" si="230"/>
        <v>0</v>
      </c>
      <c r="M1148" s="87">
        <f t="shared" si="233"/>
        <v>0</v>
      </c>
      <c r="N1148" s="14"/>
      <c r="O1148" s="14"/>
      <c r="P1148" s="14"/>
      <c r="Q1148" s="34"/>
      <c r="V1148" s="36">
        <f t="shared" si="234"/>
        <v>0</v>
      </c>
      <c r="W1148" s="36">
        <f t="shared" si="235"/>
        <v>0</v>
      </c>
    </row>
    <row r="1149" spans="1:23" x14ac:dyDescent="0.2">
      <c r="A1149" s="29">
        <v>42346</v>
      </c>
      <c r="B1149" s="30"/>
      <c r="C1149" s="30"/>
      <c r="D1149" s="2">
        <f t="shared" si="227"/>
        <v>0</v>
      </c>
      <c r="E1149" s="30">
        <f t="shared" si="227"/>
        <v>0</v>
      </c>
      <c r="F1149" s="73">
        <f t="shared" si="228"/>
        <v>0</v>
      </c>
      <c r="G1149" s="43">
        <f t="shared" si="228"/>
        <v>0</v>
      </c>
      <c r="I1149" s="19">
        <f t="shared" si="231"/>
        <v>0</v>
      </c>
      <c r="J1149" s="138">
        <f t="shared" si="229"/>
        <v>0</v>
      </c>
      <c r="K1149" s="78">
        <f t="shared" si="232"/>
        <v>0</v>
      </c>
      <c r="L1149" s="144">
        <f t="shared" si="230"/>
        <v>0</v>
      </c>
      <c r="M1149" s="87">
        <f t="shared" si="233"/>
        <v>0</v>
      </c>
      <c r="N1149" s="14"/>
      <c r="O1149" s="14"/>
      <c r="P1149" s="14"/>
      <c r="Q1149" s="34"/>
      <c r="V1149" s="36">
        <f t="shared" si="234"/>
        <v>0</v>
      </c>
      <c r="W1149" s="36">
        <f t="shared" si="235"/>
        <v>0</v>
      </c>
    </row>
    <row r="1150" spans="1:23" x14ac:dyDescent="0.2">
      <c r="A1150" s="29">
        <v>42347</v>
      </c>
      <c r="B1150" s="30"/>
      <c r="C1150" s="30"/>
      <c r="D1150" s="2">
        <f t="shared" si="227"/>
        <v>0</v>
      </c>
      <c r="E1150" s="30">
        <f t="shared" si="227"/>
        <v>0</v>
      </c>
      <c r="F1150" s="73">
        <f t="shared" si="228"/>
        <v>0</v>
      </c>
      <c r="G1150" s="43">
        <f t="shared" si="228"/>
        <v>0</v>
      </c>
      <c r="I1150" s="31">
        <f t="shared" si="231"/>
        <v>0</v>
      </c>
      <c r="J1150" s="137">
        <f t="shared" si="229"/>
        <v>0</v>
      </c>
      <c r="K1150" s="77">
        <f t="shared" si="232"/>
        <v>0</v>
      </c>
      <c r="L1150" s="137">
        <f t="shared" si="230"/>
        <v>0</v>
      </c>
      <c r="M1150" s="77">
        <f t="shared" si="233"/>
        <v>0</v>
      </c>
      <c r="N1150" s="14"/>
      <c r="O1150" s="14"/>
      <c r="P1150" s="14"/>
      <c r="V1150" s="36">
        <f t="shared" si="234"/>
        <v>0</v>
      </c>
      <c r="W1150" s="36">
        <f t="shared" si="235"/>
        <v>0</v>
      </c>
    </row>
    <row r="1151" spans="1:23" x14ac:dyDescent="0.2">
      <c r="A1151" s="29">
        <v>42348</v>
      </c>
      <c r="B1151" s="30"/>
      <c r="C1151" s="30"/>
      <c r="D1151" s="2">
        <f t="shared" ref="D1151:E1174" si="236">IF(B1151-B1150=-B1151-B1150,0,B1151-B1150)</f>
        <v>0</v>
      </c>
      <c r="E1151" s="30">
        <f t="shared" si="236"/>
        <v>0</v>
      </c>
      <c r="F1151" s="73">
        <f t="shared" ref="F1151:G1174" si="237">IFERROR(D1151/B1150,0)</f>
        <v>0</v>
      </c>
      <c r="G1151" s="43">
        <f t="shared" si="237"/>
        <v>0</v>
      </c>
      <c r="I1151" s="31">
        <f t="shared" si="231"/>
        <v>0</v>
      </c>
      <c r="J1151" s="137">
        <f t="shared" ref="J1151:J1174" si="238">ROUND(IF(B1150&lt;=$R$814,B1150*$S$814/$O$813,MAX(IF(B1150&lt;=$R$815,B1150*$S$815/$O$813,MAX(IF(B1150&lt;=$R$816,B1150*$S$816/$O$813,MAX(IF(B1150&lt;=$R$817,B1150*$S$817/$O$813,MAX(IF(B1150&lt;=$R$818,B1150*$S$818/$O$813,MAX(IF(B1150&lt;=$R$819,B1150*$S$819/$O$813,MAX(IF(B1150&gt;$R$820,B1150*$S$820/$O$813,0),$R$819*$S$819/$O$813)),$R$818*$S$818/$O$813)),$R$817*$S$817/$O$813)),$R$816*$S$816/$O$813)),$R$815*$S$815/$O$813)),$R$814*$S$814/$O$813)),4)</f>
        <v>0</v>
      </c>
      <c r="K1151" s="77">
        <f t="shared" si="232"/>
        <v>0</v>
      </c>
      <c r="L1151" s="137">
        <f t="shared" si="230"/>
        <v>0</v>
      </c>
      <c r="M1151" s="77">
        <f t="shared" si="233"/>
        <v>0</v>
      </c>
      <c r="N1151" s="14"/>
      <c r="O1151" s="14"/>
      <c r="P1151" s="14"/>
      <c r="V1151" s="36">
        <f t="shared" si="234"/>
        <v>0</v>
      </c>
      <c r="W1151" s="36">
        <f t="shared" si="235"/>
        <v>0</v>
      </c>
    </row>
    <row r="1152" spans="1:23" x14ac:dyDescent="0.2">
      <c r="A1152" s="29">
        <v>42349</v>
      </c>
      <c r="B1152" s="30"/>
      <c r="C1152" s="30"/>
      <c r="D1152" s="2">
        <f t="shared" si="236"/>
        <v>0</v>
      </c>
      <c r="E1152" s="30">
        <f t="shared" si="236"/>
        <v>0</v>
      </c>
      <c r="F1152" s="73">
        <f t="shared" si="237"/>
        <v>0</v>
      </c>
      <c r="G1152" s="43">
        <f t="shared" si="237"/>
        <v>0</v>
      </c>
      <c r="I1152" s="19">
        <f t="shared" si="231"/>
        <v>0</v>
      </c>
      <c r="J1152" s="138">
        <f t="shared" si="238"/>
        <v>0</v>
      </c>
      <c r="K1152" s="78">
        <f t="shared" si="232"/>
        <v>0</v>
      </c>
      <c r="L1152" s="144">
        <f t="shared" si="230"/>
        <v>0</v>
      </c>
      <c r="M1152" s="87">
        <f t="shared" si="233"/>
        <v>0</v>
      </c>
      <c r="N1152" s="14"/>
      <c r="O1152" s="14"/>
      <c r="P1152" s="14"/>
      <c r="V1152" s="36">
        <f t="shared" si="234"/>
        <v>0</v>
      </c>
      <c r="W1152" s="36">
        <f t="shared" si="235"/>
        <v>0</v>
      </c>
    </row>
    <row r="1153" spans="1:23" x14ac:dyDescent="0.2">
      <c r="A1153" s="29">
        <v>42350</v>
      </c>
      <c r="B1153" s="30"/>
      <c r="C1153" s="30"/>
      <c r="D1153" s="2">
        <f t="shared" si="236"/>
        <v>0</v>
      </c>
      <c r="E1153" s="30">
        <f t="shared" si="236"/>
        <v>0</v>
      </c>
      <c r="F1153" s="73">
        <f t="shared" si="237"/>
        <v>0</v>
      </c>
      <c r="G1153" s="43">
        <f t="shared" si="237"/>
        <v>0</v>
      </c>
      <c r="I1153" s="19">
        <f t="shared" si="231"/>
        <v>0</v>
      </c>
      <c r="J1153" s="138">
        <f t="shared" si="238"/>
        <v>0</v>
      </c>
      <c r="K1153" s="78">
        <f t="shared" si="232"/>
        <v>0</v>
      </c>
      <c r="L1153" s="144">
        <f t="shared" si="230"/>
        <v>0</v>
      </c>
      <c r="M1153" s="87">
        <f t="shared" si="233"/>
        <v>0</v>
      </c>
      <c r="N1153" s="14"/>
      <c r="O1153" s="14"/>
      <c r="P1153" s="14"/>
      <c r="V1153" s="36">
        <f t="shared" si="234"/>
        <v>0</v>
      </c>
      <c r="W1153" s="36">
        <f t="shared" si="235"/>
        <v>0</v>
      </c>
    </row>
    <row r="1154" spans="1:23" x14ac:dyDescent="0.2">
      <c r="A1154" s="29">
        <v>42351</v>
      </c>
      <c r="B1154" s="30"/>
      <c r="C1154" s="33"/>
      <c r="D1154" s="2">
        <f t="shared" si="236"/>
        <v>0</v>
      </c>
      <c r="E1154" s="30">
        <f t="shared" si="236"/>
        <v>0</v>
      </c>
      <c r="F1154" s="73">
        <f t="shared" si="237"/>
        <v>0</v>
      </c>
      <c r="G1154" s="43">
        <f t="shared" si="237"/>
        <v>0</v>
      </c>
      <c r="I1154" s="19">
        <f t="shared" si="231"/>
        <v>0</v>
      </c>
      <c r="J1154" s="138">
        <f t="shared" si="238"/>
        <v>0</v>
      </c>
      <c r="K1154" s="78">
        <f t="shared" si="232"/>
        <v>0</v>
      </c>
      <c r="L1154" s="144">
        <f t="shared" si="230"/>
        <v>0</v>
      </c>
      <c r="M1154" s="87">
        <f t="shared" si="233"/>
        <v>0</v>
      </c>
      <c r="N1154" s="14"/>
      <c r="O1154" s="14"/>
      <c r="P1154" s="14"/>
      <c r="V1154" s="36">
        <f t="shared" si="234"/>
        <v>0</v>
      </c>
      <c r="W1154" s="36">
        <f t="shared" si="235"/>
        <v>0</v>
      </c>
    </row>
    <row r="1155" spans="1:23" x14ac:dyDescent="0.2">
      <c r="A1155" s="29">
        <v>42352</v>
      </c>
      <c r="B1155" s="30"/>
      <c r="C1155" s="30"/>
      <c r="D1155" s="2">
        <f t="shared" si="236"/>
        <v>0</v>
      </c>
      <c r="E1155" s="30">
        <f t="shared" si="236"/>
        <v>0</v>
      </c>
      <c r="F1155" s="73">
        <f t="shared" si="237"/>
        <v>0</v>
      </c>
      <c r="G1155" s="43">
        <f t="shared" si="237"/>
        <v>0</v>
      </c>
      <c r="I1155" s="19">
        <f t="shared" si="231"/>
        <v>0</v>
      </c>
      <c r="J1155" s="138">
        <f t="shared" si="238"/>
        <v>0</v>
      </c>
      <c r="K1155" s="78">
        <f t="shared" si="232"/>
        <v>0</v>
      </c>
      <c r="L1155" s="144">
        <f t="shared" si="230"/>
        <v>0</v>
      </c>
      <c r="M1155" s="87">
        <f t="shared" si="233"/>
        <v>0</v>
      </c>
      <c r="N1155" s="14"/>
      <c r="O1155" s="14"/>
      <c r="P1155" s="14"/>
      <c r="V1155" s="36">
        <f t="shared" si="234"/>
        <v>0</v>
      </c>
      <c r="W1155" s="36">
        <f t="shared" si="235"/>
        <v>0</v>
      </c>
    </row>
    <row r="1156" spans="1:23" x14ac:dyDescent="0.2">
      <c r="A1156" s="29">
        <v>42353</v>
      </c>
      <c r="B1156" s="30"/>
      <c r="C1156" s="30"/>
      <c r="D1156" s="2">
        <f t="shared" si="236"/>
        <v>0</v>
      </c>
      <c r="E1156" s="30">
        <f t="shared" si="236"/>
        <v>0</v>
      </c>
      <c r="F1156" s="73">
        <f t="shared" si="237"/>
        <v>0</v>
      </c>
      <c r="G1156" s="43">
        <f t="shared" si="237"/>
        <v>0</v>
      </c>
      <c r="I1156" s="19">
        <f t="shared" si="231"/>
        <v>0</v>
      </c>
      <c r="J1156" s="138">
        <f t="shared" si="238"/>
        <v>0</v>
      </c>
      <c r="K1156" s="78">
        <f t="shared" si="232"/>
        <v>0</v>
      </c>
      <c r="L1156" s="144">
        <f t="shared" si="230"/>
        <v>0</v>
      </c>
      <c r="M1156" s="87">
        <f t="shared" si="233"/>
        <v>0</v>
      </c>
      <c r="N1156" s="14"/>
      <c r="O1156" s="14"/>
      <c r="P1156" s="14"/>
      <c r="V1156" s="36">
        <f t="shared" si="234"/>
        <v>0</v>
      </c>
      <c r="W1156" s="36">
        <f t="shared" si="235"/>
        <v>0</v>
      </c>
    </row>
    <row r="1157" spans="1:23" x14ac:dyDescent="0.2">
      <c r="A1157" s="29">
        <v>42354</v>
      </c>
      <c r="B1157" s="30"/>
      <c r="C1157" s="30"/>
      <c r="D1157" s="2">
        <f t="shared" si="236"/>
        <v>0</v>
      </c>
      <c r="E1157" s="30">
        <f t="shared" si="236"/>
        <v>0</v>
      </c>
      <c r="F1157" s="73">
        <f t="shared" si="237"/>
        <v>0</v>
      </c>
      <c r="G1157" s="43">
        <f t="shared" si="237"/>
        <v>0</v>
      </c>
      <c r="I1157" s="31">
        <f t="shared" si="231"/>
        <v>0</v>
      </c>
      <c r="J1157" s="137">
        <f t="shared" si="238"/>
        <v>0</v>
      </c>
      <c r="K1157" s="77">
        <f t="shared" si="232"/>
        <v>0</v>
      </c>
      <c r="L1157" s="137">
        <f t="shared" si="230"/>
        <v>0</v>
      </c>
      <c r="M1157" s="77">
        <f t="shared" si="233"/>
        <v>0</v>
      </c>
      <c r="N1157" s="14"/>
      <c r="O1157" s="14"/>
      <c r="P1157" s="14"/>
      <c r="V1157" s="36">
        <f t="shared" si="234"/>
        <v>0</v>
      </c>
      <c r="W1157" s="36">
        <f t="shared" si="235"/>
        <v>0</v>
      </c>
    </row>
    <row r="1158" spans="1:23" x14ac:dyDescent="0.2">
      <c r="A1158" s="29">
        <v>42355</v>
      </c>
      <c r="B1158" s="30"/>
      <c r="C1158" s="30"/>
      <c r="D1158" s="2">
        <f t="shared" si="236"/>
        <v>0</v>
      </c>
      <c r="E1158" s="30">
        <f t="shared" si="236"/>
        <v>0</v>
      </c>
      <c r="F1158" s="73">
        <f t="shared" si="237"/>
        <v>0</v>
      </c>
      <c r="G1158" s="43">
        <f t="shared" si="237"/>
        <v>0</v>
      </c>
      <c r="I1158" s="31">
        <f t="shared" si="231"/>
        <v>0</v>
      </c>
      <c r="J1158" s="137">
        <f t="shared" si="238"/>
        <v>0</v>
      </c>
      <c r="K1158" s="77">
        <f t="shared" si="232"/>
        <v>0</v>
      </c>
      <c r="L1158" s="137">
        <f t="shared" si="230"/>
        <v>0</v>
      </c>
      <c r="M1158" s="77">
        <f t="shared" si="233"/>
        <v>0</v>
      </c>
      <c r="N1158" s="14"/>
      <c r="O1158" s="14"/>
      <c r="P1158" s="14"/>
      <c r="V1158" s="36">
        <f t="shared" si="234"/>
        <v>0</v>
      </c>
      <c r="W1158" s="36">
        <f t="shared" si="235"/>
        <v>0</v>
      </c>
    </row>
    <row r="1159" spans="1:23" x14ac:dyDescent="0.2">
      <c r="A1159" s="29">
        <v>42356</v>
      </c>
      <c r="B1159" s="30"/>
      <c r="C1159" s="30"/>
      <c r="D1159" s="2">
        <f t="shared" si="236"/>
        <v>0</v>
      </c>
      <c r="E1159" s="30">
        <f t="shared" si="236"/>
        <v>0</v>
      </c>
      <c r="F1159" s="73">
        <f t="shared" si="237"/>
        <v>0</v>
      </c>
      <c r="G1159" s="43">
        <f t="shared" si="237"/>
        <v>0</v>
      </c>
      <c r="I1159" s="19">
        <f t="shared" si="231"/>
        <v>0</v>
      </c>
      <c r="J1159" s="138">
        <f t="shared" si="238"/>
        <v>0</v>
      </c>
      <c r="K1159" s="78">
        <f t="shared" si="232"/>
        <v>0</v>
      </c>
      <c r="L1159" s="144">
        <f t="shared" si="230"/>
        <v>0</v>
      </c>
      <c r="M1159" s="87">
        <f t="shared" si="233"/>
        <v>0</v>
      </c>
      <c r="N1159" s="14"/>
      <c r="O1159" s="14"/>
      <c r="P1159" s="14"/>
      <c r="V1159" s="36">
        <f t="shared" si="234"/>
        <v>0</v>
      </c>
      <c r="W1159" s="36">
        <f t="shared" si="235"/>
        <v>0</v>
      </c>
    </row>
    <row r="1160" spans="1:23" x14ac:dyDescent="0.2">
      <c r="A1160" s="29">
        <v>42357</v>
      </c>
      <c r="B1160" s="30"/>
      <c r="C1160" s="30"/>
      <c r="D1160" s="2">
        <f t="shared" si="236"/>
        <v>0</v>
      </c>
      <c r="E1160" s="30">
        <f t="shared" si="236"/>
        <v>0</v>
      </c>
      <c r="F1160" s="73">
        <f t="shared" si="237"/>
        <v>0</v>
      </c>
      <c r="G1160" s="43">
        <f t="shared" si="237"/>
        <v>0</v>
      </c>
      <c r="I1160" s="19">
        <f t="shared" si="231"/>
        <v>0</v>
      </c>
      <c r="J1160" s="138">
        <f t="shared" si="238"/>
        <v>0</v>
      </c>
      <c r="K1160" s="78">
        <f t="shared" si="232"/>
        <v>0</v>
      </c>
      <c r="L1160" s="144">
        <f t="shared" ref="L1160:L1174" si="239">ROUND(IF(B1159&lt;=$R$824,B1159*$S$824/$O$813,IF(B1159&gt;$R$825,B1159*$S$825/$O$813,0)),4)</f>
        <v>0</v>
      </c>
      <c r="M1160" s="87">
        <f t="shared" si="233"/>
        <v>0</v>
      </c>
      <c r="N1160" s="14"/>
      <c r="O1160" s="14"/>
      <c r="P1160" s="14"/>
      <c r="V1160" s="36">
        <f t="shared" si="234"/>
        <v>0</v>
      </c>
      <c r="W1160" s="36">
        <f t="shared" si="235"/>
        <v>0</v>
      </c>
    </row>
    <row r="1161" spans="1:23" x14ac:dyDescent="0.2">
      <c r="A1161" s="29">
        <v>42358</v>
      </c>
      <c r="B1161" s="30"/>
      <c r="C1161" s="30"/>
      <c r="D1161" s="2">
        <f t="shared" si="236"/>
        <v>0</v>
      </c>
      <c r="E1161" s="30">
        <f t="shared" si="236"/>
        <v>0</v>
      </c>
      <c r="F1161" s="73">
        <f t="shared" si="237"/>
        <v>0</v>
      </c>
      <c r="G1161" s="43">
        <f t="shared" si="237"/>
        <v>0</v>
      </c>
      <c r="I1161" s="19">
        <f t="shared" si="231"/>
        <v>0</v>
      </c>
      <c r="J1161" s="138">
        <f t="shared" si="238"/>
        <v>0</v>
      </c>
      <c r="K1161" s="78">
        <f t="shared" si="232"/>
        <v>0</v>
      </c>
      <c r="L1161" s="144">
        <f t="shared" si="239"/>
        <v>0</v>
      </c>
      <c r="M1161" s="87">
        <f t="shared" si="233"/>
        <v>0</v>
      </c>
      <c r="N1161" s="14"/>
      <c r="O1161" s="14"/>
      <c r="P1161" s="14"/>
      <c r="V1161" s="36">
        <f t="shared" si="234"/>
        <v>0</v>
      </c>
      <c r="W1161" s="36">
        <f t="shared" si="235"/>
        <v>0</v>
      </c>
    </row>
    <row r="1162" spans="1:23" x14ac:dyDescent="0.2">
      <c r="A1162" s="29">
        <v>42359</v>
      </c>
      <c r="B1162" s="30"/>
      <c r="C1162" s="30"/>
      <c r="D1162" s="2">
        <f t="shared" si="236"/>
        <v>0</v>
      </c>
      <c r="E1162" s="30">
        <f t="shared" si="236"/>
        <v>0</v>
      </c>
      <c r="F1162" s="73">
        <f t="shared" si="237"/>
        <v>0</v>
      </c>
      <c r="G1162" s="43">
        <f t="shared" si="237"/>
        <v>0</v>
      </c>
      <c r="I1162" s="19">
        <f t="shared" si="231"/>
        <v>0</v>
      </c>
      <c r="J1162" s="138">
        <f t="shared" si="238"/>
        <v>0</v>
      </c>
      <c r="K1162" s="78">
        <f t="shared" si="232"/>
        <v>0</v>
      </c>
      <c r="L1162" s="144">
        <f t="shared" si="239"/>
        <v>0</v>
      </c>
      <c r="M1162" s="87">
        <f t="shared" si="233"/>
        <v>0</v>
      </c>
      <c r="N1162" s="14"/>
      <c r="O1162" s="14"/>
      <c r="P1162" s="14"/>
      <c r="V1162" s="36">
        <f t="shared" si="234"/>
        <v>0</v>
      </c>
      <c r="W1162" s="36">
        <f t="shared" si="235"/>
        <v>0</v>
      </c>
    </row>
    <row r="1163" spans="1:23" x14ac:dyDescent="0.2">
      <c r="A1163" s="29">
        <v>42360</v>
      </c>
      <c r="B1163" s="30"/>
      <c r="C1163" s="30"/>
      <c r="D1163" s="2">
        <f t="shared" si="236"/>
        <v>0</v>
      </c>
      <c r="E1163" s="30">
        <f t="shared" si="236"/>
        <v>0</v>
      </c>
      <c r="F1163" s="73">
        <f t="shared" si="237"/>
        <v>0</v>
      </c>
      <c r="G1163" s="43">
        <f t="shared" si="237"/>
        <v>0</v>
      </c>
      <c r="I1163" s="19">
        <f t="shared" si="231"/>
        <v>0</v>
      </c>
      <c r="J1163" s="138">
        <f t="shared" si="238"/>
        <v>0</v>
      </c>
      <c r="K1163" s="78">
        <f t="shared" si="232"/>
        <v>0</v>
      </c>
      <c r="L1163" s="144">
        <f t="shared" si="239"/>
        <v>0</v>
      </c>
      <c r="M1163" s="87">
        <f t="shared" si="233"/>
        <v>0</v>
      </c>
      <c r="V1163" s="36">
        <f t="shared" si="234"/>
        <v>0</v>
      </c>
      <c r="W1163" s="36">
        <f t="shared" si="235"/>
        <v>0</v>
      </c>
    </row>
    <row r="1164" spans="1:23" x14ac:dyDescent="0.2">
      <c r="A1164" s="29">
        <v>42361</v>
      </c>
      <c r="B1164" s="30"/>
      <c r="C1164" s="30"/>
      <c r="D1164" s="2">
        <f t="shared" si="236"/>
        <v>0</v>
      </c>
      <c r="E1164" s="30">
        <f t="shared" si="236"/>
        <v>0</v>
      </c>
      <c r="F1164" s="73">
        <f t="shared" si="237"/>
        <v>0</v>
      </c>
      <c r="G1164" s="43">
        <f t="shared" si="237"/>
        <v>0</v>
      </c>
      <c r="I1164" s="31">
        <f t="shared" ref="I1164:I1174" si="240">ROUND(B1163*$N$2/$O$813,2)</f>
        <v>0</v>
      </c>
      <c r="J1164" s="137">
        <f t="shared" si="238"/>
        <v>0</v>
      </c>
      <c r="K1164" s="77">
        <f t="shared" si="232"/>
        <v>0</v>
      </c>
      <c r="L1164" s="137">
        <f t="shared" si="239"/>
        <v>0</v>
      </c>
      <c r="M1164" s="77">
        <f t="shared" si="233"/>
        <v>0</v>
      </c>
      <c r="V1164" s="36">
        <f t="shared" si="234"/>
        <v>0</v>
      </c>
      <c r="W1164" s="36">
        <f t="shared" si="235"/>
        <v>0</v>
      </c>
    </row>
    <row r="1165" spans="1:23" x14ac:dyDescent="0.2">
      <c r="A1165" s="29">
        <v>42362</v>
      </c>
      <c r="B1165" s="30"/>
      <c r="C1165" s="30"/>
      <c r="D1165" s="2">
        <f t="shared" si="236"/>
        <v>0</v>
      </c>
      <c r="E1165" s="30">
        <f t="shared" si="236"/>
        <v>0</v>
      </c>
      <c r="F1165" s="73">
        <f t="shared" si="237"/>
        <v>0</v>
      </c>
      <c r="G1165" s="43">
        <f t="shared" si="237"/>
        <v>0</v>
      </c>
      <c r="I1165" s="31">
        <f t="shared" si="240"/>
        <v>0</v>
      </c>
      <c r="J1165" s="137">
        <f t="shared" si="238"/>
        <v>0</v>
      </c>
      <c r="K1165" s="77">
        <f t="shared" si="232"/>
        <v>0</v>
      </c>
      <c r="L1165" s="137">
        <f t="shared" si="239"/>
        <v>0</v>
      </c>
      <c r="M1165" s="77">
        <f t="shared" si="233"/>
        <v>0</v>
      </c>
      <c r="V1165" s="36">
        <f t="shared" si="234"/>
        <v>0</v>
      </c>
      <c r="W1165" s="36">
        <f t="shared" si="235"/>
        <v>0</v>
      </c>
    </row>
    <row r="1166" spans="1:23" x14ac:dyDescent="0.2">
      <c r="A1166" s="29">
        <v>42363</v>
      </c>
      <c r="B1166" s="30"/>
      <c r="C1166" s="30"/>
      <c r="D1166" s="2">
        <f t="shared" si="236"/>
        <v>0</v>
      </c>
      <c r="E1166" s="30">
        <f t="shared" si="236"/>
        <v>0</v>
      </c>
      <c r="F1166" s="73">
        <f t="shared" si="237"/>
        <v>0</v>
      </c>
      <c r="G1166" s="43">
        <f t="shared" si="237"/>
        <v>0</v>
      </c>
      <c r="I1166" s="19">
        <f t="shared" si="240"/>
        <v>0</v>
      </c>
      <c r="J1166" s="138">
        <f t="shared" si="238"/>
        <v>0</v>
      </c>
      <c r="K1166" s="78">
        <f t="shared" si="232"/>
        <v>0</v>
      </c>
      <c r="L1166" s="144">
        <f t="shared" si="239"/>
        <v>0</v>
      </c>
      <c r="M1166" s="87">
        <f t="shared" si="233"/>
        <v>0</v>
      </c>
      <c r="N1166" s="191" t="s">
        <v>54</v>
      </c>
      <c r="O1166" s="191"/>
      <c r="P1166" s="191"/>
      <c r="V1166" s="36">
        <f t="shared" si="234"/>
        <v>0</v>
      </c>
      <c r="W1166" s="36">
        <f t="shared" si="235"/>
        <v>0</v>
      </c>
    </row>
    <row r="1167" spans="1:23" x14ac:dyDescent="0.2">
      <c r="A1167" s="29">
        <v>42364</v>
      </c>
      <c r="B1167" s="30"/>
      <c r="C1167" s="1"/>
      <c r="D1167" s="2">
        <f t="shared" si="236"/>
        <v>0</v>
      </c>
      <c r="E1167" s="30">
        <f t="shared" si="236"/>
        <v>0</v>
      </c>
      <c r="F1167" s="73">
        <f t="shared" si="237"/>
        <v>0</v>
      </c>
      <c r="G1167" s="43">
        <f t="shared" si="237"/>
        <v>0</v>
      </c>
      <c r="I1167" s="19">
        <f t="shared" si="240"/>
        <v>0</v>
      </c>
      <c r="J1167" s="138">
        <f t="shared" si="238"/>
        <v>0</v>
      </c>
      <c r="K1167" s="78">
        <f t="shared" si="232"/>
        <v>0</v>
      </c>
      <c r="L1167" s="144">
        <f t="shared" si="239"/>
        <v>0</v>
      </c>
      <c r="M1167" s="87">
        <f t="shared" si="233"/>
        <v>0</v>
      </c>
      <c r="N1167" s="119" t="s">
        <v>52</v>
      </c>
      <c r="O1167" s="120">
        <f>SUM(J1143:J1173)</f>
        <v>0</v>
      </c>
      <c r="P1167" s="76">
        <f>SUM(L1143:L1173)</f>
        <v>0</v>
      </c>
      <c r="V1167" s="36">
        <f t="shared" si="234"/>
        <v>0</v>
      </c>
      <c r="W1167" s="36">
        <f t="shared" si="235"/>
        <v>0</v>
      </c>
    </row>
    <row r="1168" spans="1:23" x14ac:dyDescent="0.2">
      <c r="A1168" s="29">
        <v>42365</v>
      </c>
      <c r="B1168" s="30"/>
      <c r="C1168" s="1"/>
      <c r="D1168" s="2">
        <f t="shared" si="236"/>
        <v>0</v>
      </c>
      <c r="E1168" s="30">
        <f t="shared" si="236"/>
        <v>0</v>
      </c>
      <c r="F1168" s="73">
        <f t="shared" si="237"/>
        <v>0</v>
      </c>
      <c r="G1168" s="43">
        <f t="shared" si="237"/>
        <v>0</v>
      </c>
      <c r="I1168" s="19">
        <f t="shared" si="240"/>
        <v>0</v>
      </c>
      <c r="J1168" s="138">
        <f t="shared" si="238"/>
        <v>0</v>
      </c>
      <c r="K1168" s="78">
        <f t="shared" si="232"/>
        <v>0</v>
      </c>
      <c r="L1168" s="144">
        <f t="shared" si="239"/>
        <v>0</v>
      </c>
      <c r="M1168" s="87">
        <f t="shared" si="233"/>
        <v>0</v>
      </c>
      <c r="N1168" s="119" t="s">
        <v>53</v>
      </c>
      <c r="O1168" s="76">
        <f>SUM(K1143:K1173)</f>
        <v>0</v>
      </c>
      <c r="P1168" s="76">
        <f>SUM(M1143:M1173)</f>
        <v>0</v>
      </c>
      <c r="V1168" s="36">
        <f t="shared" si="234"/>
        <v>0</v>
      </c>
      <c r="W1168" s="36">
        <f t="shared" si="235"/>
        <v>0</v>
      </c>
    </row>
    <row r="1169" spans="1:23" x14ac:dyDescent="0.2">
      <c r="A1169" s="29">
        <v>42366</v>
      </c>
      <c r="B1169" s="30"/>
      <c r="C1169" s="1"/>
      <c r="D1169" s="2">
        <f t="shared" si="236"/>
        <v>0</v>
      </c>
      <c r="E1169" s="30">
        <f t="shared" si="236"/>
        <v>0</v>
      </c>
      <c r="F1169" s="73">
        <f t="shared" si="237"/>
        <v>0</v>
      </c>
      <c r="G1169" s="43">
        <f t="shared" si="237"/>
        <v>0</v>
      </c>
      <c r="I1169" s="19">
        <f t="shared" si="240"/>
        <v>0</v>
      </c>
      <c r="J1169" s="138">
        <f t="shared" si="238"/>
        <v>0</v>
      </c>
      <c r="K1169" s="78">
        <f t="shared" si="232"/>
        <v>0</v>
      </c>
      <c r="L1169" s="144">
        <f t="shared" si="239"/>
        <v>0</v>
      </c>
      <c r="M1169" s="87">
        <f t="shared" si="233"/>
        <v>0</v>
      </c>
      <c r="N1169" s="186" t="s">
        <v>16</v>
      </c>
      <c r="O1169" s="186"/>
      <c r="P1169" s="186"/>
      <c r="V1169" s="36">
        <f t="shared" si="234"/>
        <v>0</v>
      </c>
      <c r="W1169" s="36">
        <f t="shared" si="235"/>
        <v>0</v>
      </c>
    </row>
    <row r="1170" spans="1:23" x14ac:dyDescent="0.2">
      <c r="A1170" s="29">
        <v>42367</v>
      </c>
      <c r="B1170" s="30"/>
      <c r="C1170" s="1"/>
      <c r="D1170" s="2">
        <f t="shared" si="236"/>
        <v>0</v>
      </c>
      <c r="E1170" s="30">
        <f t="shared" si="236"/>
        <v>0</v>
      </c>
      <c r="F1170" s="73">
        <f t="shared" si="237"/>
        <v>0</v>
      </c>
      <c r="G1170" s="43">
        <f t="shared" si="237"/>
        <v>0</v>
      </c>
      <c r="I1170" s="19">
        <f t="shared" si="240"/>
        <v>0</v>
      </c>
      <c r="J1170" s="138">
        <f t="shared" si="238"/>
        <v>0</v>
      </c>
      <c r="K1170" s="78">
        <f t="shared" si="232"/>
        <v>0</v>
      </c>
      <c r="L1170" s="144">
        <f t="shared" si="239"/>
        <v>0</v>
      </c>
      <c r="M1170" s="87">
        <f t="shared" si="233"/>
        <v>0</v>
      </c>
      <c r="N1170" s="92" t="s">
        <v>43</v>
      </c>
      <c r="O1170" s="174" t="s">
        <v>39</v>
      </c>
      <c r="P1170" s="93" t="s">
        <v>40</v>
      </c>
      <c r="V1170" s="36">
        <f t="shared" si="234"/>
        <v>0</v>
      </c>
      <c r="W1170" s="36">
        <f t="shared" si="235"/>
        <v>0</v>
      </c>
    </row>
    <row r="1171" spans="1:23" x14ac:dyDescent="0.2">
      <c r="A1171" s="29">
        <v>42368</v>
      </c>
      <c r="B1171" s="30"/>
      <c r="C1171" s="1"/>
      <c r="D1171" s="2">
        <f t="shared" si="236"/>
        <v>0</v>
      </c>
      <c r="E1171" s="30">
        <f t="shared" si="236"/>
        <v>0</v>
      </c>
      <c r="F1171" s="73">
        <f t="shared" si="237"/>
        <v>0</v>
      </c>
      <c r="G1171" s="43">
        <f t="shared" si="237"/>
        <v>0</v>
      </c>
      <c r="I1171" s="32">
        <f t="shared" si="240"/>
        <v>0</v>
      </c>
      <c r="J1171" s="138">
        <f t="shared" si="238"/>
        <v>0</v>
      </c>
      <c r="K1171" s="78">
        <f t="shared" si="232"/>
        <v>0</v>
      </c>
      <c r="L1171" s="144">
        <f t="shared" si="239"/>
        <v>0</v>
      </c>
      <c r="M1171" s="87">
        <f t="shared" si="233"/>
        <v>0</v>
      </c>
      <c r="N1171" s="97">
        <f>SUM(I1143:I1171)</f>
        <v>0</v>
      </c>
      <c r="O1171" s="98">
        <f>IF(SUM(J1143:J1173)&lt;20000,20000,SUM(J1143:J1173))</f>
        <v>20000</v>
      </c>
      <c r="P1171" s="99">
        <f>IF(SUM(L1143:L1173)&lt;6000,6000,SUM(L1143:L1173))</f>
        <v>6000</v>
      </c>
      <c r="V1171" s="36">
        <f t="shared" si="234"/>
        <v>0</v>
      </c>
      <c r="W1171" s="36">
        <f t="shared" si="235"/>
        <v>0</v>
      </c>
    </row>
    <row r="1172" spans="1:23" s="39" customFormat="1" x14ac:dyDescent="0.2">
      <c r="A1172" s="29">
        <v>42369</v>
      </c>
      <c r="B1172" s="30"/>
      <c r="C1172" s="2"/>
      <c r="D1172" s="2">
        <f t="shared" si="236"/>
        <v>0</v>
      </c>
      <c r="E1172" s="30">
        <f t="shared" si="236"/>
        <v>0</v>
      </c>
      <c r="F1172" s="73">
        <f t="shared" si="237"/>
        <v>0</v>
      </c>
      <c r="G1172" s="43">
        <f t="shared" si="237"/>
        <v>0</v>
      </c>
      <c r="I1172" s="31">
        <f t="shared" si="240"/>
        <v>0</v>
      </c>
      <c r="J1172" s="137">
        <f t="shared" si="238"/>
        <v>0</v>
      </c>
      <c r="K1172" s="77">
        <f t="shared" si="232"/>
        <v>0</v>
      </c>
      <c r="L1172" s="137">
        <f t="shared" si="239"/>
        <v>0</v>
      </c>
      <c r="M1172" s="77">
        <f t="shared" si="233"/>
        <v>0</v>
      </c>
      <c r="N1172" s="94">
        <f>ROUND(N1171*18/118,2)</f>
        <v>0</v>
      </c>
      <c r="O1172" s="95">
        <f>IF(O1171=TRUE,SUM(K1143:K1173),O1171*18%)</f>
        <v>3600</v>
      </c>
      <c r="P1172" s="96">
        <f>IF(P1171=TRUE,SUM(M1143:M1173),P1171*18%)</f>
        <v>1080</v>
      </c>
      <c r="V1172" s="36">
        <f t="shared" si="234"/>
        <v>0</v>
      </c>
      <c r="W1172" s="36">
        <f t="shared" si="235"/>
        <v>0</v>
      </c>
    </row>
    <row r="1173" spans="1:23" x14ac:dyDescent="0.2">
      <c r="A1173" s="29">
        <v>42370</v>
      </c>
      <c r="B1173" s="30"/>
      <c r="C1173" s="1"/>
      <c r="D1173" s="2">
        <f t="shared" si="236"/>
        <v>0</v>
      </c>
      <c r="E1173" s="30">
        <f t="shared" si="236"/>
        <v>0</v>
      </c>
      <c r="F1173" s="73">
        <f t="shared" si="237"/>
        <v>0</v>
      </c>
      <c r="G1173" s="43">
        <f t="shared" si="237"/>
        <v>0</v>
      </c>
      <c r="I1173" s="31">
        <f t="shared" si="240"/>
        <v>0</v>
      </c>
      <c r="J1173" s="139">
        <f t="shared" si="238"/>
        <v>0</v>
      </c>
      <c r="K1173" s="79">
        <f t="shared" si="232"/>
        <v>0</v>
      </c>
      <c r="L1173" s="139">
        <f t="shared" si="239"/>
        <v>0</v>
      </c>
      <c r="M1173" s="79">
        <f t="shared" si="233"/>
        <v>0</v>
      </c>
      <c r="N1173" s="190" t="s">
        <v>47</v>
      </c>
      <c r="O1173" s="190"/>
      <c r="P1173" s="190"/>
      <c r="V1173" s="36">
        <f t="shared" si="234"/>
        <v>0</v>
      </c>
      <c r="W1173" s="36">
        <f t="shared" si="235"/>
        <v>0</v>
      </c>
    </row>
    <row r="1174" spans="1:23" x14ac:dyDescent="0.2">
      <c r="A1174" s="29">
        <v>42371</v>
      </c>
      <c r="B1174" s="30"/>
      <c r="C1174" s="1"/>
      <c r="D1174" s="2">
        <f t="shared" si="236"/>
        <v>0</v>
      </c>
      <c r="E1174" s="30">
        <f t="shared" si="236"/>
        <v>0</v>
      </c>
      <c r="F1174" s="73">
        <f t="shared" si="237"/>
        <v>0</v>
      </c>
      <c r="G1174" s="43">
        <f t="shared" si="237"/>
        <v>0</v>
      </c>
      <c r="I1174" s="31">
        <f t="shared" si="240"/>
        <v>0</v>
      </c>
      <c r="J1174" s="137">
        <f t="shared" si="238"/>
        <v>0</v>
      </c>
      <c r="K1174" s="77">
        <f t="shared" si="232"/>
        <v>0</v>
      </c>
      <c r="L1174" s="137">
        <f t="shared" si="239"/>
        <v>0</v>
      </c>
      <c r="M1174" s="77">
        <f t="shared" si="233"/>
        <v>0</v>
      </c>
      <c r="N1174" s="3"/>
      <c r="O1174" s="3"/>
      <c r="P1174" s="3"/>
    </row>
    <row r="1175" spans="1:23" ht="11.25" x14ac:dyDescent="0.2">
      <c r="A1175" s="3"/>
      <c r="B1175" s="3"/>
      <c r="C1175" s="3"/>
      <c r="D1175" s="3"/>
      <c r="E1175" s="3"/>
      <c r="F1175" s="3"/>
      <c r="G1175" s="3"/>
      <c r="I1175" s="3"/>
      <c r="J1175" s="140"/>
      <c r="K1175" s="83"/>
      <c r="L1175" s="140"/>
      <c r="M1175" s="83"/>
      <c r="N1175" s="3"/>
      <c r="O1175" s="3"/>
      <c r="P1175" s="3"/>
    </row>
    <row r="1176" spans="1:23" ht="11.25" x14ac:dyDescent="0.2">
      <c r="A1176" s="3"/>
      <c r="B1176" s="3"/>
      <c r="C1176" s="3"/>
      <c r="D1176" s="3"/>
      <c r="E1176" s="3"/>
      <c r="F1176" s="3"/>
      <c r="G1176" s="3"/>
      <c r="I1176" s="3"/>
      <c r="J1176" s="140"/>
      <c r="K1176" s="83"/>
      <c r="L1176" s="140"/>
      <c r="M1176" s="83"/>
      <c r="N1176" s="3"/>
      <c r="O1176" s="3"/>
      <c r="P1176" s="3"/>
    </row>
    <row r="1177" spans="1:23" ht="11.25" x14ac:dyDescent="0.2">
      <c r="A1177" s="3"/>
      <c r="B1177" s="3"/>
      <c r="C1177" s="3"/>
      <c r="D1177" s="3"/>
      <c r="E1177" s="3"/>
      <c r="F1177" s="3"/>
      <c r="G1177" s="3"/>
      <c r="I1177" s="3"/>
      <c r="J1177" s="140"/>
      <c r="K1177" s="83"/>
      <c r="L1177" s="140"/>
      <c r="M1177" s="83"/>
      <c r="N1177" s="3"/>
      <c r="O1177" s="3"/>
      <c r="P1177" s="3"/>
    </row>
    <row r="1178" spans="1:23" ht="11.25" x14ac:dyDescent="0.2">
      <c r="A1178" s="3"/>
      <c r="B1178" s="3"/>
      <c r="C1178" s="3"/>
      <c r="D1178" s="3"/>
      <c r="E1178" s="3"/>
      <c r="F1178" s="3"/>
      <c r="G1178" s="3"/>
      <c r="I1178" s="3"/>
      <c r="J1178" s="140"/>
      <c r="K1178" s="83"/>
      <c r="L1178" s="140"/>
      <c r="M1178" s="83"/>
      <c r="N1178" s="3"/>
      <c r="O1178" s="3"/>
      <c r="P1178" s="3"/>
    </row>
    <row r="1179" spans="1:23" ht="11.25" x14ac:dyDescent="0.2">
      <c r="A1179" s="3"/>
      <c r="B1179" s="3"/>
      <c r="C1179" s="3"/>
      <c r="D1179" s="3"/>
      <c r="E1179" s="3"/>
      <c r="F1179" s="3"/>
      <c r="G1179" s="3"/>
      <c r="I1179" s="3"/>
      <c r="J1179" s="140"/>
      <c r="K1179" s="83"/>
      <c r="L1179" s="140"/>
      <c r="M1179" s="83"/>
      <c r="N1179" s="3"/>
      <c r="O1179" s="3"/>
      <c r="P1179" s="3"/>
    </row>
    <row r="1180" spans="1:23" ht="11.25" x14ac:dyDescent="0.2">
      <c r="A1180" s="3"/>
      <c r="B1180" s="3"/>
      <c r="C1180" s="3"/>
      <c r="D1180" s="3"/>
      <c r="E1180" s="3"/>
      <c r="F1180" s="3"/>
      <c r="G1180" s="3"/>
      <c r="I1180" s="3"/>
      <c r="J1180" s="140"/>
      <c r="K1180" s="83"/>
      <c r="L1180" s="140"/>
      <c r="M1180" s="83"/>
      <c r="N1180" s="3"/>
      <c r="O1180" s="3"/>
      <c r="P1180" s="3"/>
    </row>
    <row r="1181" spans="1:23" ht="11.25" x14ac:dyDescent="0.2">
      <c r="A1181" s="3"/>
      <c r="B1181" s="3"/>
      <c r="C1181" s="3"/>
      <c r="D1181" s="3"/>
      <c r="E1181" s="3"/>
      <c r="F1181" s="3"/>
      <c r="G1181" s="3"/>
      <c r="I1181" s="3"/>
      <c r="J1181" s="140"/>
      <c r="K1181" s="83"/>
      <c r="L1181" s="140"/>
      <c r="M1181" s="83"/>
      <c r="N1181" s="3"/>
      <c r="O1181" s="3"/>
      <c r="P1181" s="3"/>
    </row>
    <row r="1182" spans="1:23" ht="11.25" x14ac:dyDescent="0.2">
      <c r="A1182" s="3"/>
      <c r="B1182" s="3"/>
      <c r="C1182" s="3"/>
      <c r="D1182" s="3"/>
      <c r="E1182" s="3"/>
      <c r="F1182" s="3"/>
      <c r="G1182" s="3"/>
      <c r="I1182" s="3"/>
      <c r="J1182" s="140"/>
      <c r="K1182" s="83"/>
      <c r="L1182" s="140"/>
      <c r="M1182" s="83"/>
      <c r="N1182" s="3"/>
      <c r="O1182" s="3"/>
      <c r="P1182" s="3"/>
    </row>
    <row r="1183" spans="1:23" ht="11.25" x14ac:dyDescent="0.2">
      <c r="A1183" s="3"/>
      <c r="B1183" s="3"/>
      <c r="C1183" s="3"/>
      <c r="D1183" s="3"/>
      <c r="E1183" s="3"/>
      <c r="F1183" s="3"/>
      <c r="G1183" s="3"/>
      <c r="I1183" s="3"/>
      <c r="J1183" s="140"/>
      <c r="K1183" s="83"/>
      <c r="L1183" s="140"/>
      <c r="M1183" s="83"/>
      <c r="N1183" s="3"/>
      <c r="O1183" s="3"/>
      <c r="P1183" s="3"/>
    </row>
    <row r="1184" spans="1:23" ht="11.25" x14ac:dyDescent="0.2">
      <c r="A1184" s="3"/>
      <c r="B1184" s="3"/>
      <c r="C1184" s="3"/>
      <c r="D1184" s="3"/>
      <c r="E1184" s="3"/>
      <c r="F1184" s="3"/>
      <c r="G1184" s="3"/>
      <c r="I1184" s="3"/>
      <c r="J1184" s="140"/>
      <c r="K1184" s="83"/>
      <c r="L1184" s="140"/>
      <c r="M1184" s="83"/>
      <c r="N1184" s="3"/>
      <c r="O1184" s="3"/>
      <c r="P1184" s="3"/>
    </row>
    <row r="1185" spans="1:16" ht="11.25" x14ac:dyDescent="0.2">
      <c r="A1185" s="3"/>
      <c r="B1185" s="3"/>
      <c r="C1185" s="3"/>
      <c r="D1185" s="3"/>
      <c r="E1185" s="3"/>
      <c r="F1185" s="3"/>
      <c r="G1185" s="3"/>
      <c r="I1185" s="3"/>
      <c r="J1185" s="140"/>
      <c r="K1185" s="83"/>
      <c r="L1185" s="140"/>
      <c r="M1185" s="83"/>
      <c r="N1185" s="3"/>
      <c r="O1185" s="3"/>
      <c r="P1185" s="3"/>
    </row>
    <row r="1186" spans="1:16" ht="11.25" x14ac:dyDescent="0.2">
      <c r="A1186" s="3"/>
      <c r="B1186" s="3"/>
      <c r="C1186" s="3"/>
      <c r="D1186" s="3"/>
      <c r="E1186" s="3"/>
      <c r="F1186" s="3"/>
      <c r="G1186" s="3"/>
      <c r="I1186" s="3"/>
      <c r="J1186" s="140"/>
      <c r="K1186" s="83"/>
      <c r="L1186" s="140"/>
      <c r="M1186" s="83"/>
      <c r="N1186" s="3"/>
      <c r="O1186" s="3"/>
      <c r="P1186" s="3"/>
    </row>
    <row r="1187" spans="1:16" ht="11.25" x14ac:dyDescent="0.2">
      <c r="A1187" s="3"/>
      <c r="B1187" s="3"/>
      <c r="C1187" s="3"/>
      <c r="D1187" s="3"/>
      <c r="E1187" s="3"/>
      <c r="F1187" s="3"/>
      <c r="G1187" s="3"/>
      <c r="I1187" s="3"/>
      <c r="J1187" s="140"/>
      <c r="K1187" s="83"/>
      <c r="L1187" s="140"/>
      <c r="M1187" s="83"/>
      <c r="N1187" s="3"/>
      <c r="O1187" s="3"/>
      <c r="P1187" s="3"/>
    </row>
    <row r="1188" spans="1:16" ht="11.25" x14ac:dyDescent="0.2">
      <c r="A1188" s="3"/>
      <c r="B1188" s="3"/>
      <c r="C1188" s="3"/>
      <c r="D1188" s="3"/>
      <c r="E1188" s="3"/>
      <c r="F1188" s="3"/>
      <c r="G1188" s="3"/>
      <c r="I1188" s="3"/>
      <c r="J1188" s="140"/>
      <c r="K1188" s="83"/>
      <c r="L1188" s="140"/>
      <c r="M1188" s="83"/>
      <c r="N1188" s="3"/>
      <c r="O1188" s="3"/>
      <c r="P1188" s="3"/>
    </row>
    <row r="1189" spans="1:16" ht="11.25" x14ac:dyDescent="0.2">
      <c r="A1189" s="3"/>
      <c r="B1189" s="3"/>
      <c r="C1189" s="3"/>
      <c r="D1189" s="3"/>
      <c r="E1189" s="3"/>
      <c r="F1189" s="3"/>
      <c r="G1189" s="3"/>
      <c r="I1189" s="3"/>
      <c r="J1189" s="140"/>
      <c r="K1189" s="83"/>
      <c r="L1189" s="140"/>
      <c r="M1189" s="83"/>
      <c r="N1189" s="3"/>
      <c r="O1189" s="3"/>
      <c r="P1189" s="3"/>
    </row>
    <row r="1190" spans="1:16" ht="11.25" x14ac:dyDescent="0.2">
      <c r="A1190" s="3"/>
      <c r="B1190" s="3"/>
      <c r="C1190" s="3"/>
      <c r="D1190" s="3"/>
      <c r="E1190" s="3"/>
      <c r="F1190" s="3"/>
      <c r="G1190" s="3"/>
      <c r="I1190" s="3"/>
      <c r="J1190" s="140"/>
      <c r="K1190" s="83"/>
      <c r="L1190" s="140"/>
      <c r="M1190" s="83"/>
      <c r="N1190" s="3"/>
      <c r="O1190" s="3"/>
      <c r="P1190" s="3"/>
    </row>
    <row r="1191" spans="1:16" ht="11.25" x14ac:dyDescent="0.2">
      <c r="A1191" s="3"/>
      <c r="B1191" s="3"/>
      <c r="C1191" s="3"/>
      <c r="D1191" s="3"/>
      <c r="E1191" s="3"/>
      <c r="F1191" s="3"/>
      <c r="G1191" s="3"/>
      <c r="I1191" s="3"/>
      <c r="J1191" s="140"/>
      <c r="K1191" s="83"/>
      <c r="L1191" s="140"/>
      <c r="M1191" s="83"/>
      <c r="N1191" s="3"/>
      <c r="O1191" s="3"/>
      <c r="P1191" s="3"/>
    </row>
    <row r="1192" spans="1:16" ht="11.25" x14ac:dyDescent="0.2">
      <c r="A1192" s="3"/>
      <c r="B1192" s="3"/>
      <c r="C1192" s="3"/>
      <c r="D1192" s="3"/>
      <c r="E1192" s="3"/>
      <c r="F1192" s="3"/>
      <c r="G1192" s="3"/>
      <c r="I1192" s="3"/>
      <c r="J1192" s="140"/>
      <c r="K1192" s="83"/>
      <c r="L1192" s="140"/>
      <c r="M1192" s="83"/>
      <c r="N1192" s="3"/>
      <c r="O1192" s="3"/>
      <c r="P1192" s="3"/>
    </row>
    <row r="1193" spans="1:16" ht="11.25" x14ac:dyDescent="0.2">
      <c r="A1193" s="3"/>
      <c r="B1193" s="3"/>
      <c r="C1193" s="3"/>
      <c r="D1193" s="3"/>
      <c r="E1193" s="3"/>
      <c r="F1193" s="3"/>
      <c r="G1193" s="3"/>
      <c r="I1193" s="3"/>
      <c r="J1193" s="140"/>
      <c r="K1193" s="83"/>
      <c r="L1193" s="140"/>
      <c r="M1193" s="83"/>
      <c r="N1193" s="3"/>
      <c r="O1193" s="3"/>
      <c r="P1193" s="3"/>
    </row>
    <row r="1194" spans="1:16" ht="11.25" x14ac:dyDescent="0.2">
      <c r="A1194" s="3"/>
      <c r="B1194" s="3"/>
      <c r="C1194" s="3"/>
      <c r="D1194" s="3"/>
      <c r="E1194" s="3"/>
      <c r="F1194" s="3"/>
      <c r="G1194" s="3"/>
      <c r="I1194" s="3"/>
      <c r="J1194" s="140"/>
      <c r="K1194" s="83"/>
      <c r="L1194" s="140"/>
      <c r="M1194" s="83"/>
      <c r="N1194" s="3"/>
      <c r="O1194" s="3"/>
      <c r="P1194" s="3"/>
    </row>
    <row r="1195" spans="1:16" ht="11.25" x14ac:dyDescent="0.2">
      <c r="A1195" s="3"/>
      <c r="B1195" s="3"/>
      <c r="C1195" s="3"/>
      <c r="D1195" s="3"/>
      <c r="E1195" s="3"/>
      <c r="F1195" s="3"/>
      <c r="G1195" s="3"/>
      <c r="I1195" s="3"/>
      <c r="J1195" s="140"/>
      <c r="K1195" s="83"/>
      <c r="L1195" s="140"/>
      <c r="M1195" s="83"/>
      <c r="N1195" s="3"/>
      <c r="O1195" s="3"/>
      <c r="P1195" s="3"/>
    </row>
    <row r="1196" spans="1:16" ht="11.25" x14ac:dyDescent="0.2">
      <c r="A1196" s="3"/>
      <c r="B1196" s="3"/>
      <c r="C1196" s="3"/>
      <c r="D1196" s="3"/>
      <c r="E1196" s="3"/>
      <c r="F1196" s="3"/>
      <c r="G1196" s="3"/>
      <c r="I1196" s="3"/>
      <c r="J1196" s="140"/>
      <c r="K1196" s="83"/>
      <c r="L1196" s="140"/>
      <c r="M1196" s="83"/>
      <c r="N1196" s="3"/>
      <c r="O1196" s="3"/>
      <c r="P1196" s="3"/>
    </row>
    <row r="1197" spans="1:16" ht="11.25" x14ac:dyDescent="0.2">
      <c r="A1197" s="3"/>
      <c r="B1197" s="3"/>
      <c r="C1197" s="3"/>
      <c r="D1197" s="3"/>
      <c r="E1197" s="3"/>
      <c r="F1197" s="3"/>
      <c r="G1197" s="3"/>
      <c r="I1197" s="3"/>
      <c r="J1197" s="140"/>
      <c r="K1197" s="83"/>
      <c r="L1197" s="140"/>
      <c r="M1197" s="83"/>
      <c r="N1197" s="3"/>
      <c r="O1197" s="3"/>
      <c r="P1197" s="3"/>
    </row>
    <row r="1198" spans="1:16" ht="11.25" x14ac:dyDescent="0.2">
      <c r="A1198" s="3"/>
      <c r="B1198" s="3"/>
      <c r="C1198" s="3"/>
      <c r="D1198" s="3"/>
      <c r="E1198" s="3"/>
      <c r="F1198" s="3"/>
      <c r="G1198" s="3"/>
      <c r="I1198" s="3"/>
      <c r="J1198" s="140"/>
      <c r="K1198" s="83"/>
      <c r="L1198" s="140"/>
      <c r="M1198" s="83"/>
      <c r="N1198" s="3"/>
      <c r="O1198" s="3"/>
      <c r="P1198" s="3"/>
    </row>
    <row r="1199" spans="1:16" ht="11.25" x14ac:dyDescent="0.2">
      <c r="A1199" s="3"/>
      <c r="B1199" s="3"/>
      <c r="C1199" s="3"/>
      <c r="D1199" s="3"/>
      <c r="E1199" s="3"/>
      <c r="F1199" s="3"/>
      <c r="G1199" s="3"/>
      <c r="I1199" s="3"/>
      <c r="J1199" s="140"/>
      <c r="K1199" s="83"/>
      <c r="L1199" s="140"/>
      <c r="M1199" s="83"/>
      <c r="N1199" s="3"/>
      <c r="O1199" s="3"/>
      <c r="P1199" s="3"/>
    </row>
    <row r="1200" spans="1:16" ht="11.25" x14ac:dyDescent="0.2">
      <c r="A1200" s="3"/>
      <c r="B1200" s="3"/>
      <c r="C1200" s="3"/>
      <c r="D1200" s="3"/>
      <c r="E1200" s="3"/>
      <c r="F1200" s="3"/>
      <c r="G1200" s="3"/>
      <c r="I1200" s="3"/>
      <c r="J1200" s="140"/>
      <c r="K1200" s="83"/>
      <c r="L1200" s="140"/>
      <c r="M1200" s="83"/>
      <c r="N1200" s="3"/>
      <c r="O1200" s="3"/>
      <c r="P1200" s="3"/>
    </row>
    <row r="1201" spans="1:16" ht="11.25" x14ac:dyDescent="0.2">
      <c r="A1201" s="3"/>
      <c r="B1201" s="3"/>
      <c r="C1201" s="3"/>
      <c r="D1201" s="3"/>
      <c r="E1201" s="3"/>
      <c r="F1201" s="3"/>
      <c r="G1201" s="3"/>
      <c r="I1201" s="3"/>
      <c r="J1201" s="140"/>
      <c r="K1201" s="83"/>
      <c r="L1201" s="140"/>
      <c r="M1201" s="83"/>
      <c r="N1201" s="3"/>
      <c r="O1201" s="3"/>
      <c r="P1201" s="3"/>
    </row>
    <row r="1202" spans="1:16" ht="11.25" x14ac:dyDescent="0.2">
      <c r="A1202" s="3"/>
      <c r="B1202" s="3"/>
      <c r="C1202" s="3"/>
      <c r="D1202" s="3"/>
      <c r="E1202" s="3"/>
      <c r="F1202" s="3"/>
      <c r="G1202" s="3"/>
      <c r="I1202" s="3"/>
      <c r="J1202" s="140"/>
      <c r="K1202" s="83"/>
      <c r="L1202" s="140"/>
      <c r="M1202" s="83"/>
      <c r="N1202" s="3"/>
      <c r="O1202" s="3"/>
      <c r="P1202" s="3"/>
    </row>
    <row r="1203" spans="1:16" ht="11.25" x14ac:dyDescent="0.2">
      <c r="A1203" s="3"/>
      <c r="B1203" s="3"/>
      <c r="C1203" s="3"/>
      <c r="D1203" s="3"/>
      <c r="E1203" s="3"/>
      <c r="F1203" s="3"/>
      <c r="G1203" s="3"/>
      <c r="I1203" s="3"/>
      <c r="J1203" s="140"/>
      <c r="K1203" s="83"/>
      <c r="L1203" s="140"/>
      <c r="M1203" s="83"/>
      <c r="N1203" s="3"/>
      <c r="O1203" s="3"/>
      <c r="P1203" s="3"/>
    </row>
    <row r="1204" spans="1:16" ht="11.25" x14ac:dyDescent="0.2">
      <c r="A1204" s="3"/>
      <c r="B1204" s="3"/>
      <c r="C1204" s="3"/>
      <c r="D1204" s="3"/>
      <c r="E1204" s="3"/>
      <c r="F1204" s="3"/>
      <c r="G1204" s="3"/>
      <c r="I1204" s="3"/>
      <c r="J1204" s="140"/>
      <c r="K1204" s="83"/>
      <c r="L1204" s="140"/>
      <c r="M1204" s="83"/>
      <c r="N1204" s="3"/>
      <c r="O1204" s="3"/>
      <c r="P1204" s="3"/>
    </row>
    <row r="1205" spans="1:16" ht="11.25" x14ac:dyDescent="0.2">
      <c r="A1205" s="3"/>
      <c r="B1205" s="3"/>
      <c r="C1205" s="3"/>
      <c r="D1205" s="3"/>
      <c r="E1205" s="3"/>
      <c r="F1205" s="3"/>
      <c r="G1205" s="3"/>
      <c r="I1205" s="3"/>
      <c r="J1205" s="140"/>
      <c r="K1205" s="83"/>
      <c r="L1205" s="140"/>
      <c r="M1205" s="83"/>
      <c r="N1205" s="3"/>
      <c r="O1205" s="3"/>
      <c r="P1205" s="3"/>
    </row>
    <row r="1206" spans="1:16" ht="11.25" x14ac:dyDescent="0.2">
      <c r="A1206" s="3"/>
      <c r="B1206" s="3"/>
      <c r="C1206" s="3"/>
      <c r="D1206" s="3"/>
      <c r="E1206" s="3"/>
      <c r="F1206" s="3"/>
      <c r="G1206" s="3"/>
      <c r="I1206" s="3"/>
      <c r="J1206" s="140"/>
      <c r="K1206" s="83"/>
      <c r="L1206" s="140"/>
      <c r="M1206" s="83"/>
      <c r="N1206" s="3"/>
      <c r="O1206" s="3"/>
      <c r="P1206" s="3"/>
    </row>
    <row r="1207" spans="1:16" ht="11.25" x14ac:dyDescent="0.2">
      <c r="A1207" s="3"/>
      <c r="B1207" s="3"/>
      <c r="C1207" s="3"/>
      <c r="D1207" s="3"/>
      <c r="E1207" s="3"/>
      <c r="F1207" s="3"/>
      <c r="G1207" s="3"/>
      <c r="I1207" s="3"/>
      <c r="J1207" s="140"/>
      <c r="K1207" s="83"/>
      <c r="L1207" s="140"/>
      <c r="M1207" s="83"/>
      <c r="N1207" s="3"/>
      <c r="O1207" s="3"/>
      <c r="P1207" s="3"/>
    </row>
    <row r="1208" spans="1:16" ht="11.25" x14ac:dyDescent="0.2">
      <c r="A1208" s="3"/>
      <c r="B1208" s="3"/>
      <c r="C1208" s="3"/>
      <c r="D1208" s="3"/>
      <c r="E1208" s="3"/>
      <c r="F1208" s="3"/>
      <c r="G1208" s="3"/>
      <c r="I1208" s="3"/>
      <c r="J1208" s="140"/>
      <c r="K1208" s="83"/>
      <c r="L1208" s="140"/>
      <c r="M1208" s="83"/>
      <c r="N1208" s="3"/>
      <c r="O1208" s="3"/>
      <c r="P1208" s="3"/>
    </row>
    <row r="1209" spans="1:16" ht="11.25" x14ac:dyDescent="0.2">
      <c r="A1209" s="3"/>
      <c r="B1209" s="3"/>
      <c r="C1209" s="3"/>
      <c r="D1209" s="3"/>
      <c r="E1209" s="3"/>
      <c r="F1209" s="3"/>
      <c r="G1209" s="3"/>
      <c r="I1209" s="3"/>
      <c r="J1209" s="140"/>
      <c r="K1209" s="83"/>
      <c r="L1209" s="140"/>
      <c r="M1209" s="83"/>
      <c r="N1209" s="3"/>
      <c r="O1209" s="3"/>
      <c r="P1209" s="3"/>
    </row>
    <row r="1210" spans="1:16" ht="11.25" x14ac:dyDescent="0.2">
      <c r="A1210" s="3"/>
      <c r="B1210" s="3"/>
      <c r="C1210" s="3"/>
      <c r="D1210" s="3"/>
      <c r="E1210" s="3"/>
      <c r="F1210" s="3"/>
      <c r="G1210" s="3"/>
      <c r="I1210" s="3"/>
      <c r="J1210" s="140"/>
      <c r="K1210" s="83"/>
      <c r="L1210" s="140"/>
      <c r="M1210" s="83"/>
      <c r="N1210" s="3"/>
      <c r="O1210" s="3"/>
      <c r="P1210" s="3"/>
    </row>
    <row r="1211" spans="1:16" ht="11.25" x14ac:dyDescent="0.2">
      <c r="A1211" s="3"/>
      <c r="B1211" s="3"/>
      <c r="C1211" s="3"/>
      <c r="D1211" s="3"/>
      <c r="E1211" s="3"/>
      <c r="F1211" s="3"/>
      <c r="G1211" s="3"/>
      <c r="I1211" s="3"/>
      <c r="J1211" s="140"/>
      <c r="K1211" s="83"/>
      <c r="L1211" s="140"/>
      <c r="M1211" s="83"/>
      <c r="N1211" s="3"/>
      <c r="O1211" s="3"/>
      <c r="P1211" s="3"/>
    </row>
    <row r="1212" spans="1:16" ht="11.25" x14ac:dyDescent="0.2">
      <c r="A1212" s="3"/>
      <c r="B1212" s="3"/>
      <c r="C1212" s="3"/>
      <c r="D1212" s="3"/>
      <c r="E1212" s="3"/>
      <c r="F1212" s="3"/>
      <c r="G1212" s="3"/>
      <c r="I1212" s="3"/>
      <c r="J1212" s="140"/>
      <c r="K1212" s="83"/>
      <c r="L1212" s="140"/>
      <c r="M1212" s="83"/>
      <c r="N1212" s="3"/>
      <c r="O1212" s="3"/>
      <c r="P1212" s="3"/>
    </row>
    <row r="1213" spans="1:16" ht="11.25" x14ac:dyDescent="0.2">
      <c r="A1213" s="3"/>
      <c r="B1213" s="3"/>
      <c r="C1213" s="3"/>
      <c r="D1213" s="3"/>
      <c r="E1213" s="3"/>
      <c r="F1213" s="3"/>
      <c r="G1213" s="3"/>
      <c r="I1213" s="3"/>
      <c r="J1213" s="140"/>
      <c r="K1213" s="83"/>
      <c r="L1213" s="140"/>
      <c r="M1213" s="83"/>
      <c r="N1213" s="3"/>
      <c r="O1213" s="3"/>
      <c r="P1213" s="3"/>
    </row>
    <row r="1214" spans="1:16" ht="11.25" x14ac:dyDescent="0.2">
      <c r="A1214" s="3"/>
      <c r="B1214" s="3"/>
      <c r="C1214" s="3"/>
      <c r="D1214" s="3"/>
      <c r="E1214" s="3"/>
      <c r="F1214" s="3"/>
      <c r="G1214" s="3"/>
      <c r="I1214" s="3"/>
      <c r="J1214" s="140"/>
      <c r="K1214" s="83"/>
      <c r="L1214" s="140"/>
      <c r="M1214" s="83"/>
      <c r="N1214" s="3"/>
      <c r="O1214" s="3"/>
      <c r="P1214" s="3"/>
    </row>
    <row r="1215" spans="1:16" ht="11.25" x14ac:dyDescent="0.2">
      <c r="A1215" s="3"/>
      <c r="B1215" s="3"/>
      <c r="C1215" s="3"/>
      <c r="D1215" s="3"/>
      <c r="E1215" s="3"/>
      <c r="F1215" s="3"/>
      <c r="G1215" s="3"/>
      <c r="I1215" s="3"/>
      <c r="J1215" s="140"/>
      <c r="K1215" s="83"/>
      <c r="L1215" s="140"/>
      <c r="M1215" s="83"/>
      <c r="N1215" s="3"/>
      <c r="O1215" s="3"/>
      <c r="P1215" s="3"/>
    </row>
    <row r="1216" spans="1:16" ht="11.25" x14ac:dyDescent="0.2">
      <c r="A1216" s="3"/>
      <c r="B1216" s="3"/>
      <c r="C1216" s="3"/>
      <c r="D1216" s="3"/>
      <c r="E1216" s="3"/>
      <c r="F1216" s="3"/>
      <c r="G1216" s="3"/>
      <c r="I1216" s="3"/>
      <c r="J1216" s="140"/>
      <c r="K1216" s="83"/>
      <c r="L1216" s="140"/>
      <c r="M1216" s="83"/>
      <c r="N1216" s="3"/>
      <c r="O1216" s="3"/>
      <c r="P1216" s="3"/>
    </row>
    <row r="1217" spans="1:16" ht="11.25" x14ac:dyDescent="0.2">
      <c r="A1217" s="3"/>
      <c r="B1217" s="3"/>
      <c r="C1217" s="3"/>
      <c r="D1217" s="3"/>
      <c r="E1217" s="3"/>
      <c r="F1217" s="3"/>
      <c r="G1217" s="3"/>
      <c r="I1217" s="3"/>
      <c r="J1217" s="140"/>
      <c r="K1217" s="83"/>
      <c r="L1217" s="140"/>
      <c r="M1217" s="83"/>
      <c r="N1217" s="3"/>
      <c r="O1217" s="3"/>
      <c r="P1217" s="3"/>
    </row>
    <row r="1218" spans="1:16" ht="11.25" x14ac:dyDescent="0.2">
      <c r="A1218" s="3"/>
      <c r="B1218" s="3"/>
      <c r="C1218" s="3"/>
      <c r="D1218" s="3"/>
      <c r="E1218" s="3"/>
      <c r="F1218" s="3"/>
      <c r="G1218" s="3"/>
      <c r="I1218" s="3"/>
      <c r="J1218" s="140"/>
      <c r="K1218" s="83"/>
      <c r="L1218" s="140"/>
      <c r="M1218" s="83"/>
      <c r="N1218" s="3"/>
      <c r="O1218" s="3"/>
      <c r="P1218" s="3"/>
    </row>
    <row r="1219" spans="1:16" ht="11.25" x14ac:dyDescent="0.2">
      <c r="A1219" s="3"/>
      <c r="B1219" s="3"/>
      <c r="C1219" s="3"/>
      <c r="D1219" s="3"/>
      <c r="E1219" s="3"/>
      <c r="F1219" s="3"/>
      <c r="G1219" s="3"/>
      <c r="I1219" s="3"/>
      <c r="J1219" s="140"/>
      <c r="K1219" s="83"/>
      <c r="L1219" s="140"/>
      <c r="M1219" s="83"/>
      <c r="N1219" s="3"/>
      <c r="O1219" s="3"/>
      <c r="P1219" s="3"/>
    </row>
    <row r="1220" spans="1:16" ht="11.25" x14ac:dyDescent="0.2">
      <c r="A1220" s="3"/>
      <c r="B1220" s="3"/>
      <c r="C1220" s="3"/>
      <c r="D1220" s="3"/>
      <c r="E1220" s="3"/>
      <c r="F1220" s="3"/>
      <c r="G1220" s="3"/>
      <c r="I1220" s="3"/>
      <c r="J1220" s="140"/>
      <c r="K1220" s="83"/>
      <c r="L1220" s="140"/>
      <c r="M1220" s="83"/>
      <c r="N1220" s="3"/>
      <c r="O1220" s="3"/>
      <c r="P1220" s="3"/>
    </row>
    <row r="1221" spans="1:16" ht="11.25" x14ac:dyDescent="0.2">
      <c r="A1221" s="3"/>
      <c r="B1221" s="3"/>
      <c r="C1221" s="3"/>
      <c r="D1221" s="3"/>
      <c r="E1221" s="3"/>
      <c r="F1221" s="3"/>
      <c r="G1221" s="3"/>
      <c r="I1221" s="3"/>
      <c r="J1221" s="140"/>
      <c r="K1221" s="83"/>
      <c r="L1221" s="140"/>
      <c r="M1221" s="83"/>
      <c r="N1221" s="3"/>
      <c r="O1221" s="3"/>
      <c r="P1221" s="3"/>
    </row>
    <row r="1222" spans="1:16" ht="11.25" x14ac:dyDescent="0.2">
      <c r="A1222" s="3"/>
      <c r="B1222" s="3"/>
      <c r="C1222" s="3"/>
      <c r="D1222" s="3"/>
      <c r="E1222" s="3"/>
      <c r="F1222" s="3"/>
      <c r="G1222" s="3"/>
      <c r="I1222" s="3"/>
      <c r="J1222" s="140"/>
      <c r="K1222" s="83"/>
      <c r="L1222" s="140"/>
      <c r="M1222" s="83"/>
      <c r="N1222" s="3"/>
      <c r="O1222" s="3"/>
      <c r="P1222" s="3"/>
    </row>
    <row r="1223" spans="1:16" ht="11.25" x14ac:dyDescent="0.2">
      <c r="A1223" s="3"/>
      <c r="B1223" s="3"/>
      <c r="C1223" s="3"/>
      <c r="D1223" s="3"/>
      <c r="E1223" s="3"/>
      <c r="F1223" s="3"/>
      <c r="G1223" s="3"/>
      <c r="I1223" s="3"/>
      <c r="J1223" s="140"/>
      <c r="K1223" s="83"/>
      <c r="L1223" s="140"/>
      <c r="M1223" s="83"/>
      <c r="N1223" s="3"/>
      <c r="O1223" s="3"/>
      <c r="P1223" s="3"/>
    </row>
    <row r="1224" spans="1:16" ht="11.25" x14ac:dyDescent="0.2">
      <c r="A1224" s="3"/>
      <c r="B1224" s="3"/>
      <c r="C1224" s="3"/>
      <c r="D1224" s="3"/>
      <c r="E1224" s="3"/>
      <c r="F1224" s="3"/>
      <c r="G1224" s="3"/>
      <c r="I1224" s="3"/>
      <c r="J1224" s="140"/>
      <c r="K1224" s="83"/>
      <c r="L1224" s="140"/>
      <c r="M1224" s="83"/>
      <c r="N1224" s="3"/>
      <c r="O1224" s="3"/>
      <c r="P1224" s="3"/>
    </row>
    <row r="1225" spans="1:16" ht="11.25" x14ac:dyDescent="0.2">
      <c r="A1225" s="3"/>
      <c r="B1225" s="3"/>
      <c r="C1225" s="3"/>
      <c r="D1225" s="3"/>
      <c r="E1225" s="3"/>
      <c r="F1225" s="3"/>
      <c r="G1225" s="3"/>
      <c r="I1225" s="3"/>
      <c r="J1225" s="140"/>
      <c r="K1225" s="83"/>
      <c r="L1225" s="140"/>
      <c r="M1225" s="83"/>
      <c r="N1225" s="3"/>
      <c r="O1225" s="3"/>
      <c r="P1225" s="3"/>
    </row>
    <row r="1226" spans="1:16" ht="11.25" x14ac:dyDescent="0.2">
      <c r="A1226" s="3"/>
      <c r="B1226" s="3"/>
      <c r="C1226" s="3"/>
      <c r="D1226" s="3"/>
      <c r="E1226" s="3"/>
      <c r="F1226" s="3"/>
      <c r="G1226" s="3"/>
      <c r="I1226" s="3"/>
      <c r="J1226" s="140"/>
      <c r="K1226" s="83"/>
      <c r="L1226" s="140"/>
      <c r="M1226" s="83"/>
      <c r="N1226" s="3"/>
      <c r="O1226" s="3"/>
      <c r="P1226" s="3"/>
    </row>
    <row r="1227" spans="1:16" ht="11.25" x14ac:dyDescent="0.2">
      <c r="A1227" s="3"/>
      <c r="B1227" s="3"/>
      <c r="C1227" s="3"/>
      <c r="D1227" s="3"/>
      <c r="E1227" s="3"/>
      <c r="F1227" s="3"/>
      <c r="G1227" s="3"/>
      <c r="I1227" s="3"/>
      <c r="J1227" s="140"/>
      <c r="K1227" s="83"/>
      <c r="L1227" s="140"/>
      <c r="M1227" s="83"/>
      <c r="N1227" s="3"/>
      <c r="O1227" s="3"/>
      <c r="P1227" s="3"/>
    </row>
    <row r="1228" spans="1:16" ht="11.25" x14ac:dyDescent="0.2">
      <c r="A1228" s="3"/>
      <c r="B1228" s="3"/>
      <c r="C1228" s="3"/>
      <c r="D1228" s="3"/>
      <c r="E1228" s="3"/>
      <c r="F1228" s="3"/>
      <c r="G1228" s="3"/>
      <c r="I1228" s="3"/>
      <c r="J1228" s="140"/>
      <c r="K1228" s="83"/>
      <c r="L1228" s="140"/>
      <c r="M1228" s="83"/>
      <c r="N1228" s="3"/>
      <c r="O1228" s="3"/>
      <c r="P1228" s="3"/>
    </row>
    <row r="1229" spans="1:16" ht="11.25" x14ac:dyDescent="0.2">
      <c r="A1229" s="3"/>
      <c r="B1229" s="3"/>
      <c r="C1229" s="3"/>
      <c r="D1229" s="3"/>
      <c r="E1229" s="3"/>
      <c r="F1229" s="3"/>
      <c r="G1229" s="3"/>
      <c r="I1229" s="3"/>
      <c r="J1229" s="140"/>
      <c r="K1229" s="83"/>
      <c r="L1229" s="140"/>
      <c r="M1229" s="83"/>
      <c r="N1229" s="3"/>
      <c r="O1229" s="3"/>
      <c r="P1229" s="3"/>
    </row>
    <row r="1230" spans="1:16" ht="11.25" x14ac:dyDescent="0.2">
      <c r="A1230" s="3"/>
      <c r="B1230" s="3"/>
      <c r="C1230" s="3"/>
      <c r="D1230" s="3"/>
      <c r="E1230" s="3"/>
      <c r="F1230" s="3"/>
      <c r="G1230" s="3"/>
      <c r="I1230" s="3"/>
      <c r="J1230" s="140"/>
      <c r="K1230" s="83"/>
      <c r="L1230" s="140"/>
      <c r="M1230" s="83"/>
      <c r="N1230" s="3"/>
      <c r="O1230" s="3"/>
      <c r="P1230" s="3"/>
    </row>
    <row r="1231" spans="1:16" ht="11.25" x14ac:dyDescent="0.2">
      <c r="A1231" s="3"/>
      <c r="B1231" s="3"/>
      <c r="C1231" s="3"/>
      <c r="D1231" s="3"/>
      <c r="E1231" s="3"/>
      <c r="F1231" s="3"/>
      <c r="G1231" s="3"/>
      <c r="I1231" s="3"/>
      <c r="J1231" s="140"/>
      <c r="K1231" s="83"/>
      <c r="L1231" s="140"/>
      <c r="M1231" s="83"/>
      <c r="N1231" s="3"/>
      <c r="O1231" s="3"/>
      <c r="P1231" s="3"/>
    </row>
    <row r="1232" spans="1:16" ht="11.25" x14ac:dyDescent="0.2">
      <c r="A1232" s="3"/>
      <c r="B1232" s="3"/>
      <c r="C1232" s="3"/>
      <c r="D1232" s="3"/>
      <c r="E1232" s="3"/>
      <c r="F1232" s="3"/>
      <c r="G1232" s="3"/>
      <c r="I1232" s="3"/>
      <c r="J1232" s="140"/>
      <c r="K1232" s="83"/>
      <c r="L1232" s="140"/>
      <c r="M1232" s="83"/>
      <c r="N1232" s="3"/>
      <c r="O1232" s="3"/>
      <c r="P1232" s="3"/>
    </row>
    <row r="1233" spans="1:16" ht="11.25" x14ac:dyDescent="0.2">
      <c r="A1233" s="3"/>
      <c r="B1233" s="3"/>
      <c r="C1233" s="3"/>
      <c r="D1233" s="3"/>
      <c r="E1233" s="3"/>
      <c r="F1233" s="3"/>
      <c r="G1233" s="3"/>
      <c r="I1233" s="3"/>
      <c r="J1233" s="140"/>
      <c r="K1233" s="83"/>
      <c r="L1233" s="140"/>
      <c r="M1233" s="83"/>
      <c r="N1233" s="3"/>
      <c r="O1233" s="3"/>
      <c r="P1233" s="3"/>
    </row>
    <row r="1234" spans="1:16" ht="11.25" x14ac:dyDescent="0.2">
      <c r="A1234" s="3"/>
      <c r="B1234" s="3"/>
      <c r="C1234" s="3"/>
      <c r="D1234" s="3"/>
      <c r="E1234" s="3"/>
      <c r="F1234" s="3"/>
      <c r="G1234" s="3"/>
      <c r="I1234" s="3"/>
      <c r="J1234" s="140"/>
      <c r="K1234" s="83"/>
      <c r="L1234" s="140"/>
      <c r="M1234" s="83"/>
      <c r="N1234" s="3"/>
      <c r="O1234" s="3"/>
      <c r="P1234" s="3"/>
    </row>
    <row r="1235" spans="1:16" ht="11.25" x14ac:dyDescent="0.2">
      <c r="A1235" s="3"/>
      <c r="B1235" s="3"/>
      <c r="C1235" s="3"/>
      <c r="D1235" s="3"/>
      <c r="E1235" s="3"/>
      <c r="F1235" s="3"/>
      <c r="G1235" s="3"/>
      <c r="I1235" s="3"/>
      <c r="J1235" s="140"/>
      <c r="K1235" s="83"/>
      <c r="L1235" s="140"/>
      <c r="M1235" s="83"/>
      <c r="N1235" s="3"/>
      <c r="O1235" s="3"/>
      <c r="P1235" s="3"/>
    </row>
    <row r="1236" spans="1:16" ht="11.25" x14ac:dyDescent="0.2">
      <c r="A1236" s="3"/>
      <c r="B1236" s="3"/>
      <c r="C1236" s="3"/>
      <c r="D1236" s="3"/>
      <c r="E1236" s="3"/>
      <c r="F1236" s="3"/>
      <c r="G1236" s="3"/>
      <c r="I1236" s="3"/>
      <c r="J1236" s="140"/>
      <c r="K1236" s="83"/>
      <c r="L1236" s="140"/>
      <c r="M1236" s="83"/>
      <c r="N1236" s="3"/>
      <c r="O1236" s="3"/>
      <c r="P1236" s="3"/>
    </row>
    <row r="1237" spans="1:16" ht="11.25" x14ac:dyDescent="0.2">
      <c r="A1237" s="3"/>
      <c r="B1237" s="3"/>
      <c r="C1237" s="3"/>
      <c r="D1237" s="3"/>
      <c r="E1237" s="3"/>
      <c r="F1237" s="3"/>
      <c r="G1237" s="3"/>
      <c r="I1237" s="3"/>
      <c r="J1237" s="140"/>
      <c r="K1237" s="83"/>
      <c r="L1237" s="140"/>
      <c r="M1237" s="83"/>
      <c r="N1237" s="3"/>
      <c r="O1237" s="3"/>
      <c r="P1237" s="3"/>
    </row>
    <row r="1238" spans="1:16" ht="11.25" x14ac:dyDescent="0.2">
      <c r="A1238" s="3"/>
      <c r="B1238" s="3"/>
      <c r="C1238" s="3"/>
      <c r="D1238" s="3"/>
      <c r="E1238" s="3"/>
      <c r="F1238" s="3"/>
      <c r="G1238" s="3"/>
      <c r="I1238" s="3"/>
      <c r="J1238" s="140"/>
      <c r="K1238" s="83"/>
      <c r="L1238" s="140"/>
      <c r="M1238" s="83"/>
      <c r="N1238" s="3"/>
      <c r="O1238" s="3"/>
      <c r="P1238" s="3"/>
    </row>
    <row r="1239" spans="1:16" ht="11.25" x14ac:dyDescent="0.2">
      <c r="A1239" s="3"/>
      <c r="B1239" s="3"/>
      <c r="C1239" s="3"/>
      <c r="D1239" s="3"/>
      <c r="E1239" s="3"/>
      <c r="F1239" s="3"/>
      <c r="G1239" s="3"/>
      <c r="I1239" s="3"/>
      <c r="J1239" s="140"/>
      <c r="K1239" s="83"/>
      <c r="L1239" s="140"/>
      <c r="M1239" s="83"/>
      <c r="N1239" s="3"/>
      <c r="O1239" s="3"/>
      <c r="P1239" s="3"/>
    </row>
    <row r="1240" spans="1:16" ht="11.25" x14ac:dyDescent="0.2">
      <c r="A1240" s="3"/>
      <c r="B1240" s="3"/>
      <c r="C1240" s="3"/>
      <c r="D1240" s="3"/>
      <c r="E1240" s="3"/>
      <c r="F1240" s="3"/>
      <c r="G1240" s="3"/>
      <c r="I1240" s="3"/>
      <c r="J1240" s="140"/>
      <c r="K1240" s="83"/>
      <c r="L1240" s="140"/>
      <c r="M1240" s="83"/>
      <c r="N1240" s="3"/>
      <c r="O1240" s="3"/>
      <c r="P1240" s="3"/>
    </row>
    <row r="1241" spans="1:16" ht="11.25" x14ac:dyDescent="0.2">
      <c r="A1241" s="3"/>
      <c r="B1241" s="3"/>
      <c r="C1241" s="3"/>
      <c r="D1241" s="3"/>
      <c r="E1241" s="3"/>
      <c r="F1241" s="3"/>
      <c r="G1241" s="3"/>
      <c r="I1241" s="3"/>
      <c r="J1241" s="140"/>
      <c r="K1241" s="83"/>
      <c r="L1241" s="140"/>
      <c r="M1241" s="83"/>
      <c r="N1241" s="3"/>
      <c r="O1241" s="3"/>
      <c r="P1241" s="3"/>
    </row>
    <row r="1242" spans="1:16" ht="11.25" x14ac:dyDescent="0.2">
      <c r="A1242" s="3"/>
      <c r="B1242" s="3"/>
      <c r="C1242" s="3"/>
      <c r="D1242" s="3"/>
      <c r="E1242" s="3"/>
      <c r="F1242" s="3"/>
      <c r="G1242" s="3"/>
      <c r="I1242" s="3"/>
      <c r="J1242" s="140"/>
      <c r="K1242" s="83"/>
      <c r="L1242" s="140"/>
      <c r="M1242" s="83"/>
      <c r="N1242" s="3"/>
      <c r="O1242" s="3"/>
      <c r="P1242" s="3"/>
    </row>
    <row r="1243" spans="1:16" ht="11.25" x14ac:dyDescent="0.2">
      <c r="A1243" s="3"/>
      <c r="B1243" s="3"/>
      <c r="C1243" s="3"/>
      <c r="D1243" s="3"/>
      <c r="E1243" s="3"/>
      <c r="F1243" s="3"/>
      <c r="G1243" s="3"/>
      <c r="I1243" s="3"/>
      <c r="J1243" s="140"/>
      <c r="K1243" s="83"/>
      <c r="L1243" s="140"/>
      <c r="M1243" s="83"/>
      <c r="N1243" s="3"/>
      <c r="O1243" s="3"/>
      <c r="P1243" s="3"/>
    </row>
    <row r="1244" spans="1:16" ht="11.25" x14ac:dyDescent="0.2">
      <c r="A1244" s="3"/>
      <c r="B1244" s="3"/>
      <c r="C1244" s="3"/>
      <c r="D1244" s="3"/>
      <c r="E1244" s="3"/>
      <c r="F1244" s="3"/>
      <c r="G1244" s="3"/>
      <c r="I1244" s="3"/>
      <c r="J1244" s="140"/>
      <c r="K1244" s="83"/>
      <c r="L1244" s="140"/>
      <c r="M1244" s="83"/>
      <c r="N1244" s="3"/>
      <c r="O1244" s="3"/>
      <c r="P1244" s="3"/>
    </row>
    <row r="1245" spans="1:16" ht="11.25" x14ac:dyDescent="0.2">
      <c r="A1245" s="3"/>
      <c r="B1245" s="3"/>
      <c r="C1245" s="3"/>
      <c r="D1245" s="3"/>
      <c r="E1245" s="3"/>
      <c r="F1245" s="3"/>
      <c r="G1245" s="3"/>
      <c r="I1245" s="3"/>
      <c r="J1245" s="140"/>
      <c r="K1245" s="83"/>
      <c r="L1245" s="140"/>
      <c r="M1245" s="83"/>
      <c r="N1245" s="3"/>
      <c r="O1245" s="3"/>
      <c r="P1245" s="3"/>
    </row>
    <row r="1246" spans="1:16" ht="11.25" x14ac:dyDescent="0.2">
      <c r="A1246" s="3"/>
      <c r="B1246" s="3"/>
      <c r="C1246" s="3"/>
      <c r="D1246" s="3"/>
      <c r="E1246" s="3"/>
      <c r="F1246" s="3"/>
      <c r="G1246" s="3"/>
      <c r="I1246" s="3"/>
      <c r="J1246" s="140"/>
      <c r="K1246" s="83"/>
      <c r="L1246" s="140"/>
      <c r="M1246" s="83"/>
      <c r="N1246" s="3"/>
      <c r="O1246" s="3"/>
      <c r="P1246" s="3"/>
    </row>
    <row r="1247" spans="1:16" ht="11.25" x14ac:dyDescent="0.2">
      <c r="A1247" s="3"/>
      <c r="B1247" s="3"/>
      <c r="C1247" s="3"/>
      <c r="D1247" s="3"/>
      <c r="E1247" s="3"/>
      <c r="F1247" s="3"/>
      <c r="G1247" s="3"/>
      <c r="I1247" s="3"/>
      <c r="J1247" s="140"/>
      <c r="K1247" s="83"/>
      <c r="L1247" s="140"/>
      <c r="M1247" s="83"/>
      <c r="N1247" s="3"/>
      <c r="O1247" s="3"/>
      <c r="P1247" s="3"/>
    </row>
    <row r="1248" spans="1:16" ht="11.25" x14ac:dyDescent="0.2">
      <c r="A1248" s="3"/>
      <c r="B1248" s="3"/>
      <c r="C1248" s="3"/>
      <c r="D1248" s="3"/>
      <c r="E1248" s="3"/>
      <c r="F1248" s="3"/>
      <c r="G1248" s="3"/>
      <c r="I1248" s="3"/>
      <c r="J1248" s="140"/>
      <c r="K1248" s="83"/>
      <c r="L1248" s="140"/>
      <c r="M1248" s="83"/>
      <c r="N1248" s="3"/>
      <c r="O1248" s="3"/>
      <c r="P1248" s="3"/>
    </row>
    <row r="1249" spans="1:16" ht="11.25" x14ac:dyDescent="0.2">
      <c r="A1249" s="3"/>
      <c r="B1249" s="3"/>
      <c r="C1249" s="3"/>
      <c r="D1249" s="3"/>
      <c r="E1249" s="3"/>
      <c r="F1249" s="3"/>
      <c r="G1249" s="3"/>
      <c r="I1249" s="3"/>
      <c r="J1249" s="140"/>
      <c r="K1249" s="83"/>
      <c r="L1249" s="140"/>
      <c r="M1249" s="83"/>
      <c r="N1249" s="3"/>
      <c r="O1249" s="3"/>
      <c r="P1249" s="3"/>
    </row>
    <row r="1250" spans="1:16" ht="11.25" x14ac:dyDescent="0.2">
      <c r="A1250" s="3"/>
      <c r="B1250" s="3"/>
      <c r="C1250" s="3"/>
      <c r="D1250" s="3"/>
      <c r="E1250" s="3"/>
      <c r="F1250" s="3"/>
      <c r="G1250" s="3"/>
      <c r="I1250" s="3"/>
      <c r="J1250" s="140"/>
      <c r="K1250" s="83"/>
      <c r="L1250" s="140"/>
      <c r="M1250" s="83"/>
      <c r="N1250" s="3"/>
      <c r="O1250" s="3"/>
      <c r="P1250" s="3"/>
    </row>
    <row r="1251" spans="1:16" ht="11.25" x14ac:dyDescent="0.2">
      <c r="A1251" s="3"/>
      <c r="B1251" s="3"/>
      <c r="C1251" s="3"/>
      <c r="D1251" s="3"/>
      <c r="E1251" s="3"/>
      <c r="F1251" s="3"/>
      <c r="G1251" s="3"/>
      <c r="I1251" s="3"/>
      <c r="J1251" s="140"/>
      <c r="K1251" s="83"/>
      <c r="L1251" s="140"/>
      <c r="M1251" s="83"/>
      <c r="N1251" s="3"/>
      <c r="O1251" s="3"/>
      <c r="P1251" s="3"/>
    </row>
    <row r="1252" spans="1:16" ht="11.25" x14ac:dyDescent="0.2">
      <c r="A1252" s="3"/>
      <c r="B1252" s="3"/>
      <c r="C1252" s="3"/>
      <c r="D1252" s="3"/>
      <c r="E1252" s="3"/>
      <c r="F1252" s="3"/>
      <c r="G1252" s="3"/>
      <c r="I1252" s="3"/>
      <c r="J1252" s="140"/>
      <c r="K1252" s="83"/>
      <c r="L1252" s="140"/>
      <c r="M1252" s="83"/>
      <c r="N1252" s="3"/>
      <c r="O1252" s="3"/>
      <c r="P1252" s="3"/>
    </row>
    <row r="1253" spans="1:16" ht="11.25" x14ac:dyDescent="0.2">
      <c r="A1253" s="3"/>
      <c r="B1253" s="3"/>
      <c r="C1253" s="3"/>
      <c r="D1253" s="3"/>
      <c r="E1253" s="3"/>
      <c r="F1253" s="3"/>
      <c r="G1253" s="3"/>
      <c r="I1253" s="3"/>
      <c r="J1253" s="140"/>
      <c r="K1253" s="83"/>
      <c r="L1253" s="140"/>
      <c r="M1253" s="83"/>
      <c r="N1253" s="3"/>
      <c r="O1253" s="3"/>
      <c r="P1253" s="3"/>
    </row>
    <row r="1254" spans="1:16" ht="11.25" x14ac:dyDescent="0.2">
      <c r="A1254" s="3"/>
      <c r="B1254" s="3"/>
      <c r="C1254" s="3"/>
      <c r="D1254" s="3"/>
      <c r="E1254" s="3"/>
      <c r="F1254" s="3"/>
      <c r="G1254" s="3"/>
      <c r="I1254" s="3"/>
      <c r="J1254" s="140"/>
      <c r="K1254" s="83"/>
      <c r="L1254" s="140"/>
      <c r="M1254" s="83"/>
      <c r="N1254" s="3"/>
      <c r="O1254" s="3"/>
      <c r="P1254" s="3"/>
    </row>
    <row r="1255" spans="1:16" ht="11.25" x14ac:dyDescent="0.2">
      <c r="A1255" s="3"/>
      <c r="B1255" s="3"/>
      <c r="C1255" s="3"/>
      <c r="D1255" s="3"/>
      <c r="E1255" s="3"/>
      <c r="F1255" s="3"/>
      <c r="G1255" s="3"/>
      <c r="I1255" s="3"/>
      <c r="J1255" s="140"/>
      <c r="K1255" s="83"/>
      <c r="L1255" s="140"/>
      <c r="M1255" s="83"/>
      <c r="N1255" s="3"/>
      <c r="O1255" s="3"/>
      <c r="P1255" s="3"/>
    </row>
    <row r="1256" spans="1:16" ht="11.25" x14ac:dyDescent="0.2">
      <c r="A1256" s="3"/>
      <c r="B1256" s="3"/>
      <c r="C1256" s="3"/>
      <c r="D1256" s="3"/>
      <c r="E1256" s="3"/>
      <c r="F1256" s="3"/>
      <c r="G1256" s="3"/>
      <c r="I1256" s="3"/>
      <c r="J1256" s="140"/>
      <c r="K1256" s="83"/>
      <c r="L1256" s="140"/>
      <c r="M1256" s="83"/>
      <c r="N1256" s="3"/>
      <c r="O1256" s="3"/>
      <c r="P1256" s="3"/>
    </row>
    <row r="1257" spans="1:16" ht="11.25" x14ac:dyDescent="0.2">
      <c r="A1257" s="3"/>
      <c r="B1257" s="3"/>
      <c r="C1257" s="3"/>
      <c r="D1257" s="3"/>
      <c r="E1257" s="3"/>
      <c r="F1257" s="3"/>
      <c r="G1257" s="3"/>
      <c r="I1257" s="3"/>
      <c r="J1257" s="140"/>
      <c r="K1257" s="83"/>
      <c r="L1257" s="140"/>
      <c r="M1257" s="83"/>
      <c r="N1257" s="3"/>
      <c r="O1257" s="3"/>
      <c r="P1257" s="3"/>
    </row>
    <row r="1258" spans="1:16" ht="11.25" x14ac:dyDescent="0.2">
      <c r="A1258" s="3"/>
      <c r="B1258" s="3"/>
      <c r="C1258" s="3"/>
      <c r="D1258" s="3"/>
      <c r="E1258" s="3"/>
      <c r="F1258" s="3"/>
      <c r="G1258" s="3"/>
      <c r="I1258" s="3"/>
      <c r="J1258" s="140"/>
      <c r="K1258" s="83"/>
      <c r="L1258" s="140"/>
      <c r="M1258" s="83"/>
      <c r="N1258" s="3"/>
      <c r="O1258" s="3"/>
      <c r="P1258" s="3"/>
    </row>
    <row r="1259" spans="1:16" ht="11.25" x14ac:dyDescent="0.2">
      <c r="A1259" s="3"/>
      <c r="B1259" s="3"/>
      <c r="C1259" s="3"/>
      <c r="D1259" s="3"/>
      <c r="E1259" s="3"/>
      <c r="F1259" s="3"/>
      <c r="G1259" s="3"/>
      <c r="I1259" s="3"/>
      <c r="J1259" s="140"/>
      <c r="K1259" s="83"/>
      <c r="L1259" s="140"/>
      <c r="M1259" s="83"/>
      <c r="N1259" s="3"/>
      <c r="O1259" s="3"/>
      <c r="P1259" s="3"/>
    </row>
    <row r="1260" spans="1:16" ht="11.25" x14ac:dyDescent="0.2">
      <c r="A1260" s="3"/>
      <c r="B1260" s="3"/>
      <c r="C1260" s="3"/>
      <c r="D1260" s="3"/>
      <c r="E1260" s="3"/>
      <c r="F1260" s="3"/>
      <c r="G1260" s="3"/>
      <c r="I1260" s="3"/>
      <c r="J1260" s="140"/>
      <c r="K1260" s="83"/>
      <c r="L1260" s="140"/>
      <c r="M1260" s="83"/>
      <c r="N1260" s="3"/>
      <c r="O1260" s="3"/>
      <c r="P1260" s="3"/>
    </row>
    <row r="1261" spans="1:16" ht="11.25" x14ac:dyDescent="0.2">
      <c r="A1261" s="3"/>
      <c r="B1261" s="3"/>
      <c r="C1261" s="3"/>
      <c r="D1261" s="3"/>
      <c r="E1261" s="3"/>
      <c r="F1261" s="3"/>
      <c r="G1261" s="3"/>
      <c r="I1261" s="3"/>
      <c r="J1261" s="140"/>
      <c r="K1261" s="83"/>
      <c r="L1261" s="140"/>
      <c r="M1261" s="83"/>
      <c r="N1261" s="3"/>
      <c r="O1261" s="3"/>
      <c r="P1261" s="3"/>
    </row>
    <row r="1262" spans="1:16" ht="11.25" x14ac:dyDescent="0.2">
      <c r="A1262" s="3"/>
      <c r="B1262" s="3"/>
      <c r="C1262" s="3"/>
      <c r="D1262" s="3"/>
      <c r="E1262" s="3"/>
      <c r="F1262" s="3"/>
      <c r="G1262" s="3"/>
      <c r="I1262" s="3"/>
      <c r="J1262" s="140"/>
      <c r="K1262" s="83"/>
      <c r="L1262" s="140"/>
      <c r="M1262" s="83"/>
      <c r="N1262" s="3"/>
      <c r="O1262" s="3"/>
      <c r="P1262" s="3"/>
    </row>
    <row r="1263" spans="1:16" ht="11.25" x14ac:dyDescent="0.2">
      <c r="A1263" s="3"/>
      <c r="B1263" s="3"/>
      <c r="C1263" s="3"/>
      <c r="D1263" s="3"/>
      <c r="E1263" s="3"/>
      <c r="F1263" s="3"/>
      <c r="G1263" s="3"/>
      <c r="I1263" s="3"/>
      <c r="J1263" s="140"/>
      <c r="K1263" s="83"/>
      <c r="L1263" s="140"/>
      <c r="M1263" s="83"/>
      <c r="N1263" s="3"/>
      <c r="O1263" s="3"/>
      <c r="P1263" s="3"/>
    </row>
    <row r="1264" spans="1:16" ht="11.25" x14ac:dyDescent="0.2">
      <c r="A1264" s="3"/>
      <c r="B1264" s="3"/>
      <c r="C1264" s="3"/>
      <c r="D1264" s="3"/>
      <c r="E1264" s="3"/>
      <c r="F1264" s="3"/>
      <c r="G1264" s="3"/>
      <c r="I1264" s="3"/>
      <c r="J1264" s="140"/>
      <c r="K1264" s="83"/>
      <c r="L1264" s="140"/>
      <c r="M1264" s="83"/>
      <c r="N1264" s="3"/>
      <c r="O1264" s="3"/>
      <c r="P1264" s="3"/>
    </row>
    <row r="1265" spans="1:16" ht="11.25" x14ac:dyDescent="0.2">
      <c r="A1265" s="3"/>
      <c r="B1265" s="3"/>
      <c r="C1265" s="3"/>
      <c r="D1265" s="3"/>
      <c r="E1265" s="3"/>
      <c r="F1265" s="3"/>
      <c r="G1265" s="3"/>
      <c r="I1265" s="3"/>
      <c r="J1265" s="140"/>
      <c r="K1265" s="83"/>
      <c r="L1265" s="140"/>
      <c r="M1265" s="83"/>
      <c r="N1265" s="3"/>
      <c r="O1265" s="3"/>
      <c r="P1265" s="3"/>
    </row>
    <row r="1266" spans="1:16" ht="11.25" x14ac:dyDescent="0.2">
      <c r="A1266" s="3"/>
      <c r="B1266" s="3"/>
      <c r="C1266" s="3"/>
      <c r="D1266" s="3"/>
      <c r="E1266" s="3"/>
      <c r="F1266" s="3"/>
      <c r="G1266" s="3"/>
      <c r="I1266" s="3"/>
      <c r="J1266" s="140"/>
      <c r="K1266" s="83"/>
      <c r="L1266" s="140"/>
      <c r="M1266" s="83"/>
      <c r="N1266" s="3"/>
      <c r="O1266" s="3"/>
      <c r="P1266" s="3"/>
    </row>
    <row r="1267" spans="1:16" ht="11.25" x14ac:dyDescent="0.2">
      <c r="A1267" s="3"/>
      <c r="B1267" s="3"/>
      <c r="C1267" s="3"/>
      <c r="D1267" s="3"/>
      <c r="E1267" s="3"/>
      <c r="F1267" s="3"/>
      <c r="G1267" s="3"/>
      <c r="I1267" s="3"/>
      <c r="J1267" s="140"/>
      <c r="K1267" s="83"/>
      <c r="L1267" s="140"/>
      <c r="M1267" s="83"/>
      <c r="N1267" s="3"/>
      <c r="O1267" s="3"/>
      <c r="P1267" s="3"/>
    </row>
    <row r="1268" spans="1:16" ht="11.25" x14ac:dyDescent="0.2">
      <c r="A1268" s="3"/>
      <c r="B1268" s="3"/>
      <c r="C1268" s="3"/>
      <c r="D1268" s="3"/>
      <c r="E1268" s="3"/>
      <c r="F1268" s="3"/>
      <c r="G1268" s="3"/>
      <c r="I1268" s="3"/>
      <c r="J1268" s="140"/>
      <c r="K1268" s="83"/>
      <c r="L1268" s="140"/>
      <c r="M1268" s="83"/>
      <c r="N1268" s="3"/>
      <c r="O1268" s="3"/>
      <c r="P1268" s="3"/>
    </row>
    <row r="1269" spans="1:16" ht="11.25" x14ac:dyDescent="0.2">
      <c r="A1269" s="3"/>
      <c r="B1269" s="3"/>
      <c r="C1269" s="3"/>
      <c r="D1269" s="3"/>
      <c r="E1269" s="3"/>
      <c r="F1269" s="3"/>
      <c r="G1269" s="3"/>
      <c r="I1269" s="3"/>
      <c r="J1269" s="140"/>
      <c r="K1269" s="83"/>
      <c r="L1269" s="140"/>
      <c r="M1269" s="83"/>
      <c r="N1269" s="3"/>
      <c r="O1269" s="3"/>
      <c r="P1269" s="3"/>
    </row>
    <row r="1270" spans="1:16" ht="11.25" x14ac:dyDescent="0.2">
      <c r="A1270" s="3"/>
      <c r="B1270" s="3"/>
      <c r="C1270" s="3"/>
      <c r="D1270" s="3"/>
      <c r="E1270" s="3"/>
      <c r="F1270" s="3"/>
      <c r="G1270" s="3"/>
      <c r="I1270" s="3"/>
      <c r="J1270" s="140"/>
      <c r="K1270" s="83"/>
      <c r="L1270" s="140"/>
      <c r="M1270" s="83"/>
      <c r="N1270" s="3"/>
      <c r="O1270" s="3"/>
      <c r="P1270" s="3"/>
    </row>
    <row r="1271" spans="1:16" ht="11.25" x14ac:dyDescent="0.2">
      <c r="A1271" s="3"/>
      <c r="B1271" s="3"/>
      <c r="C1271" s="3"/>
      <c r="D1271" s="3"/>
      <c r="E1271" s="3"/>
      <c r="F1271" s="3"/>
      <c r="G1271" s="3"/>
      <c r="I1271" s="3"/>
      <c r="J1271" s="140"/>
      <c r="K1271" s="83"/>
      <c r="L1271" s="140"/>
      <c r="M1271" s="83"/>
      <c r="N1271" s="3"/>
      <c r="O1271" s="3"/>
      <c r="P1271" s="3"/>
    </row>
    <row r="1272" spans="1:16" ht="11.25" x14ac:dyDescent="0.2">
      <c r="A1272" s="3"/>
      <c r="B1272" s="3"/>
      <c r="C1272" s="3"/>
      <c r="D1272" s="3"/>
      <c r="E1272" s="3"/>
      <c r="F1272" s="3"/>
      <c r="G1272" s="3"/>
      <c r="I1272" s="3"/>
      <c r="J1272" s="140"/>
      <c r="K1272" s="83"/>
      <c r="L1272" s="140"/>
      <c r="M1272" s="83"/>
      <c r="N1272" s="3"/>
      <c r="O1272" s="3"/>
      <c r="P1272" s="3"/>
    </row>
    <row r="1273" spans="1:16" ht="11.25" x14ac:dyDescent="0.2">
      <c r="A1273" s="3"/>
      <c r="B1273" s="3"/>
      <c r="C1273" s="3"/>
      <c r="D1273" s="3"/>
      <c r="E1273" s="3"/>
      <c r="F1273" s="3"/>
      <c r="G1273" s="3"/>
      <c r="I1273" s="3"/>
      <c r="J1273" s="140"/>
      <c r="K1273" s="83"/>
      <c r="L1273" s="140"/>
      <c r="M1273" s="83"/>
      <c r="N1273" s="3"/>
      <c r="O1273" s="3"/>
      <c r="P1273" s="3"/>
    </row>
    <row r="1274" spans="1:16" ht="11.25" x14ac:dyDescent="0.2">
      <c r="A1274" s="3"/>
      <c r="B1274" s="3"/>
      <c r="C1274" s="3"/>
      <c r="D1274" s="3"/>
      <c r="E1274" s="3"/>
      <c r="F1274" s="3"/>
      <c r="G1274" s="3"/>
      <c r="I1274" s="3"/>
      <c r="J1274" s="140"/>
      <c r="K1274" s="83"/>
      <c r="L1274" s="140"/>
      <c r="M1274" s="83"/>
      <c r="N1274" s="3"/>
      <c r="O1274" s="3"/>
      <c r="P1274" s="3"/>
    </row>
    <row r="1275" spans="1:16" ht="11.25" x14ac:dyDescent="0.2">
      <c r="A1275" s="3"/>
      <c r="B1275" s="3"/>
      <c r="C1275" s="3"/>
      <c r="D1275" s="3"/>
      <c r="E1275" s="3"/>
      <c r="F1275" s="3"/>
      <c r="G1275" s="3"/>
      <c r="I1275" s="3"/>
      <c r="J1275" s="140"/>
      <c r="K1275" s="83"/>
      <c r="L1275" s="140"/>
      <c r="M1275" s="83"/>
      <c r="N1275" s="3"/>
      <c r="O1275" s="3"/>
      <c r="P1275" s="3"/>
    </row>
    <row r="1276" spans="1:16" ht="11.25" x14ac:dyDescent="0.2">
      <c r="A1276" s="3"/>
      <c r="B1276" s="3"/>
      <c r="C1276" s="3"/>
      <c r="D1276" s="3"/>
      <c r="E1276" s="3"/>
      <c r="F1276" s="3"/>
      <c r="G1276" s="3"/>
      <c r="I1276" s="3"/>
      <c r="J1276" s="140"/>
      <c r="K1276" s="83"/>
      <c r="L1276" s="140"/>
      <c r="M1276" s="83"/>
      <c r="N1276" s="3"/>
      <c r="O1276" s="3"/>
      <c r="P1276" s="3"/>
    </row>
    <row r="1277" spans="1:16" ht="11.25" x14ac:dyDescent="0.2">
      <c r="A1277" s="3"/>
      <c r="B1277" s="3"/>
      <c r="C1277" s="3"/>
      <c r="D1277" s="3"/>
      <c r="E1277" s="3"/>
      <c r="F1277" s="3"/>
      <c r="G1277" s="3"/>
      <c r="I1277" s="3"/>
      <c r="J1277" s="140"/>
      <c r="K1277" s="83"/>
      <c r="L1277" s="140"/>
      <c r="M1277" s="83"/>
      <c r="N1277" s="3"/>
      <c r="O1277" s="3"/>
      <c r="P1277" s="3"/>
    </row>
    <row r="1278" spans="1:16" ht="11.25" x14ac:dyDescent="0.2">
      <c r="A1278" s="3"/>
      <c r="B1278" s="3"/>
      <c r="C1278" s="3"/>
      <c r="D1278" s="3"/>
      <c r="E1278" s="3"/>
      <c r="F1278" s="3"/>
      <c r="G1278" s="3"/>
      <c r="I1278" s="3"/>
      <c r="J1278" s="140"/>
      <c r="K1278" s="83"/>
      <c r="L1278" s="140"/>
      <c r="M1278" s="83"/>
      <c r="N1278" s="3"/>
      <c r="O1278" s="3"/>
      <c r="P1278" s="3"/>
    </row>
    <row r="1279" spans="1:16" ht="11.25" x14ac:dyDescent="0.2">
      <c r="A1279" s="3"/>
      <c r="B1279" s="3"/>
      <c r="C1279" s="3"/>
      <c r="D1279" s="3"/>
      <c r="E1279" s="3"/>
      <c r="F1279" s="3"/>
      <c r="G1279" s="3"/>
      <c r="I1279" s="3"/>
      <c r="J1279" s="140"/>
      <c r="K1279" s="83"/>
      <c r="L1279" s="140"/>
      <c r="M1279" s="83"/>
      <c r="N1279" s="3"/>
      <c r="O1279" s="3"/>
      <c r="P1279" s="3"/>
    </row>
    <row r="1280" spans="1:16" ht="11.25" x14ac:dyDescent="0.2">
      <c r="A1280" s="3"/>
      <c r="B1280" s="3"/>
      <c r="C1280" s="3"/>
      <c r="D1280" s="3"/>
      <c r="E1280" s="3"/>
      <c r="F1280" s="3"/>
      <c r="G1280" s="3"/>
      <c r="I1280" s="3"/>
      <c r="J1280" s="140"/>
      <c r="K1280" s="83"/>
      <c r="L1280" s="140"/>
      <c r="M1280" s="83"/>
      <c r="N1280" s="3"/>
      <c r="O1280" s="3"/>
      <c r="P1280" s="3"/>
    </row>
    <row r="1281" spans="1:16" ht="11.25" x14ac:dyDescent="0.2">
      <c r="A1281" s="3"/>
      <c r="B1281" s="3"/>
      <c r="C1281" s="3"/>
      <c r="D1281" s="3"/>
      <c r="E1281" s="3"/>
      <c r="F1281" s="3"/>
      <c r="G1281" s="3"/>
      <c r="I1281" s="3"/>
      <c r="J1281" s="140"/>
      <c r="K1281" s="83"/>
      <c r="L1281" s="140"/>
      <c r="M1281" s="83"/>
      <c r="N1281" s="3"/>
      <c r="O1281" s="3"/>
      <c r="P1281" s="3"/>
    </row>
    <row r="1282" spans="1:16" ht="11.25" x14ac:dyDescent="0.2">
      <c r="A1282" s="3"/>
      <c r="B1282" s="3"/>
      <c r="C1282" s="3"/>
      <c r="D1282" s="3"/>
      <c r="E1282" s="3"/>
      <c r="F1282" s="3"/>
      <c r="G1282" s="3"/>
      <c r="I1282" s="3"/>
      <c r="J1282" s="140"/>
      <c r="K1282" s="83"/>
      <c r="L1282" s="140"/>
      <c r="M1282" s="83"/>
      <c r="N1282" s="3"/>
      <c r="O1282" s="3"/>
      <c r="P1282" s="3"/>
    </row>
    <row r="1283" spans="1:16" ht="11.25" x14ac:dyDescent="0.2">
      <c r="A1283" s="3"/>
      <c r="B1283" s="3"/>
      <c r="C1283" s="3"/>
      <c r="D1283" s="3"/>
      <c r="E1283" s="3"/>
      <c r="F1283" s="3"/>
      <c r="G1283" s="3"/>
      <c r="I1283" s="3"/>
      <c r="J1283" s="140"/>
      <c r="K1283" s="83"/>
      <c r="L1283" s="140"/>
      <c r="M1283" s="83"/>
      <c r="N1283" s="3"/>
      <c r="O1283" s="3"/>
      <c r="P1283" s="3"/>
    </row>
    <row r="1284" spans="1:16" ht="11.25" x14ac:dyDescent="0.2">
      <c r="A1284" s="3"/>
      <c r="B1284" s="3"/>
      <c r="C1284" s="3"/>
      <c r="D1284" s="3"/>
      <c r="E1284" s="3"/>
      <c r="F1284" s="3"/>
      <c r="G1284" s="3"/>
      <c r="I1284" s="3"/>
      <c r="J1284" s="140"/>
      <c r="K1284" s="83"/>
      <c r="L1284" s="140"/>
      <c r="M1284" s="83"/>
      <c r="N1284" s="3"/>
      <c r="O1284" s="3"/>
      <c r="P1284" s="3"/>
    </row>
    <row r="1285" spans="1:16" ht="11.25" x14ac:dyDescent="0.2">
      <c r="A1285" s="3"/>
      <c r="B1285" s="3"/>
      <c r="C1285" s="3"/>
      <c r="D1285" s="3"/>
      <c r="E1285" s="3"/>
      <c r="F1285" s="3"/>
      <c r="G1285" s="3"/>
      <c r="I1285" s="3"/>
      <c r="J1285" s="140"/>
      <c r="K1285" s="83"/>
      <c r="L1285" s="140"/>
      <c r="M1285" s="83"/>
      <c r="N1285" s="3"/>
      <c r="O1285" s="3"/>
      <c r="P1285" s="3"/>
    </row>
    <row r="1286" spans="1:16" ht="11.25" x14ac:dyDescent="0.2">
      <c r="A1286" s="3"/>
      <c r="B1286" s="3"/>
      <c r="C1286" s="3"/>
      <c r="D1286" s="3"/>
      <c r="E1286" s="3"/>
      <c r="F1286" s="3"/>
      <c r="G1286" s="3"/>
      <c r="I1286" s="3"/>
      <c r="J1286" s="140"/>
      <c r="K1286" s="83"/>
      <c r="L1286" s="140"/>
      <c r="M1286" s="83"/>
      <c r="N1286" s="3"/>
      <c r="O1286" s="3"/>
      <c r="P1286" s="3"/>
    </row>
    <row r="1287" spans="1:16" ht="11.25" x14ac:dyDescent="0.2">
      <c r="A1287" s="3"/>
      <c r="B1287" s="3"/>
      <c r="C1287" s="3"/>
      <c r="D1287" s="3"/>
      <c r="E1287" s="3"/>
      <c r="F1287" s="3"/>
      <c r="G1287" s="3"/>
      <c r="I1287" s="3"/>
      <c r="J1287" s="140"/>
      <c r="K1287" s="83"/>
      <c r="L1287" s="140"/>
      <c r="M1287" s="83"/>
      <c r="N1287" s="3"/>
      <c r="O1287" s="3"/>
      <c r="P1287" s="3"/>
    </row>
    <row r="1288" spans="1:16" ht="11.25" x14ac:dyDescent="0.2">
      <c r="A1288" s="3"/>
      <c r="B1288" s="3"/>
      <c r="C1288" s="3"/>
      <c r="D1288" s="3"/>
      <c r="E1288" s="3"/>
      <c r="F1288" s="3"/>
      <c r="G1288" s="3"/>
      <c r="I1288" s="3"/>
      <c r="J1288" s="140"/>
      <c r="K1288" s="83"/>
      <c r="L1288" s="140"/>
      <c r="M1288" s="83"/>
      <c r="N1288" s="3"/>
      <c r="O1288" s="3"/>
      <c r="P1288" s="3"/>
    </row>
    <row r="1289" spans="1:16" ht="11.25" x14ac:dyDescent="0.2">
      <c r="A1289" s="3"/>
      <c r="B1289" s="3"/>
      <c r="C1289" s="3"/>
      <c r="D1289" s="3"/>
      <c r="E1289" s="3"/>
      <c r="F1289" s="3"/>
      <c r="G1289" s="3"/>
      <c r="I1289" s="3"/>
      <c r="J1289" s="140"/>
      <c r="K1289" s="83"/>
      <c r="L1289" s="140"/>
      <c r="M1289" s="83"/>
      <c r="N1289" s="3"/>
      <c r="O1289" s="3"/>
      <c r="P1289" s="3"/>
    </row>
    <row r="1290" spans="1:16" ht="11.25" x14ac:dyDescent="0.2">
      <c r="A1290" s="3"/>
      <c r="B1290" s="3"/>
      <c r="C1290" s="3"/>
      <c r="D1290" s="3"/>
      <c r="E1290" s="3"/>
      <c r="F1290" s="3"/>
      <c r="G1290" s="3"/>
      <c r="I1290" s="3"/>
      <c r="J1290" s="140"/>
      <c r="K1290" s="83"/>
      <c r="L1290" s="140"/>
      <c r="M1290" s="83"/>
      <c r="N1290" s="3"/>
      <c r="O1290" s="3"/>
      <c r="P1290" s="3"/>
    </row>
    <row r="1291" spans="1:16" ht="11.25" x14ac:dyDescent="0.2">
      <c r="A1291" s="3"/>
      <c r="B1291" s="3"/>
      <c r="C1291" s="3"/>
      <c r="D1291" s="3"/>
      <c r="E1291" s="3"/>
      <c r="F1291" s="3"/>
      <c r="G1291" s="3"/>
      <c r="I1291" s="3"/>
      <c r="J1291" s="140"/>
      <c r="K1291" s="83"/>
      <c r="L1291" s="140"/>
      <c r="M1291" s="83"/>
      <c r="N1291" s="3"/>
      <c r="O1291" s="3"/>
      <c r="P1291" s="3"/>
    </row>
    <row r="1292" spans="1:16" ht="11.25" x14ac:dyDescent="0.2">
      <c r="A1292" s="3"/>
      <c r="B1292" s="3"/>
      <c r="C1292" s="3"/>
      <c r="D1292" s="3"/>
      <c r="E1292" s="3"/>
      <c r="F1292" s="3"/>
      <c r="G1292" s="3"/>
      <c r="I1292" s="3"/>
      <c r="J1292" s="140"/>
      <c r="K1292" s="83"/>
      <c r="L1292" s="140"/>
      <c r="M1292" s="83"/>
      <c r="N1292" s="3"/>
      <c r="O1292" s="3"/>
      <c r="P1292" s="3"/>
    </row>
    <row r="1293" spans="1:16" ht="11.25" x14ac:dyDescent="0.2">
      <c r="A1293" s="3"/>
      <c r="B1293" s="3"/>
      <c r="C1293" s="3"/>
      <c r="D1293" s="3"/>
      <c r="E1293" s="3"/>
      <c r="F1293" s="3"/>
      <c r="G1293" s="3"/>
      <c r="I1293" s="3"/>
      <c r="J1293" s="140"/>
      <c r="K1293" s="83"/>
      <c r="L1293" s="140"/>
      <c r="M1293" s="83"/>
      <c r="N1293" s="3"/>
      <c r="O1293" s="3"/>
      <c r="P1293" s="3"/>
    </row>
    <row r="1294" spans="1:16" ht="11.25" x14ac:dyDescent="0.2">
      <c r="A1294" s="3"/>
      <c r="B1294" s="3"/>
      <c r="C1294" s="3"/>
      <c r="D1294" s="3"/>
      <c r="E1294" s="3"/>
      <c r="F1294" s="3"/>
      <c r="G1294" s="3"/>
      <c r="I1294" s="3"/>
      <c r="J1294" s="140"/>
      <c r="K1294" s="83"/>
      <c r="L1294" s="140"/>
      <c r="M1294" s="83"/>
      <c r="N1294" s="3"/>
      <c r="O1294" s="3"/>
      <c r="P1294" s="3"/>
    </row>
    <row r="1295" spans="1:16" ht="11.25" x14ac:dyDescent="0.2">
      <c r="A1295" s="3"/>
      <c r="B1295" s="3"/>
      <c r="C1295" s="3"/>
      <c r="D1295" s="3"/>
      <c r="E1295" s="3"/>
      <c r="F1295" s="3"/>
      <c r="G1295" s="3"/>
      <c r="I1295" s="3"/>
      <c r="J1295" s="140"/>
      <c r="K1295" s="83"/>
      <c r="L1295" s="140"/>
      <c r="M1295" s="83"/>
      <c r="N1295" s="3"/>
      <c r="O1295" s="3"/>
      <c r="P1295" s="3"/>
    </row>
    <row r="1296" spans="1:16" ht="11.25" x14ac:dyDescent="0.2">
      <c r="A1296" s="3"/>
      <c r="B1296" s="3"/>
      <c r="C1296" s="3"/>
      <c r="D1296" s="3"/>
      <c r="E1296" s="3"/>
      <c r="F1296" s="3"/>
      <c r="G1296" s="3"/>
      <c r="I1296" s="3"/>
      <c r="J1296" s="140"/>
      <c r="K1296" s="83"/>
      <c r="L1296" s="140"/>
      <c r="M1296" s="83"/>
      <c r="N1296" s="3"/>
      <c r="O1296" s="3"/>
      <c r="P1296" s="3"/>
    </row>
    <row r="1297" spans="1:16" ht="11.25" x14ac:dyDescent="0.2">
      <c r="A1297" s="3"/>
      <c r="B1297" s="3"/>
      <c r="C1297" s="3"/>
      <c r="D1297" s="3"/>
      <c r="E1297" s="3"/>
      <c r="F1297" s="3"/>
      <c r="G1297" s="3"/>
      <c r="I1297" s="3"/>
      <c r="J1297" s="140"/>
      <c r="K1297" s="83"/>
      <c r="L1297" s="140"/>
      <c r="M1297" s="83"/>
      <c r="N1297" s="3"/>
      <c r="O1297" s="3"/>
      <c r="P1297" s="3"/>
    </row>
    <row r="1298" spans="1:16" ht="11.25" x14ac:dyDescent="0.2">
      <c r="A1298" s="3"/>
      <c r="B1298" s="3"/>
      <c r="C1298" s="3"/>
      <c r="D1298" s="3"/>
      <c r="E1298" s="3"/>
      <c r="F1298" s="3"/>
      <c r="G1298" s="3"/>
      <c r="I1298" s="3"/>
      <c r="J1298" s="140"/>
      <c r="K1298" s="83"/>
      <c r="L1298" s="140"/>
      <c r="M1298" s="83"/>
      <c r="N1298" s="3"/>
      <c r="O1298" s="3"/>
      <c r="P1298" s="3"/>
    </row>
    <row r="1299" spans="1:16" ht="11.25" x14ac:dyDescent="0.2">
      <c r="A1299" s="3"/>
      <c r="B1299" s="3"/>
      <c r="C1299" s="3"/>
      <c r="D1299" s="3"/>
      <c r="E1299" s="3"/>
      <c r="F1299" s="3"/>
      <c r="G1299" s="3"/>
      <c r="I1299" s="3"/>
      <c r="J1299" s="140"/>
      <c r="K1299" s="83"/>
      <c r="L1299" s="140"/>
      <c r="M1299" s="83"/>
      <c r="N1299" s="3"/>
      <c r="O1299" s="3"/>
      <c r="P1299" s="3"/>
    </row>
    <row r="1300" spans="1:16" ht="11.25" x14ac:dyDescent="0.2">
      <c r="A1300" s="3"/>
      <c r="B1300" s="3"/>
      <c r="C1300" s="3"/>
      <c r="D1300" s="3"/>
      <c r="E1300" s="3"/>
      <c r="F1300" s="3"/>
      <c r="G1300" s="3"/>
      <c r="I1300" s="3"/>
      <c r="J1300" s="140"/>
      <c r="K1300" s="83"/>
      <c r="L1300" s="140"/>
      <c r="M1300" s="83"/>
      <c r="N1300" s="3"/>
      <c r="O1300" s="3"/>
      <c r="P1300" s="3"/>
    </row>
    <row r="1301" spans="1:16" ht="11.25" x14ac:dyDescent="0.2">
      <c r="A1301" s="3"/>
      <c r="B1301" s="3"/>
      <c r="C1301" s="3"/>
      <c r="D1301" s="3"/>
      <c r="E1301" s="3"/>
      <c r="F1301" s="3"/>
      <c r="G1301" s="3"/>
      <c r="I1301" s="3"/>
      <c r="J1301" s="140"/>
      <c r="K1301" s="83"/>
      <c r="L1301" s="140"/>
      <c r="M1301" s="83"/>
      <c r="N1301" s="3"/>
      <c r="O1301" s="3"/>
      <c r="P1301" s="3"/>
    </row>
    <row r="1302" spans="1:16" ht="11.25" x14ac:dyDescent="0.2">
      <c r="A1302" s="3"/>
      <c r="B1302" s="3"/>
      <c r="C1302" s="3"/>
      <c r="D1302" s="3"/>
      <c r="E1302" s="3"/>
      <c r="F1302" s="3"/>
      <c r="G1302" s="3"/>
      <c r="I1302" s="3"/>
      <c r="J1302" s="140"/>
      <c r="K1302" s="83"/>
      <c r="L1302" s="140"/>
      <c r="M1302" s="83"/>
      <c r="N1302" s="3"/>
      <c r="O1302" s="3"/>
      <c r="P1302" s="3"/>
    </row>
    <row r="1303" spans="1:16" ht="11.25" x14ac:dyDescent="0.2">
      <c r="A1303" s="3"/>
      <c r="B1303" s="3"/>
      <c r="C1303" s="3"/>
      <c r="D1303" s="3"/>
      <c r="E1303" s="3"/>
      <c r="F1303" s="3"/>
      <c r="G1303" s="3"/>
      <c r="I1303" s="3"/>
      <c r="J1303" s="140"/>
      <c r="K1303" s="83"/>
      <c r="L1303" s="140"/>
      <c r="M1303" s="83"/>
      <c r="N1303" s="3"/>
      <c r="O1303" s="3"/>
      <c r="P1303" s="3"/>
    </row>
    <row r="1304" spans="1:16" ht="11.25" x14ac:dyDescent="0.2">
      <c r="A1304" s="3"/>
      <c r="B1304" s="3"/>
      <c r="C1304" s="3"/>
      <c r="D1304" s="3"/>
      <c r="E1304" s="3"/>
      <c r="F1304" s="3"/>
      <c r="G1304" s="3"/>
      <c r="I1304" s="3"/>
      <c r="J1304" s="140"/>
      <c r="K1304" s="83"/>
      <c r="L1304" s="140"/>
      <c r="M1304" s="83"/>
      <c r="N1304" s="3"/>
      <c r="O1304" s="3"/>
      <c r="P1304" s="3"/>
    </row>
    <row r="1305" spans="1:16" ht="11.25" x14ac:dyDescent="0.2">
      <c r="A1305" s="3"/>
      <c r="B1305" s="3"/>
      <c r="C1305" s="3"/>
      <c r="D1305" s="3"/>
      <c r="E1305" s="3"/>
      <c r="F1305" s="3"/>
      <c r="G1305" s="3"/>
      <c r="I1305" s="3"/>
      <c r="J1305" s="140"/>
      <c r="K1305" s="83"/>
      <c r="L1305" s="140"/>
      <c r="M1305" s="83"/>
      <c r="N1305" s="3"/>
      <c r="O1305" s="3"/>
      <c r="P1305" s="3"/>
    </row>
    <row r="1306" spans="1:16" ht="11.25" x14ac:dyDescent="0.2">
      <c r="A1306" s="3"/>
      <c r="B1306" s="3"/>
      <c r="C1306" s="3"/>
      <c r="D1306" s="3"/>
      <c r="E1306" s="3"/>
      <c r="F1306" s="3"/>
      <c r="G1306" s="3"/>
      <c r="I1306" s="3"/>
      <c r="J1306" s="140"/>
      <c r="K1306" s="83"/>
      <c r="L1306" s="140"/>
      <c r="M1306" s="83"/>
      <c r="N1306" s="3"/>
      <c r="O1306" s="3"/>
      <c r="P1306" s="3"/>
    </row>
    <row r="1307" spans="1:16" ht="11.25" x14ac:dyDescent="0.2">
      <c r="A1307" s="3"/>
      <c r="B1307" s="3"/>
      <c r="C1307" s="3"/>
      <c r="D1307" s="3"/>
      <c r="E1307" s="3"/>
      <c r="F1307" s="3"/>
      <c r="G1307" s="3"/>
      <c r="I1307" s="3"/>
      <c r="J1307" s="140"/>
      <c r="K1307" s="83"/>
      <c r="L1307" s="140"/>
      <c r="M1307" s="83"/>
      <c r="N1307" s="3"/>
      <c r="O1307" s="3"/>
      <c r="P1307" s="3"/>
    </row>
    <row r="1308" spans="1:16" ht="11.25" x14ac:dyDescent="0.2">
      <c r="A1308" s="3"/>
      <c r="B1308" s="3"/>
      <c r="C1308" s="3"/>
      <c r="D1308" s="3"/>
      <c r="E1308" s="3"/>
      <c r="F1308" s="3"/>
      <c r="G1308" s="3"/>
      <c r="I1308" s="3"/>
      <c r="J1308" s="140"/>
      <c r="K1308" s="83"/>
      <c r="L1308" s="140"/>
      <c r="M1308" s="83"/>
      <c r="N1308" s="3"/>
      <c r="O1308" s="3"/>
      <c r="P1308" s="3"/>
    </row>
    <row r="1309" spans="1:16" ht="11.25" x14ac:dyDescent="0.2">
      <c r="A1309" s="3"/>
      <c r="B1309" s="3"/>
      <c r="C1309" s="3"/>
      <c r="D1309" s="3"/>
      <c r="E1309" s="3"/>
      <c r="F1309" s="3"/>
      <c r="G1309" s="3"/>
      <c r="I1309" s="3"/>
      <c r="J1309" s="140"/>
      <c r="K1309" s="83"/>
      <c r="L1309" s="140"/>
      <c r="M1309" s="83"/>
      <c r="N1309" s="3"/>
      <c r="O1309" s="3"/>
      <c r="P1309" s="3"/>
    </row>
    <row r="1310" spans="1:16" ht="11.25" x14ac:dyDescent="0.2">
      <c r="A1310" s="3"/>
      <c r="B1310" s="3"/>
      <c r="C1310" s="3"/>
      <c r="D1310" s="3"/>
      <c r="E1310" s="3"/>
      <c r="F1310" s="3"/>
      <c r="G1310" s="3"/>
      <c r="I1310" s="3"/>
      <c r="J1310" s="140"/>
      <c r="K1310" s="83"/>
      <c r="L1310" s="140"/>
      <c r="M1310" s="83"/>
      <c r="N1310" s="3"/>
      <c r="O1310" s="3"/>
      <c r="P1310" s="3"/>
    </row>
    <row r="1311" spans="1:16" ht="11.25" x14ac:dyDescent="0.2">
      <c r="A1311" s="3"/>
      <c r="B1311" s="3"/>
      <c r="C1311" s="3"/>
      <c r="D1311" s="3"/>
      <c r="E1311" s="3"/>
      <c r="F1311" s="3"/>
      <c r="G1311" s="3"/>
      <c r="I1311" s="3"/>
      <c r="J1311" s="140"/>
      <c r="K1311" s="83"/>
      <c r="L1311" s="140"/>
      <c r="M1311" s="83"/>
      <c r="N1311" s="3"/>
      <c r="O1311" s="3"/>
      <c r="P1311" s="3"/>
    </row>
    <row r="1312" spans="1:16" ht="11.25" x14ac:dyDescent="0.2">
      <c r="A1312" s="3"/>
      <c r="B1312" s="3"/>
      <c r="C1312" s="3"/>
      <c r="D1312" s="3"/>
      <c r="E1312" s="3"/>
      <c r="F1312" s="3"/>
      <c r="G1312" s="3"/>
      <c r="I1312" s="3"/>
      <c r="J1312" s="140"/>
      <c r="K1312" s="83"/>
      <c r="L1312" s="140"/>
      <c r="M1312" s="83"/>
      <c r="N1312" s="3"/>
      <c r="O1312" s="3"/>
      <c r="P1312" s="3"/>
    </row>
    <row r="1313" spans="1:16" ht="11.25" x14ac:dyDescent="0.2">
      <c r="A1313" s="3"/>
      <c r="B1313" s="3"/>
      <c r="C1313" s="3"/>
      <c r="D1313" s="3"/>
      <c r="E1313" s="3"/>
      <c r="F1313" s="3"/>
      <c r="G1313" s="3"/>
      <c r="I1313" s="3"/>
      <c r="J1313" s="140"/>
      <c r="K1313" s="83"/>
      <c r="L1313" s="140"/>
      <c r="M1313" s="83"/>
      <c r="N1313" s="3"/>
      <c r="O1313" s="3"/>
      <c r="P1313" s="3"/>
    </row>
    <row r="1314" spans="1:16" ht="11.25" x14ac:dyDescent="0.2">
      <c r="A1314" s="3"/>
      <c r="B1314" s="3"/>
      <c r="C1314" s="3"/>
      <c r="D1314" s="3"/>
      <c r="E1314" s="3"/>
      <c r="F1314" s="3"/>
      <c r="G1314" s="3"/>
      <c r="I1314" s="3"/>
      <c r="J1314" s="140"/>
      <c r="K1314" s="83"/>
      <c r="L1314" s="140"/>
      <c r="M1314" s="83"/>
      <c r="N1314" s="3"/>
      <c r="O1314" s="3"/>
      <c r="P1314" s="3"/>
    </row>
    <row r="1315" spans="1:16" ht="11.25" x14ac:dyDescent="0.2">
      <c r="A1315" s="3"/>
      <c r="B1315" s="3"/>
      <c r="C1315" s="3"/>
      <c r="D1315" s="3"/>
      <c r="E1315" s="3"/>
      <c r="F1315" s="3"/>
      <c r="G1315" s="3"/>
      <c r="I1315" s="3"/>
      <c r="J1315" s="140"/>
      <c r="K1315" s="83"/>
      <c r="L1315" s="140"/>
      <c r="M1315" s="83"/>
      <c r="N1315" s="3"/>
      <c r="O1315" s="3"/>
      <c r="P1315" s="3"/>
    </row>
    <row r="1316" spans="1:16" ht="11.25" x14ac:dyDescent="0.2">
      <c r="A1316" s="3"/>
      <c r="B1316" s="3"/>
      <c r="C1316" s="3"/>
      <c r="D1316" s="3"/>
      <c r="E1316" s="3"/>
      <c r="F1316" s="3"/>
      <c r="G1316" s="3"/>
      <c r="I1316" s="3"/>
      <c r="J1316" s="140"/>
      <c r="K1316" s="83"/>
      <c r="L1316" s="140"/>
      <c r="M1316" s="83"/>
      <c r="N1316" s="3"/>
      <c r="O1316" s="3"/>
      <c r="P1316" s="3"/>
    </row>
    <row r="1317" spans="1:16" ht="11.25" x14ac:dyDescent="0.2">
      <c r="A1317" s="3"/>
      <c r="B1317" s="3"/>
      <c r="C1317" s="3"/>
      <c r="D1317" s="3"/>
      <c r="E1317" s="3"/>
      <c r="F1317" s="3"/>
      <c r="G1317" s="3"/>
      <c r="I1317" s="3"/>
      <c r="J1317" s="140"/>
      <c r="K1317" s="83"/>
      <c r="L1317" s="140"/>
      <c r="M1317" s="83"/>
      <c r="N1317" s="3"/>
      <c r="O1317" s="3"/>
      <c r="P1317" s="3"/>
    </row>
    <row r="1318" spans="1:16" ht="11.25" x14ac:dyDescent="0.2">
      <c r="A1318" s="3"/>
      <c r="B1318" s="3"/>
      <c r="C1318" s="3"/>
      <c r="D1318" s="3"/>
      <c r="E1318" s="3"/>
      <c r="F1318" s="3"/>
      <c r="G1318" s="3"/>
      <c r="I1318" s="3"/>
      <c r="J1318" s="140"/>
      <c r="K1318" s="83"/>
      <c r="L1318" s="140"/>
      <c r="M1318" s="83"/>
      <c r="N1318" s="3"/>
      <c r="O1318" s="3"/>
      <c r="P1318" s="3"/>
    </row>
    <row r="1319" spans="1:16" ht="11.25" x14ac:dyDescent="0.2">
      <c r="A1319" s="3"/>
      <c r="B1319" s="3"/>
      <c r="C1319" s="3"/>
      <c r="D1319" s="3"/>
      <c r="E1319" s="3"/>
      <c r="F1319" s="3"/>
      <c r="G1319" s="3"/>
      <c r="I1319" s="3"/>
      <c r="J1319" s="140"/>
      <c r="K1319" s="83"/>
      <c r="L1319" s="140"/>
      <c r="M1319" s="83"/>
      <c r="N1319" s="3"/>
      <c r="O1319" s="3"/>
      <c r="P1319" s="3"/>
    </row>
    <row r="1320" spans="1:16" ht="11.25" x14ac:dyDescent="0.2">
      <c r="A1320" s="3"/>
      <c r="B1320" s="3"/>
      <c r="C1320" s="3"/>
      <c r="D1320" s="3"/>
      <c r="E1320" s="3"/>
      <c r="F1320" s="3"/>
      <c r="G1320" s="3"/>
      <c r="I1320" s="3"/>
      <c r="J1320" s="140"/>
      <c r="K1320" s="83"/>
      <c r="L1320" s="140"/>
      <c r="M1320" s="83"/>
      <c r="N1320" s="3"/>
      <c r="O1320" s="3"/>
      <c r="P1320" s="3"/>
    </row>
    <row r="1321" spans="1:16" ht="11.25" x14ac:dyDescent="0.2">
      <c r="A1321" s="3"/>
      <c r="B1321" s="3"/>
      <c r="C1321" s="3"/>
      <c r="D1321" s="3"/>
      <c r="E1321" s="3"/>
      <c r="F1321" s="3"/>
      <c r="G1321" s="3"/>
      <c r="I1321" s="3"/>
      <c r="J1321" s="140"/>
      <c r="K1321" s="83"/>
      <c r="L1321" s="140"/>
      <c r="M1321" s="83"/>
      <c r="N1321" s="3"/>
      <c r="O1321" s="3"/>
      <c r="P1321" s="3"/>
    </row>
    <row r="1322" spans="1:16" ht="11.25" x14ac:dyDescent="0.2">
      <c r="A1322" s="3"/>
      <c r="B1322" s="3"/>
      <c r="C1322" s="3"/>
      <c r="D1322" s="3"/>
      <c r="E1322" s="3"/>
      <c r="F1322" s="3"/>
      <c r="G1322" s="3"/>
      <c r="I1322" s="3"/>
      <c r="J1322" s="140"/>
      <c r="K1322" s="83"/>
      <c r="L1322" s="140"/>
      <c r="M1322" s="83"/>
      <c r="N1322" s="3"/>
      <c r="O1322" s="3"/>
      <c r="P1322" s="3"/>
    </row>
    <row r="1323" spans="1:16" ht="11.25" x14ac:dyDescent="0.2">
      <c r="A1323" s="3"/>
      <c r="B1323" s="3"/>
      <c r="C1323" s="3"/>
      <c r="D1323" s="3"/>
      <c r="E1323" s="3"/>
      <c r="F1323" s="3"/>
      <c r="G1323" s="3"/>
      <c r="I1323" s="3"/>
      <c r="J1323" s="140"/>
      <c r="K1323" s="83"/>
      <c r="L1323" s="140"/>
      <c r="M1323" s="83"/>
      <c r="N1323" s="3"/>
      <c r="O1323" s="3"/>
      <c r="P1323" s="3"/>
    </row>
    <row r="1324" spans="1:16" ht="11.25" x14ac:dyDescent="0.2">
      <c r="A1324" s="3"/>
      <c r="B1324" s="3"/>
      <c r="C1324" s="3"/>
      <c r="D1324" s="3"/>
      <c r="E1324" s="3"/>
      <c r="F1324" s="3"/>
      <c r="G1324" s="3"/>
      <c r="I1324" s="3"/>
      <c r="J1324" s="140"/>
      <c r="K1324" s="83"/>
      <c r="L1324" s="140"/>
      <c r="M1324" s="83"/>
      <c r="N1324" s="3"/>
      <c r="O1324" s="3"/>
      <c r="P1324" s="3"/>
    </row>
    <row r="1325" spans="1:16" ht="11.25" x14ac:dyDescent="0.2">
      <c r="A1325" s="3"/>
      <c r="B1325" s="3"/>
      <c r="C1325" s="3"/>
      <c r="D1325" s="3"/>
      <c r="E1325" s="3"/>
      <c r="F1325" s="3"/>
      <c r="G1325" s="3"/>
      <c r="I1325" s="3"/>
      <c r="J1325" s="140"/>
      <c r="K1325" s="83"/>
      <c r="L1325" s="140"/>
      <c r="M1325" s="83"/>
      <c r="N1325" s="3"/>
      <c r="O1325" s="3"/>
      <c r="P1325" s="3"/>
    </row>
    <row r="1326" spans="1:16" ht="11.25" x14ac:dyDescent="0.2">
      <c r="A1326" s="3"/>
      <c r="B1326" s="3"/>
      <c r="C1326" s="3"/>
      <c r="D1326" s="3"/>
      <c r="E1326" s="3"/>
      <c r="F1326" s="3"/>
      <c r="G1326" s="3"/>
      <c r="I1326" s="3"/>
      <c r="J1326" s="140"/>
      <c r="K1326" s="83"/>
      <c r="L1326" s="140"/>
      <c r="M1326" s="83"/>
      <c r="N1326" s="3"/>
      <c r="O1326" s="3"/>
      <c r="P1326" s="3"/>
    </row>
    <row r="1327" spans="1:16" ht="11.25" x14ac:dyDescent="0.2">
      <c r="A1327" s="3"/>
      <c r="B1327" s="3"/>
      <c r="C1327" s="3"/>
      <c r="D1327" s="3"/>
      <c r="E1327" s="3"/>
      <c r="F1327" s="3"/>
      <c r="G1327" s="3"/>
      <c r="I1327" s="3"/>
      <c r="J1327" s="140"/>
      <c r="K1327" s="83"/>
      <c r="L1327" s="140"/>
      <c r="M1327" s="83"/>
      <c r="N1327" s="3"/>
      <c r="O1327" s="3"/>
      <c r="P1327" s="3"/>
    </row>
    <row r="1328" spans="1:16" ht="11.25" x14ac:dyDescent="0.2">
      <c r="A1328" s="3"/>
      <c r="B1328" s="3"/>
      <c r="C1328" s="3"/>
      <c r="D1328" s="3"/>
      <c r="E1328" s="3"/>
      <c r="F1328" s="3"/>
      <c r="G1328" s="3"/>
      <c r="I1328" s="3"/>
      <c r="J1328" s="140"/>
      <c r="K1328" s="83"/>
      <c r="L1328" s="140"/>
      <c r="M1328" s="83"/>
      <c r="N1328" s="3"/>
      <c r="O1328" s="3"/>
      <c r="P1328" s="3"/>
    </row>
    <row r="1329" spans="1:16" ht="11.25" x14ac:dyDescent="0.2">
      <c r="A1329" s="3"/>
      <c r="B1329" s="3"/>
      <c r="C1329" s="3"/>
      <c r="D1329" s="3"/>
      <c r="E1329" s="3"/>
      <c r="F1329" s="3"/>
      <c r="G1329" s="3"/>
      <c r="I1329" s="3"/>
      <c r="J1329" s="140"/>
      <c r="K1329" s="83"/>
      <c r="L1329" s="140"/>
      <c r="M1329" s="83"/>
      <c r="N1329" s="3"/>
      <c r="O1329" s="3"/>
      <c r="P1329" s="3"/>
    </row>
    <row r="1330" spans="1:16" ht="11.25" x14ac:dyDescent="0.2">
      <c r="A1330" s="3"/>
      <c r="B1330" s="3"/>
      <c r="C1330" s="3"/>
      <c r="D1330" s="3"/>
      <c r="E1330" s="3"/>
      <c r="F1330" s="3"/>
      <c r="G1330" s="3"/>
      <c r="I1330" s="3"/>
      <c r="J1330" s="140"/>
      <c r="K1330" s="83"/>
      <c r="L1330" s="140"/>
      <c r="M1330" s="83"/>
      <c r="N1330" s="3"/>
      <c r="O1330" s="3"/>
      <c r="P1330" s="3"/>
    </row>
    <row r="1331" spans="1:16" ht="11.25" x14ac:dyDescent="0.2">
      <c r="A1331" s="3"/>
      <c r="B1331" s="3"/>
      <c r="C1331" s="3"/>
      <c r="D1331" s="3"/>
      <c r="E1331" s="3"/>
      <c r="F1331" s="3"/>
      <c r="G1331" s="3"/>
      <c r="I1331" s="3"/>
      <c r="J1331" s="140"/>
      <c r="K1331" s="83"/>
      <c r="L1331" s="140"/>
      <c r="M1331" s="83"/>
      <c r="N1331" s="3"/>
      <c r="O1331" s="3"/>
      <c r="P1331" s="3"/>
    </row>
    <row r="1332" spans="1:16" ht="11.25" x14ac:dyDescent="0.2">
      <c r="A1332" s="3"/>
      <c r="B1332" s="3"/>
      <c r="C1332" s="3"/>
      <c r="D1332" s="3"/>
      <c r="E1332" s="3"/>
      <c r="F1332" s="3"/>
      <c r="G1332" s="3"/>
      <c r="I1332" s="3"/>
      <c r="J1332" s="140"/>
      <c r="K1332" s="83"/>
      <c r="L1332" s="140"/>
      <c r="M1332" s="83"/>
      <c r="N1332" s="3"/>
      <c r="O1332" s="3"/>
      <c r="P1332" s="3"/>
    </row>
    <row r="1333" spans="1:16" ht="11.25" x14ac:dyDescent="0.2">
      <c r="A1333" s="3"/>
      <c r="B1333" s="3"/>
      <c r="C1333" s="3"/>
      <c r="D1333" s="3"/>
      <c r="E1333" s="3"/>
      <c r="F1333" s="3"/>
      <c r="G1333" s="3"/>
      <c r="I1333" s="3"/>
      <c r="J1333" s="140"/>
      <c r="K1333" s="83"/>
      <c r="L1333" s="140"/>
      <c r="M1333" s="83"/>
      <c r="N1333" s="3"/>
      <c r="O1333" s="3"/>
      <c r="P1333" s="3"/>
    </row>
    <row r="1334" spans="1:16" ht="11.25" x14ac:dyDescent="0.2">
      <c r="A1334" s="3"/>
      <c r="B1334" s="3"/>
      <c r="C1334" s="3"/>
      <c r="D1334" s="3"/>
      <c r="E1334" s="3"/>
      <c r="F1334" s="3"/>
      <c r="G1334" s="3"/>
      <c r="I1334" s="3"/>
      <c r="J1334" s="140"/>
      <c r="K1334" s="83"/>
      <c r="L1334" s="140"/>
      <c r="M1334" s="83"/>
      <c r="N1334" s="3"/>
      <c r="O1334" s="3"/>
      <c r="P1334" s="3"/>
    </row>
    <row r="1335" spans="1:16" ht="11.25" x14ac:dyDescent="0.2">
      <c r="A1335" s="3"/>
      <c r="B1335" s="3"/>
      <c r="C1335" s="3"/>
      <c r="D1335" s="3"/>
      <c r="E1335" s="3"/>
      <c r="F1335" s="3"/>
      <c r="G1335" s="3"/>
      <c r="I1335" s="3"/>
      <c r="J1335" s="140"/>
      <c r="K1335" s="83"/>
      <c r="L1335" s="140"/>
      <c r="M1335" s="83"/>
      <c r="N1335" s="3"/>
      <c r="O1335" s="3"/>
      <c r="P1335" s="3"/>
    </row>
    <row r="1336" spans="1:16" ht="11.25" x14ac:dyDescent="0.2">
      <c r="A1336" s="3"/>
      <c r="B1336" s="3"/>
      <c r="C1336" s="3"/>
      <c r="D1336" s="3"/>
      <c r="E1336" s="3"/>
      <c r="F1336" s="3"/>
      <c r="G1336" s="3"/>
      <c r="I1336" s="3"/>
      <c r="J1336" s="140"/>
      <c r="K1336" s="83"/>
      <c r="L1336" s="140"/>
      <c r="M1336" s="83"/>
      <c r="N1336" s="3"/>
      <c r="O1336" s="3"/>
      <c r="P1336" s="3"/>
    </row>
    <row r="1337" spans="1:16" ht="11.25" x14ac:dyDescent="0.2">
      <c r="A1337" s="3"/>
      <c r="B1337" s="3"/>
      <c r="C1337" s="3"/>
      <c r="D1337" s="3"/>
      <c r="E1337" s="3"/>
      <c r="F1337" s="3"/>
      <c r="G1337" s="3"/>
      <c r="I1337" s="3"/>
      <c r="J1337" s="140"/>
      <c r="K1337" s="83"/>
      <c r="L1337" s="140"/>
      <c r="M1337" s="83"/>
      <c r="N1337" s="3"/>
      <c r="O1337" s="3"/>
      <c r="P1337" s="3"/>
    </row>
    <row r="1338" spans="1:16" ht="11.25" x14ac:dyDescent="0.2">
      <c r="A1338" s="3"/>
      <c r="B1338" s="3"/>
      <c r="C1338" s="3"/>
      <c r="D1338" s="3"/>
      <c r="E1338" s="3"/>
      <c r="F1338" s="3"/>
      <c r="G1338" s="3"/>
      <c r="I1338" s="3"/>
      <c r="J1338" s="140"/>
      <c r="K1338" s="83"/>
      <c r="L1338" s="140"/>
      <c r="M1338" s="83"/>
      <c r="N1338" s="3"/>
      <c r="O1338" s="3"/>
      <c r="P1338" s="3"/>
    </row>
    <row r="1339" spans="1:16" ht="11.25" x14ac:dyDescent="0.2">
      <c r="A1339" s="3"/>
      <c r="B1339" s="3"/>
      <c r="C1339" s="3"/>
      <c r="D1339" s="3"/>
      <c r="E1339" s="3"/>
      <c r="F1339" s="3"/>
      <c r="G1339" s="3"/>
      <c r="I1339" s="3"/>
      <c r="J1339" s="140"/>
      <c r="K1339" s="83"/>
      <c r="L1339" s="140"/>
      <c r="M1339" s="83"/>
      <c r="N1339" s="3"/>
      <c r="O1339" s="3"/>
      <c r="P1339" s="3"/>
    </row>
    <row r="1340" spans="1:16" ht="11.25" x14ac:dyDescent="0.2">
      <c r="A1340" s="3"/>
      <c r="B1340" s="3"/>
      <c r="C1340" s="3"/>
      <c r="D1340" s="3"/>
      <c r="E1340" s="3"/>
      <c r="F1340" s="3"/>
      <c r="G1340" s="3"/>
      <c r="I1340" s="3"/>
      <c r="J1340" s="140"/>
      <c r="K1340" s="83"/>
      <c r="L1340" s="140"/>
      <c r="M1340" s="83"/>
      <c r="N1340" s="3"/>
      <c r="O1340" s="3"/>
      <c r="P1340" s="3"/>
    </row>
    <row r="1341" spans="1:16" ht="11.25" x14ac:dyDescent="0.2">
      <c r="A1341" s="3"/>
      <c r="B1341" s="3"/>
      <c r="C1341" s="3"/>
      <c r="D1341" s="3"/>
      <c r="E1341" s="3"/>
      <c r="F1341" s="3"/>
      <c r="G1341" s="3"/>
      <c r="I1341" s="3"/>
      <c r="J1341" s="140"/>
      <c r="K1341" s="83"/>
      <c r="L1341" s="140"/>
      <c r="M1341" s="83"/>
      <c r="N1341" s="3"/>
      <c r="O1341" s="3"/>
      <c r="P1341" s="3"/>
    </row>
    <row r="1342" spans="1:16" ht="11.25" x14ac:dyDescent="0.2">
      <c r="A1342" s="3"/>
      <c r="B1342" s="3"/>
      <c r="C1342" s="3"/>
      <c r="D1342" s="3"/>
      <c r="E1342" s="3"/>
      <c r="F1342" s="3"/>
      <c r="G1342" s="3"/>
      <c r="I1342" s="3"/>
      <c r="J1342" s="140"/>
      <c r="K1342" s="83"/>
      <c r="L1342" s="140"/>
      <c r="M1342" s="83"/>
      <c r="N1342" s="3"/>
      <c r="O1342" s="3"/>
      <c r="P1342" s="3"/>
    </row>
    <row r="1343" spans="1:16" ht="11.25" x14ac:dyDescent="0.2">
      <c r="A1343" s="3"/>
      <c r="B1343" s="3"/>
      <c r="C1343" s="3"/>
      <c r="D1343" s="3"/>
      <c r="E1343" s="3"/>
      <c r="F1343" s="3"/>
      <c r="G1343" s="3"/>
      <c r="I1343" s="3"/>
      <c r="J1343" s="140"/>
      <c r="K1343" s="83"/>
      <c r="L1343" s="140"/>
      <c r="M1343" s="83"/>
      <c r="N1343" s="3"/>
      <c r="O1343" s="3"/>
      <c r="P1343" s="3"/>
    </row>
    <row r="1344" spans="1:16" ht="11.25" x14ac:dyDescent="0.2">
      <c r="A1344" s="3"/>
      <c r="B1344" s="3"/>
      <c r="C1344" s="3"/>
      <c r="D1344" s="3"/>
      <c r="E1344" s="3"/>
      <c r="F1344" s="3"/>
      <c r="G1344" s="3"/>
      <c r="I1344" s="3"/>
      <c r="J1344" s="140"/>
      <c r="K1344" s="83"/>
      <c r="L1344" s="140"/>
      <c r="M1344" s="83"/>
      <c r="N1344" s="3"/>
      <c r="O1344" s="3"/>
      <c r="P1344" s="3"/>
    </row>
    <row r="1345" spans="1:16" ht="11.25" x14ac:dyDescent="0.2">
      <c r="A1345" s="3"/>
      <c r="B1345" s="3"/>
      <c r="C1345" s="3"/>
      <c r="D1345" s="3"/>
      <c r="E1345" s="3"/>
      <c r="F1345" s="3"/>
      <c r="G1345" s="3"/>
      <c r="I1345" s="3"/>
      <c r="J1345" s="140"/>
      <c r="K1345" s="83"/>
      <c r="L1345" s="140"/>
      <c r="M1345" s="83"/>
      <c r="N1345" s="3"/>
      <c r="O1345" s="3"/>
      <c r="P1345" s="3"/>
    </row>
    <row r="1346" spans="1:16" ht="11.25" x14ac:dyDescent="0.2">
      <c r="A1346" s="3"/>
      <c r="B1346" s="3"/>
      <c r="C1346" s="3"/>
      <c r="D1346" s="3"/>
      <c r="E1346" s="3"/>
      <c r="F1346" s="3"/>
      <c r="G1346" s="3"/>
      <c r="I1346" s="3"/>
      <c r="J1346" s="140"/>
      <c r="K1346" s="83"/>
      <c r="L1346" s="140"/>
      <c r="M1346" s="83"/>
      <c r="N1346" s="3"/>
      <c r="O1346" s="3"/>
      <c r="P1346" s="3"/>
    </row>
    <row r="1347" spans="1:16" ht="11.25" x14ac:dyDescent="0.2">
      <c r="A1347" s="3"/>
      <c r="B1347" s="3"/>
      <c r="C1347" s="3"/>
      <c r="D1347" s="3"/>
      <c r="E1347" s="3"/>
      <c r="F1347" s="3"/>
      <c r="G1347" s="3"/>
      <c r="I1347" s="3"/>
      <c r="J1347" s="140"/>
      <c r="K1347" s="83"/>
      <c r="L1347" s="140"/>
      <c r="M1347" s="83"/>
      <c r="N1347" s="3"/>
      <c r="O1347" s="3"/>
      <c r="P1347" s="3"/>
    </row>
    <row r="1348" spans="1:16" ht="11.25" x14ac:dyDescent="0.2">
      <c r="A1348" s="3"/>
      <c r="B1348" s="3"/>
      <c r="C1348" s="3"/>
      <c r="D1348" s="3"/>
      <c r="E1348" s="3"/>
      <c r="F1348" s="3"/>
      <c r="G1348" s="3"/>
      <c r="I1348" s="3"/>
      <c r="J1348" s="140"/>
      <c r="K1348" s="83"/>
      <c r="L1348" s="140"/>
      <c r="M1348" s="83"/>
      <c r="N1348" s="3"/>
      <c r="O1348" s="3"/>
      <c r="P1348" s="3"/>
    </row>
    <row r="1349" spans="1:16" ht="11.25" x14ac:dyDescent="0.2">
      <c r="A1349" s="3"/>
      <c r="B1349" s="3"/>
      <c r="C1349" s="3"/>
      <c r="D1349" s="3"/>
      <c r="E1349" s="3"/>
      <c r="F1349" s="3"/>
      <c r="G1349" s="3"/>
      <c r="I1349" s="3"/>
      <c r="J1349" s="140"/>
      <c r="K1349" s="83"/>
      <c r="L1349" s="140"/>
      <c r="M1349" s="83"/>
      <c r="N1349" s="3"/>
      <c r="O1349" s="3"/>
      <c r="P1349" s="3"/>
    </row>
    <row r="1350" spans="1:16" ht="11.25" x14ac:dyDescent="0.2">
      <c r="A1350" s="3"/>
      <c r="B1350" s="3"/>
      <c r="C1350" s="3"/>
      <c r="D1350" s="3"/>
      <c r="E1350" s="3"/>
      <c r="F1350" s="3"/>
      <c r="G1350" s="3"/>
      <c r="I1350" s="3"/>
      <c r="J1350" s="140"/>
      <c r="K1350" s="83"/>
      <c r="L1350" s="140"/>
      <c r="M1350" s="83"/>
      <c r="N1350" s="3"/>
      <c r="O1350" s="3"/>
      <c r="P1350" s="3"/>
    </row>
    <row r="1351" spans="1:16" ht="11.25" x14ac:dyDescent="0.2">
      <c r="A1351" s="3"/>
      <c r="B1351" s="3"/>
      <c r="C1351" s="3"/>
      <c r="D1351" s="3"/>
      <c r="E1351" s="3"/>
      <c r="F1351" s="3"/>
      <c r="G1351" s="3"/>
      <c r="I1351" s="3"/>
      <c r="J1351" s="140"/>
      <c r="K1351" s="83"/>
      <c r="L1351" s="140"/>
      <c r="M1351" s="83"/>
      <c r="N1351" s="3"/>
      <c r="O1351" s="3"/>
      <c r="P1351" s="3"/>
    </row>
    <row r="1352" spans="1:16" ht="11.25" x14ac:dyDescent="0.2">
      <c r="A1352" s="3"/>
      <c r="B1352" s="3"/>
      <c r="C1352" s="3"/>
      <c r="D1352" s="3"/>
      <c r="E1352" s="3"/>
      <c r="F1352" s="3"/>
      <c r="G1352" s="3"/>
      <c r="I1352" s="3"/>
      <c r="J1352" s="140"/>
      <c r="K1352" s="83"/>
      <c r="L1352" s="140"/>
      <c r="M1352" s="83"/>
      <c r="N1352" s="3"/>
      <c r="O1352" s="3"/>
      <c r="P1352" s="3"/>
    </row>
    <row r="1353" spans="1:16" ht="11.25" x14ac:dyDescent="0.2">
      <c r="A1353" s="3"/>
      <c r="B1353" s="3"/>
      <c r="C1353" s="3"/>
      <c r="D1353" s="3"/>
      <c r="E1353" s="3"/>
      <c r="F1353" s="3"/>
      <c r="G1353" s="3"/>
      <c r="I1353" s="3"/>
      <c r="J1353" s="140"/>
      <c r="K1353" s="83"/>
      <c r="L1353" s="140"/>
      <c r="M1353" s="83"/>
      <c r="N1353" s="3"/>
      <c r="O1353" s="3"/>
      <c r="P1353" s="3"/>
    </row>
    <row r="1354" spans="1:16" ht="11.25" x14ac:dyDescent="0.2">
      <c r="A1354" s="3"/>
      <c r="B1354" s="3"/>
      <c r="C1354" s="3"/>
      <c r="D1354" s="3"/>
      <c r="E1354" s="3"/>
      <c r="F1354" s="3"/>
      <c r="G1354" s="3"/>
      <c r="I1354" s="3"/>
      <c r="J1354" s="140"/>
      <c r="K1354" s="83"/>
      <c r="L1354" s="140"/>
      <c r="M1354" s="83"/>
      <c r="N1354" s="3"/>
      <c r="O1354" s="3"/>
      <c r="P1354" s="3"/>
    </row>
    <row r="1355" spans="1:16" ht="11.25" x14ac:dyDescent="0.2">
      <c r="A1355" s="3"/>
      <c r="B1355" s="3"/>
      <c r="C1355" s="3"/>
      <c r="D1355" s="3"/>
      <c r="E1355" s="3"/>
      <c r="F1355" s="3"/>
      <c r="G1355" s="3"/>
      <c r="I1355" s="3"/>
      <c r="J1355" s="140"/>
      <c r="K1355" s="83"/>
      <c r="L1355" s="140"/>
      <c r="M1355" s="83"/>
      <c r="N1355" s="3"/>
      <c r="O1355" s="3"/>
      <c r="P1355" s="3"/>
    </row>
    <row r="1356" spans="1:16" ht="11.25" x14ac:dyDescent="0.2">
      <c r="A1356" s="3"/>
      <c r="B1356" s="3"/>
      <c r="C1356" s="3"/>
      <c r="D1356" s="3"/>
      <c r="E1356" s="3"/>
      <c r="F1356" s="3"/>
      <c r="G1356" s="3"/>
      <c r="I1356" s="3"/>
      <c r="J1356" s="140"/>
      <c r="K1356" s="83"/>
      <c r="L1356" s="140"/>
      <c r="M1356" s="83"/>
      <c r="N1356" s="3"/>
      <c r="O1356" s="3"/>
      <c r="P1356" s="3"/>
    </row>
    <row r="1357" spans="1:16" ht="11.25" x14ac:dyDescent="0.2">
      <c r="A1357" s="3"/>
      <c r="B1357" s="3"/>
      <c r="C1357" s="3"/>
      <c r="D1357" s="3"/>
      <c r="E1357" s="3"/>
      <c r="F1357" s="3"/>
      <c r="G1357" s="3"/>
      <c r="I1357" s="3"/>
      <c r="J1357" s="140"/>
      <c r="K1357" s="83"/>
      <c r="L1357" s="140"/>
      <c r="M1357" s="83"/>
      <c r="N1357" s="3"/>
      <c r="O1357" s="3"/>
      <c r="P1357" s="3"/>
    </row>
    <row r="1358" spans="1:16" ht="11.25" x14ac:dyDescent="0.2">
      <c r="A1358" s="3"/>
      <c r="B1358" s="3"/>
      <c r="C1358" s="3"/>
      <c r="D1358" s="3"/>
      <c r="E1358" s="3"/>
      <c r="F1358" s="3"/>
      <c r="G1358" s="3"/>
      <c r="I1358" s="3"/>
      <c r="J1358" s="140"/>
      <c r="K1358" s="83"/>
      <c r="L1358" s="140"/>
      <c r="M1358" s="83"/>
      <c r="N1358" s="3"/>
      <c r="O1358" s="3"/>
      <c r="P1358" s="3"/>
    </row>
    <row r="1359" spans="1:16" ht="11.25" x14ac:dyDescent="0.2">
      <c r="A1359" s="3"/>
      <c r="B1359" s="3"/>
      <c r="C1359" s="3"/>
      <c r="D1359" s="3"/>
      <c r="E1359" s="3"/>
      <c r="F1359" s="3"/>
      <c r="G1359" s="3"/>
      <c r="I1359" s="3"/>
      <c r="J1359" s="140"/>
      <c r="K1359" s="83"/>
      <c r="L1359" s="140"/>
      <c r="M1359" s="83"/>
      <c r="N1359" s="3"/>
      <c r="O1359" s="3"/>
      <c r="P1359" s="3"/>
    </row>
    <row r="1360" spans="1:16" ht="11.25" x14ac:dyDescent="0.2">
      <c r="A1360" s="3"/>
      <c r="B1360" s="3"/>
      <c r="C1360" s="3"/>
      <c r="D1360" s="3"/>
      <c r="E1360" s="3"/>
      <c r="F1360" s="3"/>
      <c r="G1360" s="3"/>
      <c r="I1360" s="3"/>
      <c r="J1360" s="140"/>
      <c r="K1360" s="83"/>
      <c r="L1360" s="140"/>
      <c r="M1360" s="83"/>
      <c r="N1360" s="3"/>
      <c r="O1360" s="3"/>
      <c r="P1360" s="3"/>
    </row>
    <row r="1361" spans="1:16" ht="11.25" x14ac:dyDescent="0.2">
      <c r="A1361" s="3"/>
      <c r="B1361" s="3"/>
      <c r="C1361" s="3"/>
      <c r="D1361" s="3"/>
      <c r="E1361" s="3"/>
      <c r="F1361" s="3"/>
      <c r="G1361" s="3"/>
      <c r="I1361" s="3"/>
      <c r="J1361" s="140"/>
      <c r="K1361" s="83"/>
      <c r="L1361" s="140"/>
      <c r="M1361" s="83"/>
      <c r="N1361" s="3"/>
      <c r="O1361" s="3"/>
      <c r="P1361" s="3"/>
    </row>
    <row r="1362" spans="1:16" ht="11.25" x14ac:dyDescent="0.2">
      <c r="A1362" s="3"/>
      <c r="B1362" s="3"/>
      <c r="C1362" s="3"/>
      <c r="D1362" s="3"/>
      <c r="E1362" s="3"/>
      <c r="F1362" s="3"/>
      <c r="G1362" s="3"/>
      <c r="I1362" s="3"/>
      <c r="J1362" s="140"/>
      <c r="K1362" s="83"/>
      <c r="L1362" s="140"/>
      <c r="M1362" s="83"/>
      <c r="N1362" s="3"/>
      <c r="O1362" s="3"/>
      <c r="P1362" s="3"/>
    </row>
    <row r="1363" spans="1:16" ht="11.25" x14ac:dyDescent="0.2">
      <c r="A1363" s="3"/>
      <c r="B1363" s="3"/>
      <c r="C1363" s="3"/>
      <c r="D1363" s="3"/>
      <c r="E1363" s="3"/>
      <c r="F1363" s="3"/>
      <c r="G1363" s="3"/>
      <c r="I1363" s="3"/>
      <c r="J1363" s="140"/>
      <c r="K1363" s="83"/>
      <c r="L1363" s="140"/>
      <c r="M1363" s="83"/>
      <c r="N1363" s="3"/>
      <c r="O1363" s="3"/>
      <c r="P1363" s="3"/>
    </row>
    <row r="1364" spans="1:16" ht="11.25" x14ac:dyDescent="0.2">
      <c r="A1364" s="3"/>
      <c r="B1364" s="3"/>
      <c r="C1364" s="3"/>
      <c r="D1364" s="3"/>
      <c r="E1364" s="3"/>
      <c r="F1364" s="3"/>
      <c r="G1364" s="3"/>
      <c r="I1364" s="3"/>
      <c r="J1364" s="140"/>
      <c r="K1364" s="83"/>
      <c r="L1364" s="140"/>
      <c r="M1364" s="83"/>
      <c r="N1364" s="3"/>
      <c r="O1364" s="3"/>
      <c r="P1364" s="3"/>
    </row>
    <row r="1365" spans="1:16" ht="11.25" x14ac:dyDescent="0.2">
      <c r="A1365" s="3"/>
      <c r="B1365" s="3"/>
      <c r="C1365" s="3"/>
      <c r="D1365" s="3"/>
      <c r="E1365" s="3"/>
      <c r="F1365" s="3"/>
      <c r="G1365" s="3"/>
      <c r="I1365" s="3"/>
      <c r="J1365" s="140"/>
      <c r="K1365" s="83"/>
      <c r="L1365" s="140"/>
      <c r="M1365" s="83"/>
      <c r="N1365" s="3"/>
      <c r="O1365" s="3"/>
      <c r="P1365" s="3"/>
    </row>
    <row r="1366" spans="1:16" ht="11.25" x14ac:dyDescent="0.2">
      <c r="A1366" s="3"/>
      <c r="B1366" s="3"/>
      <c r="C1366" s="3"/>
      <c r="D1366" s="3"/>
      <c r="E1366" s="3"/>
      <c r="F1366" s="3"/>
      <c r="G1366" s="3"/>
      <c r="I1366" s="3"/>
      <c r="J1366" s="140"/>
      <c r="K1366" s="83"/>
      <c r="L1366" s="140"/>
      <c r="M1366" s="83"/>
      <c r="N1366" s="3"/>
      <c r="O1366" s="3"/>
      <c r="P1366" s="3"/>
    </row>
    <row r="1367" spans="1:16" ht="11.25" x14ac:dyDescent="0.2">
      <c r="A1367" s="3"/>
      <c r="B1367" s="3"/>
      <c r="C1367" s="3"/>
      <c r="D1367" s="3"/>
      <c r="E1367" s="3"/>
      <c r="F1367" s="3"/>
      <c r="G1367" s="3"/>
      <c r="I1367" s="3"/>
      <c r="J1367" s="140"/>
      <c r="K1367" s="83"/>
      <c r="L1367" s="140"/>
      <c r="M1367" s="83"/>
      <c r="N1367" s="3"/>
      <c r="O1367" s="3"/>
      <c r="P1367" s="3"/>
    </row>
    <row r="1368" spans="1:16" ht="11.25" x14ac:dyDescent="0.2">
      <c r="A1368" s="3"/>
      <c r="B1368" s="3"/>
      <c r="C1368" s="3"/>
      <c r="D1368" s="3"/>
      <c r="E1368" s="3"/>
      <c r="F1368" s="3"/>
      <c r="G1368" s="3"/>
      <c r="I1368" s="3"/>
      <c r="J1368" s="140"/>
      <c r="K1368" s="83"/>
      <c r="L1368" s="140"/>
      <c r="M1368" s="83"/>
      <c r="N1368" s="3"/>
      <c r="O1368" s="3"/>
      <c r="P1368" s="3"/>
    </row>
    <row r="1369" spans="1:16" ht="11.25" x14ac:dyDescent="0.2">
      <c r="A1369" s="3"/>
      <c r="B1369" s="3"/>
      <c r="C1369" s="3"/>
      <c r="D1369" s="3"/>
      <c r="E1369" s="3"/>
      <c r="F1369" s="3"/>
      <c r="G1369" s="3"/>
      <c r="I1369" s="3"/>
      <c r="J1369" s="140"/>
      <c r="K1369" s="83"/>
      <c r="L1369" s="140"/>
      <c r="M1369" s="83"/>
      <c r="N1369" s="3"/>
      <c r="O1369" s="3"/>
      <c r="P1369" s="3"/>
    </row>
    <row r="1370" spans="1:16" ht="11.25" x14ac:dyDescent="0.2">
      <c r="A1370" s="3"/>
      <c r="B1370" s="3"/>
      <c r="C1370" s="3"/>
      <c r="D1370" s="3"/>
      <c r="E1370" s="3"/>
      <c r="F1370" s="3"/>
      <c r="G1370" s="3"/>
      <c r="I1370" s="3"/>
      <c r="J1370" s="140"/>
      <c r="K1370" s="83"/>
      <c r="L1370" s="140"/>
      <c r="M1370" s="83"/>
      <c r="N1370" s="3"/>
      <c r="O1370" s="3"/>
      <c r="P1370" s="3"/>
    </row>
    <row r="1371" spans="1:16" ht="11.25" x14ac:dyDescent="0.2">
      <c r="A1371" s="3"/>
      <c r="B1371" s="3"/>
      <c r="C1371" s="3"/>
      <c r="D1371" s="3"/>
      <c r="E1371" s="3"/>
      <c r="F1371" s="3"/>
      <c r="G1371" s="3"/>
      <c r="I1371" s="3"/>
      <c r="J1371" s="140"/>
      <c r="K1371" s="83"/>
      <c r="L1371" s="140"/>
      <c r="M1371" s="83"/>
      <c r="N1371" s="3"/>
      <c r="O1371" s="3"/>
      <c r="P1371" s="3"/>
    </row>
    <row r="1372" spans="1:16" ht="11.25" x14ac:dyDescent="0.2">
      <c r="A1372" s="3"/>
      <c r="B1372" s="3"/>
      <c r="C1372" s="3"/>
      <c r="D1372" s="3"/>
      <c r="E1372" s="3"/>
      <c r="F1372" s="3"/>
      <c r="G1372" s="3"/>
      <c r="I1372" s="3"/>
      <c r="J1372" s="140"/>
      <c r="K1372" s="83"/>
      <c r="L1372" s="140"/>
      <c r="M1372" s="83"/>
      <c r="N1372" s="3"/>
      <c r="O1372" s="3"/>
      <c r="P1372" s="3"/>
    </row>
    <row r="1373" spans="1:16" ht="11.25" x14ac:dyDescent="0.2">
      <c r="A1373" s="3"/>
      <c r="B1373" s="3"/>
      <c r="C1373" s="3"/>
      <c r="D1373" s="3"/>
      <c r="E1373" s="3"/>
      <c r="F1373" s="3"/>
      <c r="G1373" s="3"/>
      <c r="I1373" s="3"/>
      <c r="J1373" s="140"/>
      <c r="K1373" s="83"/>
      <c r="L1373" s="140"/>
      <c r="M1373" s="83"/>
      <c r="N1373" s="3"/>
      <c r="O1373" s="3"/>
      <c r="P1373" s="3"/>
    </row>
    <row r="1374" spans="1:16" ht="11.25" x14ac:dyDescent="0.2">
      <c r="A1374" s="3"/>
      <c r="B1374" s="3"/>
      <c r="C1374" s="3"/>
      <c r="D1374" s="3"/>
      <c r="E1374" s="3"/>
      <c r="F1374" s="3"/>
      <c r="G1374" s="3"/>
      <c r="I1374" s="3"/>
      <c r="J1374" s="140"/>
      <c r="K1374" s="83"/>
      <c r="L1374" s="140"/>
      <c r="M1374" s="83"/>
      <c r="N1374" s="3"/>
      <c r="O1374" s="3"/>
      <c r="P1374" s="3"/>
    </row>
    <row r="1375" spans="1:16" ht="11.25" x14ac:dyDescent="0.2">
      <c r="A1375" s="3"/>
      <c r="B1375" s="3"/>
      <c r="C1375" s="3"/>
      <c r="D1375" s="3"/>
      <c r="E1375" s="3"/>
      <c r="F1375" s="3"/>
      <c r="G1375" s="3"/>
      <c r="I1375" s="3"/>
      <c r="J1375" s="140"/>
      <c r="K1375" s="83"/>
      <c r="L1375" s="140"/>
      <c r="M1375" s="83"/>
      <c r="N1375" s="3"/>
      <c r="O1375" s="3"/>
      <c r="P1375" s="3"/>
    </row>
    <row r="1376" spans="1:16" ht="11.25" x14ac:dyDescent="0.2">
      <c r="A1376" s="3"/>
      <c r="B1376" s="3"/>
      <c r="C1376" s="3"/>
      <c r="D1376" s="3"/>
      <c r="E1376" s="3"/>
      <c r="F1376" s="3"/>
      <c r="G1376" s="3"/>
      <c r="I1376" s="3"/>
      <c r="J1376" s="140"/>
      <c r="K1376" s="83"/>
      <c r="L1376" s="140"/>
      <c r="M1376" s="83"/>
      <c r="N1376" s="3"/>
      <c r="O1376" s="3"/>
      <c r="P1376" s="3"/>
    </row>
    <row r="1377" spans="1:16" ht="11.25" x14ac:dyDescent="0.2">
      <c r="A1377" s="3"/>
      <c r="B1377" s="3"/>
      <c r="C1377" s="3"/>
      <c r="D1377" s="3"/>
      <c r="E1377" s="3"/>
      <c r="F1377" s="3"/>
      <c r="G1377" s="3"/>
      <c r="I1377" s="3"/>
      <c r="J1377" s="140"/>
      <c r="K1377" s="83"/>
      <c r="L1377" s="140"/>
      <c r="M1377" s="83"/>
      <c r="N1377" s="3"/>
      <c r="O1377" s="3"/>
      <c r="P1377" s="3"/>
    </row>
    <row r="1378" spans="1:16" ht="11.25" x14ac:dyDescent="0.2">
      <c r="A1378" s="3"/>
      <c r="B1378" s="3"/>
      <c r="C1378" s="3"/>
      <c r="D1378" s="3"/>
      <c r="E1378" s="3"/>
      <c r="F1378" s="3"/>
      <c r="G1378" s="3"/>
      <c r="I1378" s="3"/>
      <c r="J1378" s="140"/>
      <c r="K1378" s="83"/>
      <c r="L1378" s="140"/>
      <c r="M1378" s="83"/>
      <c r="N1378" s="3"/>
      <c r="O1378" s="3"/>
      <c r="P1378" s="3"/>
    </row>
    <row r="1379" spans="1:16" ht="11.25" x14ac:dyDescent="0.2">
      <c r="A1379" s="3"/>
      <c r="B1379" s="3"/>
      <c r="C1379" s="3"/>
      <c r="D1379" s="3"/>
      <c r="E1379" s="3"/>
      <c r="F1379" s="3"/>
      <c r="G1379" s="3"/>
      <c r="I1379" s="3"/>
      <c r="J1379" s="140"/>
      <c r="K1379" s="83"/>
      <c r="L1379" s="140"/>
      <c r="M1379" s="83"/>
      <c r="N1379" s="3"/>
      <c r="O1379" s="3"/>
      <c r="P1379" s="3"/>
    </row>
    <row r="1380" spans="1:16" ht="11.25" x14ac:dyDescent="0.2">
      <c r="A1380" s="3"/>
      <c r="B1380" s="3"/>
      <c r="C1380" s="3"/>
      <c r="D1380" s="3"/>
      <c r="E1380" s="3"/>
      <c r="F1380" s="3"/>
      <c r="G1380" s="3"/>
      <c r="I1380" s="3"/>
      <c r="J1380" s="140"/>
      <c r="K1380" s="83"/>
      <c r="L1380" s="140"/>
      <c r="M1380" s="83"/>
      <c r="N1380" s="3"/>
      <c r="O1380" s="3"/>
      <c r="P1380" s="3"/>
    </row>
    <row r="1381" spans="1:16" ht="11.25" x14ac:dyDescent="0.2">
      <c r="A1381" s="3"/>
      <c r="B1381" s="3"/>
      <c r="C1381" s="3"/>
      <c r="D1381" s="3"/>
      <c r="E1381" s="3"/>
      <c r="F1381" s="3"/>
      <c r="G1381" s="3"/>
      <c r="I1381" s="3"/>
      <c r="J1381" s="140"/>
      <c r="K1381" s="83"/>
      <c r="L1381" s="140"/>
      <c r="M1381" s="83"/>
      <c r="N1381" s="3"/>
      <c r="O1381" s="3"/>
      <c r="P1381" s="3"/>
    </row>
    <row r="1382" spans="1:16" ht="11.25" x14ac:dyDescent="0.2">
      <c r="A1382" s="3"/>
      <c r="B1382" s="3"/>
      <c r="C1382" s="3"/>
      <c r="D1382" s="3"/>
      <c r="E1382" s="3"/>
      <c r="F1382" s="3"/>
      <c r="G1382" s="3"/>
      <c r="I1382" s="3"/>
      <c r="J1382" s="140"/>
      <c r="K1382" s="83"/>
      <c r="L1382" s="140"/>
      <c r="M1382" s="83"/>
      <c r="N1382" s="3"/>
      <c r="O1382" s="3"/>
      <c r="P1382" s="3"/>
    </row>
    <row r="1383" spans="1:16" ht="11.25" x14ac:dyDescent="0.2">
      <c r="A1383" s="3"/>
      <c r="B1383" s="3"/>
      <c r="C1383" s="3"/>
      <c r="D1383" s="3"/>
      <c r="E1383" s="3"/>
      <c r="F1383" s="3"/>
      <c r="G1383" s="3"/>
      <c r="I1383" s="3"/>
      <c r="J1383" s="140"/>
      <c r="K1383" s="83"/>
      <c r="L1383" s="140"/>
      <c r="M1383" s="83"/>
      <c r="N1383" s="3"/>
      <c r="O1383" s="3"/>
      <c r="P1383" s="3"/>
    </row>
    <row r="1384" spans="1:16" ht="11.25" x14ac:dyDescent="0.2">
      <c r="A1384" s="3"/>
      <c r="B1384" s="3"/>
      <c r="C1384" s="3"/>
      <c r="D1384" s="3"/>
      <c r="E1384" s="3"/>
      <c r="F1384" s="3"/>
      <c r="G1384" s="3"/>
      <c r="I1384" s="3"/>
      <c r="J1384" s="140"/>
      <c r="K1384" s="83"/>
      <c r="L1384" s="140"/>
      <c r="M1384" s="83"/>
      <c r="N1384" s="3"/>
      <c r="O1384" s="3"/>
      <c r="P1384" s="3"/>
    </row>
    <row r="1385" spans="1:16" ht="11.25" x14ac:dyDescent="0.2">
      <c r="A1385" s="3"/>
      <c r="B1385" s="3"/>
      <c r="C1385" s="3"/>
      <c r="D1385" s="3"/>
      <c r="E1385" s="3"/>
      <c r="F1385" s="3"/>
      <c r="G1385" s="3"/>
      <c r="I1385" s="3"/>
      <c r="J1385" s="140"/>
      <c r="K1385" s="83"/>
      <c r="L1385" s="140"/>
      <c r="M1385" s="83"/>
      <c r="N1385" s="3"/>
      <c r="O1385" s="3"/>
      <c r="P1385" s="3"/>
    </row>
    <row r="1386" spans="1:16" ht="11.25" x14ac:dyDescent="0.2">
      <c r="A1386" s="3"/>
      <c r="B1386" s="3"/>
      <c r="C1386" s="3"/>
      <c r="D1386" s="3"/>
      <c r="E1386" s="3"/>
      <c r="F1386" s="3"/>
      <c r="G1386" s="3"/>
      <c r="I1386" s="3"/>
      <c r="J1386" s="140"/>
      <c r="K1386" s="83"/>
      <c r="L1386" s="140"/>
      <c r="M1386" s="83"/>
      <c r="N1386" s="3"/>
      <c r="O1386" s="3"/>
      <c r="P1386" s="3"/>
    </row>
    <row r="1387" spans="1:16" ht="11.25" x14ac:dyDescent="0.2">
      <c r="A1387" s="3"/>
      <c r="B1387" s="3"/>
      <c r="C1387" s="3"/>
      <c r="D1387" s="3"/>
      <c r="E1387" s="3"/>
      <c r="F1387" s="3"/>
      <c r="G1387" s="3"/>
      <c r="I1387" s="3"/>
      <c r="J1387" s="140"/>
      <c r="K1387" s="83"/>
      <c r="L1387" s="140"/>
      <c r="M1387" s="83"/>
      <c r="N1387" s="3"/>
      <c r="O1387" s="3"/>
      <c r="P1387" s="3"/>
    </row>
    <row r="1388" spans="1:16" ht="11.25" x14ac:dyDescent="0.2">
      <c r="A1388" s="3"/>
      <c r="B1388" s="3"/>
      <c r="C1388" s="3"/>
      <c r="D1388" s="3"/>
      <c r="E1388" s="3"/>
      <c r="F1388" s="3"/>
      <c r="G1388" s="3"/>
      <c r="I1388" s="3"/>
      <c r="J1388" s="140"/>
      <c r="K1388" s="83"/>
      <c r="L1388" s="140"/>
      <c r="M1388" s="83"/>
      <c r="N1388" s="3"/>
      <c r="O1388" s="3"/>
      <c r="P1388" s="3"/>
    </row>
    <row r="1389" spans="1:16" ht="11.25" x14ac:dyDescent="0.2">
      <c r="A1389" s="3"/>
      <c r="B1389" s="3"/>
      <c r="C1389" s="3"/>
      <c r="D1389" s="3"/>
      <c r="E1389" s="3"/>
      <c r="F1389" s="3"/>
      <c r="G1389" s="3"/>
      <c r="I1389" s="3"/>
      <c r="J1389" s="140"/>
      <c r="K1389" s="83"/>
      <c r="L1389" s="140"/>
      <c r="M1389" s="83"/>
      <c r="N1389" s="3"/>
      <c r="O1389" s="3"/>
      <c r="P1389" s="3"/>
    </row>
    <row r="1390" spans="1:16" ht="11.25" x14ac:dyDescent="0.2">
      <c r="A1390" s="3"/>
      <c r="B1390" s="3"/>
      <c r="C1390" s="3"/>
      <c r="D1390" s="3"/>
      <c r="E1390" s="3"/>
      <c r="F1390" s="3"/>
      <c r="G1390" s="3"/>
      <c r="I1390" s="3"/>
      <c r="J1390" s="140"/>
      <c r="K1390" s="83"/>
      <c r="L1390" s="140"/>
      <c r="M1390" s="83"/>
      <c r="N1390" s="3"/>
      <c r="O1390" s="3"/>
      <c r="P1390" s="3"/>
    </row>
    <row r="1391" spans="1:16" ht="11.25" x14ac:dyDescent="0.2">
      <c r="A1391" s="3"/>
      <c r="B1391" s="3"/>
      <c r="C1391" s="3"/>
      <c r="D1391" s="3"/>
      <c r="E1391" s="3"/>
      <c r="F1391" s="3"/>
      <c r="G1391" s="3"/>
      <c r="I1391" s="3"/>
      <c r="J1391" s="140"/>
      <c r="K1391" s="83"/>
      <c r="L1391" s="140"/>
      <c r="M1391" s="83"/>
      <c r="N1391" s="3"/>
      <c r="O1391" s="3"/>
      <c r="P1391" s="3"/>
    </row>
    <row r="1392" spans="1:16" ht="11.25" x14ac:dyDescent="0.2">
      <c r="A1392" s="3"/>
      <c r="B1392" s="3"/>
      <c r="C1392" s="3"/>
      <c r="D1392" s="3"/>
      <c r="E1392" s="3"/>
      <c r="F1392" s="3"/>
      <c r="G1392" s="3"/>
      <c r="I1392" s="3"/>
      <c r="J1392" s="140"/>
      <c r="K1392" s="83"/>
      <c r="L1392" s="140"/>
      <c r="M1392" s="83"/>
      <c r="N1392" s="3"/>
      <c r="O1392" s="3"/>
      <c r="P1392" s="3"/>
    </row>
    <row r="1393" spans="1:16" ht="11.25" x14ac:dyDescent="0.2">
      <c r="A1393" s="3"/>
      <c r="B1393" s="3"/>
      <c r="C1393" s="3"/>
      <c r="D1393" s="3"/>
      <c r="E1393" s="3"/>
      <c r="F1393" s="3"/>
      <c r="G1393" s="3"/>
      <c r="I1393" s="3"/>
      <c r="J1393" s="140"/>
      <c r="K1393" s="83"/>
      <c r="L1393" s="140"/>
      <c r="M1393" s="83"/>
      <c r="N1393" s="3"/>
      <c r="O1393" s="3"/>
      <c r="P1393" s="3"/>
    </row>
    <row r="1394" spans="1:16" ht="11.25" x14ac:dyDescent="0.2">
      <c r="A1394" s="3"/>
      <c r="B1394" s="3"/>
      <c r="C1394" s="3"/>
      <c r="D1394" s="3"/>
      <c r="E1394" s="3"/>
      <c r="F1394" s="3"/>
      <c r="G1394" s="3"/>
      <c r="I1394" s="3"/>
      <c r="J1394" s="140"/>
      <c r="K1394" s="83"/>
      <c r="L1394" s="140"/>
      <c r="M1394" s="83"/>
      <c r="N1394" s="3"/>
      <c r="O1394" s="3"/>
      <c r="P1394" s="3"/>
    </row>
    <row r="1395" spans="1:16" ht="11.25" x14ac:dyDescent="0.2">
      <c r="A1395" s="3"/>
      <c r="B1395" s="3"/>
      <c r="C1395" s="3"/>
      <c r="D1395" s="3"/>
      <c r="E1395" s="3"/>
      <c r="F1395" s="3"/>
      <c r="G1395" s="3"/>
      <c r="I1395" s="3"/>
      <c r="J1395" s="140"/>
      <c r="K1395" s="83"/>
      <c r="L1395" s="140"/>
      <c r="M1395" s="83"/>
      <c r="N1395" s="3"/>
      <c r="O1395" s="3"/>
      <c r="P1395" s="3"/>
    </row>
    <row r="1396" spans="1:16" ht="11.25" x14ac:dyDescent="0.2">
      <c r="A1396" s="3"/>
      <c r="B1396" s="3"/>
      <c r="C1396" s="3"/>
      <c r="D1396" s="3"/>
      <c r="E1396" s="3"/>
      <c r="F1396" s="3"/>
      <c r="G1396" s="3"/>
      <c r="I1396" s="3"/>
      <c r="J1396" s="140"/>
      <c r="K1396" s="83"/>
      <c r="L1396" s="140"/>
      <c r="M1396" s="83"/>
      <c r="N1396" s="3"/>
      <c r="O1396" s="3"/>
      <c r="P1396" s="3"/>
    </row>
    <row r="1397" spans="1:16" ht="11.25" x14ac:dyDescent="0.2">
      <c r="A1397" s="3"/>
      <c r="B1397" s="3"/>
      <c r="C1397" s="3"/>
      <c r="D1397" s="3"/>
      <c r="E1397" s="3"/>
      <c r="F1397" s="3"/>
      <c r="G1397" s="3"/>
      <c r="I1397" s="3"/>
      <c r="J1397" s="140"/>
      <c r="K1397" s="83"/>
      <c r="L1397" s="140"/>
      <c r="M1397" s="83"/>
      <c r="N1397" s="3"/>
      <c r="O1397" s="3"/>
      <c r="P1397" s="3"/>
    </row>
    <row r="1398" spans="1:16" ht="11.25" x14ac:dyDescent="0.2">
      <c r="A1398" s="3"/>
      <c r="B1398" s="3"/>
      <c r="C1398" s="3"/>
      <c r="D1398" s="3"/>
      <c r="E1398" s="3"/>
      <c r="F1398" s="3"/>
      <c r="G1398" s="3"/>
      <c r="I1398" s="3"/>
      <c r="J1398" s="140"/>
      <c r="K1398" s="83"/>
      <c r="L1398" s="140"/>
      <c r="M1398" s="83"/>
      <c r="N1398" s="3"/>
      <c r="O1398" s="3"/>
      <c r="P1398" s="3"/>
    </row>
    <row r="1399" spans="1:16" ht="11.25" x14ac:dyDescent="0.2">
      <c r="A1399" s="3"/>
      <c r="B1399" s="3"/>
      <c r="C1399" s="3"/>
      <c r="D1399" s="3"/>
      <c r="E1399" s="3"/>
      <c r="F1399" s="3"/>
      <c r="G1399" s="3"/>
      <c r="I1399" s="3"/>
      <c r="J1399" s="140"/>
      <c r="K1399" s="83"/>
      <c r="L1399" s="140"/>
      <c r="M1399" s="83"/>
      <c r="N1399" s="3"/>
      <c r="O1399" s="3"/>
      <c r="P1399" s="3"/>
    </row>
    <row r="1400" spans="1:16" ht="11.25" x14ac:dyDescent="0.2">
      <c r="A1400" s="3"/>
      <c r="B1400" s="3"/>
      <c r="C1400" s="3"/>
      <c r="D1400" s="3"/>
      <c r="E1400" s="3"/>
      <c r="F1400" s="3"/>
      <c r="G1400" s="3"/>
      <c r="I1400" s="3"/>
      <c r="J1400" s="140"/>
      <c r="K1400" s="83"/>
      <c r="L1400" s="140"/>
      <c r="M1400" s="83"/>
      <c r="N1400" s="3"/>
      <c r="O1400" s="3"/>
      <c r="P1400" s="3"/>
    </row>
    <row r="1401" spans="1:16" ht="11.25" x14ac:dyDescent="0.2">
      <c r="A1401" s="3"/>
      <c r="B1401" s="3"/>
      <c r="C1401" s="3"/>
      <c r="D1401" s="3"/>
      <c r="E1401" s="3"/>
      <c r="F1401" s="3"/>
      <c r="G1401" s="3"/>
      <c r="I1401" s="3"/>
      <c r="J1401" s="140"/>
      <c r="K1401" s="83"/>
      <c r="L1401" s="140"/>
      <c r="M1401" s="83"/>
      <c r="N1401" s="3"/>
      <c r="O1401" s="3"/>
      <c r="P1401" s="3"/>
    </row>
    <row r="1402" spans="1:16" ht="11.25" x14ac:dyDescent="0.2">
      <c r="A1402" s="3"/>
      <c r="B1402" s="3"/>
      <c r="C1402" s="3"/>
      <c r="D1402" s="3"/>
      <c r="E1402" s="3"/>
      <c r="F1402" s="3"/>
      <c r="G1402" s="3"/>
      <c r="I1402" s="3"/>
      <c r="J1402" s="140"/>
      <c r="K1402" s="83"/>
      <c r="L1402" s="140"/>
      <c r="M1402" s="83"/>
      <c r="N1402" s="3"/>
      <c r="O1402" s="3"/>
      <c r="P1402" s="3"/>
    </row>
    <row r="1403" spans="1:16" ht="11.25" x14ac:dyDescent="0.2">
      <c r="A1403" s="3"/>
      <c r="B1403" s="3"/>
      <c r="C1403" s="3"/>
      <c r="D1403" s="3"/>
      <c r="E1403" s="3"/>
      <c r="F1403" s="3"/>
      <c r="G1403" s="3"/>
      <c r="I1403" s="3"/>
      <c r="J1403" s="140"/>
      <c r="K1403" s="83"/>
      <c r="L1403" s="140"/>
      <c r="M1403" s="83"/>
      <c r="N1403" s="3"/>
      <c r="O1403" s="3"/>
      <c r="P1403" s="3"/>
    </row>
    <row r="1404" spans="1:16" ht="11.25" x14ac:dyDescent="0.2">
      <c r="A1404" s="3"/>
      <c r="B1404" s="3"/>
      <c r="C1404" s="3"/>
      <c r="D1404" s="3"/>
      <c r="E1404" s="3"/>
      <c r="F1404" s="3"/>
      <c r="G1404" s="3"/>
      <c r="I1404" s="3"/>
      <c r="J1404" s="140"/>
      <c r="K1404" s="83"/>
      <c r="L1404" s="140"/>
      <c r="M1404" s="83"/>
      <c r="N1404" s="3"/>
      <c r="O1404" s="3"/>
      <c r="P1404" s="3"/>
    </row>
    <row r="1405" spans="1:16" ht="11.25" x14ac:dyDescent="0.2">
      <c r="A1405" s="3"/>
      <c r="B1405" s="3"/>
      <c r="C1405" s="3"/>
      <c r="D1405" s="3"/>
      <c r="E1405" s="3"/>
      <c r="F1405" s="3"/>
      <c r="G1405" s="3"/>
      <c r="I1405" s="3"/>
      <c r="J1405" s="140"/>
      <c r="K1405" s="83"/>
      <c r="L1405" s="140"/>
      <c r="M1405" s="83"/>
      <c r="N1405" s="3"/>
      <c r="O1405" s="3"/>
      <c r="P1405" s="3"/>
    </row>
    <row r="1406" spans="1:16" ht="11.25" x14ac:dyDescent="0.2">
      <c r="A1406" s="3"/>
      <c r="B1406" s="3"/>
      <c r="C1406" s="3"/>
      <c r="D1406" s="3"/>
      <c r="E1406" s="3"/>
      <c r="F1406" s="3"/>
      <c r="G1406" s="3"/>
      <c r="I1406" s="3"/>
      <c r="J1406" s="140"/>
      <c r="K1406" s="83"/>
      <c r="L1406" s="140"/>
      <c r="M1406" s="83"/>
      <c r="N1406" s="3"/>
      <c r="O1406" s="3"/>
      <c r="P1406" s="3"/>
    </row>
    <row r="1407" spans="1:16" ht="11.25" x14ac:dyDescent="0.2">
      <c r="A1407" s="3"/>
      <c r="B1407" s="3"/>
      <c r="C1407" s="3"/>
      <c r="D1407" s="3"/>
      <c r="E1407" s="3"/>
      <c r="F1407" s="3"/>
      <c r="G1407" s="3"/>
      <c r="I1407" s="3"/>
      <c r="J1407" s="140"/>
      <c r="K1407" s="83"/>
      <c r="L1407" s="140"/>
      <c r="M1407" s="83"/>
      <c r="N1407" s="3"/>
      <c r="O1407" s="3"/>
      <c r="P1407" s="3"/>
    </row>
    <row r="1408" spans="1:16" ht="11.25" x14ac:dyDescent="0.2">
      <c r="A1408" s="3"/>
      <c r="B1408" s="3"/>
      <c r="C1408" s="3"/>
      <c r="D1408" s="3"/>
      <c r="E1408" s="3"/>
      <c r="F1408" s="3"/>
      <c r="G1408" s="3"/>
      <c r="I1408" s="3"/>
      <c r="J1408" s="140"/>
      <c r="K1408" s="83"/>
      <c r="L1408" s="140"/>
      <c r="M1408" s="83"/>
      <c r="N1408" s="3"/>
      <c r="O1408" s="3"/>
      <c r="P1408" s="3"/>
    </row>
    <row r="1409" spans="1:16" ht="11.25" x14ac:dyDescent="0.2">
      <c r="A1409" s="3"/>
      <c r="B1409" s="3"/>
      <c r="C1409" s="3"/>
      <c r="D1409" s="3"/>
      <c r="E1409" s="3"/>
      <c r="F1409" s="3"/>
      <c r="G1409" s="3"/>
      <c r="I1409" s="3"/>
      <c r="J1409" s="140"/>
      <c r="K1409" s="83"/>
      <c r="L1409" s="140"/>
      <c r="M1409" s="83"/>
      <c r="N1409" s="3"/>
      <c r="O1409" s="3"/>
      <c r="P1409" s="3"/>
    </row>
    <row r="1410" spans="1:16" ht="11.25" x14ac:dyDescent="0.2">
      <c r="A1410" s="3"/>
      <c r="B1410" s="3"/>
      <c r="C1410" s="3"/>
      <c r="D1410" s="3"/>
      <c r="E1410" s="3"/>
      <c r="F1410" s="3"/>
      <c r="G1410" s="3"/>
      <c r="I1410" s="3"/>
      <c r="J1410" s="140"/>
      <c r="K1410" s="83"/>
      <c r="L1410" s="140"/>
      <c r="M1410" s="83"/>
      <c r="N1410" s="3"/>
      <c r="O1410" s="3"/>
      <c r="P1410" s="3"/>
    </row>
    <row r="1411" spans="1:16" ht="11.25" x14ac:dyDescent="0.2">
      <c r="A1411" s="3"/>
      <c r="B1411" s="3"/>
      <c r="C1411" s="3"/>
      <c r="D1411" s="3"/>
      <c r="E1411" s="3"/>
      <c r="F1411" s="3"/>
      <c r="G1411" s="3"/>
      <c r="I1411" s="3"/>
      <c r="J1411" s="140"/>
      <c r="K1411" s="83"/>
      <c r="L1411" s="140"/>
      <c r="M1411" s="83"/>
      <c r="N1411" s="3"/>
      <c r="O1411" s="3"/>
      <c r="P1411" s="3"/>
    </row>
    <row r="1412" spans="1:16" ht="11.25" x14ac:dyDescent="0.2">
      <c r="A1412" s="3"/>
      <c r="B1412" s="3"/>
      <c r="C1412" s="3"/>
      <c r="D1412" s="3"/>
      <c r="E1412" s="3"/>
      <c r="F1412" s="3"/>
      <c r="G1412" s="3"/>
      <c r="I1412" s="3"/>
      <c r="J1412" s="140"/>
      <c r="K1412" s="83"/>
      <c r="L1412" s="140"/>
      <c r="M1412" s="83"/>
      <c r="N1412" s="3"/>
      <c r="O1412" s="3"/>
      <c r="P1412" s="3"/>
    </row>
    <row r="1413" spans="1:16" ht="11.25" x14ac:dyDescent="0.2">
      <c r="A1413" s="3"/>
      <c r="B1413" s="3"/>
      <c r="C1413" s="3"/>
      <c r="D1413" s="3"/>
      <c r="E1413" s="3"/>
      <c r="F1413" s="3"/>
      <c r="G1413" s="3"/>
      <c r="I1413" s="3"/>
      <c r="J1413" s="140"/>
      <c r="K1413" s="83"/>
      <c r="L1413" s="140"/>
      <c r="M1413" s="83"/>
      <c r="N1413" s="3"/>
      <c r="O1413" s="3"/>
      <c r="P1413" s="3"/>
    </row>
    <row r="1414" spans="1:16" ht="11.25" x14ac:dyDescent="0.2">
      <c r="A1414" s="3"/>
      <c r="B1414" s="3"/>
      <c r="C1414" s="3"/>
      <c r="D1414" s="3"/>
      <c r="E1414" s="3"/>
      <c r="F1414" s="3"/>
      <c r="G1414" s="3"/>
      <c r="I1414" s="3"/>
      <c r="J1414" s="140"/>
      <c r="K1414" s="83"/>
      <c r="L1414" s="140"/>
      <c r="M1414" s="83"/>
      <c r="N1414" s="3"/>
      <c r="O1414" s="3"/>
      <c r="P1414" s="3"/>
    </row>
    <row r="1415" spans="1:16" ht="11.25" x14ac:dyDescent="0.2">
      <c r="A1415" s="3"/>
      <c r="B1415" s="3"/>
      <c r="C1415" s="3"/>
      <c r="D1415" s="3"/>
      <c r="E1415" s="3"/>
      <c r="F1415" s="3"/>
      <c r="G1415" s="3"/>
      <c r="I1415" s="3"/>
      <c r="J1415" s="140"/>
      <c r="K1415" s="83"/>
      <c r="L1415" s="140"/>
      <c r="M1415" s="83"/>
      <c r="N1415" s="3"/>
      <c r="O1415" s="3"/>
      <c r="P1415" s="3"/>
    </row>
    <row r="1416" spans="1:16" ht="11.25" x14ac:dyDescent="0.2">
      <c r="A1416" s="3"/>
      <c r="B1416" s="3"/>
      <c r="C1416" s="3"/>
      <c r="D1416" s="3"/>
      <c r="E1416" s="3"/>
      <c r="F1416" s="3"/>
      <c r="G1416" s="3"/>
      <c r="I1416" s="3"/>
      <c r="J1416" s="140"/>
      <c r="K1416" s="83"/>
      <c r="L1416" s="140"/>
      <c r="M1416" s="83"/>
      <c r="N1416" s="3"/>
      <c r="O1416" s="3"/>
      <c r="P1416" s="3"/>
    </row>
    <row r="1417" spans="1:16" ht="11.25" x14ac:dyDescent="0.2">
      <c r="A1417" s="3"/>
      <c r="B1417" s="3"/>
      <c r="C1417" s="3"/>
      <c r="D1417" s="3"/>
      <c r="E1417" s="3"/>
      <c r="F1417" s="3"/>
      <c r="G1417" s="3"/>
      <c r="I1417" s="3"/>
      <c r="J1417" s="140"/>
      <c r="K1417" s="83"/>
      <c r="L1417" s="140"/>
      <c r="M1417" s="83"/>
      <c r="N1417" s="3"/>
      <c r="O1417" s="3"/>
      <c r="P1417" s="3"/>
    </row>
    <row r="1418" spans="1:16" ht="11.25" x14ac:dyDescent="0.2">
      <c r="A1418" s="3"/>
      <c r="B1418" s="3"/>
      <c r="C1418" s="3"/>
      <c r="D1418" s="3"/>
      <c r="E1418" s="3"/>
      <c r="F1418" s="3"/>
      <c r="G1418" s="3"/>
      <c r="I1418" s="3"/>
      <c r="J1418" s="140"/>
      <c r="K1418" s="83"/>
      <c r="L1418" s="140"/>
      <c r="M1418" s="83"/>
      <c r="N1418" s="3"/>
      <c r="O1418" s="3"/>
      <c r="P1418" s="3"/>
    </row>
    <row r="1419" spans="1:16" ht="11.25" x14ac:dyDescent="0.2">
      <c r="A1419" s="3"/>
      <c r="B1419" s="3"/>
      <c r="C1419" s="3"/>
      <c r="D1419" s="3"/>
      <c r="E1419" s="3"/>
      <c r="F1419" s="3"/>
      <c r="G1419" s="3"/>
      <c r="I1419" s="3"/>
      <c r="J1419" s="140"/>
      <c r="K1419" s="83"/>
      <c r="L1419" s="140"/>
      <c r="M1419" s="83"/>
      <c r="N1419" s="3"/>
      <c r="O1419" s="3"/>
      <c r="P1419" s="3"/>
    </row>
    <row r="1420" spans="1:16" ht="11.25" x14ac:dyDescent="0.2">
      <c r="A1420" s="3"/>
      <c r="B1420" s="3"/>
      <c r="C1420" s="3"/>
      <c r="D1420" s="3"/>
      <c r="E1420" s="3"/>
      <c r="F1420" s="3"/>
      <c r="G1420" s="3"/>
      <c r="I1420" s="3"/>
      <c r="J1420" s="140"/>
      <c r="K1420" s="83"/>
      <c r="L1420" s="140"/>
      <c r="M1420" s="83"/>
      <c r="N1420" s="3"/>
      <c r="O1420" s="3"/>
      <c r="P1420" s="3"/>
    </row>
    <row r="1421" spans="1:16" ht="11.25" x14ac:dyDescent="0.2">
      <c r="A1421" s="3"/>
      <c r="B1421" s="3"/>
      <c r="C1421" s="3"/>
      <c r="D1421" s="3"/>
      <c r="E1421" s="3"/>
      <c r="F1421" s="3"/>
      <c r="G1421" s="3"/>
      <c r="I1421" s="3"/>
      <c r="J1421" s="140"/>
      <c r="K1421" s="83"/>
      <c r="L1421" s="140"/>
      <c r="M1421" s="83"/>
      <c r="N1421" s="3"/>
      <c r="O1421" s="3"/>
      <c r="P1421" s="3"/>
    </row>
    <row r="1422" spans="1:16" ht="11.25" x14ac:dyDescent="0.2">
      <c r="A1422" s="3"/>
      <c r="B1422" s="3"/>
      <c r="C1422" s="3"/>
      <c r="D1422" s="3"/>
      <c r="E1422" s="3"/>
      <c r="F1422" s="3"/>
      <c r="G1422" s="3"/>
      <c r="I1422" s="3"/>
      <c r="J1422" s="140"/>
      <c r="K1422" s="83"/>
      <c r="L1422" s="140"/>
      <c r="M1422" s="83"/>
      <c r="N1422" s="3"/>
      <c r="O1422" s="3"/>
      <c r="P1422" s="3"/>
    </row>
    <row r="1423" spans="1:16" ht="11.25" x14ac:dyDescent="0.2">
      <c r="A1423" s="3"/>
      <c r="B1423" s="3"/>
      <c r="C1423" s="3"/>
      <c r="D1423" s="3"/>
      <c r="E1423" s="3"/>
      <c r="F1423" s="3"/>
      <c r="G1423" s="3"/>
      <c r="I1423" s="3"/>
      <c r="J1423" s="140"/>
      <c r="K1423" s="83"/>
      <c r="L1423" s="140"/>
      <c r="M1423" s="83"/>
      <c r="N1423" s="3"/>
      <c r="O1423" s="3"/>
      <c r="P1423" s="3"/>
    </row>
    <row r="1424" spans="1:16" ht="11.25" x14ac:dyDescent="0.2">
      <c r="A1424" s="3"/>
      <c r="B1424" s="3"/>
      <c r="C1424" s="3"/>
      <c r="D1424" s="3"/>
      <c r="E1424" s="3"/>
      <c r="F1424" s="3"/>
      <c r="G1424" s="3"/>
      <c r="I1424" s="3"/>
      <c r="J1424" s="140"/>
      <c r="K1424" s="83"/>
      <c r="L1424" s="140"/>
      <c r="M1424" s="83"/>
      <c r="N1424" s="3"/>
      <c r="O1424" s="3"/>
      <c r="P1424" s="3"/>
    </row>
    <row r="1425" spans="1:16" ht="11.25" x14ac:dyDescent="0.2">
      <c r="A1425" s="3"/>
      <c r="B1425" s="3"/>
      <c r="C1425" s="3"/>
      <c r="D1425" s="3"/>
      <c r="E1425" s="3"/>
      <c r="F1425" s="3"/>
      <c r="G1425" s="3"/>
      <c r="I1425" s="3"/>
      <c r="J1425" s="140"/>
      <c r="K1425" s="83"/>
      <c r="L1425" s="140"/>
      <c r="M1425" s="83"/>
      <c r="N1425" s="3"/>
      <c r="O1425" s="3"/>
      <c r="P1425" s="3"/>
    </row>
    <row r="1426" spans="1:16" ht="11.25" x14ac:dyDescent="0.2">
      <c r="A1426" s="3"/>
      <c r="B1426" s="3"/>
      <c r="C1426" s="3"/>
      <c r="D1426" s="3"/>
      <c r="E1426" s="3"/>
      <c r="F1426" s="3"/>
      <c r="G1426" s="3"/>
      <c r="I1426" s="3"/>
      <c r="J1426" s="140"/>
      <c r="K1426" s="83"/>
      <c r="L1426" s="140"/>
      <c r="M1426" s="83"/>
      <c r="N1426" s="3"/>
      <c r="O1426" s="3"/>
      <c r="P1426" s="3"/>
    </row>
    <row r="1427" spans="1:16" ht="11.25" x14ac:dyDescent="0.2">
      <c r="A1427" s="3"/>
      <c r="B1427" s="3"/>
      <c r="C1427" s="3"/>
      <c r="D1427" s="3"/>
      <c r="E1427" s="3"/>
      <c r="F1427" s="3"/>
      <c r="G1427" s="3"/>
      <c r="I1427" s="3"/>
      <c r="J1427" s="140"/>
      <c r="K1427" s="83"/>
      <c r="L1427" s="140"/>
      <c r="M1427" s="83"/>
      <c r="N1427" s="3"/>
      <c r="O1427" s="3"/>
      <c r="P1427" s="3"/>
    </row>
    <row r="1428" spans="1:16" ht="11.25" x14ac:dyDescent="0.2">
      <c r="A1428" s="3"/>
      <c r="B1428" s="3"/>
      <c r="C1428" s="3"/>
      <c r="D1428" s="3"/>
      <c r="E1428" s="3"/>
      <c r="F1428" s="3"/>
      <c r="G1428" s="3"/>
      <c r="I1428" s="3"/>
      <c r="J1428" s="140"/>
      <c r="K1428" s="83"/>
      <c r="L1428" s="140"/>
      <c r="M1428" s="83"/>
      <c r="N1428" s="3"/>
      <c r="O1428" s="3"/>
      <c r="P1428" s="3"/>
    </row>
    <row r="1429" spans="1:16" ht="11.25" x14ac:dyDescent="0.2">
      <c r="A1429" s="3"/>
      <c r="B1429" s="3"/>
      <c r="C1429" s="3"/>
      <c r="D1429" s="3"/>
      <c r="E1429" s="3"/>
      <c r="F1429" s="3"/>
      <c r="G1429" s="3"/>
      <c r="I1429" s="3"/>
      <c r="J1429" s="140"/>
      <c r="K1429" s="83"/>
      <c r="L1429" s="140"/>
      <c r="M1429" s="83"/>
      <c r="N1429" s="3"/>
      <c r="O1429" s="3"/>
      <c r="P1429" s="3"/>
    </row>
    <row r="1430" spans="1:16" ht="11.25" x14ac:dyDescent="0.2">
      <c r="A1430" s="3"/>
      <c r="B1430" s="3"/>
      <c r="C1430" s="3"/>
      <c r="D1430" s="3"/>
      <c r="E1430" s="3"/>
      <c r="F1430" s="3"/>
      <c r="G1430" s="3"/>
      <c r="I1430" s="3"/>
      <c r="J1430" s="140"/>
      <c r="K1430" s="83"/>
      <c r="L1430" s="140"/>
      <c r="M1430" s="83"/>
      <c r="N1430" s="3"/>
      <c r="O1430" s="3"/>
      <c r="P1430" s="3"/>
    </row>
    <row r="1431" spans="1:16" ht="11.25" x14ac:dyDescent="0.2">
      <c r="A1431" s="3"/>
      <c r="B1431" s="3"/>
      <c r="C1431" s="3"/>
      <c r="D1431" s="3"/>
      <c r="E1431" s="3"/>
      <c r="F1431" s="3"/>
      <c r="G1431" s="3"/>
      <c r="I1431" s="3"/>
      <c r="J1431" s="140"/>
      <c r="K1431" s="83"/>
      <c r="L1431" s="140"/>
      <c r="M1431" s="83"/>
      <c r="N1431" s="3"/>
      <c r="O1431" s="3"/>
      <c r="P1431" s="3"/>
    </row>
    <row r="1432" spans="1:16" ht="11.25" x14ac:dyDescent="0.2">
      <c r="A1432" s="3"/>
      <c r="B1432" s="3"/>
      <c r="C1432" s="3"/>
      <c r="D1432" s="3"/>
      <c r="E1432" s="3"/>
      <c r="F1432" s="3"/>
      <c r="G1432" s="3"/>
      <c r="I1432" s="3"/>
      <c r="J1432" s="140"/>
      <c r="K1432" s="83"/>
      <c r="L1432" s="140"/>
      <c r="M1432" s="83"/>
      <c r="N1432" s="3"/>
      <c r="O1432" s="3"/>
      <c r="P1432" s="3"/>
    </row>
    <row r="1433" spans="1:16" ht="11.25" x14ac:dyDescent="0.2">
      <c r="A1433" s="3"/>
      <c r="B1433" s="3"/>
      <c r="C1433" s="3"/>
      <c r="D1433" s="3"/>
      <c r="E1433" s="3"/>
      <c r="F1433" s="3"/>
      <c r="G1433" s="3"/>
      <c r="I1433" s="3"/>
      <c r="J1433" s="140"/>
      <c r="K1433" s="83"/>
      <c r="L1433" s="140"/>
      <c r="M1433" s="83"/>
      <c r="N1433" s="3"/>
      <c r="O1433" s="3"/>
      <c r="P1433" s="3"/>
    </row>
    <row r="1434" spans="1:16" ht="11.25" x14ac:dyDescent="0.2">
      <c r="A1434" s="3"/>
      <c r="B1434" s="3"/>
      <c r="C1434" s="3"/>
      <c r="D1434" s="3"/>
      <c r="E1434" s="3"/>
      <c r="F1434" s="3"/>
      <c r="G1434" s="3"/>
      <c r="I1434" s="3"/>
      <c r="J1434" s="140"/>
      <c r="K1434" s="83"/>
      <c r="L1434" s="140"/>
      <c r="M1434" s="83"/>
      <c r="N1434" s="3"/>
      <c r="O1434" s="3"/>
      <c r="P1434" s="3"/>
    </row>
    <row r="1435" spans="1:16" ht="11.25" x14ac:dyDescent="0.2">
      <c r="A1435" s="3"/>
      <c r="B1435" s="3"/>
      <c r="C1435" s="3"/>
      <c r="D1435" s="3"/>
      <c r="E1435" s="3"/>
      <c r="F1435" s="3"/>
      <c r="G1435" s="3"/>
      <c r="I1435" s="3"/>
      <c r="J1435" s="140"/>
      <c r="K1435" s="83"/>
      <c r="L1435" s="140"/>
      <c r="M1435" s="83"/>
      <c r="N1435" s="3"/>
      <c r="O1435" s="3"/>
      <c r="P1435" s="3"/>
    </row>
    <row r="1436" spans="1:16" ht="11.25" x14ac:dyDescent="0.2">
      <c r="A1436" s="3"/>
      <c r="B1436" s="3"/>
      <c r="C1436" s="3"/>
      <c r="D1436" s="3"/>
      <c r="E1436" s="3"/>
      <c r="F1436" s="3"/>
      <c r="G1436" s="3"/>
      <c r="I1436" s="3"/>
      <c r="J1436" s="140"/>
      <c r="K1436" s="83"/>
      <c r="L1436" s="140"/>
      <c r="M1436" s="83"/>
      <c r="N1436" s="3"/>
      <c r="O1436" s="3"/>
      <c r="P1436" s="3"/>
    </row>
    <row r="1437" spans="1:16" ht="11.25" x14ac:dyDescent="0.2">
      <c r="A1437" s="3"/>
      <c r="B1437" s="3"/>
      <c r="C1437" s="3"/>
      <c r="D1437" s="3"/>
      <c r="E1437" s="3"/>
      <c r="F1437" s="3"/>
      <c r="G1437" s="3"/>
      <c r="I1437" s="3"/>
      <c r="J1437" s="140"/>
      <c r="K1437" s="83"/>
      <c r="L1437" s="140"/>
      <c r="M1437" s="83"/>
      <c r="N1437" s="3"/>
      <c r="O1437" s="3"/>
      <c r="P1437" s="3"/>
    </row>
    <row r="1438" spans="1:16" ht="11.25" x14ac:dyDescent="0.2">
      <c r="A1438" s="3"/>
      <c r="B1438" s="3"/>
      <c r="C1438" s="3"/>
      <c r="D1438" s="3"/>
      <c r="E1438" s="3"/>
      <c r="F1438" s="3"/>
      <c r="G1438" s="3"/>
      <c r="I1438" s="3"/>
      <c r="J1438" s="140"/>
      <c r="K1438" s="83"/>
      <c r="L1438" s="140"/>
      <c r="M1438" s="83"/>
      <c r="N1438" s="3"/>
      <c r="O1438" s="3"/>
      <c r="P1438" s="3"/>
    </row>
    <row r="1439" spans="1:16" ht="11.25" x14ac:dyDescent="0.2">
      <c r="A1439" s="3"/>
      <c r="B1439" s="3"/>
      <c r="C1439" s="3"/>
      <c r="D1439" s="3"/>
      <c r="E1439" s="3"/>
      <c r="F1439" s="3"/>
      <c r="G1439" s="3"/>
      <c r="I1439" s="3"/>
      <c r="J1439" s="140"/>
      <c r="K1439" s="83"/>
      <c r="L1439" s="140"/>
      <c r="M1439" s="83"/>
      <c r="N1439" s="3"/>
      <c r="O1439" s="3"/>
      <c r="P1439" s="3"/>
    </row>
    <row r="1440" spans="1:16" ht="11.25" x14ac:dyDescent="0.2">
      <c r="A1440" s="3"/>
      <c r="B1440" s="3"/>
      <c r="C1440" s="3"/>
      <c r="D1440" s="3"/>
      <c r="E1440" s="3"/>
      <c r="F1440" s="3"/>
      <c r="G1440" s="3"/>
      <c r="I1440" s="3"/>
      <c r="J1440" s="140"/>
      <c r="K1440" s="83"/>
      <c r="L1440" s="140"/>
      <c r="M1440" s="83"/>
      <c r="N1440" s="3"/>
      <c r="O1440" s="3"/>
      <c r="P1440" s="3"/>
    </row>
    <row r="1441" spans="1:16" ht="11.25" x14ac:dyDescent="0.2">
      <c r="A1441" s="3"/>
      <c r="B1441" s="3"/>
      <c r="C1441" s="3"/>
      <c r="D1441" s="3"/>
      <c r="E1441" s="3"/>
      <c r="F1441" s="3"/>
      <c r="G1441" s="3"/>
      <c r="I1441" s="3"/>
      <c r="J1441" s="140"/>
      <c r="K1441" s="83"/>
      <c r="L1441" s="140"/>
      <c r="M1441" s="83"/>
      <c r="N1441" s="3"/>
      <c r="O1441" s="3"/>
      <c r="P1441" s="3"/>
    </row>
    <row r="1442" spans="1:16" ht="11.25" x14ac:dyDescent="0.2">
      <c r="A1442" s="3"/>
      <c r="B1442" s="3"/>
      <c r="C1442" s="3"/>
      <c r="D1442" s="3"/>
      <c r="E1442" s="3"/>
      <c r="F1442" s="3"/>
      <c r="G1442" s="3"/>
      <c r="I1442" s="3"/>
      <c r="J1442" s="140"/>
      <c r="K1442" s="83"/>
      <c r="L1442" s="140"/>
      <c r="M1442" s="83"/>
      <c r="N1442" s="3"/>
      <c r="O1442" s="3"/>
      <c r="P1442" s="3"/>
    </row>
    <row r="1443" spans="1:16" ht="11.25" x14ac:dyDescent="0.2">
      <c r="A1443" s="3"/>
      <c r="B1443" s="3"/>
      <c r="C1443" s="3"/>
      <c r="D1443" s="3"/>
      <c r="E1443" s="3"/>
      <c r="F1443" s="3"/>
      <c r="G1443" s="3"/>
      <c r="I1443" s="3"/>
      <c r="J1443" s="140"/>
      <c r="K1443" s="83"/>
      <c r="L1443" s="140"/>
      <c r="M1443" s="83"/>
      <c r="N1443" s="3"/>
      <c r="O1443" s="3"/>
      <c r="P1443" s="3"/>
    </row>
    <row r="1444" spans="1:16" ht="11.25" x14ac:dyDescent="0.2">
      <c r="A1444" s="3"/>
      <c r="B1444" s="3"/>
      <c r="C1444" s="3"/>
      <c r="D1444" s="3"/>
      <c r="E1444" s="3"/>
      <c r="F1444" s="3"/>
      <c r="G1444" s="3"/>
      <c r="I1444" s="3"/>
      <c r="J1444" s="140"/>
      <c r="K1444" s="83"/>
      <c r="L1444" s="140"/>
      <c r="M1444" s="83"/>
      <c r="N1444" s="3"/>
      <c r="O1444" s="3"/>
      <c r="P1444" s="3"/>
    </row>
    <row r="1445" spans="1:16" ht="11.25" x14ac:dyDescent="0.2">
      <c r="A1445" s="3"/>
      <c r="B1445" s="3"/>
      <c r="C1445" s="3"/>
      <c r="D1445" s="3"/>
      <c r="E1445" s="3"/>
      <c r="F1445" s="3"/>
      <c r="G1445" s="3"/>
      <c r="I1445" s="3"/>
      <c r="J1445" s="140"/>
      <c r="K1445" s="83"/>
      <c r="L1445" s="140"/>
      <c r="M1445" s="83"/>
      <c r="N1445" s="3"/>
      <c r="O1445" s="3"/>
      <c r="P1445" s="3"/>
    </row>
    <row r="1446" spans="1:16" ht="11.25" x14ac:dyDescent="0.2">
      <c r="A1446" s="3"/>
      <c r="B1446" s="3"/>
      <c r="C1446" s="3"/>
      <c r="D1446" s="3"/>
      <c r="E1446" s="3"/>
      <c r="F1446" s="3"/>
      <c r="G1446" s="3"/>
      <c r="I1446" s="3"/>
      <c r="J1446" s="140"/>
      <c r="K1446" s="83"/>
      <c r="L1446" s="140"/>
      <c r="M1446" s="83"/>
      <c r="N1446" s="3"/>
      <c r="O1446" s="3"/>
      <c r="P1446" s="3"/>
    </row>
    <row r="1447" spans="1:16" ht="11.25" x14ac:dyDescent="0.2">
      <c r="A1447" s="3"/>
      <c r="B1447" s="3"/>
      <c r="C1447" s="3"/>
      <c r="D1447" s="3"/>
      <c r="E1447" s="3"/>
      <c r="F1447" s="3"/>
      <c r="G1447" s="3"/>
      <c r="I1447" s="3"/>
      <c r="J1447" s="140"/>
      <c r="K1447" s="83"/>
      <c r="L1447" s="140"/>
      <c r="M1447" s="83"/>
      <c r="N1447" s="3"/>
      <c r="O1447" s="3"/>
      <c r="P1447" s="3"/>
    </row>
    <row r="1448" spans="1:16" ht="11.25" x14ac:dyDescent="0.2">
      <c r="A1448" s="3"/>
      <c r="B1448" s="3"/>
      <c r="C1448" s="3"/>
      <c r="D1448" s="3"/>
      <c r="E1448" s="3"/>
      <c r="F1448" s="3"/>
      <c r="G1448" s="3"/>
      <c r="I1448" s="3"/>
      <c r="J1448" s="140"/>
      <c r="K1448" s="83"/>
      <c r="L1448" s="140"/>
      <c r="M1448" s="83"/>
      <c r="N1448" s="3"/>
      <c r="O1448" s="3"/>
      <c r="P1448" s="3"/>
    </row>
    <row r="1449" spans="1:16" ht="11.25" x14ac:dyDescent="0.2">
      <c r="A1449" s="3"/>
      <c r="B1449" s="3"/>
      <c r="C1449" s="3"/>
      <c r="D1449" s="3"/>
      <c r="E1449" s="3"/>
      <c r="F1449" s="3"/>
      <c r="G1449" s="3"/>
      <c r="I1449" s="3"/>
      <c r="J1449" s="140"/>
      <c r="K1449" s="83"/>
      <c r="L1449" s="140"/>
      <c r="M1449" s="83"/>
      <c r="N1449" s="3"/>
      <c r="O1449" s="3"/>
      <c r="P1449" s="3"/>
    </row>
    <row r="1450" spans="1:16" ht="11.25" x14ac:dyDescent="0.2">
      <c r="A1450" s="3"/>
      <c r="B1450" s="3"/>
      <c r="C1450" s="3"/>
      <c r="D1450" s="3"/>
      <c r="E1450" s="3"/>
      <c r="F1450" s="3"/>
      <c r="G1450" s="3"/>
      <c r="I1450" s="3"/>
      <c r="J1450" s="140"/>
      <c r="K1450" s="83"/>
      <c r="L1450" s="140"/>
      <c r="M1450" s="83"/>
      <c r="N1450" s="3"/>
      <c r="O1450" s="3"/>
      <c r="P1450" s="3"/>
    </row>
    <row r="1451" spans="1:16" ht="11.25" x14ac:dyDescent="0.2">
      <c r="A1451" s="3"/>
      <c r="B1451" s="3"/>
      <c r="C1451" s="3"/>
      <c r="D1451" s="3"/>
      <c r="E1451" s="3"/>
      <c r="F1451" s="3"/>
      <c r="G1451" s="3"/>
      <c r="I1451" s="3"/>
      <c r="J1451" s="140"/>
      <c r="K1451" s="83"/>
      <c r="L1451" s="140"/>
      <c r="M1451" s="83"/>
      <c r="N1451" s="3"/>
      <c r="O1451" s="3"/>
      <c r="P1451" s="3"/>
    </row>
    <row r="1452" spans="1:16" ht="11.25" x14ac:dyDescent="0.2">
      <c r="A1452" s="3"/>
      <c r="B1452" s="3"/>
      <c r="C1452" s="3"/>
      <c r="D1452" s="3"/>
      <c r="E1452" s="3"/>
      <c r="F1452" s="3"/>
      <c r="G1452" s="3"/>
      <c r="I1452" s="3"/>
      <c r="J1452" s="140"/>
      <c r="K1452" s="83"/>
      <c r="L1452" s="140"/>
      <c r="M1452" s="83"/>
      <c r="N1452" s="3"/>
      <c r="O1452" s="3"/>
      <c r="P1452" s="3"/>
    </row>
    <row r="1453" spans="1:16" ht="11.25" x14ac:dyDescent="0.2">
      <c r="A1453" s="3"/>
      <c r="B1453" s="3"/>
      <c r="C1453" s="3"/>
      <c r="D1453" s="3"/>
      <c r="E1453" s="3"/>
      <c r="F1453" s="3"/>
      <c r="G1453" s="3"/>
      <c r="I1453" s="3"/>
      <c r="J1453" s="140"/>
      <c r="K1453" s="83"/>
      <c r="L1453" s="140"/>
      <c r="M1453" s="83"/>
      <c r="N1453" s="3"/>
      <c r="O1453" s="3"/>
      <c r="P1453" s="3"/>
    </row>
    <row r="1454" spans="1:16" ht="11.25" x14ac:dyDescent="0.2">
      <c r="A1454" s="3"/>
      <c r="B1454" s="3"/>
      <c r="C1454" s="3"/>
      <c r="D1454" s="3"/>
      <c r="E1454" s="3"/>
      <c r="F1454" s="3"/>
      <c r="G1454" s="3"/>
      <c r="I1454" s="3"/>
      <c r="J1454" s="140"/>
      <c r="K1454" s="83"/>
      <c r="L1454" s="140"/>
      <c r="M1454" s="83"/>
      <c r="N1454" s="3"/>
      <c r="O1454" s="3"/>
      <c r="P1454" s="3"/>
    </row>
    <row r="1455" spans="1:16" ht="11.25" x14ac:dyDescent="0.2">
      <c r="A1455" s="3"/>
      <c r="B1455" s="3"/>
      <c r="C1455" s="3"/>
      <c r="D1455" s="3"/>
      <c r="E1455" s="3"/>
      <c r="F1455" s="3"/>
      <c r="G1455" s="3"/>
      <c r="I1455" s="3"/>
      <c r="J1455" s="140"/>
      <c r="K1455" s="83"/>
      <c r="L1455" s="140"/>
      <c r="M1455" s="83"/>
      <c r="N1455" s="3"/>
      <c r="O1455" s="3"/>
      <c r="P1455" s="3"/>
    </row>
    <row r="1456" spans="1:16" ht="11.25" x14ac:dyDescent="0.2">
      <c r="A1456" s="3"/>
      <c r="B1456" s="3"/>
      <c r="C1456" s="3"/>
      <c r="D1456" s="3"/>
      <c r="E1456" s="3"/>
      <c r="F1456" s="3"/>
      <c r="G1456" s="3"/>
      <c r="I1456" s="3"/>
      <c r="J1456" s="140"/>
      <c r="K1456" s="83"/>
      <c r="L1456" s="140"/>
      <c r="M1456" s="83"/>
      <c r="N1456" s="3"/>
      <c r="O1456" s="3"/>
      <c r="P1456" s="3"/>
    </row>
    <row r="1457" spans="1:16" ht="11.25" x14ac:dyDescent="0.2">
      <c r="A1457" s="3"/>
      <c r="B1457" s="3"/>
      <c r="C1457" s="3"/>
      <c r="D1457" s="3"/>
      <c r="E1457" s="3"/>
      <c r="F1457" s="3"/>
      <c r="G1457" s="3"/>
      <c r="I1457" s="3"/>
      <c r="J1457" s="140"/>
      <c r="K1457" s="83"/>
      <c r="L1457" s="140"/>
      <c r="M1457" s="83"/>
      <c r="N1457" s="3"/>
      <c r="O1457" s="3"/>
      <c r="P1457" s="3"/>
    </row>
    <row r="1458" spans="1:16" ht="11.25" x14ac:dyDescent="0.2">
      <c r="A1458" s="3"/>
      <c r="B1458" s="3"/>
      <c r="C1458" s="3"/>
      <c r="D1458" s="3"/>
      <c r="E1458" s="3"/>
      <c r="F1458" s="3"/>
      <c r="G1458" s="3"/>
      <c r="I1458" s="3"/>
      <c r="J1458" s="140"/>
      <c r="K1458" s="83"/>
      <c r="L1458" s="140"/>
      <c r="M1458" s="83"/>
      <c r="N1458" s="3"/>
      <c r="O1458" s="3"/>
      <c r="P1458" s="3"/>
    </row>
    <row r="1459" spans="1:16" ht="11.25" x14ac:dyDescent="0.2">
      <c r="A1459" s="3"/>
      <c r="B1459" s="3"/>
      <c r="C1459" s="3"/>
      <c r="D1459" s="3"/>
      <c r="E1459" s="3"/>
      <c r="F1459" s="3"/>
      <c r="G1459" s="3"/>
      <c r="I1459" s="3"/>
      <c r="J1459" s="140"/>
      <c r="K1459" s="83"/>
      <c r="L1459" s="140"/>
      <c r="M1459" s="83"/>
      <c r="N1459" s="3"/>
      <c r="O1459" s="3"/>
      <c r="P1459" s="3"/>
    </row>
    <row r="1460" spans="1:16" ht="11.25" x14ac:dyDescent="0.2">
      <c r="A1460" s="3"/>
      <c r="B1460" s="3"/>
      <c r="C1460" s="3"/>
      <c r="D1460" s="3"/>
      <c r="E1460" s="3"/>
      <c r="F1460" s="3"/>
      <c r="G1460" s="3"/>
      <c r="I1460" s="3"/>
      <c r="J1460" s="140"/>
      <c r="K1460" s="83"/>
      <c r="L1460" s="140"/>
      <c r="M1460" s="83"/>
      <c r="N1460" s="3"/>
      <c r="O1460" s="3"/>
      <c r="P1460" s="3"/>
    </row>
    <row r="1461" spans="1:16" ht="11.25" x14ac:dyDescent="0.2">
      <c r="A1461" s="3"/>
      <c r="B1461" s="3"/>
      <c r="C1461" s="3"/>
      <c r="D1461" s="3"/>
      <c r="E1461" s="3"/>
      <c r="F1461" s="3"/>
      <c r="G1461" s="3"/>
      <c r="I1461" s="3"/>
      <c r="J1461" s="140"/>
      <c r="K1461" s="83"/>
      <c r="L1461" s="140"/>
      <c r="M1461" s="83"/>
      <c r="N1461" s="3"/>
      <c r="O1461" s="3"/>
      <c r="P1461" s="3"/>
    </row>
    <row r="1462" spans="1:16" ht="11.25" x14ac:dyDescent="0.2">
      <c r="A1462" s="3"/>
      <c r="B1462" s="3"/>
      <c r="C1462" s="3"/>
      <c r="D1462" s="3"/>
      <c r="E1462" s="3"/>
      <c r="F1462" s="3"/>
      <c r="G1462" s="3"/>
      <c r="I1462" s="3"/>
      <c r="J1462" s="140"/>
      <c r="K1462" s="83"/>
      <c r="L1462" s="140"/>
      <c r="M1462" s="83"/>
      <c r="N1462" s="3"/>
      <c r="O1462" s="3"/>
      <c r="P1462" s="3"/>
    </row>
    <row r="1463" spans="1:16" ht="11.25" x14ac:dyDescent="0.2">
      <c r="A1463" s="3"/>
      <c r="B1463" s="3"/>
      <c r="C1463" s="3"/>
      <c r="D1463" s="3"/>
      <c r="E1463" s="3"/>
      <c r="F1463" s="3"/>
      <c r="G1463" s="3"/>
      <c r="I1463" s="3"/>
      <c r="J1463" s="140"/>
      <c r="K1463" s="83"/>
      <c r="L1463" s="140"/>
      <c r="M1463" s="83"/>
      <c r="N1463" s="3"/>
      <c r="O1463" s="3"/>
      <c r="P1463" s="3"/>
    </row>
    <row r="1464" spans="1:16" ht="11.25" x14ac:dyDescent="0.2">
      <c r="A1464" s="3"/>
      <c r="B1464" s="3"/>
      <c r="C1464" s="3"/>
      <c r="D1464" s="3"/>
      <c r="E1464" s="3"/>
      <c r="F1464" s="3"/>
      <c r="G1464" s="3"/>
      <c r="I1464" s="3"/>
      <c r="J1464" s="140"/>
      <c r="K1464" s="83"/>
      <c r="L1464" s="140"/>
      <c r="M1464" s="83"/>
      <c r="N1464" s="3"/>
      <c r="O1464" s="3"/>
      <c r="P1464" s="3"/>
    </row>
    <row r="1465" spans="1:16" ht="11.25" x14ac:dyDescent="0.2">
      <c r="A1465" s="3"/>
      <c r="B1465" s="3"/>
      <c r="C1465" s="3"/>
      <c r="D1465" s="3"/>
      <c r="E1465" s="3"/>
      <c r="F1465" s="3"/>
      <c r="G1465" s="3"/>
      <c r="I1465" s="3"/>
      <c r="J1465" s="140"/>
      <c r="K1465" s="83"/>
      <c r="L1465" s="140"/>
      <c r="M1465" s="83"/>
      <c r="N1465" s="3"/>
      <c r="O1465" s="3"/>
      <c r="P1465" s="3"/>
    </row>
    <row r="1466" spans="1:16" ht="11.25" x14ac:dyDescent="0.2">
      <c r="A1466" s="3"/>
      <c r="B1466" s="3"/>
      <c r="C1466" s="3"/>
      <c r="D1466" s="3"/>
      <c r="E1466" s="3"/>
      <c r="F1466" s="3"/>
      <c r="G1466" s="3"/>
      <c r="I1466" s="3"/>
      <c r="J1466" s="140"/>
      <c r="K1466" s="83"/>
      <c r="L1466" s="140"/>
      <c r="M1466" s="83"/>
      <c r="N1466" s="3"/>
      <c r="O1466" s="3"/>
      <c r="P1466" s="3"/>
    </row>
    <row r="1467" spans="1:16" ht="11.25" x14ac:dyDescent="0.2">
      <c r="A1467" s="3"/>
      <c r="B1467" s="3"/>
      <c r="C1467" s="3"/>
      <c r="D1467" s="3"/>
      <c r="E1467" s="3"/>
      <c r="F1467" s="3"/>
      <c r="G1467" s="3"/>
      <c r="I1467" s="3"/>
      <c r="J1467" s="140"/>
      <c r="K1467" s="83"/>
      <c r="L1467" s="140"/>
      <c r="M1467" s="83"/>
      <c r="N1467" s="3"/>
      <c r="O1467" s="3"/>
      <c r="P1467" s="3"/>
    </row>
    <row r="1468" spans="1:16" ht="11.25" x14ac:dyDescent="0.2">
      <c r="A1468" s="3"/>
      <c r="B1468" s="3"/>
      <c r="C1468" s="3"/>
      <c r="D1468" s="3"/>
      <c r="E1468" s="3"/>
      <c r="F1468" s="3"/>
      <c r="G1468" s="3"/>
      <c r="I1468" s="3"/>
      <c r="J1468" s="140"/>
      <c r="K1468" s="83"/>
      <c r="L1468" s="140"/>
      <c r="M1468" s="83"/>
      <c r="N1468" s="3"/>
      <c r="O1468" s="3"/>
      <c r="P1468" s="3"/>
    </row>
    <row r="1469" spans="1:16" ht="11.25" x14ac:dyDescent="0.2">
      <c r="A1469" s="3"/>
      <c r="B1469" s="3"/>
      <c r="C1469" s="3"/>
      <c r="D1469" s="3"/>
      <c r="E1469" s="3"/>
      <c r="F1469" s="3"/>
      <c r="G1469" s="3"/>
      <c r="I1469" s="3"/>
      <c r="J1469" s="140"/>
      <c r="K1469" s="83"/>
      <c r="L1469" s="140"/>
      <c r="M1469" s="83"/>
      <c r="N1469" s="3"/>
      <c r="O1469" s="3"/>
      <c r="P1469" s="3"/>
    </row>
    <row r="1470" spans="1:16" ht="11.25" x14ac:dyDescent="0.2">
      <c r="A1470" s="3"/>
      <c r="B1470" s="3"/>
      <c r="C1470" s="3"/>
      <c r="D1470" s="3"/>
      <c r="E1470" s="3"/>
      <c r="F1470" s="3"/>
      <c r="G1470" s="3"/>
      <c r="I1470" s="3"/>
      <c r="J1470" s="140"/>
      <c r="K1470" s="83"/>
      <c r="L1470" s="140"/>
      <c r="M1470" s="83"/>
      <c r="N1470" s="3"/>
      <c r="O1470" s="3"/>
      <c r="P1470" s="3"/>
    </row>
    <row r="1471" spans="1:16" ht="11.25" x14ac:dyDescent="0.2">
      <c r="A1471" s="3"/>
      <c r="B1471" s="3"/>
      <c r="C1471" s="3"/>
      <c r="D1471" s="3"/>
      <c r="E1471" s="3"/>
      <c r="F1471" s="3"/>
      <c r="G1471" s="3"/>
      <c r="I1471" s="3"/>
      <c r="J1471" s="140"/>
      <c r="K1471" s="83"/>
      <c r="L1471" s="140"/>
      <c r="M1471" s="83"/>
      <c r="N1471" s="3"/>
      <c r="O1471" s="3"/>
      <c r="P1471" s="3"/>
    </row>
    <row r="1472" spans="1:16" ht="11.25" x14ac:dyDescent="0.2">
      <c r="A1472" s="3"/>
      <c r="B1472" s="3"/>
      <c r="C1472" s="3"/>
      <c r="D1472" s="3"/>
      <c r="E1472" s="3"/>
      <c r="F1472" s="3"/>
      <c r="G1472" s="3"/>
      <c r="I1472" s="3"/>
      <c r="J1472" s="140"/>
      <c r="K1472" s="83"/>
      <c r="L1472" s="140"/>
      <c r="M1472" s="83"/>
      <c r="N1472" s="3"/>
      <c r="O1472" s="3"/>
      <c r="P1472" s="3"/>
    </row>
    <row r="1473" spans="1:16" ht="11.25" x14ac:dyDescent="0.2">
      <c r="A1473" s="3"/>
      <c r="B1473" s="3"/>
      <c r="C1473" s="3"/>
      <c r="D1473" s="3"/>
      <c r="E1473" s="3"/>
      <c r="F1473" s="3"/>
      <c r="G1473" s="3"/>
      <c r="I1473" s="3"/>
      <c r="J1473" s="140"/>
      <c r="K1473" s="83"/>
      <c r="L1473" s="140"/>
      <c r="M1473" s="83"/>
      <c r="N1473" s="3"/>
      <c r="O1473" s="3"/>
      <c r="P1473" s="3"/>
    </row>
    <row r="1474" spans="1:16" ht="11.25" x14ac:dyDescent="0.2">
      <c r="A1474" s="3"/>
      <c r="B1474" s="3"/>
      <c r="C1474" s="3"/>
      <c r="D1474" s="3"/>
      <c r="E1474" s="3"/>
      <c r="F1474" s="3"/>
      <c r="G1474" s="3"/>
      <c r="I1474" s="3"/>
      <c r="J1474" s="140"/>
      <c r="K1474" s="83"/>
      <c r="L1474" s="140"/>
      <c r="M1474" s="83"/>
      <c r="N1474" s="3"/>
      <c r="O1474" s="3"/>
      <c r="P1474" s="3"/>
    </row>
    <row r="1475" spans="1:16" ht="11.25" x14ac:dyDescent="0.2">
      <c r="A1475" s="3"/>
      <c r="B1475" s="3"/>
      <c r="C1475" s="3"/>
      <c r="D1475" s="3"/>
      <c r="E1475" s="3"/>
      <c r="F1475" s="3"/>
      <c r="G1475" s="3"/>
      <c r="I1475" s="3"/>
      <c r="J1475" s="140"/>
      <c r="K1475" s="83"/>
      <c r="L1475" s="140"/>
      <c r="M1475" s="83"/>
      <c r="N1475" s="3"/>
      <c r="O1475" s="3"/>
      <c r="P1475" s="3"/>
    </row>
    <row r="1476" spans="1:16" ht="11.25" x14ac:dyDescent="0.2">
      <c r="A1476" s="3"/>
      <c r="B1476" s="3"/>
      <c r="C1476" s="3"/>
      <c r="D1476" s="3"/>
      <c r="E1476" s="3"/>
      <c r="F1476" s="3"/>
      <c r="G1476" s="3"/>
      <c r="I1476" s="3"/>
      <c r="J1476" s="140"/>
      <c r="K1476" s="83"/>
      <c r="L1476" s="140"/>
      <c r="M1476" s="83"/>
      <c r="N1476" s="3"/>
      <c r="O1476" s="3"/>
      <c r="P1476" s="3"/>
    </row>
    <row r="1477" spans="1:16" ht="11.25" x14ac:dyDescent="0.2">
      <c r="A1477" s="3"/>
      <c r="B1477" s="3"/>
      <c r="C1477" s="3"/>
      <c r="D1477" s="3"/>
      <c r="E1477" s="3"/>
      <c r="F1477" s="3"/>
      <c r="G1477" s="3"/>
      <c r="I1477" s="3"/>
      <c r="J1477" s="140"/>
      <c r="K1477" s="83"/>
      <c r="L1477" s="140"/>
      <c r="M1477" s="83"/>
      <c r="N1477" s="3"/>
      <c r="O1477" s="3"/>
      <c r="P1477" s="3"/>
    </row>
    <row r="1478" spans="1:16" ht="11.25" x14ac:dyDescent="0.2">
      <c r="A1478" s="3"/>
      <c r="B1478" s="3"/>
      <c r="C1478" s="3"/>
      <c r="D1478" s="3"/>
      <c r="E1478" s="3"/>
      <c r="F1478" s="3"/>
      <c r="G1478" s="3"/>
      <c r="I1478" s="3"/>
      <c r="J1478" s="140"/>
      <c r="K1478" s="83"/>
      <c r="L1478" s="140"/>
      <c r="M1478" s="83"/>
      <c r="N1478" s="3"/>
      <c r="O1478" s="3"/>
      <c r="P1478" s="3"/>
    </row>
    <row r="1479" spans="1:16" ht="11.25" x14ac:dyDescent="0.2">
      <c r="A1479" s="3"/>
      <c r="B1479" s="3"/>
      <c r="C1479" s="3"/>
      <c r="D1479" s="3"/>
      <c r="E1479" s="3"/>
      <c r="F1479" s="3"/>
      <c r="G1479" s="3"/>
      <c r="I1479" s="3"/>
      <c r="J1479" s="140"/>
      <c r="K1479" s="83"/>
      <c r="L1479" s="140"/>
      <c r="M1479" s="83"/>
      <c r="N1479" s="3"/>
      <c r="O1479" s="3"/>
      <c r="P1479" s="3"/>
    </row>
    <row r="1480" spans="1:16" ht="11.25" x14ac:dyDescent="0.2">
      <c r="A1480" s="3"/>
      <c r="B1480" s="3"/>
      <c r="C1480" s="3"/>
      <c r="D1480" s="3"/>
      <c r="E1480" s="3"/>
      <c r="F1480" s="3"/>
      <c r="G1480" s="3"/>
      <c r="I1480" s="3"/>
      <c r="J1480" s="140"/>
      <c r="K1480" s="83"/>
      <c r="L1480" s="140"/>
      <c r="M1480" s="83"/>
      <c r="N1480" s="3"/>
      <c r="O1480" s="3"/>
      <c r="P1480" s="3"/>
    </row>
    <row r="1481" spans="1:16" ht="11.25" x14ac:dyDescent="0.2">
      <c r="A1481" s="3"/>
      <c r="B1481" s="3"/>
      <c r="C1481" s="3"/>
      <c r="D1481" s="3"/>
      <c r="E1481" s="3"/>
      <c r="F1481" s="3"/>
      <c r="G1481" s="3"/>
      <c r="I1481" s="3"/>
      <c r="J1481" s="140"/>
      <c r="K1481" s="83"/>
      <c r="L1481" s="140"/>
      <c r="M1481" s="83"/>
      <c r="N1481" s="3"/>
      <c r="O1481" s="3"/>
      <c r="P1481" s="3"/>
    </row>
    <row r="1482" spans="1:16" ht="11.25" x14ac:dyDescent="0.2">
      <c r="A1482" s="3"/>
      <c r="B1482" s="3"/>
      <c r="C1482" s="3"/>
      <c r="D1482" s="3"/>
      <c r="E1482" s="3"/>
      <c r="F1482" s="3"/>
      <c r="G1482" s="3"/>
      <c r="I1482" s="3"/>
      <c r="J1482" s="140"/>
      <c r="K1482" s="83"/>
      <c r="L1482" s="140"/>
      <c r="M1482" s="83"/>
      <c r="N1482" s="3"/>
      <c r="O1482" s="3"/>
      <c r="P1482" s="3"/>
    </row>
    <row r="1483" spans="1:16" ht="11.25" x14ac:dyDescent="0.2">
      <c r="A1483" s="3"/>
      <c r="B1483" s="3"/>
      <c r="C1483" s="3"/>
      <c r="D1483" s="3"/>
      <c r="E1483" s="3"/>
      <c r="F1483" s="3"/>
      <c r="G1483" s="3"/>
      <c r="I1483" s="3"/>
      <c r="J1483" s="140"/>
      <c r="K1483" s="83"/>
      <c r="L1483" s="140"/>
      <c r="M1483" s="83"/>
      <c r="N1483" s="3"/>
      <c r="O1483" s="3"/>
      <c r="P1483" s="3"/>
    </row>
    <row r="1484" spans="1:16" ht="11.25" x14ac:dyDescent="0.2">
      <c r="A1484" s="3"/>
      <c r="B1484" s="3"/>
      <c r="C1484" s="3"/>
      <c r="D1484" s="3"/>
      <c r="E1484" s="3"/>
      <c r="F1484" s="3"/>
      <c r="G1484" s="3"/>
      <c r="I1484" s="3"/>
      <c r="J1484" s="140"/>
      <c r="K1484" s="83"/>
      <c r="L1484" s="140"/>
      <c r="M1484" s="83"/>
      <c r="N1484" s="3"/>
      <c r="O1484" s="3"/>
      <c r="P1484" s="3"/>
    </row>
    <row r="1485" spans="1:16" ht="11.25" x14ac:dyDescent="0.2">
      <c r="A1485" s="3"/>
      <c r="B1485" s="3"/>
      <c r="C1485" s="3"/>
      <c r="D1485" s="3"/>
      <c r="E1485" s="3"/>
      <c r="F1485" s="3"/>
      <c r="G1485" s="3"/>
      <c r="I1485" s="3"/>
      <c r="J1485" s="140"/>
      <c r="K1485" s="83"/>
      <c r="L1485" s="140"/>
      <c r="M1485" s="83"/>
      <c r="N1485" s="3"/>
      <c r="O1485" s="3"/>
      <c r="P1485" s="3"/>
    </row>
    <row r="1486" spans="1:16" ht="11.25" x14ac:dyDescent="0.2">
      <c r="A1486" s="3"/>
      <c r="B1486" s="3"/>
      <c r="C1486" s="3"/>
      <c r="D1486" s="3"/>
      <c r="E1486" s="3"/>
      <c r="F1486" s="3"/>
      <c r="G1486" s="3"/>
      <c r="I1486" s="3"/>
      <c r="J1486" s="140"/>
      <c r="K1486" s="83"/>
      <c r="L1486" s="140"/>
      <c r="M1486" s="83"/>
      <c r="N1486" s="3"/>
      <c r="O1486" s="3"/>
      <c r="P1486" s="3"/>
    </row>
    <row r="1487" spans="1:16" ht="11.25" x14ac:dyDescent="0.2">
      <c r="A1487" s="3"/>
      <c r="B1487" s="3"/>
      <c r="C1487" s="3"/>
      <c r="D1487" s="3"/>
      <c r="E1487" s="3"/>
      <c r="F1487" s="3"/>
      <c r="G1487" s="3"/>
      <c r="I1487" s="3"/>
      <c r="J1487" s="140"/>
      <c r="K1487" s="83"/>
      <c r="L1487" s="140"/>
      <c r="M1487" s="83"/>
      <c r="N1487" s="3"/>
      <c r="O1487" s="3"/>
      <c r="P1487" s="3"/>
    </row>
    <row r="1488" spans="1:16" ht="11.25" x14ac:dyDescent="0.2">
      <c r="A1488" s="3"/>
      <c r="B1488" s="3"/>
      <c r="C1488" s="3"/>
      <c r="D1488" s="3"/>
      <c r="E1488" s="3"/>
      <c r="F1488" s="3"/>
      <c r="G1488" s="3"/>
      <c r="I1488" s="3"/>
      <c r="J1488" s="140"/>
      <c r="K1488" s="83"/>
      <c r="L1488" s="140"/>
      <c r="M1488" s="83"/>
      <c r="N1488" s="3"/>
      <c r="O1488" s="3"/>
      <c r="P1488" s="3"/>
    </row>
    <row r="1489" spans="1:16" ht="11.25" x14ac:dyDescent="0.2">
      <c r="A1489" s="3"/>
      <c r="B1489" s="3"/>
      <c r="C1489" s="3"/>
      <c r="D1489" s="3"/>
      <c r="E1489" s="3"/>
      <c r="F1489" s="3"/>
      <c r="G1489" s="3"/>
      <c r="I1489" s="3"/>
      <c r="J1489" s="140"/>
      <c r="K1489" s="83"/>
      <c r="L1489" s="140"/>
      <c r="M1489" s="83"/>
      <c r="N1489" s="3"/>
      <c r="O1489" s="3"/>
      <c r="P1489" s="3"/>
    </row>
    <row r="1490" spans="1:16" ht="11.25" x14ac:dyDescent="0.2">
      <c r="A1490" s="3"/>
      <c r="B1490" s="3"/>
      <c r="C1490" s="3"/>
      <c r="D1490" s="3"/>
      <c r="E1490" s="3"/>
      <c r="F1490" s="3"/>
      <c r="G1490" s="3"/>
      <c r="I1490" s="3"/>
      <c r="J1490" s="140"/>
      <c r="K1490" s="83"/>
      <c r="L1490" s="140"/>
      <c r="M1490" s="83"/>
      <c r="N1490" s="3"/>
      <c r="O1490" s="3"/>
      <c r="P1490" s="3"/>
    </row>
    <row r="1491" spans="1:16" ht="11.25" x14ac:dyDescent="0.2">
      <c r="A1491" s="3"/>
      <c r="B1491" s="3"/>
      <c r="C1491" s="3"/>
      <c r="D1491" s="3"/>
      <c r="E1491" s="3"/>
      <c r="F1491" s="3"/>
      <c r="G1491" s="3"/>
      <c r="I1491" s="3"/>
      <c r="J1491" s="140"/>
      <c r="K1491" s="83"/>
      <c r="L1491" s="140"/>
      <c r="M1491" s="83"/>
      <c r="N1491" s="3"/>
      <c r="O1491" s="3"/>
      <c r="P1491" s="3"/>
    </row>
    <row r="1492" spans="1:16" ht="11.25" x14ac:dyDescent="0.2">
      <c r="A1492" s="3"/>
      <c r="B1492" s="3"/>
      <c r="C1492" s="3"/>
      <c r="D1492" s="3"/>
      <c r="E1492" s="3"/>
      <c r="F1492" s="3"/>
      <c r="G1492" s="3"/>
      <c r="I1492" s="3"/>
      <c r="J1492" s="140"/>
      <c r="K1492" s="83"/>
      <c r="L1492" s="140"/>
      <c r="M1492" s="83"/>
      <c r="N1492" s="3"/>
      <c r="O1492" s="3"/>
      <c r="P1492" s="3"/>
    </row>
    <row r="1493" spans="1:16" ht="11.25" x14ac:dyDescent="0.2">
      <c r="A1493" s="3"/>
      <c r="B1493" s="3"/>
      <c r="C1493" s="3"/>
      <c r="D1493" s="3"/>
      <c r="E1493" s="3"/>
      <c r="F1493" s="3"/>
      <c r="G1493" s="3"/>
      <c r="I1493" s="3"/>
      <c r="J1493" s="140"/>
      <c r="K1493" s="83"/>
      <c r="L1493" s="140"/>
      <c r="M1493" s="83"/>
      <c r="N1493" s="3"/>
      <c r="O1493" s="3"/>
      <c r="P1493" s="3"/>
    </row>
    <row r="1494" spans="1:16" ht="11.25" x14ac:dyDescent="0.2">
      <c r="A1494" s="3"/>
      <c r="B1494" s="3"/>
      <c r="C1494" s="3"/>
      <c r="D1494" s="3"/>
      <c r="E1494" s="3"/>
      <c r="F1494" s="3"/>
      <c r="G1494" s="3"/>
      <c r="I1494" s="3"/>
      <c r="J1494" s="140"/>
      <c r="K1494" s="83"/>
      <c r="L1494" s="140"/>
      <c r="M1494" s="83"/>
      <c r="N1494" s="3"/>
      <c r="O1494" s="3"/>
      <c r="P1494" s="3"/>
    </row>
    <row r="1495" spans="1:16" ht="11.25" x14ac:dyDescent="0.2">
      <c r="A1495" s="3"/>
      <c r="B1495" s="3"/>
      <c r="C1495" s="3"/>
      <c r="D1495" s="3"/>
      <c r="E1495" s="3"/>
      <c r="F1495" s="3"/>
      <c r="G1495" s="3"/>
      <c r="I1495" s="3"/>
      <c r="J1495" s="140"/>
      <c r="K1495" s="83"/>
      <c r="L1495" s="140"/>
      <c r="M1495" s="83"/>
      <c r="N1495" s="3"/>
      <c r="O1495" s="3"/>
      <c r="P1495" s="3"/>
    </row>
    <row r="1496" spans="1:16" ht="11.25" x14ac:dyDescent="0.2">
      <c r="A1496" s="3"/>
      <c r="B1496" s="3"/>
      <c r="C1496" s="3"/>
      <c r="D1496" s="3"/>
      <c r="E1496" s="3"/>
      <c r="F1496" s="3"/>
      <c r="G1496" s="3"/>
      <c r="I1496" s="3"/>
      <c r="J1496" s="140"/>
      <c r="K1496" s="83"/>
      <c r="L1496" s="140"/>
      <c r="M1496" s="83"/>
      <c r="N1496" s="3"/>
      <c r="O1496" s="3"/>
      <c r="P1496" s="3"/>
    </row>
    <row r="1497" spans="1:16" ht="11.25" x14ac:dyDescent="0.2">
      <c r="A1497" s="3"/>
      <c r="B1497" s="3"/>
      <c r="C1497" s="3"/>
      <c r="D1497" s="3"/>
      <c r="E1497" s="3"/>
      <c r="F1497" s="3"/>
      <c r="G1497" s="3"/>
      <c r="I1497" s="3"/>
      <c r="J1497" s="140"/>
      <c r="K1497" s="83"/>
      <c r="L1497" s="140"/>
      <c r="M1497" s="83"/>
      <c r="N1497" s="3"/>
      <c r="O1497" s="3"/>
      <c r="P1497" s="3"/>
    </row>
    <row r="1498" spans="1:16" ht="11.25" x14ac:dyDescent="0.2">
      <c r="A1498" s="3"/>
      <c r="B1498" s="3"/>
      <c r="C1498" s="3"/>
      <c r="D1498" s="3"/>
      <c r="E1498" s="3"/>
      <c r="F1498" s="3"/>
      <c r="G1498" s="3"/>
      <c r="I1498" s="3"/>
      <c r="J1498" s="140"/>
      <c r="K1498" s="83"/>
      <c r="L1498" s="140"/>
      <c r="M1498" s="83"/>
      <c r="N1498" s="3"/>
      <c r="O1498" s="3"/>
      <c r="P1498" s="3"/>
    </row>
    <row r="1499" spans="1:16" ht="11.25" x14ac:dyDescent="0.2">
      <c r="A1499" s="3"/>
      <c r="B1499" s="3"/>
      <c r="C1499" s="3"/>
      <c r="D1499" s="3"/>
      <c r="E1499" s="3"/>
      <c r="F1499" s="3"/>
      <c r="G1499" s="3"/>
      <c r="I1499" s="3"/>
      <c r="J1499" s="140"/>
      <c r="K1499" s="83"/>
      <c r="L1499" s="140"/>
      <c r="M1499" s="83"/>
      <c r="N1499" s="3"/>
      <c r="O1499" s="3"/>
      <c r="P1499" s="3"/>
    </row>
    <row r="1500" spans="1:16" ht="11.25" x14ac:dyDescent="0.2">
      <c r="A1500" s="3"/>
      <c r="B1500" s="3"/>
      <c r="C1500" s="3"/>
      <c r="D1500" s="3"/>
      <c r="E1500" s="3"/>
      <c r="F1500" s="3"/>
      <c r="G1500" s="3"/>
      <c r="I1500" s="3"/>
      <c r="J1500" s="140"/>
      <c r="K1500" s="83"/>
      <c r="L1500" s="140"/>
      <c r="M1500" s="83"/>
      <c r="N1500" s="3"/>
      <c r="O1500" s="3"/>
      <c r="P1500" s="3"/>
    </row>
    <row r="1501" spans="1:16" ht="11.25" x14ac:dyDescent="0.2">
      <c r="A1501" s="3"/>
      <c r="B1501" s="3"/>
      <c r="C1501" s="3"/>
      <c r="D1501" s="3"/>
      <c r="E1501" s="3"/>
      <c r="F1501" s="3"/>
      <c r="G1501" s="3"/>
      <c r="I1501" s="3"/>
      <c r="J1501" s="140"/>
      <c r="K1501" s="83"/>
      <c r="L1501" s="140"/>
      <c r="M1501" s="83"/>
      <c r="N1501" s="3"/>
      <c r="O1501" s="3"/>
      <c r="P1501" s="3"/>
    </row>
    <row r="1502" spans="1:16" ht="11.25" x14ac:dyDescent="0.2">
      <c r="A1502" s="3"/>
      <c r="B1502" s="3"/>
      <c r="C1502" s="3"/>
      <c r="D1502" s="3"/>
      <c r="E1502" s="3"/>
      <c r="F1502" s="3"/>
      <c r="G1502" s="3"/>
      <c r="I1502" s="3"/>
      <c r="J1502" s="140"/>
      <c r="K1502" s="83"/>
      <c r="L1502" s="140"/>
      <c r="M1502" s="83"/>
      <c r="N1502" s="3"/>
      <c r="O1502" s="3"/>
      <c r="P1502" s="3"/>
    </row>
    <row r="1503" spans="1:16" ht="11.25" x14ac:dyDescent="0.2">
      <c r="A1503" s="3"/>
      <c r="B1503" s="3"/>
      <c r="C1503" s="3"/>
      <c r="D1503" s="3"/>
      <c r="E1503" s="3"/>
      <c r="F1503" s="3"/>
      <c r="G1503" s="3"/>
      <c r="I1503" s="3"/>
      <c r="J1503" s="140"/>
      <c r="K1503" s="83"/>
      <c r="L1503" s="140"/>
      <c r="M1503" s="83"/>
      <c r="N1503" s="3"/>
      <c r="O1503" s="3"/>
      <c r="P1503" s="3"/>
    </row>
    <row r="1504" spans="1:16" ht="11.25" x14ac:dyDescent="0.2">
      <c r="A1504" s="3"/>
      <c r="B1504" s="3"/>
      <c r="C1504" s="3"/>
      <c r="D1504" s="3"/>
      <c r="E1504" s="3"/>
      <c r="F1504" s="3"/>
      <c r="G1504" s="3"/>
      <c r="I1504" s="3"/>
      <c r="J1504" s="140"/>
      <c r="K1504" s="83"/>
      <c r="L1504" s="140"/>
      <c r="M1504" s="83"/>
      <c r="N1504" s="3"/>
      <c r="O1504" s="3"/>
      <c r="P1504" s="3"/>
    </row>
    <row r="1505" spans="1:16" ht="11.25" x14ac:dyDescent="0.2">
      <c r="A1505" s="3"/>
      <c r="B1505" s="3"/>
      <c r="C1505" s="3"/>
      <c r="D1505" s="3"/>
      <c r="E1505" s="3"/>
      <c r="F1505" s="3"/>
      <c r="G1505" s="3"/>
      <c r="I1505" s="3"/>
      <c r="J1505" s="140"/>
      <c r="K1505" s="83"/>
      <c r="L1505" s="140"/>
      <c r="M1505" s="83"/>
      <c r="N1505" s="3"/>
      <c r="O1505" s="3"/>
      <c r="P1505" s="3"/>
    </row>
    <row r="1506" spans="1:16" ht="11.25" x14ac:dyDescent="0.2">
      <c r="A1506" s="3"/>
      <c r="B1506" s="3"/>
      <c r="C1506" s="3"/>
      <c r="D1506" s="3"/>
      <c r="E1506" s="3"/>
      <c r="F1506" s="3"/>
      <c r="G1506" s="3"/>
      <c r="I1506" s="3"/>
      <c r="J1506" s="140"/>
      <c r="K1506" s="83"/>
      <c r="L1506" s="140"/>
      <c r="M1506" s="83"/>
      <c r="N1506" s="3"/>
      <c r="O1506" s="3"/>
      <c r="P1506" s="3"/>
    </row>
    <row r="1507" spans="1:16" ht="11.25" x14ac:dyDescent="0.2">
      <c r="A1507" s="3"/>
      <c r="B1507" s="3"/>
      <c r="C1507" s="3"/>
      <c r="D1507" s="3"/>
      <c r="E1507" s="3"/>
      <c r="F1507" s="3"/>
      <c r="G1507" s="3"/>
      <c r="I1507" s="3"/>
      <c r="J1507" s="140"/>
      <c r="K1507" s="83"/>
      <c r="L1507" s="140"/>
      <c r="M1507" s="83"/>
      <c r="N1507" s="3"/>
      <c r="O1507" s="3"/>
      <c r="P1507" s="3"/>
    </row>
    <row r="1508" spans="1:16" ht="11.25" x14ac:dyDescent="0.2">
      <c r="A1508" s="3"/>
      <c r="B1508" s="3"/>
      <c r="C1508" s="3"/>
      <c r="D1508" s="3"/>
      <c r="E1508" s="3"/>
      <c r="F1508" s="3"/>
      <c r="G1508" s="3"/>
      <c r="I1508" s="3"/>
      <c r="J1508" s="140"/>
      <c r="K1508" s="83"/>
      <c r="L1508" s="140"/>
      <c r="M1508" s="83"/>
      <c r="N1508" s="3"/>
      <c r="O1508" s="3"/>
      <c r="P1508" s="3"/>
    </row>
    <row r="1509" spans="1:16" ht="11.25" x14ac:dyDescent="0.2">
      <c r="A1509" s="3"/>
      <c r="B1509" s="3"/>
      <c r="C1509" s="3"/>
      <c r="D1509" s="3"/>
      <c r="E1509" s="3"/>
      <c r="F1509" s="3"/>
      <c r="G1509" s="3"/>
      <c r="I1509" s="3"/>
      <c r="J1509" s="140"/>
      <c r="K1509" s="83"/>
      <c r="L1509" s="140"/>
      <c r="M1509" s="83"/>
      <c r="N1509" s="3"/>
      <c r="O1509" s="3"/>
      <c r="P1509" s="3"/>
    </row>
    <row r="1510" spans="1:16" ht="11.25" x14ac:dyDescent="0.2">
      <c r="A1510" s="3"/>
      <c r="B1510" s="3"/>
      <c r="C1510" s="3"/>
      <c r="D1510" s="3"/>
      <c r="E1510" s="3"/>
      <c r="F1510" s="3"/>
      <c r="G1510" s="3"/>
      <c r="I1510" s="3"/>
      <c r="J1510" s="140"/>
      <c r="K1510" s="83"/>
      <c r="L1510" s="140"/>
      <c r="M1510" s="83"/>
      <c r="N1510" s="3"/>
      <c r="O1510" s="3"/>
      <c r="P1510" s="3"/>
    </row>
    <row r="1511" spans="1:16" ht="11.25" x14ac:dyDescent="0.2">
      <c r="A1511" s="3"/>
      <c r="B1511" s="3"/>
      <c r="C1511" s="3"/>
      <c r="D1511" s="3"/>
      <c r="E1511" s="3"/>
      <c r="F1511" s="3"/>
      <c r="G1511" s="3"/>
      <c r="I1511" s="3"/>
      <c r="J1511" s="140"/>
      <c r="K1511" s="83"/>
      <c r="L1511" s="140"/>
      <c r="M1511" s="83"/>
      <c r="N1511" s="3"/>
      <c r="O1511" s="3"/>
      <c r="P1511" s="3"/>
    </row>
    <row r="1512" spans="1:16" ht="11.25" x14ac:dyDescent="0.2">
      <c r="A1512" s="3"/>
      <c r="B1512" s="3"/>
      <c r="C1512" s="3"/>
      <c r="D1512" s="3"/>
      <c r="E1512" s="3"/>
      <c r="F1512" s="3"/>
      <c r="G1512" s="3"/>
      <c r="I1512" s="3"/>
      <c r="J1512" s="140"/>
      <c r="K1512" s="83"/>
      <c r="L1512" s="140"/>
      <c r="M1512" s="83"/>
      <c r="N1512" s="3"/>
      <c r="O1512" s="3"/>
      <c r="P1512" s="3"/>
    </row>
    <row r="1513" spans="1:16" ht="11.25" x14ac:dyDescent="0.2">
      <c r="A1513" s="3"/>
      <c r="B1513" s="3"/>
      <c r="C1513" s="3"/>
      <c r="D1513" s="3"/>
      <c r="E1513" s="3"/>
      <c r="F1513" s="3"/>
      <c r="G1513" s="3"/>
      <c r="I1513" s="3"/>
      <c r="J1513" s="140"/>
      <c r="K1513" s="83"/>
      <c r="L1513" s="140"/>
      <c r="M1513" s="83"/>
      <c r="N1513" s="3"/>
      <c r="O1513" s="3"/>
      <c r="P1513" s="3"/>
    </row>
    <row r="1514" spans="1:16" ht="11.25" x14ac:dyDescent="0.2">
      <c r="A1514" s="3"/>
      <c r="B1514" s="3"/>
      <c r="C1514" s="3"/>
      <c r="D1514" s="3"/>
      <c r="E1514" s="3"/>
      <c r="F1514" s="3"/>
      <c r="G1514" s="3"/>
      <c r="I1514" s="3"/>
      <c r="J1514" s="140"/>
      <c r="K1514" s="83"/>
      <c r="L1514" s="140"/>
      <c r="M1514" s="83"/>
      <c r="N1514" s="3"/>
      <c r="O1514" s="3"/>
      <c r="P1514" s="3"/>
    </row>
    <row r="1515" spans="1:16" ht="11.25" x14ac:dyDescent="0.2">
      <c r="A1515" s="3"/>
      <c r="B1515" s="3"/>
      <c r="C1515" s="3"/>
      <c r="D1515" s="3"/>
      <c r="E1515" s="3"/>
      <c r="F1515" s="3"/>
      <c r="G1515" s="3"/>
      <c r="I1515" s="3"/>
      <c r="J1515" s="140"/>
      <c r="K1515" s="83"/>
      <c r="L1515" s="140"/>
      <c r="M1515" s="83"/>
      <c r="N1515" s="3"/>
      <c r="O1515" s="3"/>
      <c r="P1515" s="3"/>
    </row>
    <row r="1516" spans="1:16" ht="11.25" x14ac:dyDescent="0.2">
      <c r="A1516" s="3"/>
      <c r="B1516" s="3"/>
      <c r="C1516" s="3"/>
      <c r="D1516" s="3"/>
      <c r="E1516" s="3"/>
      <c r="F1516" s="3"/>
      <c r="G1516" s="3"/>
      <c r="I1516" s="3"/>
      <c r="J1516" s="140"/>
      <c r="K1516" s="83"/>
      <c r="L1516" s="140"/>
      <c r="M1516" s="83"/>
      <c r="N1516" s="3"/>
      <c r="O1516" s="3"/>
      <c r="P1516" s="3"/>
    </row>
    <row r="1517" spans="1:16" ht="11.25" x14ac:dyDescent="0.2">
      <c r="A1517" s="3"/>
      <c r="B1517" s="3"/>
      <c r="C1517" s="3"/>
      <c r="D1517" s="3"/>
      <c r="E1517" s="3"/>
      <c r="F1517" s="3"/>
      <c r="G1517" s="3"/>
      <c r="I1517" s="3"/>
      <c r="J1517" s="140"/>
      <c r="K1517" s="83"/>
      <c r="L1517" s="140"/>
      <c r="M1517" s="83"/>
      <c r="N1517" s="3"/>
      <c r="O1517" s="3"/>
      <c r="P1517" s="3"/>
    </row>
    <row r="1525" spans="1:16" ht="11.25" x14ac:dyDescent="0.2">
      <c r="A1525" s="3"/>
      <c r="B1525" s="3"/>
      <c r="C1525" s="3"/>
      <c r="D1525" s="3"/>
      <c r="E1525" s="3"/>
      <c r="F1525" s="3"/>
      <c r="G1525" s="3"/>
      <c r="I1525" s="3"/>
      <c r="J1525" s="140"/>
      <c r="K1525" s="83"/>
      <c r="L1525" s="140"/>
      <c r="M1525" s="83"/>
      <c r="N1525" s="3"/>
      <c r="O1525" s="3"/>
      <c r="P1525" s="3"/>
    </row>
    <row r="1526" spans="1:16" ht="11.25" x14ac:dyDescent="0.2">
      <c r="A1526" s="3"/>
      <c r="B1526" s="3"/>
      <c r="C1526" s="3"/>
      <c r="D1526" s="3"/>
      <c r="E1526" s="3"/>
      <c r="F1526" s="3"/>
      <c r="G1526" s="3"/>
      <c r="I1526" s="3"/>
      <c r="J1526" s="140"/>
      <c r="K1526" s="83"/>
      <c r="L1526" s="140"/>
      <c r="M1526" s="83"/>
      <c r="N1526" s="3"/>
      <c r="O1526" s="3"/>
      <c r="P1526" s="3"/>
    </row>
    <row r="1527" spans="1:16" ht="11.25" x14ac:dyDescent="0.2">
      <c r="A1527" s="3"/>
      <c r="B1527" s="3"/>
      <c r="C1527" s="3"/>
      <c r="D1527" s="3"/>
      <c r="E1527" s="3"/>
      <c r="F1527" s="3"/>
      <c r="G1527" s="3"/>
      <c r="I1527" s="3"/>
      <c r="J1527" s="140"/>
      <c r="K1527" s="83"/>
      <c r="L1527" s="140"/>
      <c r="M1527" s="83"/>
      <c r="N1527" s="3"/>
      <c r="O1527" s="3"/>
      <c r="P1527" s="3"/>
    </row>
    <row r="1528" spans="1:16" ht="11.25" x14ac:dyDescent="0.2">
      <c r="A1528" s="3"/>
      <c r="B1528" s="3"/>
      <c r="C1528" s="3"/>
      <c r="D1528" s="3"/>
      <c r="E1528" s="3"/>
      <c r="F1528" s="3"/>
      <c r="G1528" s="3"/>
      <c r="I1528" s="3"/>
      <c r="J1528" s="140"/>
      <c r="K1528" s="83"/>
      <c r="L1528" s="140"/>
      <c r="M1528" s="83"/>
      <c r="N1528" s="3"/>
      <c r="O1528" s="3"/>
      <c r="P1528" s="3"/>
    </row>
    <row r="1529" spans="1:16" ht="11.25" x14ac:dyDescent="0.2">
      <c r="A1529" s="3"/>
      <c r="B1529" s="3"/>
      <c r="C1529" s="3"/>
      <c r="D1529" s="3"/>
      <c r="E1529" s="3"/>
      <c r="F1529" s="3"/>
      <c r="G1529" s="3"/>
      <c r="I1529" s="3"/>
      <c r="J1529" s="140"/>
      <c r="K1529" s="83"/>
      <c r="L1529" s="140"/>
      <c r="M1529" s="83"/>
      <c r="N1529" s="3"/>
      <c r="O1529" s="3"/>
      <c r="P1529" s="3"/>
    </row>
    <row r="1530" spans="1:16" ht="11.25" x14ac:dyDescent="0.2">
      <c r="A1530" s="3"/>
      <c r="B1530" s="3"/>
      <c r="C1530" s="3"/>
      <c r="D1530" s="3"/>
      <c r="E1530" s="3"/>
      <c r="F1530" s="3"/>
      <c r="G1530" s="3"/>
      <c r="I1530" s="3"/>
      <c r="J1530" s="140"/>
      <c r="K1530" s="83"/>
      <c r="L1530" s="140"/>
      <c r="M1530" s="83"/>
      <c r="N1530" s="3"/>
      <c r="O1530" s="3"/>
      <c r="P1530" s="3"/>
    </row>
    <row r="1531" spans="1:16" ht="11.25" x14ac:dyDescent="0.2">
      <c r="A1531" s="3"/>
      <c r="B1531" s="3"/>
      <c r="C1531" s="3"/>
      <c r="D1531" s="3"/>
      <c r="E1531" s="3"/>
      <c r="F1531" s="3"/>
      <c r="G1531" s="3"/>
      <c r="I1531" s="3"/>
      <c r="J1531" s="140"/>
      <c r="K1531" s="83"/>
      <c r="L1531" s="140"/>
      <c r="M1531" s="83"/>
      <c r="N1531" s="3"/>
      <c r="O1531" s="3"/>
      <c r="P1531" s="3"/>
    </row>
    <row r="1532" spans="1:16" ht="11.25" x14ac:dyDescent="0.2">
      <c r="A1532" s="3"/>
      <c r="B1532" s="3"/>
      <c r="C1532" s="3"/>
      <c r="D1532" s="3"/>
      <c r="E1532" s="3"/>
      <c r="F1532" s="3"/>
      <c r="G1532" s="3"/>
      <c r="I1532" s="3"/>
      <c r="J1532" s="140"/>
      <c r="K1532" s="83"/>
      <c r="L1532" s="140"/>
      <c r="M1532" s="83"/>
      <c r="N1532" s="3"/>
      <c r="O1532" s="3"/>
      <c r="P1532" s="3"/>
    </row>
    <row r="1533" spans="1:16" ht="11.25" x14ac:dyDescent="0.2">
      <c r="A1533" s="3"/>
      <c r="B1533" s="3"/>
      <c r="C1533" s="3"/>
      <c r="D1533" s="3"/>
      <c r="E1533" s="3"/>
      <c r="F1533" s="3"/>
      <c r="G1533" s="3"/>
      <c r="I1533" s="3"/>
      <c r="J1533" s="140"/>
      <c r="K1533" s="83"/>
      <c r="L1533" s="140"/>
      <c r="M1533" s="83"/>
      <c r="N1533" s="3"/>
      <c r="O1533" s="3"/>
      <c r="P1533" s="3"/>
    </row>
    <row r="1534" spans="1:16" ht="11.25" x14ac:dyDescent="0.2">
      <c r="A1534" s="3"/>
      <c r="B1534" s="3"/>
      <c r="C1534" s="3"/>
      <c r="D1534" s="3"/>
      <c r="E1534" s="3"/>
      <c r="F1534" s="3"/>
      <c r="G1534" s="3"/>
      <c r="I1534" s="3"/>
      <c r="J1534" s="140"/>
      <c r="K1534" s="83"/>
      <c r="L1534" s="140"/>
      <c r="M1534" s="83"/>
      <c r="N1534" s="3"/>
      <c r="O1534" s="3"/>
      <c r="P1534" s="3"/>
    </row>
    <row r="1535" spans="1:16" ht="11.25" x14ac:dyDescent="0.2">
      <c r="A1535" s="3"/>
      <c r="B1535" s="3"/>
      <c r="C1535" s="3"/>
      <c r="D1535" s="3"/>
      <c r="E1535" s="3"/>
      <c r="F1535" s="3"/>
      <c r="G1535" s="3"/>
      <c r="I1535" s="3"/>
      <c r="J1535" s="140"/>
      <c r="K1535" s="83"/>
      <c r="L1535" s="140"/>
      <c r="M1535" s="83"/>
      <c r="N1535" s="3"/>
      <c r="O1535" s="3"/>
      <c r="P1535" s="3"/>
    </row>
    <row r="1536" spans="1:16" ht="11.25" x14ac:dyDescent="0.2">
      <c r="A1536" s="3"/>
      <c r="B1536" s="3"/>
      <c r="C1536" s="3"/>
      <c r="D1536" s="3"/>
      <c r="E1536" s="3"/>
      <c r="F1536" s="3"/>
      <c r="G1536" s="3"/>
      <c r="I1536" s="3"/>
      <c r="J1536" s="140"/>
      <c r="K1536" s="83"/>
      <c r="L1536" s="140"/>
      <c r="M1536" s="83"/>
      <c r="N1536" s="3"/>
      <c r="O1536" s="3"/>
      <c r="P1536" s="3"/>
    </row>
    <row r="1537" spans="1:16" ht="11.25" x14ac:dyDescent="0.2">
      <c r="A1537" s="3"/>
      <c r="B1537" s="3"/>
      <c r="C1537" s="3"/>
      <c r="D1537" s="3"/>
      <c r="E1537" s="3"/>
      <c r="F1537" s="3"/>
      <c r="G1537" s="3"/>
      <c r="I1537" s="3"/>
      <c r="J1537" s="140"/>
      <c r="K1537" s="83"/>
      <c r="L1537" s="140"/>
      <c r="M1537" s="83"/>
      <c r="N1537" s="3"/>
      <c r="O1537" s="3"/>
      <c r="P1537" s="3"/>
    </row>
    <row r="1538" spans="1:16" ht="11.25" x14ac:dyDescent="0.2">
      <c r="A1538" s="3"/>
      <c r="B1538" s="3"/>
      <c r="C1538" s="3"/>
      <c r="D1538" s="3"/>
      <c r="E1538" s="3"/>
      <c r="F1538" s="3"/>
      <c r="G1538" s="3"/>
      <c r="I1538" s="3"/>
      <c r="J1538" s="140"/>
      <c r="K1538" s="83"/>
      <c r="L1538" s="140"/>
      <c r="M1538" s="83"/>
      <c r="N1538" s="3"/>
      <c r="O1538" s="3"/>
      <c r="P1538" s="3"/>
    </row>
    <row r="1539" spans="1:16" ht="11.25" x14ac:dyDescent="0.2">
      <c r="A1539" s="3"/>
      <c r="B1539" s="3"/>
      <c r="C1539" s="3"/>
      <c r="D1539" s="3"/>
      <c r="E1539" s="3"/>
      <c r="F1539" s="3"/>
      <c r="G1539" s="3"/>
      <c r="I1539" s="3"/>
      <c r="J1539" s="140"/>
      <c r="K1539" s="83"/>
      <c r="L1539" s="140"/>
      <c r="M1539" s="83"/>
      <c r="N1539" s="3"/>
      <c r="O1539" s="3"/>
      <c r="P1539" s="3"/>
    </row>
    <row r="1540" spans="1:16" ht="11.25" x14ac:dyDescent="0.2">
      <c r="A1540" s="3"/>
      <c r="B1540" s="3"/>
      <c r="C1540" s="3"/>
      <c r="D1540" s="3"/>
      <c r="E1540" s="3"/>
      <c r="F1540" s="3"/>
      <c r="G1540" s="3"/>
      <c r="I1540" s="3"/>
      <c r="J1540" s="140"/>
      <c r="K1540" s="83"/>
      <c r="L1540" s="140"/>
      <c r="M1540" s="83"/>
      <c r="N1540" s="3"/>
      <c r="O1540" s="3"/>
      <c r="P1540" s="3"/>
    </row>
    <row r="1541" spans="1:16" ht="11.25" x14ac:dyDescent="0.2">
      <c r="A1541" s="3"/>
      <c r="B1541" s="3"/>
      <c r="C1541" s="3"/>
      <c r="D1541" s="3"/>
      <c r="E1541" s="3"/>
      <c r="F1541" s="3"/>
      <c r="G1541" s="3"/>
      <c r="I1541" s="3"/>
      <c r="J1541" s="140"/>
      <c r="K1541" s="83"/>
      <c r="L1541" s="140"/>
      <c r="M1541" s="83"/>
      <c r="N1541" s="3"/>
      <c r="O1541" s="3"/>
      <c r="P1541" s="3"/>
    </row>
    <row r="1542" spans="1:16" ht="11.25" x14ac:dyDescent="0.2">
      <c r="A1542" s="3"/>
      <c r="B1542" s="3"/>
      <c r="C1542" s="3"/>
      <c r="D1542" s="3"/>
      <c r="E1542" s="3"/>
      <c r="F1542" s="3"/>
      <c r="G1542" s="3"/>
      <c r="I1542" s="3"/>
      <c r="J1542" s="140"/>
      <c r="K1542" s="83"/>
      <c r="L1542" s="140"/>
      <c r="M1542" s="83"/>
      <c r="N1542" s="3"/>
      <c r="O1542" s="3"/>
      <c r="P1542" s="3"/>
    </row>
    <row r="1543" spans="1:16" ht="11.25" x14ac:dyDescent="0.2">
      <c r="A1543" s="3"/>
      <c r="B1543" s="3"/>
      <c r="C1543" s="3"/>
      <c r="D1543" s="3"/>
      <c r="E1543" s="3"/>
      <c r="F1543" s="3"/>
      <c r="G1543" s="3"/>
      <c r="I1543" s="3"/>
      <c r="J1543" s="140"/>
      <c r="K1543" s="83"/>
      <c r="L1543" s="140"/>
      <c r="M1543" s="83"/>
      <c r="N1543" s="3"/>
      <c r="O1543" s="3"/>
      <c r="P1543" s="3"/>
    </row>
    <row r="1544" spans="1:16" ht="11.25" x14ac:dyDescent="0.2">
      <c r="A1544" s="3"/>
      <c r="B1544" s="3"/>
      <c r="C1544" s="3"/>
      <c r="D1544" s="3"/>
      <c r="E1544" s="3"/>
      <c r="F1544" s="3"/>
      <c r="G1544" s="3"/>
      <c r="I1544" s="3"/>
      <c r="J1544" s="140"/>
      <c r="K1544" s="83"/>
      <c r="L1544" s="140"/>
      <c r="M1544" s="83"/>
      <c r="N1544" s="3"/>
      <c r="O1544" s="3"/>
      <c r="P1544" s="3"/>
    </row>
    <row r="1545" spans="1:16" ht="11.25" x14ac:dyDescent="0.2">
      <c r="A1545" s="3"/>
      <c r="B1545" s="3"/>
      <c r="C1545" s="3"/>
      <c r="D1545" s="3"/>
      <c r="E1545" s="3"/>
      <c r="F1545" s="3"/>
      <c r="G1545" s="3"/>
      <c r="I1545" s="3"/>
      <c r="J1545" s="140"/>
      <c r="K1545" s="83"/>
      <c r="L1545" s="140"/>
      <c r="M1545" s="83"/>
      <c r="N1545" s="3"/>
      <c r="O1545" s="3"/>
      <c r="P1545" s="3"/>
    </row>
    <row r="1546" spans="1:16" ht="11.25" x14ac:dyDescent="0.2">
      <c r="A1546" s="3"/>
      <c r="B1546" s="3"/>
      <c r="C1546" s="3"/>
      <c r="D1546" s="3"/>
      <c r="E1546" s="3"/>
      <c r="F1546" s="3"/>
      <c r="G1546" s="3"/>
      <c r="I1546" s="3"/>
      <c r="J1546" s="140"/>
      <c r="K1546" s="83"/>
      <c r="L1546" s="140"/>
      <c r="M1546" s="83"/>
      <c r="N1546" s="3"/>
      <c r="O1546" s="3"/>
      <c r="P1546" s="3"/>
    </row>
    <row r="1547" spans="1:16" ht="11.25" x14ac:dyDescent="0.2">
      <c r="A1547" s="3"/>
      <c r="B1547" s="3"/>
      <c r="C1547" s="3"/>
      <c r="D1547" s="3"/>
      <c r="E1547" s="3"/>
      <c r="F1547" s="3"/>
      <c r="G1547" s="3"/>
      <c r="I1547" s="3"/>
      <c r="J1547" s="140"/>
      <c r="K1547" s="83"/>
      <c r="L1547" s="140"/>
      <c r="M1547" s="83"/>
      <c r="N1547" s="3"/>
      <c r="O1547" s="3"/>
      <c r="P1547" s="3"/>
    </row>
    <row r="1548" spans="1:16" ht="11.25" x14ac:dyDescent="0.2">
      <c r="A1548" s="3"/>
      <c r="B1548" s="3"/>
      <c r="C1548" s="3"/>
      <c r="D1548" s="3"/>
      <c r="E1548" s="3"/>
      <c r="F1548" s="3"/>
      <c r="G1548" s="3"/>
      <c r="I1548" s="3"/>
      <c r="J1548" s="140"/>
      <c r="K1548" s="83"/>
      <c r="L1548" s="140"/>
      <c r="M1548" s="83"/>
      <c r="N1548" s="3"/>
      <c r="O1548" s="3"/>
      <c r="P1548" s="3"/>
    </row>
    <row r="1549" spans="1:16" ht="11.25" x14ac:dyDescent="0.2">
      <c r="A1549" s="3"/>
      <c r="B1549" s="3"/>
      <c r="C1549" s="3"/>
      <c r="D1549" s="3"/>
      <c r="E1549" s="3"/>
      <c r="F1549" s="3"/>
      <c r="G1549" s="3"/>
      <c r="I1549" s="3"/>
      <c r="J1549" s="140"/>
      <c r="K1549" s="83"/>
      <c r="L1549" s="140"/>
      <c r="M1549" s="83"/>
      <c r="N1549" s="3"/>
      <c r="O1549" s="3"/>
      <c r="P1549" s="3"/>
    </row>
    <row r="1550" spans="1:16" ht="11.25" x14ac:dyDescent="0.2">
      <c r="A1550" s="3"/>
      <c r="B1550" s="3"/>
      <c r="C1550" s="3"/>
      <c r="D1550" s="3"/>
      <c r="E1550" s="3"/>
      <c r="F1550" s="3"/>
      <c r="G1550" s="3"/>
      <c r="I1550" s="3"/>
      <c r="J1550" s="140"/>
      <c r="K1550" s="83"/>
      <c r="L1550" s="140"/>
      <c r="M1550" s="83"/>
      <c r="N1550" s="3"/>
      <c r="O1550" s="3"/>
      <c r="P1550" s="3"/>
    </row>
    <row r="1551" spans="1:16" ht="11.25" x14ac:dyDescent="0.2">
      <c r="A1551" s="3"/>
      <c r="B1551" s="3"/>
      <c r="C1551" s="3"/>
      <c r="D1551" s="3"/>
      <c r="E1551" s="3"/>
      <c r="F1551" s="3"/>
      <c r="G1551" s="3"/>
      <c r="I1551" s="3"/>
      <c r="J1551" s="140"/>
      <c r="K1551" s="83"/>
      <c r="L1551" s="140"/>
      <c r="M1551" s="83"/>
      <c r="N1551" s="3"/>
      <c r="O1551" s="3"/>
      <c r="P1551" s="3"/>
    </row>
    <row r="1552" spans="1:16" ht="11.25" x14ac:dyDescent="0.2">
      <c r="A1552" s="3"/>
      <c r="B1552" s="3"/>
      <c r="C1552" s="3"/>
      <c r="D1552" s="3"/>
      <c r="E1552" s="3"/>
      <c r="F1552" s="3"/>
      <c r="G1552" s="3"/>
      <c r="I1552" s="3"/>
      <c r="J1552" s="140"/>
      <c r="K1552" s="83"/>
      <c r="L1552" s="140"/>
      <c r="M1552" s="83"/>
      <c r="N1552" s="3"/>
      <c r="O1552" s="3"/>
      <c r="P1552" s="3"/>
    </row>
    <row r="1553" spans="1:16" ht="11.25" x14ac:dyDescent="0.2">
      <c r="A1553" s="3"/>
      <c r="B1553" s="3"/>
      <c r="C1553" s="3"/>
      <c r="D1553" s="3"/>
      <c r="E1553" s="3"/>
      <c r="F1553" s="3"/>
      <c r="G1553" s="3"/>
      <c r="I1553" s="3"/>
      <c r="J1553" s="140"/>
      <c r="K1553" s="83"/>
      <c r="L1553" s="140"/>
      <c r="M1553" s="83"/>
      <c r="N1553" s="3"/>
      <c r="O1553" s="3"/>
      <c r="P1553" s="3"/>
    </row>
    <row r="1554" spans="1:16" ht="11.25" x14ac:dyDescent="0.2">
      <c r="A1554" s="3"/>
      <c r="B1554" s="3"/>
      <c r="C1554" s="3"/>
      <c r="D1554" s="3"/>
      <c r="E1554" s="3"/>
      <c r="F1554" s="3"/>
      <c r="G1554" s="3"/>
      <c r="I1554" s="3"/>
      <c r="J1554" s="140"/>
      <c r="K1554" s="83"/>
      <c r="L1554" s="140"/>
      <c r="M1554" s="83"/>
      <c r="N1554" s="3"/>
      <c r="O1554" s="3"/>
      <c r="P1554" s="3"/>
    </row>
    <row r="1555" spans="1:16" ht="11.25" x14ac:dyDescent="0.2">
      <c r="A1555" s="3"/>
      <c r="B1555" s="3"/>
      <c r="C1555" s="3"/>
      <c r="D1555" s="3"/>
      <c r="E1555" s="3"/>
      <c r="F1555" s="3"/>
      <c r="G1555" s="3"/>
      <c r="I1555" s="3"/>
      <c r="J1555" s="140"/>
      <c r="K1555" s="83"/>
      <c r="L1555" s="140"/>
      <c r="M1555" s="83"/>
      <c r="N1555" s="3"/>
      <c r="O1555" s="3"/>
      <c r="P1555" s="3"/>
    </row>
    <row r="1556" spans="1:16" ht="11.25" x14ac:dyDescent="0.2">
      <c r="A1556" s="3"/>
      <c r="B1556" s="3"/>
      <c r="C1556" s="3"/>
      <c r="D1556" s="3"/>
      <c r="E1556" s="3"/>
      <c r="F1556" s="3"/>
      <c r="G1556" s="3"/>
      <c r="I1556" s="3"/>
      <c r="J1556" s="140"/>
      <c r="K1556" s="83"/>
      <c r="L1556" s="140"/>
      <c r="M1556" s="83"/>
      <c r="N1556" s="3"/>
      <c r="O1556" s="3"/>
      <c r="P1556" s="3"/>
    </row>
    <row r="1557" spans="1:16" ht="11.25" x14ac:dyDescent="0.2">
      <c r="A1557" s="3"/>
      <c r="B1557" s="3"/>
      <c r="C1557" s="3"/>
      <c r="D1557" s="3"/>
      <c r="E1557" s="3"/>
      <c r="F1557" s="3"/>
      <c r="G1557" s="3"/>
      <c r="I1557" s="3"/>
      <c r="J1557" s="140"/>
      <c r="K1557" s="83"/>
      <c r="L1557" s="140"/>
      <c r="M1557" s="83"/>
      <c r="N1557" s="3"/>
      <c r="O1557" s="3"/>
      <c r="P1557" s="3"/>
    </row>
    <row r="1558" spans="1:16" ht="11.25" x14ac:dyDescent="0.2">
      <c r="A1558" s="3"/>
      <c r="B1558" s="3"/>
      <c r="C1558" s="3"/>
      <c r="D1558" s="3"/>
      <c r="E1558" s="3"/>
      <c r="F1558" s="3"/>
      <c r="G1558" s="3"/>
      <c r="I1558" s="3"/>
      <c r="J1558" s="140"/>
      <c r="K1558" s="83"/>
      <c r="L1558" s="140"/>
      <c r="M1558" s="83"/>
      <c r="N1558" s="3"/>
      <c r="O1558" s="3"/>
      <c r="P1558" s="3"/>
    </row>
    <row r="1559" spans="1:16" ht="11.25" x14ac:dyDescent="0.2">
      <c r="A1559" s="3"/>
      <c r="B1559" s="3"/>
      <c r="C1559" s="3"/>
      <c r="D1559" s="3"/>
      <c r="E1559" s="3"/>
      <c r="F1559" s="3"/>
      <c r="G1559" s="3"/>
      <c r="I1559" s="3"/>
      <c r="J1559" s="140"/>
      <c r="K1559" s="83"/>
      <c r="L1559" s="140"/>
      <c r="M1559" s="83"/>
      <c r="N1559" s="3"/>
      <c r="O1559" s="3"/>
      <c r="P1559" s="3"/>
    </row>
    <row r="1560" spans="1:16" ht="11.25" x14ac:dyDescent="0.2">
      <c r="A1560" s="3"/>
      <c r="B1560" s="3"/>
      <c r="C1560" s="3"/>
      <c r="D1560" s="3"/>
      <c r="E1560" s="3"/>
      <c r="F1560" s="3"/>
      <c r="G1560" s="3"/>
      <c r="I1560" s="3"/>
      <c r="J1560" s="140"/>
      <c r="K1560" s="83"/>
      <c r="L1560" s="140"/>
      <c r="M1560" s="83"/>
      <c r="N1560" s="3"/>
      <c r="O1560" s="3"/>
      <c r="P1560" s="3"/>
    </row>
    <row r="1561" spans="1:16" ht="11.25" x14ac:dyDescent="0.2">
      <c r="A1561" s="3"/>
      <c r="B1561" s="3"/>
      <c r="C1561" s="3"/>
      <c r="D1561" s="3"/>
      <c r="E1561" s="3"/>
      <c r="F1561" s="3"/>
      <c r="G1561" s="3"/>
      <c r="I1561" s="3"/>
      <c r="J1561" s="140"/>
      <c r="K1561" s="83"/>
      <c r="L1561" s="140"/>
      <c r="M1561" s="83"/>
      <c r="N1561" s="3"/>
      <c r="O1561" s="3"/>
      <c r="P1561" s="3"/>
    </row>
    <row r="1562" spans="1:16" ht="11.25" x14ac:dyDescent="0.2">
      <c r="A1562" s="3"/>
      <c r="B1562" s="3"/>
      <c r="C1562" s="3"/>
      <c r="D1562" s="3"/>
      <c r="E1562" s="3"/>
      <c r="F1562" s="3"/>
      <c r="G1562" s="3"/>
      <c r="I1562" s="3"/>
      <c r="J1562" s="140"/>
      <c r="K1562" s="83"/>
      <c r="L1562" s="140"/>
      <c r="M1562" s="83"/>
      <c r="N1562" s="3"/>
      <c r="O1562" s="3"/>
      <c r="P1562" s="3"/>
    </row>
    <row r="1563" spans="1:16" ht="11.25" x14ac:dyDescent="0.2">
      <c r="A1563" s="3"/>
      <c r="B1563" s="3"/>
      <c r="C1563" s="3"/>
      <c r="D1563" s="3"/>
      <c r="E1563" s="3"/>
      <c r="F1563" s="3"/>
      <c r="G1563" s="3"/>
      <c r="I1563" s="3"/>
      <c r="J1563" s="140"/>
      <c r="K1563" s="83"/>
      <c r="L1563" s="140"/>
      <c r="M1563" s="83"/>
      <c r="N1563" s="3"/>
      <c r="O1563" s="3"/>
      <c r="P1563" s="3"/>
    </row>
    <row r="1564" spans="1:16" ht="11.25" x14ac:dyDescent="0.2">
      <c r="A1564" s="3"/>
      <c r="B1564" s="3"/>
      <c r="C1564" s="3"/>
      <c r="D1564" s="3"/>
      <c r="E1564" s="3"/>
      <c r="F1564" s="3"/>
      <c r="G1564" s="3"/>
      <c r="I1564" s="3"/>
      <c r="J1564" s="140"/>
      <c r="K1564" s="83"/>
      <c r="L1564" s="140"/>
      <c r="M1564" s="83"/>
      <c r="N1564" s="3"/>
      <c r="O1564" s="3"/>
      <c r="P1564" s="3"/>
    </row>
    <row r="1565" spans="1:16" ht="11.25" x14ac:dyDescent="0.2">
      <c r="A1565" s="3"/>
      <c r="B1565" s="3"/>
      <c r="C1565" s="3"/>
      <c r="D1565" s="3"/>
      <c r="E1565" s="3"/>
      <c r="F1565" s="3"/>
      <c r="G1565" s="3"/>
      <c r="I1565" s="3"/>
      <c r="J1565" s="140"/>
      <c r="K1565" s="83"/>
      <c r="L1565" s="140"/>
      <c r="M1565" s="83"/>
      <c r="N1565" s="3"/>
      <c r="O1565" s="3"/>
      <c r="P1565" s="3"/>
    </row>
    <row r="1566" spans="1:16" ht="11.25" x14ac:dyDescent="0.2">
      <c r="A1566" s="3"/>
      <c r="B1566" s="3"/>
      <c r="C1566" s="3"/>
      <c r="D1566" s="3"/>
      <c r="E1566" s="3"/>
      <c r="F1566" s="3"/>
      <c r="G1566" s="3"/>
      <c r="I1566" s="3"/>
      <c r="J1566" s="140"/>
      <c r="K1566" s="83"/>
      <c r="L1566" s="140"/>
      <c r="M1566" s="83"/>
      <c r="N1566" s="3"/>
      <c r="O1566" s="3"/>
      <c r="P1566" s="3"/>
    </row>
    <row r="1567" spans="1:16" ht="11.25" x14ac:dyDescent="0.2">
      <c r="A1567" s="3"/>
      <c r="B1567" s="3"/>
      <c r="C1567" s="3"/>
      <c r="D1567" s="3"/>
      <c r="E1567" s="3"/>
      <c r="F1567" s="3"/>
      <c r="G1567" s="3"/>
      <c r="I1567" s="3"/>
      <c r="J1567" s="140"/>
      <c r="K1567" s="83"/>
      <c r="L1567" s="140"/>
      <c r="M1567" s="83"/>
      <c r="N1567" s="3"/>
      <c r="O1567" s="3"/>
      <c r="P1567" s="3"/>
    </row>
    <row r="1568" spans="1:16" ht="11.25" x14ac:dyDescent="0.2">
      <c r="A1568" s="3"/>
      <c r="B1568" s="3"/>
      <c r="C1568" s="3"/>
      <c r="D1568" s="3"/>
      <c r="E1568" s="3"/>
      <c r="F1568" s="3"/>
      <c r="G1568" s="3"/>
      <c r="I1568" s="3"/>
      <c r="J1568" s="140"/>
      <c r="K1568" s="83"/>
      <c r="L1568" s="140"/>
      <c r="M1568" s="83"/>
      <c r="N1568" s="3"/>
      <c r="O1568" s="3"/>
      <c r="P1568" s="3"/>
    </row>
    <row r="1569" spans="1:16" ht="11.25" x14ac:dyDescent="0.2">
      <c r="A1569" s="3"/>
      <c r="B1569" s="3"/>
      <c r="C1569" s="3"/>
      <c r="D1569" s="3"/>
      <c r="E1569" s="3"/>
      <c r="F1569" s="3"/>
      <c r="G1569" s="3"/>
      <c r="I1569" s="3"/>
      <c r="J1569" s="140"/>
      <c r="K1569" s="83"/>
      <c r="L1569" s="140"/>
      <c r="M1569" s="83"/>
      <c r="N1569" s="3"/>
      <c r="O1569" s="3"/>
      <c r="P1569" s="3"/>
    </row>
    <row r="1570" spans="1:16" ht="11.25" x14ac:dyDescent="0.2">
      <c r="A1570" s="3"/>
      <c r="B1570" s="3"/>
      <c r="C1570" s="3"/>
      <c r="D1570" s="3"/>
      <c r="E1570" s="3"/>
      <c r="F1570" s="3"/>
      <c r="G1570" s="3"/>
      <c r="I1570" s="3"/>
      <c r="J1570" s="140"/>
      <c r="K1570" s="83"/>
      <c r="L1570" s="140"/>
      <c r="M1570" s="83"/>
      <c r="N1570" s="3"/>
      <c r="O1570" s="3"/>
      <c r="P1570" s="3"/>
    </row>
    <row r="1571" spans="1:16" ht="11.25" x14ac:dyDescent="0.2">
      <c r="A1571" s="3"/>
      <c r="B1571" s="3"/>
      <c r="C1571" s="3"/>
      <c r="D1571" s="3"/>
      <c r="E1571" s="3"/>
      <c r="F1571" s="3"/>
      <c r="G1571" s="3"/>
      <c r="I1571" s="3"/>
      <c r="J1571" s="140"/>
      <c r="K1571" s="83"/>
      <c r="L1571" s="140"/>
      <c r="M1571" s="83"/>
      <c r="N1571" s="3"/>
      <c r="O1571" s="3"/>
      <c r="P1571" s="3"/>
    </row>
    <row r="1572" spans="1:16" ht="11.25" x14ac:dyDescent="0.2">
      <c r="A1572" s="3"/>
      <c r="B1572" s="3"/>
      <c r="C1572" s="3"/>
      <c r="D1572" s="3"/>
      <c r="E1572" s="3"/>
      <c r="F1572" s="3"/>
      <c r="G1572" s="3"/>
      <c r="I1572" s="3"/>
      <c r="J1572" s="140"/>
      <c r="K1572" s="83"/>
      <c r="L1572" s="140"/>
      <c r="M1572" s="83"/>
      <c r="N1572" s="3"/>
      <c r="O1572" s="3"/>
      <c r="P1572" s="3"/>
    </row>
    <row r="1573" spans="1:16" ht="11.25" x14ac:dyDescent="0.2">
      <c r="A1573" s="3"/>
      <c r="B1573" s="3"/>
      <c r="C1573" s="3"/>
      <c r="D1573" s="3"/>
      <c r="E1573" s="3"/>
      <c r="F1573" s="3"/>
      <c r="G1573" s="3"/>
      <c r="I1573" s="3"/>
      <c r="J1573" s="140"/>
      <c r="K1573" s="83"/>
      <c r="L1573" s="140"/>
      <c r="M1573" s="83"/>
      <c r="N1573" s="3"/>
      <c r="O1573" s="3"/>
      <c r="P1573" s="3"/>
    </row>
    <row r="1574" spans="1:16" ht="11.25" x14ac:dyDescent="0.2">
      <c r="A1574" s="3"/>
      <c r="B1574" s="3"/>
      <c r="C1574" s="3"/>
      <c r="D1574" s="3"/>
      <c r="E1574" s="3"/>
      <c r="F1574" s="3"/>
      <c r="G1574" s="3"/>
      <c r="I1574" s="3"/>
      <c r="J1574" s="140"/>
      <c r="K1574" s="83"/>
      <c r="L1574" s="140"/>
      <c r="M1574" s="83"/>
      <c r="N1574" s="3"/>
      <c r="O1574" s="3"/>
      <c r="P1574" s="3"/>
    </row>
    <row r="1575" spans="1:16" ht="11.25" x14ac:dyDescent="0.2">
      <c r="A1575" s="3"/>
      <c r="B1575" s="3"/>
      <c r="C1575" s="3"/>
      <c r="D1575" s="3"/>
      <c r="E1575" s="3"/>
      <c r="F1575" s="3"/>
      <c r="G1575" s="3"/>
      <c r="I1575" s="3"/>
      <c r="J1575" s="140"/>
      <c r="K1575" s="83"/>
      <c r="L1575" s="140"/>
      <c r="M1575" s="83"/>
      <c r="N1575" s="3"/>
      <c r="O1575" s="3"/>
      <c r="P1575" s="3"/>
    </row>
    <row r="1576" spans="1:16" ht="11.25" x14ac:dyDescent="0.2">
      <c r="A1576" s="3"/>
      <c r="B1576" s="3"/>
      <c r="C1576" s="3"/>
      <c r="D1576" s="3"/>
      <c r="E1576" s="3"/>
      <c r="F1576" s="3"/>
      <c r="G1576" s="3"/>
      <c r="I1576" s="3"/>
      <c r="J1576" s="140"/>
      <c r="K1576" s="83"/>
      <c r="L1576" s="140"/>
      <c r="M1576" s="83"/>
      <c r="N1576" s="3"/>
      <c r="O1576" s="3"/>
      <c r="P1576" s="3"/>
    </row>
    <row r="1577" spans="1:16" ht="11.25" x14ac:dyDescent="0.2">
      <c r="A1577" s="3"/>
      <c r="B1577" s="3"/>
      <c r="C1577" s="3"/>
      <c r="D1577" s="3"/>
      <c r="E1577" s="3"/>
      <c r="F1577" s="3"/>
      <c r="G1577" s="3"/>
      <c r="I1577" s="3"/>
      <c r="J1577" s="140"/>
      <c r="K1577" s="83"/>
      <c r="L1577" s="140"/>
      <c r="M1577" s="83"/>
      <c r="N1577" s="3"/>
      <c r="O1577" s="3"/>
      <c r="P1577" s="3"/>
    </row>
    <row r="1578" spans="1:16" ht="11.25" x14ac:dyDescent="0.2">
      <c r="A1578" s="3"/>
      <c r="B1578" s="3"/>
      <c r="C1578" s="3"/>
      <c r="D1578" s="3"/>
      <c r="E1578" s="3"/>
      <c r="F1578" s="3"/>
      <c r="G1578" s="3"/>
      <c r="I1578" s="3"/>
      <c r="J1578" s="140"/>
      <c r="K1578" s="83"/>
      <c r="L1578" s="140"/>
      <c r="M1578" s="83"/>
      <c r="N1578" s="3"/>
      <c r="O1578" s="3"/>
      <c r="P1578" s="3"/>
    </row>
    <row r="1579" spans="1:16" ht="11.25" x14ac:dyDescent="0.2">
      <c r="A1579" s="3"/>
      <c r="B1579" s="3"/>
      <c r="C1579" s="3"/>
      <c r="D1579" s="3"/>
      <c r="E1579" s="3"/>
      <c r="F1579" s="3"/>
      <c r="G1579" s="3"/>
      <c r="I1579" s="3"/>
      <c r="J1579" s="140"/>
      <c r="K1579" s="83"/>
      <c r="L1579" s="140"/>
      <c r="M1579" s="83"/>
      <c r="N1579" s="3"/>
      <c r="O1579" s="3"/>
      <c r="P1579" s="3"/>
    </row>
    <row r="1580" spans="1:16" ht="11.25" x14ac:dyDescent="0.2">
      <c r="A1580" s="3"/>
      <c r="B1580" s="3"/>
      <c r="C1580" s="3"/>
      <c r="D1580" s="3"/>
      <c r="E1580" s="3"/>
      <c r="F1580" s="3"/>
      <c r="G1580" s="3"/>
      <c r="I1580" s="3"/>
      <c r="J1580" s="140"/>
      <c r="K1580" s="83"/>
      <c r="L1580" s="140"/>
      <c r="M1580" s="83"/>
      <c r="N1580" s="3"/>
      <c r="O1580" s="3"/>
      <c r="P1580" s="3"/>
    </row>
    <row r="1581" spans="1:16" ht="11.25" x14ac:dyDescent="0.2">
      <c r="A1581" s="3"/>
      <c r="B1581" s="3"/>
      <c r="C1581" s="3"/>
      <c r="D1581" s="3"/>
      <c r="E1581" s="3"/>
      <c r="F1581" s="3"/>
      <c r="G1581" s="3"/>
      <c r="I1581" s="3"/>
      <c r="J1581" s="140"/>
      <c r="K1581" s="83"/>
      <c r="L1581" s="140"/>
      <c r="M1581" s="83"/>
      <c r="N1581" s="3"/>
      <c r="O1581" s="3"/>
      <c r="P1581" s="3"/>
    </row>
    <row r="1582" spans="1:16" ht="11.25" x14ac:dyDescent="0.2">
      <c r="A1582" s="3"/>
      <c r="B1582" s="3"/>
      <c r="C1582" s="3"/>
      <c r="D1582" s="3"/>
      <c r="E1582" s="3"/>
      <c r="F1582" s="3"/>
      <c r="G1582" s="3"/>
      <c r="I1582" s="3"/>
      <c r="J1582" s="140"/>
      <c r="K1582" s="83"/>
      <c r="L1582" s="140"/>
      <c r="M1582" s="83"/>
      <c r="N1582" s="3"/>
      <c r="O1582" s="3"/>
      <c r="P1582" s="3"/>
    </row>
    <row r="1583" spans="1:16" ht="11.25" x14ac:dyDescent="0.2">
      <c r="A1583" s="3"/>
      <c r="B1583" s="3"/>
      <c r="C1583" s="3"/>
      <c r="D1583" s="3"/>
      <c r="E1583" s="3"/>
      <c r="F1583" s="3"/>
      <c r="G1583" s="3"/>
      <c r="I1583" s="3"/>
      <c r="J1583" s="140"/>
      <c r="K1583" s="83"/>
      <c r="L1583" s="140"/>
      <c r="M1583" s="83"/>
      <c r="N1583" s="3"/>
      <c r="O1583" s="3"/>
      <c r="P1583" s="3"/>
    </row>
    <row r="1584" spans="1:16" ht="11.25" x14ac:dyDescent="0.2">
      <c r="A1584" s="3"/>
      <c r="B1584" s="3"/>
      <c r="C1584" s="3"/>
      <c r="D1584" s="3"/>
      <c r="E1584" s="3"/>
      <c r="F1584" s="3"/>
      <c r="G1584" s="3"/>
      <c r="I1584" s="3"/>
      <c r="J1584" s="140"/>
      <c r="K1584" s="83"/>
      <c r="L1584" s="140"/>
      <c r="M1584" s="83"/>
      <c r="N1584" s="3"/>
      <c r="O1584" s="3"/>
      <c r="P1584" s="3"/>
    </row>
    <row r="1585" spans="1:16" ht="11.25" x14ac:dyDescent="0.2">
      <c r="A1585" s="3"/>
      <c r="B1585" s="3"/>
      <c r="C1585" s="3"/>
      <c r="D1585" s="3"/>
      <c r="E1585" s="3"/>
      <c r="F1585" s="3"/>
      <c r="G1585" s="3"/>
      <c r="I1585" s="3"/>
      <c r="J1585" s="140"/>
      <c r="K1585" s="83"/>
      <c r="L1585" s="140"/>
      <c r="M1585" s="83"/>
      <c r="N1585" s="3"/>
      <c r="O1585" s="3"/>
      <c r="P1585" s="3"/>
    </row>
    <row r="1586" spans="1:16" ht="11.25" x14ac:dyDescent="0.2">
      <c r="A1586" s="3"/>
      <c r="B1586" s="3"/>
      <c r="C1586" s="3"/>
      <c r="D1586" s="3"/>
      <c r="E1586" s="3"/>
      <c r="F1586" s="3"/>
      <c r="G1586" s="3"/>
      <c r="I1586" s="3"/>
      <c r="J1586" s="140"/>
      <c r="K1586" s="83"/>
      <c r="L1586" s="140"/>
      <c r="M1586" s="83"/>
      <c r="N1586" s="3"/>
      <c r="O1586" s="3"/>
      <c r="P1586" s="3"/>
    </row>
    <row r="1587" spans="1:16" ht="11.25" x14ac:dyDescent="0.2">
      <c r="A1587" s="3"/>
      <c r="B1587" s="3"/>
      <c r="C1587" s="3"/>
      <c r="D1587" s="3"/>
      <c r="E1587" s="3"/>
      <c r="F1587" s="3"/>
      <c r="G1587" s="3"/>
      <c r="I1587" s="3"/>
      <c r="J1587" s="140"/>
      <c r="K1587" s="83"/>
      <c r="L1587" s="140"/>
      <c r="M1587" s="83"/>
      <c r="N1587" s="3"/>
      <c r="O1587" s="3"/>
      <c r="P1587" s="3"/>
    </row>
    <row r="1588" spans="1:16" ht="11.25" x14ac:dyDescent="0.2">
      <c r="A1588" s="3"/>
      <c r="B1588" s="3"/>
      <c r="C1588" s="3"/>
      <c r="D1588" s="3"/>
      <c r="E1588" s="3"/>
      <c r="F1588" s="3"/>
      <c r="G1588" s="3"/>
      <c r="I1588" s="3"/>
      <c r="J1588" s="140"/>
      <c r="K1588" s="83"/>
      <c r="L1588" s="140"/>
      <c r="M1588" s="83"/>
      <c r="N1588" s="3"/>
      <c r="O1588" s="3"/>
      <c r="P1588" s="3"/>
    </row>
    <row r="1589" spans="1:16" ht="11.25" x14ac:dyDescent="0.2">
      <c r="A1589" s="3"/>
      <c r="B1589" s="3"/>
      <c r="C1589" s="3"/>
      <c r="D1589" s="3"/>
      <c r="E1589" s="3"/>
      <c r="F1589" s="3"/>
      <c r="G1589" s="3"/>
      <c r="I1589" s="3"/>
      <c r="J1589" s="140"/>
      <c r="K1589" s="83"/>
      <c r="L1589" s="140"/>
      <c r="M1589" s="83"/>
      <c r="N1589" s="3"/>
      <c r="O1589" s="3"/>
      <c r="P1589" s="3"/>
    </row>
    <row r="1590" spans="1:16" ht="11.25" x14ac:dyDescent="0.2">
      <c r="A1590" s="3"/>
      <c r="B1590" s="3"/>
      <c r="C1590" s="3"/>
      <c r="D1590" s="3"/>
      <c r="E1590" s="3"/>
      <c r="F1590" s="3"/>
      <c r="G1590" s="3"/>
      <c r="I1590" s="3"/>
      <c r="J1590" s="140"/>
      <c r="K1590" s="83"/>
      <c r="L1590" s="140"/>
      <c r="M1590" s="83"/>
      <c r="N1590" s="3"/>
      <c r="O1590" s="3"/>
      <c r="P1590" s="3"/>
    </row>
    <row r="1591" spans="1:16" ht="11.25" x14ac:dyDescent="0.2">
      <c r="A1591" s="3"/>
      <c r="B1591" s="3"/>
      <c r="C1591" s="3"/>
      <c r="D1591" s="3"/>
      <c r="E1591" s="3"/>
      <c r="F1591" s="3"/>
      <c r="G1591" s="3"/>
      <c r="I1591" s="3"/>
      <c r="J1591" s="140"/>
      <c r="K1591" s="83"/>
      <c r="L1591" s="140"/>
      <c r="M1591" s="83"/>
      <c r="N1591" s="3"/>
      <c r="O1591" s="3"/>
      <c r="P1591" s="3"/>
    </row>
    <row r="1592" spans="1:16" ht="11.25" x14ac:dyDescent="0.2">
      <c r="A1592" s="3"/>
      <c r="B1592" s="3"/>
      <c r="C1592" s="3"/>
      <c r="D1592" s="3"/>
      <c r="E1592" s="3"/>
      <c r="F1592" s="3"/>
      <c r="G1592" s="3"/>
      <c r="I1592" s="3"/>
      <c r="J1592" s="140"/>
      <c r="K1592" s="83"/>
      <c r="L1592" s="140"/>
      <c r="M1592" s="83"/>
      <c r="N1592" s="3"/>
      <c r="O1592" s="3"/>
      <c r="P1592" s="3"/>
    </row>
    <row r="1593" spans="1:16" ht="11.25" x14ac:dyDescent="0.2">
      <c r="A1593" s="3"/>
      <c r="B1593" s="3"/>
      <c r="C1593" s="3"/>
      <c r="D1593" s="3"/>
      <c r="E1593" s="3"/>
      <c r="F1593" s="3"/>
      <c r="G1593" s="3"/>
      <c r="I1593" s="3"/>
      <c r="J1593" s="140"/>
      <c r="K1593" s="83"/>
      <c r="L1593" s="140"/>
      <c r="M1593" s="83"/>
      <c r="N1593" s="3"/>
      <c r="O1593" s="3"/>
      <c r="P1593" s="3"/>
    </row>
    <row r="1594" spans="1:16" ht="11.25" x14ac:dyDescent="0.2">
      <c r="A1594" s="3"/>
      <c r="B1594" s="3"/>
      <c r="C1594" s="3"/>
      <c r="D1594" s="3"/>
      <c r="E1594" s="3"/>
      <c r="F1594" s="3"/>
      <c r="G1594" s="3"/>
      <c r="I1594" s="3"/>
      <c r="J1594" s="140"/>
      <c r="K1594" s="83"/>
      <c r="L1594" s="140"/>
      <c r="M1594" s="83"/>
      <c r="N1594" s="3"/>
      <c r="O1594" s="3"/>
      <c r="P1594" s="3"/>
    </row>
    <row r="1595" spans="1:16" ht="11.25" x14ac:dyDescent="0.2">
      <c r="A1595" s="3"/>
      <c r="B1595" s="3"/>
      <c r="C1595" s="3"/>
      <c r="D1595" s="3"/>
      <c r="E1595" s="3"/>
      <c r="F1595" s="3"/>
      <c r="G1595" s="3"/>
      <c r="I1595" s="3"/>
      <c r="J1595" s="140"/>
      <c r="K1595" s="83"/>
      <c r="L1595" s="140"/>
      <c r="M1595" s="83"/>
      <c r="N1595" s="3"/>
      <c r="O1595" s="3"/>
      <c r="P1595" s="3"/>
    </row>
    <row r="1596" spans="1:16" ht="11.25" x14ac:dyDescent="0.2">
      <c r="A1596" s="3"/>
      <c r="B1596" s="3"/>
      <c r="C1596" s="3"/>
      <c r="D1596" s="3"/>
      <c r="E1596" s="3"/>
      <c r="F1596" s="3"/>
      <c r="G1596" s="3"/>
      <c r="I1596" s="3"/>
      <c r="J1596" s="140"/>
      <c r="K1596" s="83"/>
      <c r="L1596" s="140"/>
      <c r="M1596" s="83"/>
      <c r="N1596" s="3"/>
      <c r="O1596" s="3"/>
      <c r="P1596" s="3"/>
    </row>
    <row r="1597" spans="1:16" ht="11.25" x14ac:dyDescent="0.2">
      <c r="A1597" s="3"/>
      <c r="B1597" s="3"/>
      <c r="C1597" s="3"/>
      <c r="D1597" s="3"/>
      <c r="E1597" s="3"/>
      <c r="F1597" s="3"/>
      <c r="G1597" s="3"/>
      <c r="I1597" s="3"/>
      <c r="J1597" s="140"/>
      <c r="K1597" s="83"/>
      <c r="L1597" s="140"/>
      <c r="M1597" s="83"/>
      <c r="N1597" s="3"/>
      <c r="O1597" s="3"/>
      <c r="P1597" s="3"/>
    </row>
    <row r="1598" spans="1:16" ht="11.25" x14ac:dyDescent="0.2">
      <c r="A1598" s="3"/>
      <c r="B1598" s="3"/>
      <c r="C1598" s="3"/>
      <c r="D1598" s="3"/>
      <c r="E1598" s="3"/>
      <c r="F1598" s="3"/>
      <c r="G1598" s="3"/>
      <c r="I1598" s="3"/>
      <c r="J1598" s="140"/>
      <c r="K1598" s="83"/>
      <c r="L1598" s="140"/>
      <c r="M1598" s="83"/>
      <c r="N1598" s="3"/>
      <c r="O1598" s="3"/>
      <c r="P1598" s="3"/>
    </row>
    <row r="1599" spans="1:16" ht="11.25" x14ac:dyDescent="0.2">
      <c r="A1599" s="3"/>
      <c r="B1599" s="3"/>
      <c r="C1599" s="3"/>
      <c r="D1599" s="3"/>
      <c r="E1599" s="3"/>
      <c r="F1599" s="3"/>
      <c r="G1599" s="3"/>
      <c r="I1599" s="3"/>
      <c r="J1599" s="140"/>
      <c r="K1599" s="83"/>
      <c r="L1599" s="140"/>
      <c r="M1599" s="83"/>
      <c r="N1599" s="3"/>
      <c r="O1599" s="3"/>
      <c r="P1599" s="3"/>
    </row>
    <row r="1600" spans="1:16" ht="11.25" x14ac:dyDescent="0.2">
      <c r="A1600" s="3"/>
      <c r="B1600" s="3"/>
      <c r="C1600" s="3"/>
      <c r="D1600" s="3"/>
      <c r="E1600" s="3"/>
      <c r="F1600" s="3"/>
      <c r="G1600" s="3"/>
      <c r="I1600" s="3"/>
      <c r="J1600" s="140"/>
      <c r="K1600" s="83"/>
      <c r="L1600" s="140"/>
      <c r="M1600" s="83"/>
      <c r="N1600" s="3"/>
      <c r="O1600" s="3"/>
      <c r="P1600" s="3"/>
    </row>
    <row r="1601" spans="1:16" ht="11.25" x14ac:dyDescent="0.2">
      <c r="A1601" s="3"/>
      <c r="B1601" s="3"/>
      <c r="C1601" s="3"/>
      <c r="D1601" s="3"/>
      <c r="E1601" s="3"/>
      <c r="F1601" s="3"/>
      <c r="G1601" s="3"/>
      <c r="I1601" s="3"/>
      <c r="J1601" s="140"/>
      <c r="K1601" s="83"/>
      <c r="L1601" s="140"/>
      <c r="M1601" s="83"/>
      <c r="N1601" s="3"/>
      <c r="O1601" s="3"/>
      <c r="P1601" s="3"/>
    </row>
    <row r="1602" spans="1:16" ht="11.25" x14ac:dyDescent="0.2">
      <c r="A1602" s="3"/>
      <c r="B1602" s="3"/>
      <c r="C1602" s="3"/>
      <c r="D1602" s="3"/>
      <c r="E1602" s="3"/>
      <c r="F1602" s="3"/>
      <c r="G1602" s="3"/>
      <c r="I1602" s="3"/>
      <c r="J1602" s="140"/>
      <c r="K1602" s="83"/>
      <c r="L1602" s="140"/>
      <c r="M1602" s="83"/>
      <c r="N1602" s="3"/>
      <c r="O1602" s="3"/>
      <c r="P1602" s="3"/>
    </row>
    <row r="1603" spans="1:16" ht="11.25" x14ac:dyDescent="0.2">
      <c r="A1603" s="3"/>
      <c r="B1603" s="3"/>
      <c r="C1603" s="3"/>
      <c r="D1603" s="3"/>
      <c r="E1603" s="3"/>
      <c r="F1603" s="3"/>
      <c r="G1603" s="3"/>
      <c r="I1603" s="3"/>
      <c r="J1603" s="140"/>
      <c r="K1603" s="83"/>
      <c r="L1603" s="140"/>
      <c r="M1603" s="83"/>
      <c r="N1603" s="3"/>
      <c r="O1603" s="3"/>
      <c r="P1603" s="3"/>
    </row>
    <row r="1604" spans="1:16" ht="11.25" x14ac:dyDescent="0.2">
      <c r="A1604" s="3"/>
      <c r="B1604" s="3"/>
      <c r="C1604" s="3"/>
      <c r="D1604" s="3"/>
      <c r="E1604" s="3"/>
      <c r="F1604" s="3"/>
      <c r="G1604" s="3"/>
      <c r="I1604" s="3"/>
      <c r="J1604" s="140"/>
      <c r="K1604" s="83"/>
      <c r="L1604" s="140"/>
      <c r="M1604" s="83"/>
      <c r="N1604" s="3"/>
      <c r="O1604" s="3"/>
      <c r="P1604" s="3"/>
    </row>
    <row r="1605" spans="1:16" ht="11.25" x14ac:dyDescent="0.2">
      <c r="A1605" s="3"/>
      <c r="B1605" s="3"/>
      <c r="C1605" s="3"/>
      <c r="D1605" s="3"/>
      <c r="E1605" s="3"/>
      <c r="F1605" s="3"/>
      <c r="G1605" s="3"/>
      <c r="I1605" s="3"/>
      <c r="J1605" s="140"/>
      <c r="K1605" s="83"/>
      <c r="L1605" s="140"/>
      <c r="M1605" s="83"/>
      <c r="N1605" s="3"/>
      <c r="O1605" s="3"/>
      <c r="P1605" s="3"/>
    </row>
    <row r="1606" spans="1:16" ht="11.25" x14ac:dyDescent="0.2">
      <c r="A1606" s="3"/>
      <c r="B1606" s="3"/>
      <c r="C1606" s="3"/>
      <c r="D1606" s="3"/>
      <c r="E1606" s="3"/>
      <c r="F1606" s="3"/>
      <c r="G1606" s="3"/>
      <c r="I1606" s="3"/>
      <c r="J1606" s="140"/>
      <c r="K1606" s="83"/>
      <c r="L1606" s="140"/>
      <c r="M1606" s="83"/>
      <c r="N1606" s="3"/>
      <c r="O1606" s="3"/>
      <c r="P1606" s="3"/>
    </row>
    <row r="1607" spans="1:16" ht="11.25" x14ac:dyDescent="0.2">
      <c r="A1607" s="3"/>
      <c r="B1607" s="3"/>
      <c r="C1607" s="3"/>
      <c r="D1607" s="3"/>
      <c r="E1607" s="3"/>
      <c r="F1607" s="3"/>
      <c r="G1607" s="3"/>
      <c r="I1607" s="3"/>
      <c r="J1607" s="140"/>
      <c r="K1607" s="83"/>
      <c r="L1607" s="140"/>
      <c r="M1607" s="83"/>
      <c r="N1607" s="3"/>
      <c r="O1607" s="3"/>
      <c r="P1607" s="3"/>
    </row>
    <row r="1608" spans="1:16" ht="11.25" x14ac:dyDescent="0.2">
      <c r="A1608" s="3"/>
      <c r="B1608" s="3"/>
      <c r="C1608" s="3"/>
      <c r="D1608" s="3"/>
      <c r="E1608" s="3"/>
      <c r="F1608" s="3"/>
      <c r="G1608" s="3"/>
      <c r="I1608" s="3"/>
      <c r="J1608" s="140"/>
      <c r="K1608" s="83"/>
      <c r="L1608" s="140"/>
      <c r="M1608" s="83"/>
      <c r="N1608" s="3"/>
      <c r="O1608" s="3"/>
      <c r="P1608" s="3"/>
    </row>
    <row r="1609" spans="1:16" ht="11.25" x14ac:dyDescent="0.2">
      <c r="A1609" s="3"/>
      <c r="B1609" s="3"/>
      <c r="C1609" s="3"/>
      <c r="D1609" s="3"/>
      <c r="E1609" s="3"/>
      <c r="F1609" s="3"/>
      <c r="G1609" s="3"/>
      <c r="I1609" s="3"/>
      <c r="J1609" s="140"/>
      <c r="K1609" s="83"/>
      <c r="L1609" s="140"/>
      <c r="M1609" s="83"/>
      <c r="N1609" s="3"/>
      <c r="O1609" s="3"/>
      <c r="P1609" s="3"/>
    </row>
    <row r="1610" spans="1:16" ht="11.25" x14ac:dyDescent="0.2">
      <c r="A1610" s="3"/>
      <c r="B1610" s="3"/>
      <c r="C1610" s="3"/>
      <c r="D1610" s="3"/>
      <c r="E1610" s="3"/>
      <c r="F1610" s="3"/>
      <c r="G1610" s="3"/>
      <c r="I1610" s="3"/>
      <c r="J1610" s="140"/>
      <c r="K1610" s="83"/>
      <c r="L1610" s="140"/>
      <c r="M1610" s="83"/>
      <c r="N1610" s="3"/>
      <c r="O1610" s="3"/>
      <c r="P1610" s="3"/>
    </row>
    <row r="1611" spans="1:16" ht="11.25" x14ac:dyDescent="0.2">
      <c r="A1611" s="3"/>
      <c r="B1611" s="3"/>
      <c r="C1611" s="3"/>
      <c r="D1611" s="3"/>
      <c r="E1611" s="3"/>
      <c r="F1611" s="3"/>
      <c r="G1611" s="3"/>
      <c r="I1611" s="3"/>
      <c r="J1611" s="140"/>
      <c r="K1611" s="83"/>
      <c r="L1611" s="140"/>
      <c r="M1611" s="83"/>
      <c r="N1611" s="3"/>
      <c r="O1611" s="3"/>
      <c r="P1611" s="3"/>
    </row>
    <row r="1612" spans="1:16" ht="11.25" x14ac:dyDescent="0.2">
      <c r="A1612" s="3"/>
      <c r="B1612" s="3"/>
      <c r="C1612" s="3"/>
      <c r="D1612" s="3"/>
      <c r="E1612" s="3"/>
      <c r="F1612" s="3"/>
      <c r="G1612" s="3"/>
      <c r="I1612" s="3"/>
      <c r="J1612" s="140"/>
      <c r="K1612" s="83"/>
      <c r="L1612" s="140"/>
      <c r="M1612" s="83"/>
      <c r="N1612" s="3"/>
      <c r="O1612" s="3"/>
      <c r="P1612" s="3"/>
    </row>
    <row r="1613" spans="1:16" ht="11.25" x14ac:dyDescent="0.2">
      <c r="A1613" s="3"/>
      <c r="B1613" s="3"/>
      <c r="C1613" s="3"/>
      <c r="D1613" s="3"/>
      <c r="E1613" s="3"/>
      <c r="F1613" s="3"/>
      <c r="G1613" s="3"/>
      <c r="I1613" s="3"/>
      <c r="J1613" s="140"/>
      <c r="K1613" s="83"/>
      <c r="L1613" s="140"/>
      <c r="M1613" s="83"/>
      <c r="N1613" s="3"/>
      <c r="O1613" s="3"/>
      <c r="P1613" s="3"/>
    </row>
    <row r="1614" spans="1:16" ht="11.25" x14ac:dyDescent="0.2">
      <c r="A1614" s="3"/>
      <c r="B1614" s="3"/>
      <c r="C1614" s="3"/>
      <c r="D1614" s="3"/>
      <c r="E1614" s="3"/>
      <c r="F1614" s="3"/>
      <c r="G1614" s="3"/>
      <c r="I1614" s="3"/>
      <c r="J1614" s="140"/>
      <c r="K1614" s="83"/>
      <c r="L1614" s="140"/>
      <c r="M1614" s="83"/>
      <c r="N1614" s="3"/>
      <c r="O1614" s="3"/>
      <c r="P1614" s="3"/>
    </row>
    <row r="1615" spans="1:16" ht="11.25" x14ac:dyDescent="0.2">
      <c r="A1615" s="3"/>
      <c r="B1615" s="3"/>
      <c r="C1615" s="3"/>
      <c r="D1615" s="3"/>
      <c r="E1615" s="3"/>
      <c r="F1615" s="3"/>
      <c r="G1615" s="3"/>
      <c r="I1615" s="3"/>
      <c r="J1615" s="140"/>
      <c r="K1615" s="83"/>
      <c r="L1615" s="140"/>
      <c r="M1615" s="83"/>
      <c r="N1615" s="3"/>
      <c r="O1615" s="3"/>
      <c r="P1615" s="3"/>
    </row>
    <row r="1616" spans="1:16" ht="11.25" x14ac:dyDescent="0.2">
      <c r="A1616" s="3"/>
      <c r="B1616" s="3"/>
      <c r="C1616" s="3"/>
      <c r="D1616" s="3"/>
      <c r="E1616" s="3"/>
      <c r="F1616" s="3"/>
      <c r="G1616" s="3"/>
      <c r="I1616" s="3"/>
      <c r="J1616" s="140"/>
      <c r="K1616" s="83"/>
      <c r="L1616" s="140"/>
      <c r="M1616" s="83"/>
      <c r="N1616" s="3"/>
      <c r="O1616" s="3"/>
      <c r="P1616" s="3"/>
    </row>
    <row r="1617" spans="1:16" ht="11.25" x14ac:dyDescent="0.2">
      <c r="A1617" s="3"/>
      <c r="B1617" s="3"/>
      <c r="C1617" s="3"/>
      <c r="D1617" s="3"/>
      <c r="E1617" s="3"/>
      <c r="F1617" s="3"/>
      <c r="G1617" s="3"/>
      <c r="I1617" s="3"/>
      <c r="J1617" s="140"/>
      <c r="K1617" s="83"/>
      <c r="L1617" s="140"/>
      <c r="M1617" s="83"/>
      <c r="N1617" s="3"/>
      <c r="O1617" s="3"/>
      <c r="P1617" s="3"/>
    </row>
    <row r="1618" spans="1:16" ht="11.25" x14ac:dyDescent="0.2">
      <c r="A1618" s="3"/>
      <c r="B1618" s="3"/>
      <c r="C1618" s="3"/>
      <c r="D1618" s="3"/>
      <c r="E1618" s="3"/>
      <c r="F1618" s="3"/>
      <c r="G1618" s="3"/>
      <c r="I1618" s="3"/>
      <c r="J1618" s="140"/>
      <c r="K1618" s="83"/>
      <c r="L1618" s="140"/>
      <c r="M1618" s="83"/>
      <c r="N1618" s="3"/>
      <c r="O1618" s="3"/>
      <c r="P1618" s="3"/>
    </row>
    <row r="1619" spans="1:16" ht="11.25" x14ac:dyDescent="0.2">
      <c r="A1619" s="3"/>
      <c r="B1619" s="3"/>
      <c r="C1619" s="3"/>
      <c r="D1619" s="3"/>
      <c r="E1619" s="3"/>
      <c r="F1619" s="3"/>
      <c r="G1619" s="3"/>
      <c r="I1619" s="3"/>
      <c r="J1619" s="140"/>
      <c r="K1619" s="83"/>
      <c r="L1619" s="140"/>
      <c r="M1619" s="83"/>
      <c r="N1619" s="3"/>
      <c r="O1619" s="3"/>
      <c r="P1619" s="3"/>
    </row>
    <row r="1620" spans="1:16" ht="11.25" x14ac:dyDescent="0.2">
      <c r="A1620" s="3"/>
      <c r="B1620" s="3"/>
      <c r="C1620" s="3"/>
      <c r="D1620" s="3"/>
      <c r="E1620" s="3"/>
      <c r="F1620" s="3"/>
      <c r="G1620" s="3"/>
      <c r="I1620" s="3"/>
      <c r="J1620" s="140"/>
      <c r="K1620" s="83"/>
      <c r="L1620" s="140"/>
      <c r="M1620" s="83"/>
      <c r="N1620" s="3"/>
      <c r="O1620" s="3"/>
      <c r="P1620" s="3"/>
    </row>
    <row r="1621" spans="1:16" ht="11.25" x14ac:dyDescent="0.2">
      <c r="A1621" s="3"/>
      <c r="B1621" s="3"/>
      <c r="C1621" s="3"/>
      <c r="D1621" s="3"/>
      <c r="E1621" s="3"/>
      <c r="F1621" s="3"/>
      <c r="G1621" s="3"/>
      <c r="I1621" s="3"/>
      <c r="J1621" s="140"/>
      <c r="K1621" s="83"/>
      <c r="L1621" s="140"/>
      <c r="M1621" s="83"/>
      <c r="N1621" s="3"/>
      <c r="O1621" s="3"/>
      <c r="P1621" s="3"/>
    </row>
    <row r="1622" spans="1:16" ht="11.25" x14ac:dyDescent="0.2">
      <c r="A1622" s="3"/>
      <c r="B1622" s="3"/>
      <c r="C1622" s="3"/>
      <c r="D1622" s="3"/>
      <c r="E1622" s="3"/>
      <c r="F1622" s="3"/>
      <c r="G1622" s="3"/>
      <c r="I1622" s="3"/>
      <c r="J1622" s="140"/>
      <c r="K1622" s="83"/>
      <c r="L1622" s="140"/>
      <c r="M1622" s="83"/>
      <c r="N1622" s="3"/>
      <c r="O1622" s="3"/>
      <c r="P1622" s="3"/>
    </row>
    <row r="1623" spans="1:16" ht="11.25" x14ac:dyDescent="0.2">
      <c r="A1623" s="3"/>
      <c r="B1623" s="3"/>
      <c r="C1623" s="3"/>
      <c r="D1623" s="3"/>
      <c r="E1623" s="3"/>
      <c r="F1623" s="3"/>
      <c r="G1623" s="3"/>
      <c r="I1623" s="3"/>
      <c r="J1623" s="140"/>
      <c r="K1623" s="83"/>
      <c r="L1623" s="140"/>
      <c r="M1623" s="83"/>
      <c r="N1623" s="3"/>
      <c r="O1623" s="3"/>
      <c r="P1623" s="3"/>
    </row>
    <row r="1624" spans="1:16" ht="11.25" x14ac:dyDescent="0.2">
      <c r="A1624" s="3"/>
      <c r="B1624" s="3"/>
      <c r="C1624" s="3"/>
      <c r="D1624" s="3"/>
      <c r="E1624" s="3"/>
      <c r="F1624" s="3"/>
      <c r="G1624" s="3"/>
      <c r="I1624" s="3"/>
      <c r="J1624" s="140"/>
      <c r="K1624" s="83"/>
      <c r="L1624" s="140"/>
      <c r="M1624" s="83"/>
      <c r="N1624" s="3"/>
      <c r="O1624" s="3"/>
      <c r="P1624" s="3"/>
    </row>
    <row r="1625" spans="1:16" ht="11.25" x14ac:dyDescent="0.2">
      <c r="A1625" s="3"/>
      <c r="B1625" s="3"/>
      <c r="C1625" s="3"/>
      <c r="D1625" s="3"/>
      <c r="E1625" s="3"/>
      <c r="F1625" s="3"/>
      <c r="G1625" s="3"/>
      <c r="I1625" s="3"/>
      <c r="J1625" s="140"/>
      <c r="K1625" s="83"/>
      <c r="L1625" s="140"/>
      <c r="M1625" s="83"/>
      <c r="N1625" s="3"/>
      <c r="O1625" s="3"/>
      <c r="P1625" s="3"/>
    </row>
    <row r="1626" spans="1:16" ht="11.25" x14ac:dyDescent="0.2">
      <c r="A1626" s="3"/>
      <c r="B1626" s="3"/>
      <c r="C1626" s="3"/>
      <c r="D1626" s="3"/>
      <c r="E1626" s="3"/>
      <c r="F1626" s="3"/>
      <c r="G1626" s="3"/>
      <c r="I1626" s="3"/>
      <c r="J1626" s="140"/>
      <c r="K1626" s="83"/>
      <c r="L1626" s="140"/>
      <c r="M1626" s="83"/>
      <c r="N1626" s="3"/>
      <c r="O1626" s="3"/>
      <c r="P1626" s="3"/>
    </row>
    <row r="1627" spans="1:16" ht="11.25" x14ac:dyDescent="0.2">
      <c r="A1627" s="3"/>
      <c r="B1627" s="3"/>
      <c r="C1627" s="3"/>
      <c r="D1627" s="3"/>
      <c r="E1627" s="3"/>
      <c r="F1627" s="3"/>
      <c r="G1627" s="3"/>
      <c r="I1627" s="3"/>
      <c r="J1627" s="140"/>
      <c r="K1627" s="83"/>
      <c r="L1627" s="140"/>
      <c r="M1627" s="83"/>
      <c r="N1627" s="3"/>
      <c r="O1627" s="3"/>
      <c r="P1627" s="3"/>
    </row>
    <row r="1628" spans="1:16" ht="11.25" x14ac:dyDescent="0.2">
      <c r="A1628" s="3"/>
      <c r="B1628" s="3"/>
      <c r="C1628" s="3"/>
      <c r="D1628" s="3"/>
      <c r="E1628" s="3"/>
      <c r="F1628" s="3"/>
      <c r="G1628" s="3"/>
      <c r="I1628" s="3"/>
      <c r="J1628" s="140"/>
      <c r="K1628" s="83"/>
      <c r="L1628" s="140"/>
      <c r="M1628" s="83"/>
      <c r="N1628" s="3"/>
      <c r="O1628" s="3"/>
      <c r="P1628" s="3"/>
    </row>
    <row r="1629" spans="1:16" ht="11.25" x14ac:dyDescent="0.2">
      <c r="A1629" s="3"/>
      <c r="B1629" s="3"/>
      <c r="C1629" s="3"/>
      <c r="D1629" s="3"/>
      <c r="E1629" s="3"/>
      <c r="F1629" s="3"/>
      <c r="G1629" s="3"/>
      <c r="I1629" s="3"/>
      <c r="J1629" s="140"/>
      <c r="K1629" s="83"/>
      <c r="L1629" s="140"/>
      <c r="M1629" s="83"/>
      <c r="N1629" s="3"/>
      <c r="O1629" s="3"/>
      <c r="P1629" s="3"/>
    </row>
    <row r="1630" spans="1:16" ht="11.25" x14ac:dyDescent="0.2">
      <c r="A1630" s="3"/>
      <c r="B1630" s="3"/>
      <c r="C1630" s="3"/>
      <c r="D1630" s="3"/>
      <c r="E1630" s="3"/>
      <c r="F1630" s="3"/>
      <c r="G1630" s="3"/>
      <c r="I1630" s="3"/>
      <c r="J1630" s="140"/>
      <c r="K1630" s="83"/>
      <c r="L1630" s="140"/>
      <c r="M1630" s="83"/>
      <c r="N1630" s="3"/>
      <c r="O1630" s="3"/>
      <c r="P1630" s="3"/>
    </row>
    <row r="1631" spans="1:16" ht="11.25" x14ac:dyDescent="0.2">
      <c r="A1631" s="3"/>
      <c r="B1631" s="3"/>
      <c r="C1631" s="3"/>
      <c r="D1631" s="3"/>
      <c r="E1631" s="3"/>
      <c r="F1631" s="3"/>
      <c r="G1631" s="3"/>
      <c r="I1631" s="3"/>
      <c r="J1631" s="140"/>
      <c r="K1631" s="83"/>
      <c r="L1631" s="140"/>
      <c r="M1631" s="83"/>
      <c r="N1631" s="3"/>
      <c r="O1631" s="3"/>
      <c r="P1631" s="3"/>
    </row>
    <row r="1632" spans="1:16" ht="11.25" x14ac:dyDescent="0.2">
      <c r="A1632" s="3"/>
      <c r="B1632" s="3"/>
      <c r="C1632" s="3"/>
      <c r="D1632" s="3"/>
      <c r="E1632" s="3"/>
      <c r="F1632" s="3"/>
      <c r="G1632" s="3"/>
      <c r="I1632" s="3"/>
      <c r="J1632" s="140"/>
      <c r="K1632" s="83"/>
      <c r="L1632" s="140"/>
      <c r="M1632" s="83"/>
      <c r="N1632" s="3"/>
      <c r="O1632" s="3"/>
      <c r="P1632" s="3"/>
    </row>
    <row r="1633" spans="1:16" ht="11.25" x14ac:dyDescent="0.2">
      <c r="A1633" s="3"/>
      <c r="B1633" s="3"/>
      <c r="C1633" s="3"/>
      <c r="D1633" s="3"/>
      <c r="E1633" s="3"/>
      <c r="F1633" s="3"/>
      <c r="G1633" s="3"/>
      <c r="I1633" s="3"/>
      <c r="J1633" s="140"/>
      <c r="K1633" s="83"/>
      <c r="L1633" s="140"/>
      <c r="M1633" s="83"/>
      <c r="N1633" s="3"/>
      <c r="O1633" s="3"/>
      <c r="P1633" s="3"/>
    </row>
    <row r="1634" spans="1:16" ht="11.25" x14ac:dyDescent="0.2">
      <c r="A1634" s="3"/>
      <c r="B1634" s="3"/>
      <c r="C1634" s="3"/>
      <c r="D1634" s="3"/>
      <c r="E1634" s="3"/>
      <c r="F1634" s="3"/>
      <c r="G1634" s="3"/>
      <c r="I1634" s="3"/>
      <c r="J1634" s="140"/>
      <c r="K1634" s="83"/>
      <c r="L1634" s="140"/>
      <c r="M1634" s="83"/>
      <c r="N1634" s="3"/>
      <c r="O1634" s="3"/>
      <c r="P1634" s="3"/>
    </row>
    <row r="1635" spans="1:16" ht="11.25" x14ac:dyDescent="0.2">
      <c r="A1635" s="3"/>
      <c r="B1635" s="3"/>
      <c r="C1635" s="3"/>
      <c r="D1635" s="3"/>
      <c r="E1635" s="3"/>
      <c r="F1635" s="3"/>
      <c r="G1635" s="3"/>
      <c r="I1635" s="3"/>
      <c r="J1635" s="140"/>
      <c r="K1635" s="83"/>
      <c r="L1635" s="140"/>
      <c r="M1635" s="83"/>
      <c r="N1635" s="3"/>
      <c r="O1635" s="3"/>
      <c r="P1635" s="3"/>
    </row>
    <row r="1636" spans="1:16" ht="11.25" x14ac:dyDescent="0.2">
      <c r="A1636" s="3"/>
      <c r="B1636" s="3"/>
      <c r="C1636" s="3"/>
      <c r="D1636" s="3"/>
      <c r="E1636" s="3"/>
      <c r="F1636" s="3"/>
      <c r="G1636" s="3"/>
      <c r="I1636" s="3"/>
      <c r="J1636" s="140"/>
      <c r="K1636" s="83"/>
      <c r="L1636" s="140"/>
      <c r="M1636" s="83"/>
      <c r="N1636" s="3"/>
      <c r="O1636" s="3"/>
      <c r="P1636" s="3"/>
    </row>
    <row r="1637" spans="1:16" ht="11.25" x14ac:dyDescent="0.2">
      <c r="A1637" s="3"/>
      <c r="B1637" s="3"/>
      <c r="C1637" s="3"/>
      <c r="D1637" s="3"/>
      <c r="E1637" s="3"/>
      <c r="F1637" s="3"/>
      <c r="G1637" s="3"/>
      <c r="I1637" s="3"/>
      <c r="J1637" s="140"/>
      <c r="K1637" s="83"/>
      <c r="L1637" s="140"/>
      <c r="M1637" s="83"/>
      <c r="N1637" s="3"/>
      <c r="O1637" s="3"/>
      <c r="P1637" s="3"/>
    </row>
    <row r="1638" spans="1:16" ht="11.25" x14ac:dyDescent="0.2">
      <c r="A1638" s="3"/>
      <c r="B1638" s="3"/>
      <c r="C1638" s="3"/>
      <c r="D1638" s="3"/>
      <c r="E1638" s="3"/>
      <c r="F1638" s="3"/>
      <c r="G1638" s="3"/>
      <c r="I1638" s="3"/>
      <c r="J1638" s="140"/>
      <c r="K1638" s="83"/>
      <c r="L1638" s="140"/>
      <c r="M1638" s="83"/>
      <c r="N1638" s="3"/>
      <c r="O1638" s="3"/>
      <c r="P1638" s="3"/>
    </row>
    <row r="1639" spans="1:16" ht="11.25" x14ac:dyDescent="0.2">
      <c r="A1639" s="3"/>
      <c r="B1639" s="3"/>
      <c r="C1639" s="3"/>
      <c r="D1639" s="3"/>
      <c r="E1639" s="3"/>
      <c r="F1639" s="3"/>
      <c r="G1639" s="3"/>
      <c r="I1639" s="3"/>
      <c r="J1639" s="140"/>
      <c r="K1639" s="83"/>
      <c r="L1639" s="140"/>
      <c r="M1639" s="83"/>
      <c r="N1639" s="3"/>
      <c r="O1639" s="3"/>
      <c r="P1639" s="3"/>
    </row>
    <row r="1640" spans="1:16" ht="11.25" x14ac:dyDescent="0.2">
      <c r="A1640" s="3"/>
      <c r="B1640" s="3"/>
      <c r="C1640" s="3"/>
      <c r="D1640" s="3"/>
      <c r="E1640" s="3"/>
      <c r="F1640" s="3"/>
      <c r="G1640" s="3"/>
      <c r="I1640" s="3"/>
      <c r="J1640" s="140"/>
      <c r="K1640" s="83"/>
      <c r="L1640" s="140"/>
      <c r="M1640" s="83"/>
      <c r="N1640" s="3"/>
      <c r="O1640" s="3"/>
      <c r="P1640" s="3"/>
    </row>
    <row r="1641" spans="1:16" ht="11.25" x14ac:dyDescent="0.2">
      <c r="A1641" s="3"/>
      <c r="B1641" s="3"/>
      <c r="C1641" s="3"/>
      <c r="D1641" s="3"/>
      <c r="E1641" s="3"/>
      <c r="F1641" s="3"/>
      <c r="G1641" s="3"/>
      <c r="I1641" s="3"/>
      <c r="J1641" s="140"/>
      <c r="K1641" s="83"/>
      <c r="L1641" s="140"/>
      <c r="M1641" s="83"/>
      <c r="N1641" s="3"/>
      <c r="O1641" s="3"/>
      <c r="P1641" s="3"/>
    </row>
    <row r="1642" spans="1:16" ht="11.25" x14ac:dyDescent="0.2">
      <c r="A1642" s="3"/>
      <c r="B1642" s="3"/>
      <c r="C1642" s="3"/>
      <c r="D1642" s="3"/>
      <c r="E1642" s="3"/>
      <c r="F1642" s="3"/>
      <c r="G1642" s="3"/>
      <c r="I1642" s="3"/>
      <c r="J1642" s="140"/>
      <c r="K1642" s="83"/>
      <c r="L1642" s="140"/>
      <c r="M1642" s="83"/>
      <c r="N1642" s="3"/>
      <c r="O1642" s="3"/>
      <c r="P1642" s="3"/>
    </row>
    <row r="1643" spans="1:16" ht="11.25" x14ac:dyDescent="0.2">
      <c r="A1643" s="3"/>
      <c r="B1643" s="3"/>
      <c r="C1643" s="3"/>
      <c r="D1643" s="3"/>
      <c r="E1643" s="3"/>
      <c r="F1643" s="3"/>
      <c r="G1643" s="3"/>
      <c r="I1643" s="3"/>
      <c r="J1643" s="140"/>
      <c r="K1643" s="83"/>
      <c r="L1643" s="140"/>
      <c r="M1643" s="83"/>
      <c r="N1643" s="3"/>
      <c r="O1643" s="3"/>
      <c r="P1643" s="3"/>
    </row>
    <row r="1644" spans="1:16" ht="11.25" x14ac:dyDescent="0.2">
      <c r="A1644" s="3"/>
      <c r="B1644" s="3"/>
      <c r="C1644" s="3"/>
      <c r="D1644" s="3"/>
      <c r="E1644" s="3"/>
      <c r="F1644" s="3"/>
      <c r="G1644" s="3"/>
      <c r="I1644" s="3"/>
      <c r="J1644" s="140"/>
      <c r="K1644" s="83"/>
      <c r="L1644" s="140"/>
      <c r="M1644" s="83"/>
      <c r="N1644" s="3"/>
      <c r="O1644" s="3"/>
      <c r="P1644" s="3"/>
    </row>
    <row r="1645" spans="1:16" ht="11.25" x14ac:dyDescent="0.2">
      <c r="A1645" s="3"/>
      <c r="B1645" s="3"/>
      <c r="C1645" s="3"/>
      <c r="D1645" s="3"/>
      <c r="E1645" s="3"/>
      <c r="F1645" s="3"/>
      <c r="G1645" s="3"/>
      <c r="I1645" s="3"/>
      <c r="J1645" s="140"/>
      <c r="K1645" s="83"/>
      <c r="L1645" s="140"/>
      <c r="M1645" s="83"/>
      <c r="N1645" s="3"/>
      <c r="O1645" s="3"/>
      <c r="P1645" s="3"/>
    </row>
    <row r="1646" spans="1:16" ht="11.25" x14ac:dyDescent="0.2">
      <c r="A1646" s="3"/>
      <c r="B1646" s="3"/>
      <c r="C1646" s="3"/>
      <c r="D1646" s="3"/>
      <c r="E1646" s="3"/>
      <c r="F1646" s="3"/>
      <c r="G1646" s="3"/>
      <c r="I1646" s="3"/>
      <c r="J1646" s="140"/>
      <c r="K1646" s="83"/>
      <c r="L1646" s="140"/>
      <c r="M1646" s="83"/>
      <c r="N1646" s="3"/>
      <c r="O1646" s="3"/>
      <c r="P1646" s="3"/>
    </row>
    <row r="1647" spans="1:16" ht="11.25" x14ac:dyDescent="0.2">
      <c r="A1647" s="3"/>
      <c r="B1647" s="3"/>
      <c r="C1647" s="3"/>
      <c r="D1647" s="3"/>
      <c r="E1647" s="3"/>
      <c r="F1647" s="3"/>
      <c r="G1647" s="3"/>
      <c r="I1647" s="3"/>
      <c r="J1647" s="140"/>
      <c r="K1647" s="83"/>
      <c r="L1647" s="140"/>
      <c r="M1647" s="83"/>
      <c r="N1647" s="3"/>
      <c r="O1647" s="3"/>
      <c r="P1647" s="3"/>
    </row>
    <row r="1648" spans="1:16" ht="11.25" x14ac:dyDescent="0.2">
      <c r="A1648" s="3"/>
      <c r="B1648" s="3"/>
      <c r="C1648" s="3"/>
      <c r="D1648" s="3"/>
      <c r="E1648" s="3"/>
      <c r="F1648" s="3"/>
      <c r="G1648" s="3"/>
      <c r="I1648" s="3"/>
      <c r="J1648" s="140"/>
      <c r="K1648" s="83"/>
      <c r="L1648" s="140"/>
      <c r="M1648" s="83"/>
      <c r="N1648" s="3"/>
      <c r="O1648" s="3"/>
      <c r="P1648" s="3"/>
    </row>
    <row r="1649" spans="1:16" ht="11.25" x14ac:dyDescent="0.2">
      <c r="A1649" s="3"/>
      <c r="B1649" s="3"/>
      <c r="C1649" s="3"/>
      <c r="D1649" s="3"/>
      <c r="E1649" s="3"/>
      <c r="F1649" s="3"/>
      <c r="G1649" s="3"/>
      <c r="I1649" s="3"/>
      <c r="J1649" s="140"/>
      <c r="K1649" s="83"/>
      <c r="L1649" s="140"/>
      <c r="M1649" s="83"/>
      <c r="N1649" s="3"/>
      <c r="O1649" s="3"/>
      <c r="P1649" s="3"/>
    </row>
    <row r="1650" spans="1:16" ht="11.25" x14ac:dyDescent="0.2">
      <c r="A1650" s="3"/>
      <c r="B1650" s="3"/>
      <c r="C1650" s="3"/>
      <c r="D1650" s="3"/>
      <c r="E1650" s="3"/>
      <c r="F1650" s="3"/>
      <c r="G1650" s="3"/>
      <c r="I1650" s="3"/>
      <c r="J1650" s="140"/>
      <c r="K1650" s="83"/>
      <c r="L1650" s="140"/>
      <c r="M1650" s="83"/>
      <c r="N1650" s="3"/>
      <c r="O1650" s="3"/>
      <c r="P1650" s="3"/>
    </row>
    <row r="1651" spans="1:16" ht="11.25" x14ac:dyDescent="0.2">
      <c r="A1651" s="3"/>
      <c r="B1651" s="3"/>
      <c r="C1651" s="3"/>
      <c r="D1651" s="3"/>
      <c r="E1651" s="3"/>
      <c r="F1651" s="3"/>
      <c r="G1651" s="3"/>
      <c r="I1651" s="3"/>
      <c r="J1651" s="140"/>
      <c r="K1651" s="83"/>
      <c r="L1651" s="140"/>
      <c r="M1651" s="83"/>
      <c r="N1651" s="3"/>
      <c r="O1651" s="3"/>
      <c r="P1651" s="3"/>
    </row>
    <row r="1652" spans="1:16" ht="11.25" x14ac:dyDescent="0.2">
      <c r="A1652" s="3"/>
      <c r="B1652" s="3"/>
      <c r="C1652" s="3"/>
      <c r="D1652" s="3"/>
      <c r="E1652" s="3"/>
      <c r="F1652" s="3"/>
      <c r="G1652" s="3"/>
      <c r="I1652" s="3"/>
      <c r="J1652" s="140"/>
      <c r="K1652" s="83"/>
      <c r="L1652" s="140"/>
      <c r="M1652" s="83"/>
      <c r="N1652" s="3"/>
      <c r="O1652" s="3"/>
      <c r="P1652" s="3"/>
    </row>
    <row r="1653" spans="1:16" ht="11.25" x14ac:dyDescent="0.2">
      <c r="A1653" s="3"/>
      <c r="B1653" s="3"/>
      <c r="C1653" s="3"/>
      <c r="D1653" s="3"/>
      <c r="E1653" s="3"/>
      <c r="F1653" s="3"/>
      <c r="G1653" s="3"/>
      <c r="I1653" s="3"/>
      <c r="J1653" s="140"/>
      <c r="K1653" s="83"/>
      <c r="L1653" s="140"/>
      <c r="M1653" s="83"/>
      <c r="N1653" s="3"/>
      <c r="O1653" s="3"/>
      <c r="P1653" s="3"/>
    </row>
    <row r="1654" spans="1:16" ht="11.25" x14ac:dyDescent="0.2">
      <c r="A1654" s="3"/>
      <c r="B1654" s="3"/>
      <c r="C1654" s="3"/>
      <c r="D1654" s="3"/>
      <c r="E1654" s="3"/>
      <c r="F1654" s="3"/>
      <c r="G1654" s="3"/>
      <c r="I1654" s="3"/>
      <c r="J1654" s="140"/>
      <c r="K1654" s="83"/>
      <c r="L1654" s="140"/>
      <c r="M1654" s="83"/>
      <c r="N1654" s="3"/>
      <c r="O1654" s="3"/>
      <c r="P1654" s="3"/>
    </row>
    <row r="1655" spans="1:16" ht="11.25" x14ac:dyDescent="0.2">
      <c r="A1655" s="3"/>
      <c r="B1655" s="3"/>
      <c r="C1655" s="3"/>
      <c r="D1655" s="3"/>
      <c r="E1655" s="3"/>
      <c r="F1655" s="3"/>
      <c r="G1655" s="3"/>
      <c r="I1655" s="3"/>
      <c r="J1655" s="140"/>
      <c r="K1655" s="83"/>
      <c r="L1655" s="140"/>
      <c r="M1655" s="83"/>
      <c r="N1655" s="3"/>
      <c r="O1655" s="3"/>
      <c r="P1655" s="3"/>
    </row>
    <row r="1656" spans="1:16" ht="11.25" x14ac:dyDescent="0.2">
      <c r="A1656" s="3"/>
      <c r="B1656" s="3"/>
      <c r="C1656" s="3"/>
      <c r="D1656" s="3"/>
      <c r="E1656" s="3"/>
      <c r="F1656" s="3"/>
      <c r="G1656" s="3"/>
      <c r="I1656" s="3"/>
      <c r="J1656" s="140"/>
      <c r="K1656" s="83"/>
      <c r="L1656" s="140"/>
      <c r="M1656" s="83"/>
      <c r="N1656" s="3"/>
      <c r="O1656" s="3"/>
      <c r="P1656" s="3"/>
    </row>
    <row r="1657" spans="1:16" ht="11.25" x14ac:dyDescent="0.2">
      <c r="A1657" s="3"/>
      <c r="B1657" s="3"/>
      <c r="C1657" s="3"/>
      <c r="D1657" s="3"/>
      <c r="E1657" s="3"/>
      <c r="F1657" s="3"/>
      <c r="G1657" s="3"/>
      <c r="I1657" s="3"/>
      <c r="J1657" s="140"/>
      <c r="K1657" s="83"/>
      <c r="L1657" s="140"/>
      <c r="M1657" s="83"/>
      <c r="N1657" s="3"/>
      <c r="O1657" s="3"/>
      <c r="P1657" s="3"/>
    </row>
    <row r="1658" spans="1:16" ht="11.25" x14ac:dyDescent="0.2">
      <c r="A1658" s="3"/>
      <c r="B1658" s="3"/>
      <c r="C1658" s="3"/>
      <c r="D1658" s="3"/>
      <c r="E1658" s="3"/>
      <c r="F1658" s="3"/>
      <c r="G1658" s="3"/>
      <c r="I1658" s="3"/>
      <c r="J1658" s="140"/>
      <c r="K1658" s="83"/>
      <c r="L1658" s="140"/>
      <c r="M1658" s="83"/>
      <c r="N1658" s="3"/>
      <c r="O1658" s="3"/>
      <c r="P1658" s="3"/>
    </row>
    <row r="1659" spans="1:16" ht="11.25" x14ac:dyDescent="0.2">
      <c r="A1659" s="3"/>
      <c r="B1659" s="3"/>
      <c r="C1659" s="3"/>
      <c r="D1659" s="3"/>
      <c r="E1659" s="3"/>
      <c r="F1659" s="3"/>
      <c r="G1659" s="3"/>
      <c r="I1659" s="3"/>
      <c r="J1659" s="140"/>
      <c r="K1659" s="83"/>
      <c r="L1659" s="140"/>
      <c r="M1659" s="83"/>
      <c r="N1659" s="3"/>
      <c r="O1659" s="3"/>
      <c r="P1659" s="3"/>
    </row>
    <row r="1660" spans="1:16" ht="11.25" x14ac:dyDescent="0.2">
      <c r="A1660" s="3"/>
      <c r="B1660" s="3"/>
      <c r="C1660" s="3"/>
      <c r="D1660" s="3"/>
      <c r="E1660" s="3"/>
      <c r="F1660" s="3"/>
      <c r="G1660" s="3"/>
      <c r="I1660" s="3"/>
      <c r="J1660" s="140"/>
      <c r="K1660" s="83"/>
      <c r="L1660" s="140"/>
      <c r="M1660" s="83"/>
      <c r="N1660" s="3"/>
      <c r="O1660" s="3"/>
      <c r="P1660" s="3"/>
    </row>
    <row r="1661" spans="1:16" ht="11.25" x14ac:dyDescent="0.2">
      <c r="A1661" s="3"/>
      <c r="B1661" s="3"/>
      <c r="C1661" s="3"/>
      <c r="D1661" s="3"/>
      <c r="E1661" s="3"/>
      <c r="F1661" s="3"/>
      <c r="G1661" s="3"/>
      <c r="I1661" s="3"/>
      <c r="J1661" s="140"/>
      <c r="K1661" s="83"/>
      <c r="L1661" s="140"/>
      <c r="M1661" s="83"/>
      <c r="N1661" s="3"/>
      <c r="O1661" s="3"/>
      <c r="P1661" s="3"/>
    </row>
    <row r="1662" spans="1:16" ht="11.25" x14ac:dyDescent="0.2">
      <c r="A1662" s="3"/>
      <c r="B1662" s="3"/>
      <c r="C1662" s="3"/>
      <c r="D1662" s="3"/>
      <c r="E1662" s="3"/>
      <c r="F1662" s="3"/>
      <c r="G1662" s="3"/>
      <c r="I1662" s="3"/>
      <c r="J1662" s="140"/>
      <c r="K1662" s="83"/>
      <c r="L1662" s="140"/>
      <c r="M1662" s="83"/>
      <c r="N1662" s="3"/>
      <c r="O1662" s="3"/>
      <c r="P1662" s="3"/>
    </row>
    <row r="1663" spans="1:16" ht="11.25" x14ac:dyDescent="0.2">
      <c r="A1663" s="3"/>
      <c r="B1663" s="3"/>
      <c r="C1663" s="3"/>
      <c r="D1663" s="3"/>
      <c r="E1663" s="3"/>
      <c r="F1663" s="3"/>
      <c r="G1663" s="3"/>
      <c r="I1663" s="3"/>
      <c r="J1663" s="140"/>
      <c r="K1663" s="83"/>
      <c r="L1663" s="140"/>
      <c r="M1663" s="83"/>
      <c r="N1663" s="3"/>
      <c r="O1663" s="3"/>
      <c r="P1663" s="3"/>
    </row>
    <row r="1664" spans="1:16" ht="11.25" x14ac:dyDescent="0.2">
      <c r="A1664" s="3"/>
      <c r="B1664" s="3"/>
      <c r="C1664" s="3"/>
      <c r="D1664" s="3"/>
      <c r="E1664" s="3"/>
      <c r="F1664" s="3"/>
      <c r="G1664" s="3"/>
      <c r="I1664" s="3"/>
      <c r="J1664" s="140"/>
      <c r="K1664" s="83"/>
      <c r="L1664" s="140"/>
      <c r="M1664" s="83"/>
      <c r="N1664" s="3"/>
      <c r="O1664" s="3"/>
      <c r="P1664" s="3"/>
    </row>
    <row r="1665" spans="1:16" ht="11.25" x14ac:dyDescent="0.2">
      <c r="A1665" s="3"/>
      <c r="B1665" s="3"/>
      <c r="C1665" s="3"/>
      <c r="D1665" s="3"/>
      <c r="E1665" s="3"/>
      <c r="F1665" s="3"/>
      <c r="G1665" s="3"/>
      <c r="I1665" s="3"/>
      <c r="J1665" s="140"/>
      <c r="K1665" s="83"/>
      <c r="L1665" s="140"/>
      <c r="M1665" s="83"/>
      <c r="N1665" s="3"/>
      <c r="O1665" s="3"/>
      <c r="P1665" s="3"/>
    </row>
    <row r="1666" spans="1:16" ht="11.25" x14ac:dyDescent="0.2">
      <c r="A1666" s="3"/>
      <c r="B1666" s="3"/>
      <c r="C1666" s="3"/>
      <c r="D1666" s="3"/>
      <c r="E1666" s="3"/>
      <c r="F1666" s="3"/>
      <c r="G1666" s="3"/>
      <c r="I1666" s="3"/>
      <c r="J1666" s="140"/>
      <c r="K1666" s="83"/>
      <c r="L1666" s="140"/>
      <c r="M1666" s="83"/>
      <c r="N1666" s="3"/>
      <c r="O1666" s="3"/>
      <c r="P1666" s="3"/>
    </row>
    <row r="1667" spans="1:16" ht="11.25" x14ac:dyDescent="0.2">
      <c r="A1667" s="3"/>
      <c r="B1667" s="3"/>
      <c r="C1667" s="3"/>
      <c r="D1667" s="3"/>
      <c r="E1667" s="3"/>
      <c r="F1667" s="3"/>
      <c r="G1667" s="3"/>
      <c r="I1667" s="3"/>
      <c r="J1667" s="140"/>
      <c r="K1667" s="83"/>
      <c r="L1667" s="140"/>
      <c r="M1667" s="83"/>
      <c r="N1667" s="3"/>
      <c r="O1667" s="3"/>
      <c r="P1667" s="3"/>
    </row>
    <row r="1668" spans="1:16" ht="11.25" x14ac:dyDescent="0.2">
      <c r="A1668" s="3"/>
      <c r="B1668" s="3"/>
      <c r="C1668" s="3"/>
      <c r="D1668" s="3"/>
      <c r="E1668" s="3"/>
      <c r="F1668" s="3"/>
      <c r="G1668" s="3"/>
      <c r="I1668" s="3"/>
      <c r="J1668" s="140"/>
      <c r="K1668" s="83"/>
      <c r="L1668" s="140"/>
      <c r="M1668" s="83"/>
      <c r="N1668" s="3"/>
      <c r="O1668" s="3"/>
      <c r="P1668" s="3"/>
    </row>
    <row r="1669" spans="1:16" ht="11.25" x14ac:dyDescent="0.2">
      <c r="A1669" s="3"/>
      <c r="B1669" s="3"/>
      <c r="C1669" s="3"/>
      <c r="D1669" s="3"/>
      <c r="E1669" s="3"/>
      <c r="F1669" s="3"/>
      <c r="G1669" s="3"/>
      <c r="I1669" s="3"/>
      <c r="J1669" s="140"/>
      <c r="K1669" s="83"/>
      <c r="L1669" s="140"/>
      <c r="M1669" s="83"/>
      <c r="N1669" s="3"/>
      <c r="O1669" s="3"/>
      <c r="P1669" s="3"/>
    </row>
    <row r="1670" spans="1:16" ht="11.25" x14ac:dyDescent="0.2">
      <c r="A1670" s="3"/>
      <c r="B1670" s="3"/>
      <c r="C1670" s="3"/>
      <c r="D1670" s="3"/>
      <c r="E1670" s="3"/>
      <c r="F1670" s="3"/>
      <c r="G1670" s="3"/>
      <c r="I1670" s="3"/>
      <c r="J1670" s="140"/>
      <c r="K1670" s="83"/>
      <c r="L1670" s="140"/>
      <c r="M1670" s="83"/>
      <c r="N1670" s="3"/>
      <c r="O1670" s="3"/>
      <c r="P1670" s="3"/>
    </row>
    <row r="1671" spans="1:16" ht="11.25" x14ac:dyDescent="0.2">
      <c r="A1671" s="3"/>
      <c r="B1671" s="3"/>
      <c r="C1671" s="3"/>
      <c r="D1671" s="3"/>
      <c r="E1671" s="3"/>
      <c r="F1671" s="3"/>
      <c r="G1671" s="3"/>
      <c r="I1671" s="3"/>
      <c r="J1671" s="140"/>
      <c r="K1671" s="83"/>
      <c r="L1671" s="140"/>
      <c r="M1671" s="83"/>
      <c r="N1671" s="3"/>
      <c r="O1671" s="3"/>
      <c r="P1671" s="3"/>
    </row>
    <row r="1672" spans="1:16" ht="11.25" x14ac:dyDescent="0.2">
      <c r="A1672" s="3"/>
      <c r="B1672" s="3"/>
      <c r="C1672" s="3"/>
      <c r="D1672" s="3"/>
      <c r="E1672" s="3"/>
      <c r="F1672" s="3"/>
      <c r="G1672" s="3"/>
      <c r="I1672" s="3"/>
      <c r="J1672" s="140"/>
      <c r="K1672" s="83"/>
      <c r="L1672" s="140"/>
      <c r="M1672" s="83"/>
      <c r="N1672" s="3"/>
      <c r="O1672" s="3"/>
      <c r="P1672" s="3"/>
    </row>
    <row r="1673" spans="1:16" ht="11.25" x14ac:dyDescent="0.2">
      <c r="A1673" s="3"/>
      <c r="B1673" s="3"/>
      <c r="C1673" s="3"/>
      <c r="D1673" s="3"/>
      <c r="E1673" s="3"/>
      <c r="F1673" s="3"/>
      <c r="G1673" s="3"/>
      <c r="I1673" s="3"/>
      <c r="J1673" s="140"/>
      <c r="K1673" s="83"/>
      <c r="L1673" s="140"/>
      <c r="M1673" s="83"/>
      <c r="N1673" s="3"/>
      <c r="O1673" s="3"/>
      <c r="P1673" s="3"/>
    </row>
    <row r="1674" spans="1:16" ht="11.25" x14ac:dyDescent="0.2">
      <c r="A1674" s="3"/>
      <c r="B1674" s="3"/>
      <c r="C1674" s="3"/>
      <c r="D1674" s="3"/>
      <c r="E1674" s="3"/>
      <c r="F1674" s="3"/>
      <c r="G1674" s="3"/>
      <c r="I1674" s="3"/>
      <c r="J1674" s="140"/>
      <c r="K1674" s="83"/>
      <c r="L1674" s="140"/>
      <c r="M1674" s="83"/>
      <c r="N1674" s="3"/>
      <c r="O1674" s="3"/>
      <c r="P1674" s="3"/>
    </row>
    <row r="1675" spans="1:16" ht="11.25" x14ac:dyDescent="0.2">
      <c r="A1675" s="3"/>
      <c r="B1675" s="3"/>
      <c r="C1675" s="3"/>
      <c r="D1675" s="3"/>
      <c r="E1675" s="3"/>
      <c r="F1675" s="3"/>
      <c r="G1675" s="3"/>
      <c r="I1675" s="3"/>
      <c r="J1675" s="140"/>
      <c r="K1675" s="83"/>
      <c r="L1675" s="140"/>
      <c r="M1675" s="83"/>
      <c r="N1675" s="3"/>
      <c r="O1675" s="3"/>
      <c r="P1675" s="3"/>
    </row>
    <row r="1676" spans="1:16" ht="11.25" x14ac:dyDescent="0.2">
      <c r="A1676" s="3"/>
      <c r="B1676" s="3"/>
      <c r="C1676" s="3"/>
      <c r="D1676" s="3"/>
      <c r="E1676" s="3"/>
      <c r="F1676" s="3"/>
      <c r="G1676" s="3"/>
      <c r="I1676" s="3"/>
      <c r="J1676" s="140"/>
      <c r="K1676" s="83"/>
      <c r="L1676" s="140"/>
      <c r="M1676" s="83"/>
      <c r="N1676" s="3"/>
      <c r="O1676" s="3"/>
      <c r="P1676" s="3"/>
    </row>
    <row r="1677" spans="1:16" ht="11.25" x14ac:dyDescent="0.2">
      <c r="A1677" s="3"/>
      <c r="B1677" s="3"/>
      <c r="C1677" s="3"/>
      <c r="D1677" s="3"/>
      <c r="E1677" s="3"/>
      <c r="F1677" s="3"/>
      <c r="G1677" s="3"/>
      <c r="I1677" s="3"/>
      <c r="J1677" s="140"/>
      <c r="K1677" s="83"/>
      <c r="L1677" s="140"/>
      <c r="M1677" s="83"/>
      <c r="N1677" s="3"/>
      <c r="O1677" s="3"/>
      <c r="P1677" s="3"/>
    </row>
    <row r="1678" spans="1:16" ht="11.25" x14ac:dyDescent="0.2">
      <c r="A1678" s="3"/>
      <c r="B1678" s="3"/>
      <c r="C1678" s="3"/>
      <c r="D1678" s="3"/>
      <c r="E1678" s="3"/>
      <c r="F1678" s="3"/>
      <c r="G1678" s="3"/>
      <c r="I1678" s="3"/>
      <c r="J1678" s="140"/>
      <c r="K1678" s="83"/>
      <c r="L1678" s="140"/>
      <c r="M1678" s="83"/>
      <c r="N1678" s="3"/>
      <c r="O1678" s="3"/>
      <c r="P1678" s="3"/>
    </row>
    <row r="1679" spans="1:16" ht="11.25" x14ac:dyDescent="0.2">
      <c r="A1679" s="3"/>
      <c r="B1679" s="3"/>
      <c r="C1679" s="3"/>
      <c r="D1679" s="3"/>
      <c r="E1679" s="3"/>
      <c r="F1679" s="3"/>
      <c r="G1679" s="3"/>
      <c r="I1679" s="3"/>
      <c r="J1679" s="140"/>
      <c r="K1679" s="83"/>
      <c r="L1679" s="140"/>
      <c r="M1679" s="83"/>
      <c r="N1679" s="3"/>
      <c r="O1679" s="3"/>
      <c r="P1679" s="3"/>
    </row>
    <row r="1680" spans="1:16" ht="11.25" x14ac:dyDescent="0.2">
      <c r="A1680" s="3"/>
      <c r="B1680" s="3"/>
      <c r="C1680" s="3"/>
      <c r="D1680" s="3"/>
      <c r="E1680" s="3"/>
      <c r="F1680" s="3"/>
      <c r="G1680" s="3"/>
      <c r="I1680" s="3"/>
      <c r="J1680" s="140"/>
      <c r="K1680" s="83"/>
      <c r="L1680" s="140"/>
      <c r="M1680" s="83"/>
      <c r="N1680" s="3"/>
      <c r="O1680" s="3"/>
      <c r="P1680" s="3"/>
    </row>
    <row r="1681" spans="1:16" ht="11.25" x14ac:dyDescent="0.2">
      <c r="A1681" s="3"/>
      <c r="B1681" s="3"/>
      <c r="C1681" s="3"/>
      <c r="D1681" s="3"/>
      <c r="E1681" s="3"/>
      <c r="F1681" s="3"/>
      <c r="G1681" s="3"/>
      <c r="I1681" s="3"/>
      <c r="J1681" s="140"/>
      <c r="K1681" s="83"/>
      <c r="L1681" s="140"/>
      <c r="M1681" s="83"/>
      <c r="N1681" s="3"/>
      <c r="O1681" s="3"/>
      <c r="P1681" s="3"/>
    </row>
    <row r="1682" spans="1:16" ht="11.25" x14ac:dyDescent="0.2">
      <c r="A1682" s="3"/>
      <c r="B1682" s="3"/>
      <c r="C1682" s="3"/>
      <c r="D1682" s="3"/>
      <c r="E1682" s="3"/>
      <c r="F1682" s="3"/>
      <c r="G1682" s="3"/>
      <c r="I1682" s="3"/>
      <c r="J1682" s="140"/>
      <c r="K1682" s="83"/>
      <c r="L1682" s="140"/>
      <c r="M1682" s="83"/>
      <c r="N1682" s="3"/>
      <c r="O1682" s="3"/>
      <c r="P1682" s="3"/>
    </row>
    <row r="1683" spans="1:16" ht="11.25" x14ac:dyDescent="0.2">
      <c r="A1683" s="3"/>
      <c r="B1683" s="3"/>
      <c r="C1683" s="3"/>
      <c r="D1683" s="3"/>
      <c r="E1683" s="3"/>
      <c r="F1683" s="3"/>
      <c r="G1683" s="3"/>
      <c r="I1683" s="3"/>
      <c r="J1683" s="140"/>
      <c r="K1683" s="83"/>
      <c r="L1683" s="140"/>
      <c r="M1683" s="83"/>
      <c r="N1683" s="3"/>
      <c r="O1683" s="3"/>
      <c r="P1683" s="3"/>
    </row>
    <row r="1684" spans="1:16" ht="11.25" x14ac:dyDescent="0.2">
      <c r="A1684" s="3"/>
      <c r="B1684" s="3"/>
      <c r="C1684" s="3"/>
      <c r="D1684" s="3"/>
      <c r="E1684" s="3"/>
      <c r="F1684" s="3"/>
      <c r="G1684" s="3"/>
      <c r="I1684" s="3"/>
      <c r="J1684" s="140"/>
      <c r="K1684" s="83"/>
      <c r="L1684" s="140"/>
      <c r="M1684" s="83"/>
      <c r="N1684" s="3"/>
      <c r="O1684" s="3"/>
      <c r="P1684" s="3"/>
    </row>
    <row r="1685" spans="1:16" ht="11.25" x14ac:dyDescent="0.2">
      <c r="A1685" s="3"/>
      <c r="B1685" s="3"/>
      <c r="C1685" s="3"/>
      <c r="D1685" s="3"/>
      <c r="E1685" s="3"/>
      <c r="F1685" s="3"/>
      <c r="G1685" s="3"/>
      <c r="I1685" s="3"/>
      <c r="J1685" s="140"/>
      <c r="K1685" s="83"/>
      <c r="L1685" s="140"/>
      <c r="M1685" s="83"/>
      <c r="N1685" s="3"/>
      <c r="O1685" s="3"/>
      <c r="P1685" s="3"/>
    </row>
    <row r="1686" spans="1:16" ht="11.25" x14ac:dyDescent="0.2">
      <c r="A1686" s="3"/>
      <c r="B1686" s="3"/>
      <c r="C1686" s="3"/>
      <c r="D1686" s="3"/>
      <c r="E1686" s="3"/>
      <c r="F1686" s="3"/>
      <c r="G1686" s="3"/>
      <c r="I1686" s="3"/>
      <c r="J1686" s="140"/>
      <c r="K1686" s="83"/>
      <c r="L1686" s="140"/>
      <c r="M1686" s="83"/>
      <c r="N1686" s="3"/>
      <c r="O1686" s="3"/>
      <c r="P1686" s="3"/>
    </row>
    <row r="1687" spans="1:16" ht="11.25" x14ac:dyDescent="0.2">
      <c r="A1687" s="3"/>
      <c r="B1687" s="3"/>
      <c r="C1687" s="3"/>
      <c r="D1687" s="3"/>
      <c r="E1687" s="3"/>
      <c r="F1687" s="3"/>
      <c r="G1687" s="3"/>
      <c r="I1687" s="3"/>
      <c r="J1687" s="140"/>
      <c r="K1687" s="83"/>
      <c r="L1687" s="140"/>
      <c r="M1687" s="83"/>
      <c r="N1687" s="3"/>
      <c r="O1687" s="3"/>
      <c r="P1687" s="3"/>
    </row>
    <row r="1688" spans="1:16" ht="11.25" x14ac:dyDescent="0.2">
      <c r="A1688" s="3"/>
      <c r="B1688" s="3"/>
      <c r="C1688" s="3"/>
      <c r="D1688" s="3"/>
      <c r="E1688" s="3"/>
      <c r="F1688" s="3"/>
      <c r="G1688" s="3"/>
      <c r="I1688" s="3"/>
      <c r="J1688" s="140"/>
      <c r="K1688" s="83"/>
      <c r="L1688" s="140"/>
      <c r="M1688" s="83"/>
      <c r="N1688" s="3"/>
      <c r="O1688" s="3"/>
      <c r="P1688" s="3"/>
    </row>
    <row r="1689" spans="1:16" ht="11.25" x14ac:dyDescent="0.2">
      <c r="A1689" s="3"/>
      <c r="B1689" s="3"/>
      <c r="C1689" s="3"/>
      <c r="D1689" s="3"/>
      <c r="E1689" s="3"/>
      <c r="F1689" s="3"/>
      <c r="G1689" s="3"/>
      <c r="I1689" s="3"/>
      <c r="J1689" s="140"/>
      <c r="K1689" s="83"/>
      <c r="L1689" s="140"/>
      <c r="M1689" s="83"/>
      <c r="N1689" s="3"/>
      <c r="O1689" s="3"/>
      <c r="P1689" s="3"/>
    </row>
    <row r="1690" spans="1:16" ht="11.25" x14ac:dyDescent="0.2">
      <c r="A1690" s="3"/>
      <c r="B1690" s="3"/>
      <c r="C1690" s="3"/>
      <c r="D1690" s="3"/>
      <c r="E1690" s="3"/>
      <c r="F1690" s="3"/>
      <c r="G1690" s="3"/>
      <c r="I1690" s="3"/>
      <c r="J1690" s="140"/>
      <c r="K1690" s="83"/>
      <c r="L1690" s="140"/>
      <c r="M1690" s="83"/>
      <c r="N1690" s="3"/>
      <c r="O1690" s="3"/>
      <c r="P1690" s="3"/>
    </row>
    <row r="1691" spans="1:16" ht="11.25" x14ac:dyDescent="0.2">
      <c r="A1691" s="3"/>
      <c r="B1691" s="3"/>
      <c r="C1691" s="3"/>
      <c r="D1691" s="3"/>
      <c r="E1691" s="3"/>
      <c r="F1691" s="3"/>
      <c r="G1691" s="3"/>
      <c r="I1691" s="3"/>
      <c r="J1691" s="140"/>
      <c r="K1691" s="83"/>
      <c r="L1691" s="140"/>
      <c r="M1691" s="83"/>
      <c r="N1691" s="3"/>
      <c r="O1691" s="3"/>
      <c r="P1691" s="3"/>
    </row>
    <row r="1692" spans="1:16" ht="11.25" x14ac:dyDescent="0.2">
      <c r="A1692" s="3"/>
      <c r="B1692" s="3"/>
      <c r="C1692" s="3"/>
      <c r="D1692" s="3"/>
      <c r="E1692" s="3"/>
      <c r="F1692" s="3"/>
      <c r="G1692" s="3"/>
      <c r="I1692" s="3"/>
      <c r="J1692" s="140"/>
      <c r="K1692" s="83"/>
      <c r="L1692" s="140"/>
      <c r="M1692" s="83"/>
      <c r="N1692" s="3"/>
      <c r="O1692" s="3"/>
      <c r="P1692" s="3"/>
    </row>
    <row r="1693" spans="1:16" ht="11.25" x14ac:dyDescent="0.2">
      <c r="A1693" s="3"/>
      <c r="B1693" s="3"/>
      <c r="C1693" s="3"/>
      <c r="D1693" s="3"/>
      <c r="E1693" s="3"/>
      <c r="F1693" s="3"/>
      <c r="G1693" s="3"/>
      <c r="I1693" s="3"/>
      <c r="J1693" s="140"/>
      <c r="K1693" s="83"/>
      <c r="L1693" s="140"/>
      <c r="M1693" s="83"/>
      <c r="N1693" s="3"/>
      <c r="O1693" s="3"/>
      <c r="P1693" s="3"/>
    </row>
    <row r="1694" spans="1:16" ht="11.25" x14ac:dyDescent="0.2">
      <c r="A1694" s="3"/>
      <c r="B1694" s="3"/>
      <c r="C1694" s="3"/>
      <c r="D1694" s="3"/>
      <c r="E1694" s="3"/>
      <c r="F1694" s="3"/>
      <c r="G1694" s="3"/>
      <c r="I1694" s="3"/>
      <c r="J1694" s="140"/>
      <c r="K1694" s="83"/>
      <c r="L1694" s="140"/>
      <c r="M1694" s="83"/>
      <c r="N1694" s="3"/>
      <c r="O1694" s="3"/>
      <c r="P1694" s="3"/>
    </row>
    <row r="1695" spans="1:16" ht="11.25" x14ac:dyDescent="0.2">
      <c r="A1695" s="3"/>
      <c r="B1695" s="3"/>
      <c r="C1695" s="3"/>
      <c r="D1695" s="3"/>
      <c r="E1695" s="3"/>
      <c r="F1695" s="3"/>
      <c r="G1695" s="3"/>
      <c r="I1695" s="3"/>
      <c r="J1695" s="140"/>
      <c r="K1695" s="83"/>
      <c r="L1695" s="140"/>
      <c r="M1695" s="83"/>
      <c r="N1695" s="3"/>
      <c r="O1695" s="3"/>
      <c r="P1695" s="3"/>
    </row>
    <row r="1696" spans="1:16" ht="11.25" x14ac:dyDescent="0.2">
      <c r="A1696" s="3"/>
      <c r="B1696" s="3"/>
      <c r="C1696" s="3"/>
      <c r="D1696" s="3"/>
      <c r="E1696" s="3"/>
      <c r="F1696" s="3"/>
      <c r="G1696" s="3"/>
      <c r="I1696" s="3"/>
      <c r="J1696" s="140"/>
      <c r="K1696" s="83"/>
      <c r="L1696" s="140"/>
      <c r="M1696" s="83"/>
      <c r="N1696" s="3"/>
      <c r="O1696" s="3"/>
      <c r="P1696" s="3"/>
    </row>
    <row r="1697" spans="1:16" ht="11.25" x14ac:dyDescent="0.2">
      <c r="A1697" s="3"/>
      <c r="B1697" s="3"/>
      <c r="C1697" s="3"/>
      <c r="D1697" s="3"/>
      <c r="E1697" s="3"/>
      <c r="F1697" s="3"/>
      <c r="G1697" s="3"/>
      <c r="I1697" s="3"/>
      <c r="J1697" s="140"/>
      <c r="K1697" s="83"/>
      <c r="L1697" s="140"/>
      <c r="M1697" s="83"/>
      <c r="N1697" s="3"/>
      <c r="O1697" s="3"/>
      <c r="P1697" s="3"/>
    </row>
    <row r="1698" spans="1:16" ht="11.25" x14ac:dyDescent="0.2">
      <c r="A1698" s="3"/>
      <c r="B1698" s="3"/>
      <c r="C1698" s="3"/>
      <c r="D1698" s="3"/>
      <c r="E1698" s="3"/>
      <c r="F1698" s="3"/>
      <c r="G1698" s="3"/>
      <c r="I1698" s="3"/>
      <c r="J1698" s="140"/>
      <c r="K1698" s="83"/>
      <c r="L1698" s="140"/>
      <c r="M1698" s="83"/>
      <c r="N1698" s="3"/>
      <c r="O1698" s="3"/>
      <c r="P1698" s="3"/>
    </row>
    <row r="1699" spans="1:16" ht="11.25" x14ac:dyDescent="0.2">
      <c r="A1699" s="3"/>
      <c r="B1699" s="3"/>
      <c r="C1699" s="3"/>
      <c r="D1699" s="3"/>
      <c r="E1699" s="3"/>
      <c r="F1699" s="3"/>
      <c r="G1699" s="3"/>
      <c r="I1699" s="3"/>
      <c r="J1699" s="140"/>
      <c r="K1699" s="83"/>
      <c r="L1699" s="140"/>
      <c r="M1699" s="83"/>
      <c r="N1699" s="3"/>
      <c r="O1699" s="3"/>
      <c r="P1699" s="3"/>
    </row>
    <row r="1700" spans="1:16" ht="11.25" x14ac:dyDescent="0.2">
      <c r="A1700" s="3"/>
      <c r="B1700" s="3"/>
      <c r="C1700" s="3"/>
      <c r="D1700" s="3"/>
      <c r="E1700" s="3"/>
      <c r="F1700" s="3"/>
      <c r="G1700" s="3"/>
      <c r="I1700" s="3"/>
      <c r="J1700" s="140"/>
      <c r="K1700" s="83"/>
      <c r="L1700" s="140"/>
      <c r="M1700" s="83"/>
      <c r="N1700" s="3"/>
      <c r="O1700" s="3"/>
      <c r="P1700" s="3"/>
    </row>
    <row r="1701" spans="1:16" ht="11.25" x14ac:dyDescent="0.2">
      <c r="A1701" s="3"/>
      <c r="B1701" s="3"/>
      <c r="C1701" s="3"/>
      <c r="D1701" s="3"/>
      <c r="E1701" s="3"/>
      <c r="F1701" s="3"/>
      <c r="G1701" s="3"/>
      <c r="I1701" s="3"/>
      <c r="J1701" s="140"/>
      <c r="K1701" s="83"/>
      <c r="L1701" s="140"/>
      <c r="M1701" s="83"/>
      <c r="N1701" s="3"/>
      <c r="O1701" s="3"/>
      <c r="P1701" s="3"/>
    </row>
    <row r="1702" spans="1:16" ht="11.25" x14ac:dyDescent="0.2">
      <c r="A1702" s="3"/>
      <c r="B1702" s="3"/>
      <c r="C1702" s="3"/>
      <c r="D1702" s="3"/>
      <c r="E1702" s="3"/>
      <c r="F1702" s="3"/>
      <c r="G1702" s="3"/>
      <c r="I1702" s="3"/>
      <c r="J1702" s="140"/>
      <c r="K1702" s="83"/>
      <c r="L1702" s="140"/>
      <c r="M1702" s="83"/>
      <c r="N1702" s="3"/>
      <c r="O1702" s="3"/>
      <c r="P1702" s="3"/>
    </row>
    <row r="1703" spans="1:16" ht="11.25" x14ac:dyDescent="0.2">
      <c r="A1703" s="3"/>
      <c r="B1703" s="3"/>
      <c r="C1703" s="3"/>
      <c r="D1703" s="3"/>
      <c r="E1703" s="3"/>
      <c r="F1703" s="3"/>
      <c r="G1703" s="3"/>
      <c r="I1703" s="3"/>
      <c r="J1703" s="140"/>
      <c r="K1703" s="83"/>
      <c r="L1703" s="140"/>
      <c r="M1703" s="83"/>
      <c r="N1703" s="3"/>
      <c r="O1703" s="3"/>
      <c r="P1703" s="3"/>
    </row>
    <row r="1704" spans="1:16" ht="11.25" x14ac:dyDescent="0.2">
      <c r="A1704" s="3"/>
      <c r="B1704" s="3"/>
      <c r="C1704" s="3"/>
      <c r="D1704" s="3"/>
      <c r="E1704" s="3"/>
      <c r="F1704" s="3"/>
      <c r="G1704" s="3"/>
      <c r="I1704" s="3"/>
      <c r="J1704" s="140"/>
      <c r="K1704" s="83"/>
      <c r="L1704" s="140"/>
      <c r="M1704" s="83"/>
      <c r="N1704" s="3"/>
      <c r="O1704" s="3"/>
      <c r="P1704" s="3"/>
    </row>
    <row r="1705" spans="1:16" ht="11.25" x14ac:dyDescent="0.2">
      <c r="A1705" s="3"/>
      <c r="B1705" s="3"/>
      <c r="C1705" s="3"/>
      <c r="D1705" s="3"/>
      <c r="E1705" s="3"/>
      <c r="F1705" s="3"/>
      <c r="G1705" s="3"/>
      <c r="I1705" s="3"/>
      <c r="J1705" s="140"/>
      <c r="K1705" s="83"/>
      <c r="L1705" s="140"/>
      <c r="M1705" s="83"/>
      <c r="N1705" s="3"/>
      <c r="O1705" s="3"/>
      <c r="P1705" s="3"/>
    </row>
    <row r="1706" spans="1:16" ht="11.25" x14ac:dyDescent="0.2">
      <c r="A1706" s="3"/>
      <c r="B1706" s="3"/>
      <c r="C1706" s="3"/>
      <c r="D1706" s="3"/>
      <c r="E1706" s="3"/>
      <c r="F1706" s="3"/>
      <c r="G1706" s="3"/>
      <c r="I1706" s="3"/>
      <c r="J1706" s="140"/>
      <c r="K1706" s="83"/>
      <c r="L1706" s="140"/>
      <c r="M1706" s="83"/>
      <c r="N1706" s="3"/>
      <c r="O1706" s="3"/>
      <c r="P1706" s="3"/>
    </row>
    <row r="1707" spans="1:16" ht="11.25" x14ac:dyDescent="0.2">
      <c r="A1707" s="3"/>
      <c r="B1707" s="3"/>
      <c r="C1707" s="3"/>
      <c r="D1707" s="3"/>
      <c r="E1707" s="3"/>
      <c r="F1707" s="3"/>
      <c r="G1707" s="3"/>
      <c r="I1707" s="3"/>
      <c r="J1707" s="140"/>
      <c r="K1707" s="83"/>
      <c r="L1707" s="140"/>
      <c r="M1707" s="83"/>
      <c r="N1707" s="3"/>
      <c r="O1707" s="3"/>
      <c r="P1707" s="3"/>
    </row>
    <row r="1708" spans="1:16" ht="11.25" x14ac:dyDescent="0.2">
      <c r="A1708" s="3"/>
      <c r="B1708" s="3"/>
      <c r="C1708" s="3"/>
      <c r="D1708" s="3"/>
      <c r="E1708" s="3"/>
      <c r="F1708" s="3"/>
      <c r="G1708" s="3"/>
      <c r="I1708" s="3"/>
      <c r="J1708" s="140"/>
      <c r="K1708" s="83"/>
      <c r="L1708" s="140"/>
      <c r="M1708" s="83"/>
      <c r="N1708" s="3"/>
      <c r="O1708" s="3"/>
      <c r="P1708" s="3"/>
    </row>
    <row r="1709" spans="1:16" ht="11.25" x14ac:dyDescent="0.2">
      <c r="A1709" s="3"/>
      <c r="B1709" s="3"/>
      <c r="C1709" s="3"/>
      <c r="D1709" s="3"/>
      <c r="E1709" s="3"/>
      <c r="F1709" s="3"/>
      <c r="G1709" s="3"/>
      <c r="I1709" s="3"/>
      <c r="J1709" s="140"/>
      <c r="K1709" s="83"/>
      <c r="L1709" s="140"/>
      <c r="M1709" s="83"/>
      <c r="N1709" s="3"/>
      <c r="O1709" s="3"/>
      <c r="P1709" s="3"/>
    </row>
    <row r="1710" spans="1:16" ht="11.25" x14ac:dyDescent="0.2">
      <c r="A1710" s="3"/>
      <c r="B1710" s="3"/>
      <c r="C1710" s="3"/>
      <c r="D1710" s="3"/>
      <c r="E1710" s="3"/>
      <c r="F1710" s="3"/>
      <c r="G1710" s="3"/>
      <c r="I1710" s="3"/>
      <c r="J1710" s="140"/>
      <c r="K1710" s="83"/>
      <c r="L1710" s="140"/>
      <c r="M1710" s="83"/>
      <c r="N1710" s="3"/>
      <c r="O1710" s="3"/>
      <c r="P1710" s="3"/>
    </row>
    <row r="1711" spans="1:16" ht="11.25" x14ac:dyDescent="0.2">
      <c r="A1711" s="3"/>
      <c r="B1711" s="3"/>
      <c r="C1711" s="3"/>
      <c r="D1711" s="3"/>
      <c r="E1711" s="3"/>
      <c r="F1711" s="3"/>
      <c r="G1711" s="3"/>
      <c r="I1711" s="3"/>
      <c r="J1711" s="140"/>
      <c r="K1711" s="83"/>
      <c r="L1711" s="140"/>
      <c r="M1711" s="83"/>
      <c r="N1711" s="3"/>
      <c r="O1711" s="3"/>
      <c r="P1711" s="3"/>
    </row>
    <row r="1712" spans="1:16" ht="11.25" x14ac:dyDescent="0.2">
      <c r="A1712" s="3"/>
      <c r="B1712" s="3"/>
      <c r="C1712" s="3"/>
      <c r="D1712" s="3"/>
      <c r="E1712" s="3"/>
      <c r="F1712" s="3"/>
      <c r="G1712" s="3"/>
      <c r="I1712" s="3"/>
      <c r="J1712" s="140"/>
      <c r="K1712" s="83"/>
      <c r="L1712" s="140"/>
      <c r="M1712" s="83"/>
      <c r="N1712" s="3"/>
      <c r="O1712" s="3"/>
      <c r="P1712" s="3"/>
    </row>
    <row r="1713" spans="1:16" ht="11.25" x14ac:dyDescent="0.2">
      <c r="A1713" s="3"/>
      <c r="B1713" s="3"/>
      <c r="C1713" s="3"/>
      <c r="D1713" s="3"/>
      <c r="E1713" s="3"/>
      <c r="F1713" s="3"/>
      <c r="G1713" s="3"/>
      <c r="I1713" s="3"/>
      <c r="J1713" s="140"/>
      <c r="K1713" s="83"/>
      <c r="L1713" s="140"/>
      <c r="M1713" s="83"/>
      <c r="N1713" s="3"/>
      <c r="O1713" s="3"/>
      <c r="P1713" s="3"/>
    </row>
    <row r="1714" spans="1:16" ht="11.25" x14ac:dyDescent="0.2">
      <c r="A1714" s="3"/>
      <c r="B1714" s="3"/>
      <c r="C1714" s="3"/>
      <c r="D1714" s="3"/>
      <c r="E1714" s="3"/>
      <c r="F1714" s="3"/>
      <c r="G1714" s="3"/>
      <c r="I1714" s="3"/>
      <c r="J1714" s="140"/>
      <c r="K1714" s="83"/>
      <c r="L1714" s="140"/>
      <c r="M1714" s="83"/>
      <c r="N1714" s="3"/>
      <c r="O1714" s="3"/>
      <c r="P1714" s="3"/>
    </row>
    <row r="1715" spans="1:16" ht="11.25" x14ac:dyDescent="0.2">
      <c r="A1715" s="3"/>
      <c r="B1715" s="3"/>
      <c r="C1715" s="3"/>
      <c r="D1715" s="3"/>
      <c r="E1715" s="3"/>
      <c r="F1715" s="3"/>
      <c r="G1715" s="3"/>
      <c r="I1715" s="3"/>
      <c r="J1715" s="140"/>
      <c r="K1715" s="83"/>
      <c r="L1715" s="140"/>
      <c r="M1715" s="83"/>
      <c r="N1715" s="3"/>
      <c r="O1715" s="3"/>
      <c r="P1715" s="3"/>
    </row>
    <row r="1716" spans="1:16" ht="11.25" x14ac:dyDescent="0.2">
      <c r="A1716" s="3"/>
      <c r="B1716" s="3"/>
      <c r="C1716" s="3"/>
      <c r="D1716" s="3"/>
      <c r="E1716" s="3"/>
      <c r="F1716" s="3"/>
      <c r="G1716" s="3"/>
      <c r="I1716" s="3"/>
      <c r="J1716" s="140"/>
      <c r="K1716" s="83"/>
      <c r="L1716" s="140"/>
      <c r="M1716" s="83"/>
      <c r="N1716" s="3"/>
      <c r="O1716" s="3"/>
      <c r="P1716" s="3"/>
    </row>
    <row r="1717" spans="1:16" ht="11.25" x14ac:dyDescent="0.2">
      <c r="A1717" s="3"/>
      <c r="B1717" s="3"/>
      <c r="C1717" s="3"/>
      <c r="D1717" s="3"/>
      <c r="E1717" s="3"/>
      <c r="F1717" s="3"/>
      <c r="G1717" s="3"/>
      <c r="I1717" s="3"/>
      <c r="J1717" s="140"/>
      <c r="K1717" s="83"/>
      <c r="L1717" s="140"/>
      <c r="M1717" s="83"/>
      <c r="N1717" s="3"/>
      <c r="O1717" s="3"/>
      <c r="P1717" s="3"/>
    </row>
    <row r="1718" spans="1:16" ht="11.25" x14ac:dyDescent="0.2">
      <c r="A1718" s="3"/>
      <c r="B1718" s="3"/>
      <c r="C1718" s="3"/>
      <c r="D1718" s="3"/>
      <c r="E1718" s="3"/>
      <c r="F1718" s="3"/>
      <c r="G1718" s="3"/>
      <c r="I1718" s="3"/>
      <c r="J1718" s="140"/>
      <c r="K1718" s="83"/>
      <c r="L1718" s="140"/>
      <c r="M1718" s="83"/>
      <c r="N1718" s="3"/>
      <c r="O1718" s="3"/>
      <c r="P1718" s="3"/>
    </row>
    <row r="1719" spans="1:16" ht="11.25" x14ac:dyDescent="0.2">
      <c r="A1719" s="3"/>
      <c r="B1719" s="3"/>
      <c r="C1719" s="3"/>
      <c r="D1719" s="3"/>
      <c r="E1719" s="3"/>
      <c r="F1719" s="3"/>
      <c r="G1719" s="3"/>
      <c r="I1719" s="3"/>
      <c r="J1719" s="140"/>
      <c r="K1719" s="83"/>
      <c r="L1719" s="140"/>
      <c r="M1719" s="83"/>
      <c r="N1719" s="3"/>
      <c r="O1719" s="3"/>
      <c r="P1719" s="3"/>
    </row>
    <row r="1720" spans="1:16" ht="11.25" x14ac:dyDescent="0.2">
      <c r="A1720" s="3"/>
      <c r="B1720" s="3"/>
      <c r="C1720" s="3"/>
      <c r="D1720" s="3"/>
      <c r="E1720" s="3"/>
      <c r="F1720" s="3"/>
      <c r="G1720" s="3"/>
      <c r="I1720" s="3"/>
      <c r="J1720" s="140"/>
      <c r="K1720" s="83"/>
      <c r="L1720" s="140"/>
      <c r="M1720" s="83"/>
      <c r="N1720" s="3"/>
      <c r="O1720" s="3"/>
      <c r="P1720" s="3"/>
    </row>
    <row r="1721" spans="1:16" ht="11.25" x14ac:dyDescent="0.2">
      <c r="A1721" s="3"/>
      <c r="B1721" s="3"/>
      <c r="C1721" s="3"/>
      <c r="D1721" s="3"/>
      <c r="E1721" s="3"/>
      <c r="F1721" s="3"/>
      <c r="G1721" s="3"/>
      <c r="I1721" s="3"/>
      <c r="J1721" s="140"/>
      <c r="K1721" s="83"/>
      <c r="L1721" s="140"/>
      <c r="M1721" s="83"/>
      <c r="N1721" s="3"/>
      <c r="O1721" s="3"/>
      <c r="P1721" s="3"/>
    </row>
    <row r="1722" spans="1:16" ht="11.25" x14ac:dyDescent="0.2">
      <c r="A1722" s="3"/>
      <c r="B1722" s="3"/>
      <c r="C1722" s="3"/>
      <c r="D1722" s="3"/>
      <c r="E1722" s="3"/>
      <c r="F1722" s="3"/>
      <c r="G1722" s="3"/>
      <c r="I1722" s="3"/>
      <c r="J1722" s="140"/>
      <c r="K1722" s="83"/>
      <c r="L1722" s="140"/>
      <c r="M1722" s="83"/>
      <c r="N1722" s="3"/>
      <c r="O1722" s="3"/>
      <c r="P1722" s="3"/>
    </row>
    <row r="1723" spans="1:16" ht="11.25" x14ac:dyDescent="0.2">
      <c r="A1723" s="3"/>
      <c r="B1723" s="3"/>
      <c r="C1723" s="3"/>
      <c r="D1723" s="3"/>
      <c r="E1723" s="3"/>
      <c r="F1723" s="3"/>
      <c r="G1723" s="3"/>
      <c r="I1723" s="3"/>
      <c r="J1723" s="140"/>
      <c r="K1723" s="83"/>
      <c r="L1723" s="140"/>
      <c r="M1723" s="83"/>
      <c r="N1723" s="3"/>
      <c r="O1723" s="3"/>
      <c r="P1723" s="3"/>
    </row>
    <row r="1724" spans="1:16" ht="11.25" x14ac:dyDescent="0.2">
      <c r="A1724" s="3"/>
      <c r="B1724" s="3"/>
      <c r="C1724" s="3"/>
      <c r="D1724" s="3"/>
      <c r="E1724" s="3"/>
      <c r="F1724" s="3"/>
      <c r="G1724" s="3"/>
      <c r="I1724" s="3"/>
      <c r="J1724" s="140"/>
      <c r="K1724" s="83"/>
      <c r="L1724" s="140"/>
      <c r="M1724" s="83"/>
      <c r="N1724" s="3"/>
      <c r="O1724" s="3"/>
      <c r="P1724" s="3"/>
    </row>
    <row r="1725" spans="1:16" ht="11.25" x14ac:dyDescent="0.2">
      <c r="A1725" s="3"/>
      <c r="B1725" s="3"/>
      <c r="C1725" s="3"/>
      <c r="D1725" s="3"/>
      <c r="E1725" s="3"/>
      <c r="F1725" s="3"/>
      <c r="G1725" s="3"/>
      <c r="I1725" s="3"/>
      <c r="J1725" s="140"/>
      <c r="K1725" s="83"/>
      <c r="L1725" s="140"/>
      <c r="M1725" s="83"/>
      <c r="N1725" s="3"/>
      <c r="O1725" s="3"/>
      <c r="P1725" s="3"/>
    </row>
    <row r="1726" spans="1:16" ht="11.25" x14ac:dyDescent="0.2">
      <c r="A1726" s="3"/>
      <c r="B1726" s="3"/>
      <c r="C1726" s="3"/>
      <c r="D1726" s="3"/>
      <c r="E1726" s="3"/>
      <c r="F1726" s="3"/>
      <c r="G1726" s="3"/>
      <c r="I1726" s="3"/>
      <c r="J1726" s="140"/>
      <c r="K1726" s="83"/>
      <c r="L1726" s="140"/>
      <c r="M1726" s="83"/>
      <c r="N1726" s="3"/>
      <c r="O1726" s="3"/>
      <c r="P1726" s="3"/>
    </row>
    <row r="1727" spans="1:16" ht="11.25" x14ac:dyDescent="0.2">
      <c r="A1727" s="3"/>
      <c r="B1727" s="3"/>
      <c r="C1727" s="3"/>
      <c r="D1727" s="3"/>
      <c r="E1727" s="3"/>
      <c r="F1727" s="3"/>
      <c r="G1727" s="3"/>
      <c r="I1727" s="3"/>
      <c r="J1727" s="140"/>
      <c r="K1727" s="83"/>
      <c r="L1727" s="140"/>
      <c r="M1727" s="83"/>
      <c r="N1727" s="3"/>
      <c r="O1727" s="3"/>
      <c r="P1727" s="3"/>
    </row>
    <row r="1728" spans="1:16" ht="11.25" x14ac:dyDescent="0.2">
      <c r="A1728" s="3"/>
      <c r="B1728" s="3"/>
      <c r="C1728" s="3"/>
      <c r="D1728" s="3"/>
      <c r="E1728" s="3"/>
      <c r="F1728" s="3"/>
      <c r="G1728" s="3"/>
      <c r="I1728" s="3"/>
      <c r="J1728" s="140"/>
      <c r="K1728" s="83"/>
      <c r="L1728" s="140"/>
      <c r="M1728" s="83"/>
      <c r="N1728" s="3"/>
      <c r="O1728" s="3"/>
      <c r="P1728" s="3"/>
    </row>
    <row r="1729" spans="1:16" ht="11.25" x14ac:dyDescent="0.2">
      <c r="A1729" s="3"/>
      <c r="B1729" s="3"/>
      <c r="C1729" s="3"/>
      <c r="D1729" s="3"/>
      <c r="E1729" s="3"/>
      <c r="F1729" s="3"/>
      <c r="G1729" s="3"/>
      <c r="I1729" s="3"/>
      <c r="J1729" s="140"/>
      <c r="K1729" s="83"/>
      <c r="L1729" s="140"/>
      <c r="M1729" s="83"/>
      <c r="N1729" s="3"/>
      <c r="O1729" s="3"/>
      <c r="P1729" s="3"/>
    </row>
    <row r="1730" spans="1:16" ht="11.25" x14ac:dyDescent="0.2">
      <c r="A1730" s="3"/>
      <c r="B1730" s="3"/>
      <c r="C1730" s="3"/>
      <c r="D1730" s="3"/>
      <c r="E1730" s="3"/>
      <c r="F1730" s="3"/>
      <c r="G1730" s="3"/>
      <c r="I1730" s="3"/>
      <c r="J1730" s="140"/>
      <c r="K1730" s="83"/>
      <c r="L1730" s="140"/>
      <c r="M1730" s="83"/>
      <c r="N1730" s="3"/>
      <c r="O1730" s="3"/>
      <c r="P1730" s="3"/>
    </row>
    <row r="1731" spans="1:16" ht="11.25" x14ac:dyDescent="0.2">
      <c r="A1731" s="3"/>
      <c r="B1731" s="3"/>
      <c r="C1731" s="3"/>
      <c r="D1731" s="3"/>
      <c r="E1731" s="3"/>
      <c r="F1731" s="3"/>
      <c r="G1731" s="3"/>
      <c r="I1731" s="3"/>
      <c r="J1731" s="140"/>
      <c r="K1731" s="83"/>
      <c r="L1731" s="140"/>
      <c r="M1731" s="83"/>
      <c r="N1731" s="3"/>
      <c r="O1731" s="3"/>
      <c r="P1731" s="3"/>
    </row>
    <row r="1732" spans="1:16" ht="11.25" x14ac:dyDescent="0.2">
      <c r="A1732" s="3"/>
      <c r="B1732" s="3"/>
      <c r="C1732" s="3"/>
      <c r="D1732" s="3"/>
      <c r="E1732" s="3"/>
      <c r="F1732" s="3"/>
      <c r="G1732" s="3"/>
      <c r="I1732" s="3"/>
      <c r="J1732" s="140"/>
      <c r="K1732" s="83"/>
      <c r="L1732" s="140"/>
      <c r="M1732" s="83"/>
      <c r="N1732" s="3"/>
      <c r="O1732" s="3"/>
      <c r="P1732" s="3"/>
    </row>
    <row r="1733" spans="1:16" ht="11.25" x14ac:dyDescent="0.2">
      <c r="A1733" s="3"/>
      <c r="B1733" s="3"/>
      <c r="C1733" s="3"/>
      <c r="D1733" s="3"/>
      <c r="E1733" s="3"/>
      <c r="F1733" s="3"/>
      <c r="G1733" s="3"/>
      <c r="I1733" s="3"/>
      <c r="J1733" s="140"/>
      <c r="K1733" s="83"/>
      <c r="L1733" s="140"/>
      <c r="M1733" s="83"/>
      <c r="N1733" s="3"/>
      <c r="O1733" s="3"/>
      <c r="P1733" s="3"/>
    </row>
    <row r="1734" spans="1:16" ht="11.25" x14ac:dyDescent="0.2">
      <c r="A1734" s="3"/>
      <c r="B1734" s="3"/>
      <c r="C1734" s="3"/>
      <c r="D1734" s="3"/>
      <c r="E1734" s="3"/>
      <c r="F1734" s="3"/>
      <c r="G1734" s="3"/>
      <c r="I1734" s="3"/>
      <c r="J1734" s="140"/>
      <c r="K1734" s="83"/>
      <c r="L1734" s="140"/>
      <c r="M1734" s="83"/>
      <c r="N1734" s="3"/>
      <c r="O1734" s="3"/>
      <c r="P1734" s="3"/>
    </row>
    <row r="1735" spans="1:16" ht="11.25" x14ac:dyDescent="0.2">
      <c r="A1735" s="3"/>
      <c r="B1735" s="3"/>
      <c r="C1735" s="3"/>
      <c r="D1735" s="3"/>
      <c r="E1735" s="3"/>
      <c r="F1735" s="3"/>
      <c r="G1735" s="3"/>
      <c r="I1735" s="3"/>
      <c r="J1735" s="140"/>
      <c r="K1735" s="83"/>
      <c r="L1735" s="140"/>
      <c r="M1735" s="83"/>
      <c r="N1735" s="3"/>
      <c r="O1735" s="3"/>
      <c r="P1735" s="3"/>
    </row>
    <row r="1736" spans="1:16" ht="11.25" x14ac:dyDescent="0.2">
      <c r="A1736" s="3"/>
      <c r="B1736" s="3"/>
      <c r="C1736" s="3"/>
      <c r="D1736" s="3"/>
      <c r="E1736" s="3"/>
      <c r="F1736" s="3"/>
      <c r="G1736" s="3"/>
      <c r="I1736" s="3"/>
      <c r="J1736" s="140"/>
      <c r="K1736" s="83"/>
      <c r="L1736" s="140"/>
      <c r="M1736" s="83"/>
      <c r="N1736" s="3"/>
      <c r="O1736" s="3"/>
      <c r="P1736" s="3"/>
    </row>
    <row r="1737" spans="1:16" ht="11.25" x14ac:dyDescent="0.2">
      <c r="A1737" s="3"/>
      <c r="B1737" s="3"/>
      <c r="C1737" s="3"/>
      <c r="D1737" s="3"/>
      <c r="E1737" s="3"/>
      <c r="F1737" s="3"/>
      <c r="G1737" s="3"/>
      <c r="I1737" s="3"/>
      <c r="J1737" s="140"/>
      <c r="K1737" s="83"/>
      <c r="L1737" s="140"/>
      <c r="M1737" s="83"/>
      <c r="N1737" s="3"/>
      <c r="O1737" s="3"/>
      <c r="P1737" s="3"/>
    </row>
    <row r="1738" spans="1:16" ht="11.25" x14ac:dyDescent="0.2">
      <c r="A1738" s="3"/>
      <c r="B1738" s="3"/>
      <c r="C1738" s="3"/>
      <c r="D1738" s="3"/>
      <c r="E1738" s="3"/>
      <c r="F1738" s="3"/>
      <c r="G1738" s="3"/>
      <c r="I1738" s="3"/>
      <c r="J1738" s="140"/>
      <c r="K1738" s="83"/>
      <c r="L1738" s="140"/>
      <c r="M1738" s="83"/>
      <c r="N1738" s="3"/>
      <c r="O1738" s="3"/>
      <c r="P1738" s="3"/>
    </row>
    <row r="1739" spans="1:16" ht="11.25" x14ac:dyDescent="0.2">
      <c r="A1739" s="3"/>
      <c r="B1739" s="3"/>
      <c r="C1739" s="3"/>
      <c r="D1739" s="3"/>
      <c r="E1739" s="3"/>
      <c r="F1739" s="3"/>
      <c r="G1739" s="3"/>
      <c r="I1739" s="3"/>
      <c r="J1739" s="140"/>
      <c r="K1739" s="83"/>
      <c r="L1739" s="140"/>
      <c r="M1739" s="83"/>
      <c r="N1739" s="3"/>
      <c r="O1739" s="3"/>
      <c r="P1739" s="3"/>
    </row>
    <row r="1740" spans="1:16" ht="11.25" x14ac:dyDescent="0.2">
      <c r="A1740" s="3"/>
      <c r="B1740" s="3"/>
      <c r="C1740" s="3"/>
      <c r="D1740" s="3"/>
      <c r="E1740" s="3"/>
      <c r="F1740" s="3"/>
      <c r="G1740" s="3"/>
      <c r="I1740" s="3"/>
      <c r="J1740" s="140"/>
      <c r="K1740" s="83"/>
      <c r="L1740" s="140"/>
      <c r="M1740" s="83"/>
      <c r="N1740" s="3"/>
      <c r="O1740" s="3"/>
      <c r="P1740" s="3"/>
    </row>
    <row r="1741" spans="1:16" ht="11.25" x14ac:dyDescent="0.2">
      <c r="A1741" s="3"/>
      <c r="B1741" s="3"/>
      <c r="C1741" s="3"/>
      <c r="D1741" s="3"/>
      <c r="E1741" s="3"/>
      <c r="F1741" s="3"/>
      <c r="G1741" s="3"/>
      <c r="I1741" s="3"/>
      <c r="J1741" s="140"/>
      <c r="K1741" s="83"/>
      <c r="L1741" s="140"/>
      <c r="M1741" s="83"/>
      <c r="N1741" s="3"/>
      <c r="O1741" s="3"/>
      <c r="P1741" s="3"/>
    </row>
    <row r="1742" spans="1:16" ht="11.25" x14ac:dyDescent="0.2">
      <c r="A1742" s="3"/>
      <c r="B1742" s="3"/>
      <c r="C1742" s="3"/>
      <c r="D1742" s="3"/>
      <c r="E1742" s="3"/>
      <c r="F1742" s="3"/>
      <c r="G1742" s="3"/>
      <c r="I1742" s="3"/>
      <c r="J1742" s="140"/>
      <c r="K1742" s="83"/>
      <c r="L1742" s="140"/>
      <c r="M1742" s="83"/>
      <c r="N1742" s="3"/>
      <c r="O1742" s="3"/>
      <c r="P1742" s="3"/>
    </row>
    <row r="1743" spans="1:16" ht="11.25" x14ac:dyDescent="0.2">
      <c r="A1743" s="3"/>
      <c r="B1743" s="3"/>
      <c r="C1743" s="3"/>
      <c r="D1743" s="3"/>
      <c r="E1743" s="3"/>
      <c r="F1743" s="3"/>
      <c r="G1743" s="3"/>
      <c r="I1743" s="3"/>
      <c r="J1743" s="140"/>
      <c r="K1743" s="83"/>
      <c r="L1743" s="140"/>
      <c r="M1743" s="83"/>
      <c r="N1743" s="3"/>
      <c r="O1743" s="3"/>
      <c r="P1743" s="3"/>
    </row>
    <row r="1744" spans="1:16" ht="11.25" x14ac:dyDescent="0.2">
      <c r="A1744" s="3"/>
      <c r="B1744" s="3"/>
      <c r="C1744" s="3"/>
      <c r="D1744" s="3"/>
      <c r="E1744" s="3"/>
      <c r="F1744" s="3"/>
      <c r="G1744" s="3"/>
      <c r="I1744" s="3"/>
      <c r="J1744" s="140"/>
      <c r="K1744" s="83"/>
      <c r="L1744" s="140"/>
      <c r="M1744" s="83"/>
      <c r="N1744" s="3"/>
      <c r="O1744" s="3"/>
      <c r="P1744" s="3"/>
    </row>
    <row r="1745" spans="1:16" ht="11.25" x14ac:dyDescent="0.2">
      <c r="A1745" s="3"/>
      <c r="B1745" s="3"/>
      <c r="C1745" s="3"/>
      <c r="D1745" s="3"/>
      <c r="E1745" s="3"/>
      <c r="F1745" s="3"/>
      <c r="G1745" s="3"/>
      <c r="I1745" s="3"/>
      <c r="J1745" s="140"/>
      <c r="K1745" s="83"/>
      <c r="L1745" s="140"/>
      <c r="M1745" s="83"/>
      <c r="N1745" s="3"/>
      <c r="O1745" s="3"/>
      <c r="P1745" s="3"/>
    </row>
    <row r="1746" spans="1:16" ht="11.25" x14ac:dyDescent="0.2">
      <c r="A1746" s="3"/>
      <c r="B1746" s="3"/>
      <c r="C1746" s="3"/>
      <c r="D1746" s="3"/>
      <c r="E1746" s="3"/>
      <c r="F1746" s="3"/>
      <c r="G1746" s="3"/>
      <c r="I1746" s="3"/>
      <c r="J1746" s="140"/>
      <c r="K1746" s="83"/>
      <c r="L1746" s="140"/>
      <c r="M1746" s="83"/>
      <c r="N1746" s="3"/>
      <c r="O1746" s="3"/>
      <c r="P1746" s="3"/>
    </row>
    <row r="1747" spans="1:16" ht="11.25" x14ac:dyDescent="0.2">
      <c r="A1747" s="3"/>
      <c r="B1747" s="3"/>
      <c r="C1747" s="3"/>
      <c r="D1747" s="3"/>
      <c r="E1747" s="3"/>
      <c r="F1747" s="3"/>
      <c r="G1747" s="3"/>
      <c r="I1747" s="3"/>
      <c r="J1747" s="140"/>
      <c r="K1747" s="83"/>
      <c r="L1747" s="140"/>
      <c r="M1747" s="83"/>
      <c r="N1747" s="3"/>
      <c r="O1747" s="3"/>
      <c r="P1747" s="3"/>
    </row>
    <row r="1748" spans="1:16" ht="11.25" x14ac:dyDescent="0.2">
      <c r="A1748" s="3"/>
      <c r="B1748" s="3"/>
      <c r="C1748" s="3"/>
      <c r="D1748" s="3"/>
      <c r="E1748" s="3"/>
      <c r="F1748" s="3"/>
      <c r="G1748" s="3"/>
      <c r="I1748" s="3"/>
      <c r="J1748" s="140"/>
      <c r="K1748" s="83"/>
      <c r="L1748" s="140"/>
      <c r="M1748" s="83"/>
      <c r="N1748" s="3"/>
      <c r="O1748" s="3"/>
      <c r="P1748" s="3"/>
    </row>
    <row r="1749" spans="1:16" ht="11.25" x14ac:dyDescent="0.2">
      <c r="A1749" s="3"/>
      <c r="B1749" s="3"/>
      <c r="C1749" s="3"/>
      <c r="D1749" s="3"/>
      <c r="E1749" s="3"/>
      <c r="F1749" s="3"/>
      <c r="G1749" s="3"/>
      <c r="I1749" s="3"/>
      <c r="J1749" s="140"/>
      <c r="K1749" s="83"/>
      <c r="L1749" s="140"/>
      <c r="M1749" s="83"/>
      <c r="N1749" s="3"/>
      <c r="O1749" s="3"/>
      <c r="P1749" s="3"/>
    </row>
    <row r="1750" spans="1:16" ht="11.25" x14ac:dyDescent="0.2">
      <c r="A1750" s="3"/>
      <c r="B1750" s="3"/>
      <c r="C1750" s="3"/>
      <c r="D1750" s="3"/>
      <c r="E1750" s="3"/>
      <c r="F1750" s="3"/>
      <c r="G1750" s="3"/>
      <c r="I1750" s="3"/>
      <c r="J1750" s="140"/>
      <c r="K1750" s="83"/>
      <c r="L1750" s="140"/>
      <c r="M1750" s="83"/>
      <c r="N1750" s="3"/>
      <c r="O1750" s="3"/>
      <c r="P1750" s="3"/>
    </row>
    <row r="1751" spans="1:16" ht="11.25" x14ac:dyDescent="0.2">
      <c r="A1751" s="3"/>
      <c r="B1751" s="3"/>
      <c r="C1751" s="3"/>
      <c r="D1751" s="3"/>
      <c r="E1751" s="3"/>
      <c r="F1751" s="3"/>
      <c r="G1751" s="3"/>
      <c r="I1751" s="3"/>
      <c r="J1751" s="140"/>
      <c r="K1751" s="83"/>
      <c r="L1751" s="140"/>
      <c r="M1751" s="83"/>
      <c r="N1751" s="3"/>
      <c r="O1751" s="3"/>
      <c r="P1751" s="3"/>
    </row>
    <row r="1752" spans="1:16" ht="11.25" x14ac:dyDescent="0.2">
      <c r="A1752" s="3"/>
      <c r="B1752" s="3"/>
      <c r="C1752" s="3"/>
      <c r="D1752" s="3"/>
      <c r="E1752" s="3"/>
      <c r="F1752" s="3"/>
      <c r="G1752" s="3"/>
      <c r="I1752" s="3"/>
      <c r="J1752" s="140"/>
      <c r="K1752" s="83"/>
      <c r="L1752" s="140"/>
      <c r="M1752" s="83"/>
      <c r="N1752" s="3"/>
      <c r="O1752" s="3"/>
      <c r="P1752" s="3"/>
    </row>
    <row r="1753" spans="1:16" ht="11.25" x14ac:dyDescent="0.2">
      <c r="A1753" s="3"/>
      <c r="B1753" s="3"/>
      <c r="C1753" s="3"/>
      <c r="D1753" s="3"/>
      <c r="E1753" s="3"/>
      <c r="F1753" s="3"/>
      <c r="G1753" s="3"/>
      <c r="I1753" s="3"/>
      <c r="J1753" s="140"/>
      <c r="K1753" s="83"/>
      <c r="L1753" s="140"/>
      <c r="M1753" s="83"/>
      <c r="N1753" s="3"/>
      <c r="O1753" s="3"/>
      <c r="P1753" s="3"/>
    </row>
    <row r="1754" spans="1:16" ht="11.25" x14ac:dyDescent="0.2">
      <c r="A1754" s="3"/>
      <c r="B1754" s="3"/>
      <c r="C1754" s="3"/>
      <c r="D1754" s="3"/>
      <c r="E1754" s="3"/>
      <c r="F1754" s="3"/>
      <c r="G1754" s="3"/>
      <c r="I1754" s="3"/>
      <c r="J1754" s="140"/>
      <c r="K1754" s="83"/>
      <c r="L1754" s="140"/>
      <c r="M1754" s="83"/>
      <c r="N1754" s="3"/>
      <c r="O1754" s="3"/>
      <c r="P1754" s="3"/>
    </row>
    <row r="1755" spans="1:16" ht="11.25" x14ac:dyDescent="0.2">
      <c r="A1755" s="3"/>
      <c r="B1755" s="3"/>
      <c r="C1755" s="3"/>
      <c r="D1755" s="3"/>
      <c r="E1755" s="3"/>
      <c r="F1755" s="3"/>
      <c r="G1755" s="3"/>
      <c r="I1755" s="3"/>
      <c r="J1755" s="140"/>
      <c r="K1755" s="83"/>
      <c r="L1755" s="140"/>
      <c r="M1755" s="83"/>
      <c r="N1755" s="3"/>
      <c r="O1755" s="3"/>
      <c r="P1755" s="3"/>
    </row>
    <row r="1756" spans="1:16" ht="11.25" x14ac:dyDescent="0.2">
      <c r="A1756" s="3"/>
      <c r="B1756" s="3"/>
      <c r="C1756" s="3"/>
      <c r="D1756" s="3"/>
      <c r="E1756" s="3"/>
      <c r="F1756" s="3"/>
      <c r="G1756" s="3"/>
      <c r="I1756" s="3"/>
      <c r="J1756" s="140"/>
      <c r="K1756" s="83"/>
      <c r="L1756" s="140"/>
      <c r="M1756" s="83"/>
      <c r="N1756" s="3"/>
      <c r="O1756" s="3"/>
      <c r="P1756" s="3"/>
    </row>
    <row r="1757" spans="1:16" ht="11.25" x14ac:dyDescent="0.2">
      <c r="A1757" s="3"/>
      <c r="B1757" s="3"/>
      <c r="C1757" s="3"/>
      <c r="D1757" s="3"/>
      <c r="E1757" s="3"/>
      <c r="F1757" s="3"/>
      <c r="G1757" s="3"/>
      <c r="I1757" s="3"/>
      <c r="J1757" s="140"/>
      <c r="K1757" s="83"/>
      <c r="L1757" s="140"/>
      <c r="M1757" s="83"/>
      <c r="N1757" s="3"/>
      <c r="O1757" s="3"/>
      <c r="P1757" s="3"/>
    </row>
    <row r="1758" spans="1:16" ht="11.25" x14ac:dyDescent="0.2">
      <c r="A1758" s="3"/>
      <c r="B1758" s="3"/>
      <c r="C1758" s="3"/>
      <c r="D1758" s="3"/>
      <c r="E1758" s="3"/>
      <c r="F1758" s="3"/>
      <c r="G1758" s="3"/>
      <c r="I1758" s="3"/>
      <c r="J1758" s="140"/>
      <c r="K1758" s="83"/>
      <c r="L1758" s="140"/>
      <c r="M1758" s="83"/>
      <c r="N1758" s="3"/>
      <c r="O1758" s="3"/>
      <c r="P1758" s="3"/>
    </row>
    <row r="1759" spans="1:16" ht="11.25" x14ac:dyDescent="0.2">
      <c r="A1759" s="3"/>
      <c r="B1759" s="3"/>
      <c r="C1759" s="3"/>
      <c r="D1759" s="3"/>
      <c r="E1759" s="3"/>
      <c r="F1759" s="3"/>
      <c r="G1759" s="3"/>
      <c r="I1759" s="3"/>
      <c r="J1759" s="140"/>
      <c r="K1759" s="83"/>
      <c r="L1759" s="140"/>
      <c r="M1759" s="83"/>
      <c r="N1759" s="3"/>
      <c r="O1759" s="3"/>
      <c r="P1759" s="3"/>
    </row>
    <row r="1760" spans="1:16" ht="11.25" x14ac:dyDescent="0.2">
      <c r="A1760" s="3"/>
      <c r="B1760" s="3"/>
      <c r="C1760" s="3"/>
      <c r="D1760" s="3"/>
      <c r="E1760" s="3"/>
      <c r="F1760" s="3"/>
      <c r="G1760" s="3"/>
      <c r="I1760" s="3"/>
      <c r="J1760" s="140"/>
      <c r="K1760" s="83"/>
      <c r="L1760" s="140"/>
      <c r="M1760" s="83"/>
      <c r="N1760" s="3"/>
      <c r="O1760" s="3"/>
      <c r="P1760" s="3"/>
    </row>
    <row r="1761" spans="1:16" ht="11.25" x14ac:dyDescent="0.2">
      <c r="A1761" s="3"/>
      <c r="B1761" s="3"/>
      <c r="C1761" s="3"/>
      <c r="D1761" s="3"/>
      <c r="E1761" s="3"/>
      <c r="F1761" s="3"/>
      <c r="G1761" s="3"/>
      <c r="I1761" s="3"/>
      <c r="J1761" s="140"/>
      <c r="K1761" s="83"/>
      <c r="L1761" s="140"/>
      <c r="M1761" s="83"/>
      <c r="N1761" s="3"/>
      <c r="O1761" s="3"/>
      <c r="P1761" s="3"/>
    </row>
    <row r="1762" spans="1:16" ht="11.25" x14ac:dyDescent="0.2">
      <c r="A1762" s="3"/>
      <c r="B1762" s="3"/>
      <c r="C1762" s="3"/>
      <c r="D1762" s="3"/>
      <c r="E1762" s="3"/>
      <c r="F1762" s="3"/>
      <c r="G1762" s="3"/>
      <c r="I1762" s="3"/>
      <c r="J1762" s="140"/>
      <c r="K1762" s="83"/>
      <c r="L1762" s="140"/>
      <c r="M1762" s="83"/>
      <c r="N1762" s="3"/>
      <c r="O1762" s="3"/>
      <c r="P1762" s="3"/>
    </row>
    <row r="1763" spans="1:16" ht="11.25" x14ac:dyDescent="0.2">
      <c r="A1763" s="3"/>
      <c r="B1763" s="3"/>
      <c r="C1763" s="3"/>
      <c r="D1763" s="3"/>
      <c r="E1763" s="3"/>
      <c r="F1763" s="3"/>
      <c r="G1763" s="3"/>
      <c r="I1763" s="3"/>
      <c r="J1763" s="140"/>
      <c r="K1763" s="83"/>
      <c r="L1763" s="140"/>
      <c r="M1763" s="83"/>
      <c r="N1763" s="3"/>
      <c r="O1763" s="3"/>
      <c r="P1763" s="3"/>
    </row>
    <row r="1764" spans="1:16" ht="11.25" x14ac:dyDescent="0.2">
      <c r="A1764" s="3"/>
      <c r="B1764" s="3"/>
      <c r="C1764" s="3"/>
      <c r="D1764" s="3"/>
      <c r="E1764" s="3"/>
      <c r="F1764" s="3"/>
      <c r="G1764" s="3"/>
      <c r="I1764" s="3"/>
      <c r="J1764" s="140"/>
      <c r="K1764" s="83"/>
      <c r="L1764" s="140"/>
      <c r="M1764" s="83"/>
      <c r="N1764" s="3"/>
      <c r="O1764" s="3"/>
      <c r="P1764" s="3"/>
    </row>
    <row r="1765" spans="1:16" ht="11.25" x14ac:dyDescent="0.2">
      <c r="A1765" s="3"/>
      <c r="B1765" s="3"/>
      <c r="C1765" s="3"/>
      <c r="D1765" s="3"/>
      <c r="E1765" s="3"/>
      <c r="F1765" s="3"/>
      <c r="G1765" s="3"/>
      <c r="I1765" s="3"/>
      <c r="J1765" s="140"/>
      <c r="K1765" s="83"/>
      <c r="L1765" s="140"/>
      <c r="M1765" s="83"/>
      <c r="N1765" s="3"/>
      <c r="O1765" s="3"/>
      <c r="P1765" s="3"/>
    </row>
    <row r="1766" spans="1:16" ht="11.25" x14ac:dyDescent="0.2">
      <c r="A1766" s="3"/>
      <c r="B1766" s="3"/>
      <c r="C1766" s="3"/>
      <c r="D1766" s="3"/>
      <c r="E1766" s="3"/>
      <c r="F1766" s="3"/>
      <c r="G1766" s="3"/>
      <c r="I1766" s="3"/>
      <c r="J1766" s="140"/>
      <c r="K1766" s="83"/>
      <c r="L1766" s="140"/>
      <c r="M1766" s="83"/>
      <c r="N1766" s="3"/>
      <c r="O1766" s="3"/>
      <c r="P1766" s="3"/>
    </row>
    <row r="1767" spans="1:16" ht="11.25" x14ac:dyDescent="0.2">
      <c r="A1767" s="3"/>
      <c r="B1767" s="3"/>
      <c r="C1767" s="3"/>
      <c r="D1767" s="3"/>
      <c r="E1767" s="3"/>
      <c r="F1767" s="3"/>
      <c r="G1767" s="3"/>
      <c r="I1767" s="3"/>
      <c r="J1767" s="140"/>
      <c r="K1767" s="83"/>
      <c r="L1767" s="140"/>
      <c r="M1767" s="83"/>
      <c r="N1767" s="3"/>
      <c r="O1767" s="3"/>
      <c r="P1767" s="3"/>
    </row>
    <row r="1768" spans="1:16" ht="11.25" x14ac:dyDescent="0.2">
      <c r="A1768" s="3"/>
      <c r="B1768" s="3"/>
      <c r="C1768" s="3"/>
      <c r="D1768" s="3"/>
      <c r="E1768" s="3"/>
      <c r="F1768" s="3"/>
      <c r="G1768" s="3"/>
      <c r="I1768" s="3"/>
      <c r="J1768" s="140"/>
      <c r="K1768" s="83"/>
      <c r="L1768" s="140"/>
      <c r="M1768" s="83"/>
      <c r="N1768" s="3"/>
      <c r="O1768" s="3"/>
      <c r="P1768" s="3"/>
    </row>
    <row r="1769" spans="1:16" ht="11.25" x14ac:dyDescent="0.2">
      <c r="A1769" s="3"/>
      <c r="B1769" s="3"/>
      <c r="C1769" s="3"/>
      <c r="D1769" s="3"/>
      <c r="E1769" s="3"/>
      <c r="F1769" s="3"/>
      <c r="G1769" s="3"/>
      <c r="I1769" s="3"/>
      <c r="J1769" s="140"/>
      <c r="K1769" s="83"/>
      <c r="L1769" s="140"/>
      <c r="M1769" s="83"/>
      <c r="N1769" s="3"/>
      <c r="O1769" s="3"/>
      <c r="P1769" s="3"/>
    </row>
    <row r="1770" spans="1:16" ht="11.25" x14ac:dyDescent="0.2">
      <c r="A1770" s="3"/>
      <c r="B1770" s="3"/>
      <c r="C1770" s="3"/>
      <c r="D1770" s="3"/>
      <c r="E1770" s="3"/>
      <c r="F1770" s="3"/>
      <c r="G1770" s="3"/>
      <c r="I1770" s="3"/>
      <c r="J1770" s="140"/>
      <c r="K1770" s="83"/>
      <c r="L1770" s="140"/>
      <c r="M1770" s="83"/>
      <c r="N1770" s="3"/>
      <c r="O1770" s="3"/>
      <c r="P1770" s="3"/>
    </row>
    <row r="1771" spans="1:16" ht="11.25" x14ac:dyDescent="0.2">
      <c r="A1771" s="3"/>
      <c r="B1771" s="3"/>
      <c r="C1771" s="3"/>
      <c r="D1771" s="3"/>
      <c r="E1771" s="3"/>
      <c r="F1771" s="3"/>
      <c r="G1771" s="3"/>
      <c r="I1771" s="3"/>
      <c r="J1771" s="140"/>
      <c r="K1771" s="83"/>
      <c r="L1771" s="140"/>
      <c r="M1771" s="83"/>
      <c r="N1771" s="3"/>
      <c r="O1771" s="3"/>
      <c r="P1771" s="3"/>
    </row>
    <row r="1772" spans="1:16" ht="11.25" x14ac:dyDescent="0.2">
      <c r="A1772" s="3"/>
      <c r="B1772" s="3"/>
      <c r="C1772" s="3"/>
      <c r="D1772" s="3"/>
      <c r="E1772" s="3"/>
      <c r="F1772" s="3"/>
      <c r="G1772" s="3"/>
      <c r="I1772" s="3"/>
      <c r="J1772" s="140"/>
      <c r="K1772" s="83"/>
      <c r="L1772" s="140"/>
      <c r="M1772" s="83"/>
      <c r="N1772" s="3"/>
      <c r="O1772" s="3"/>
      <c r="P1772" s="3"/>
    </row>
    <row r="1773" spans="1:16" ht="11.25" x14ac:dyDescent="0.2">
      <c r="A1773" s="3"/>
      <c r="B1773" s="3"/>
      <c r="C1773" s="3"/>
      <c r="D1773" s="3"/>
      <c r="E1773" s="3"/>
      <c r="F1773" s="3"/>
      <c r="G1773" s="3"/>
      <c r="I1773" s="3"/>
      <c r="J1773" s="140"/>
      <c r="K1773" s="83"/>
      <c r="L1773" s="140"/>
      <c r="M1773" s="83"/>
      <c r="N1773" s="3"/>
      <c r="O1773" s="3"/>
      <c r="P1773" s="3"/>
    </row>
    <row r="1774" spans="1:16" ht="11.25" x14ac:dyDescent="0.2">
      <c r="A1774" s="3"/>
      <c r="B1774" s="3"/>
      <c r="C1774" s="3"/>
      <c r="D1774" s="3"/>
      <c r="E1774" s="3"/>
      <c r="F1774" s="3"/>
      <c r="G1774" s="3"/>
      <c r="I1774" s="3"/>
      <c r="J1774" s="140"/>
      <c r="K1774" s="83"/>
      <c r="L1774" s="140"/>
      <c r="M1774" s="83"/>
      <c r="N1774" s="3"/>
      <c r="O1774" s="3"/>
      <c r="P1774" s="3"/>
    </row>
    <row r="1775" spans="1:16" ht="11.25" x14ac:dyDescent="0.2">
      <c r="A1775" s="3"/>
      <c r="B1775" s="3"/>
      <c r="C1775" s="3"/>
      <c r="D1775" s="3"/>
      <c r="E1775" s="3"/>
      <c r="F1775" s="3"/>
      <c r="G1775" s="3"/>
      <c r="I1775" s="3"/>
      <c r="J1775" s="140"/>
      <c r="K1775" s="83"/>
      <c r="L1775" s="140"/>
      <c r="M1775" s="83"/>
      <c r="N1775" s="3"/>
      <c r="O1775" s="3"/>
      <c r="P1775" s="3"/>
    </row>
    <row r="1776" spans="1:16" ht="11.25" x14ac:dyDescent="0.2">
      <c r="A1776" s="3"/>
      <c r="B1776" s="3"/>
      <c r="C1776" s="3"/>
      <c r="D1776" s="3"/>
      <c r="E1776" s="3"/>
      <c r="F1776" s="3"/>
      <c r="G1776" s="3"/>
      <c r="I1776" s="3"/>
      <c r="J1776" s="140"/>
      <c r="K1776" s="83"/>
      <c r="L1776" s="140"/>
      <c r="M1776" s="83"/>
      <c r="N1776" s="3"/>
      <c r="O1776" s="3"/>
      <c r="P1776" s="3"/>
    </row>
    <row r="1777" spans="1:16" ht="11.25" x14ac:dyDescent="0.2">
      <c r="A1777" s="3"/>
      <c r="B1777" s="3"/>
      <c r="C1777" s="3"/>
      <c r="D1777" s="3"/>
      <c r="E1777" s="3"/>
      <c r="F1777" s="3"/>
      <c r="G1777" s="3"/>
      <c r="I1777" s="3"/>
      <c r="J1777" s="140"/>
      <c r="K1777" s="83"/>
      <c r="L1777" s="140"/>
      <c r="M1777" s="83"/>
      <c r="N1777" s="3"/>
      <c r="O1777" s="3"/>
      <c r="P1777" s="3"/>
    </row>
    <row r="1778" spans="1:16" ht="11.25" x14ac:dyDescent="0.2">
      <c r="A1778" s="3"/>
      <c r="B1778" s="3"/>
      <c r="C1778" s="3"/>
      <c r="D1778" s="3"/>
      <c r="E1778" s="3"/>
      <c r="F1778" s="3"/>
      <c r="G1778" s="3"/>
      <c r="I1778" s="3"/>
      <c r="J1778" s="140"/>
      <c r="K1778" s="83"/>
      <c r="L1778" s="140"/>
      <c r="M1778" s="83"/>
      <c r="N1778" s="3"/>
      <c r="O1778" s="3"/>
      <c r="P1778" s="3"/>
    </row>
    <row r="1779" spans="1:16" ht="11.25" x14ac:dyDescent="0.2">
      <c r="A1779" s="3"/>
      <c r="B1779" s="3"/>
      <c r="C1779" s="3"/>
      <c r="D1779" s="3"/>
      <c r="E1779" s="3"/>
      <c r="F1779" s="3"/>
      <c r="G1779" s="3"/>
      <c r="I1779" s="3"/>
      <c r="J1779" s="140"/>
      <c r="K1779" s="83"/>
      <c r="L1779" s="140"/>
      <c r="M1779" s="83"/>
      <c r="N1779" s="3"/>
      <c r="O1779" s="3"/>
      <c r="P1779" s="3"/>
    </row>
    <row r="1780" spans="1:16" ht="11.25" x14ac:dyDescent="0.2">
      <c r="A1780" s="3"/>
      <c r="B1780" s="3"/>
      <c r="C1780" s="3"/>
      <c r="D1780" s="3"/>
      <c r="E1780" s="3"/>
      <c r="F1780" s="3"/>
      <c r="G1780" s="3"/>
      <c r="I1780" s="3"/>
      <c r="J1780" s="140"/>
      <c r="K1780" s="83"/>
      <c r="L1780" s="140"/>
      <c r="M1780" s="83"/>
      <c r="N1780" s="3"/>
      <c r="O1780" s="3"/>
      <c r="P1780" s="3"/>
    </row>
    <row r="1781" spans="1:16" ht="11.25" x14ac:dyDescent="0.2">
      <c r="A1781" s="3"/>
      <c r="B1781" s="3"/>
      <c r="C1781" s="3"/>
      <c r="D1781" s="3"/>
      <c r="E1781" s="3"/>
      <c r="F1781" s="3"/>
      <c r="G1781" s="3"/>
      <c r="I1781" s="3"/>
      <c r="J1781" s="140"/>
      <c r="K1781" s="83"/>
      <c r="L1781" s="140"/>
      <c r="M1781" s="83"/>
      <c r="N1781" s="3"/>
      <c r="O1781" s="3"/>
      <c r="P1781" s="3"/>
    </row>
    <row r="1782" spans="1:16" ht="11.25" x14ac:dyDescent="0.2">
      <c r="A1782" s="3"/>
      <c r="B1782" s="3"/>
      <c r="C1782" s="3"/>
      <c r="D1782" s="3"/>
      <c r="E1782" s="3"/>
      <c r="F1782" s="3"/>
      <c r="G1782" s="3"/>
      <c r="I1782" s="3"/>
      <c r="J1782" s="140"/>
      <c r="K1782" s="83"/>
      <c r="L1782" s="140"/>
      <c r="M1782" s="83"/>
      <c r="N1782" s="3"/>
      <c r="O1782" s="3"/>
      <c r="P1782" s="3"/>
    </row>
    <row r="1783" spans="1:16" ht="11.25" x14ac:dyDescent="0.2">
      <c r="A1783" s="3"/>
      <c r="B1783" s="3"/>
      <c r="C1783" s="3"/>
      <c r="D1783" s="3"/>
      <c r="E1783" s="3"/>
      <c r="F1783" s="3"/>
      <c r="G1783" s="3"/>
      <c r="I1783" s="3"/>
      <c r="J1783" s="140"/>
      <c r="K1783" s="83"/>
      <c r="L1783" s="140"/>
      <c r="M1783" s="83"/>
      <c r="N1783" s="3"/>
      <c r="O1783" s="3"/>
      <c r="P1783" s="3"/>
    </row>
    <row r="1784" spans="1:16" ht="11.25" x14ac:dyDescent="0.2">
      <c r="A1784" s="3"/>
      <c r="B1784" s="3"/>
      <c r="C1784" s="3"/>
      <c r="D1784" s="3"/>
      <c r="E1784" s="3"/>
      <c r="F1784" s="3"/>
      <c r="G1784" s="3"/>
      <c r="I1784" s="3"/>
      <c r="J1784" s="140"/>
      <c r="K1784" s="83"/>
      <c r="L1784" s="140"/>
      <c r="M1784" s="83"/>
      <c r="N1784" s="3"/>
      <c r="O1784" s="3"/>
      <c r="P1784" s="3"/>
    </row>
    <row r="1785" spans="1:16" ht="11.25" x14ac:dyDescent="0.2">
      <c r="A1785" s="3"/>
      <c r="B1785" s="3"/>
      <c r="C1785" s="3"/>
      <c r="D1785" s="3"/>
      <c r="E1785" s="3"/>
      <c r="F1785" s="3"/>
      <c r="G1785" s="3"/>
      <c r="I1785" s="3"/>
      <c r="J1785" s="140"/>
      <c r="K1785" s="83"/>
      <c r="L1785" s="140"/>
      <c r="M1785" s="83"/>
      <c r="N1785" s="3"/>
      <c r="O1785" s="3"/>
      <c r="P1785" s="3"/>
    </row>
    <row r="1786" spans="1:16" ht="11.25" x14ac:dyDescent="0.2">
      <c r="A1786" s="3"/>
      <c r="B1786" s="3"/>
      <c r="C1786" s="3"/>
      <c r="D1786" s="3"/>
      <c r="E1786" s="3"/>
      <c r="F1786" s="3"/>
      <c r="G1786" s="3"/>
      <c r="I1786" s="3"/>
      <c r="J1786" s="140"/>
      <c r="K1786" s="83"/>
      <c r="L1786" s="140"/>
      <c r="M1786" s="83"/>
      <c r="N1786" s="3"/>
      <c r="O1786" s="3"/>
      <c r="P1786" s="3"/>
    </row>
    <row r="1787" spans="1:16" ht="11.25" x14ac:dyDescent="0.2">
      <c r="A1787" s="3"/>
      <c r="B1787" s="3"/>
      <c r="C1787" s="3"/>
      <c r="D1787" s="3"/>
      <c r="E1787" s="3"/>
      <c r="F1787" s="3"/>
      <c r="G1787" s="3"/>
      <c r="I1787" s="3"/>
      <c r="J1787" s="140"/>
      <c r="K1787" s="83"/>
      <c r="L1787" s="140"/>
      <c r="M1787" s="83"/>
      <c r="N1787" s="3"/>
      <c r="O1787" s="3"/>
      <c r="P1787" s="3"/>
    </row>
    <row r="1788" spans="1:16" ht="11.25" x14ac:dyDescent="0.2">
      <c r="A1788" s="3"/>
      <c r="B1788" s="3"/>
      <c r="C1788" s="3"/>
      <c r="D1788" s="3"/>
      <c r="E1788" s="3"/>
      <c r="F1788" s="3"/>
      <c r="G1788" s="3"/>
      <c r="I1788" s="3"/>
      <c r="J1788" s="140"/>
      <c r="K1788" s="83"/>
      <c r="L1788" s="140"/>
      <c r="M1788" s="83"/>
      <c r="N1788" s="3"/>
      <c r="O1788" s="3"/>
      <c r="P1788" s="3"/>
    </row>
    <row r="1789" spans="1:16" ht="11.25" x14ac:dyDescent="0.2">
      <c r="A1789" s="3"/>
      <c r="B1789" s="3"/>
      <c r="C1789" s="3"/>
      <c r="D1789" s="3"/>
      <c r="E1789" s="3"/>
      <c r="F1789" s="3"/>
      <c r="G1789" s="3"/>
      <c r="I1789" s="3"/>
      <c r="J1789" s="140"/>
      <c r="K1789" s="83"/>
      <c r="L1789" s="140"/>
      <c r="M1789" s="83"/>
      <c r="N1789" s="3"/>
      <c r="O1789" s="3"/>
      <c r="P1789" s="3"/>
    </row>
    <row r="1790" spans="1:16" ht="11.25" x14ac:dyDescent="0.2">
      <c r="A1790" s="3"/>
      <c r="B1790" s="3"/>
      <c r="C1790" s="3"/>
      <c r="D1790" s="3"/>
      <c r="E1790" s="3"/>
      <c r="F1790" s="3"/>
      <c r="G1790" s="3"/>
      <c r="I1790" s="3"/>
      <c r="J1790" s="140"/>
      <c r="K1790" s="83"/>
      <c r="L1790" s="140"/>
      <c r="M1790" s="83"/>
      <c r="N1790" s="3"/>
      <c r="O1790" s="3"/>
      <c r="P1790" s="3"/>
    </row>
    <row r="1791" spans="1:16" ht="11.25" x14ac:dyDescent="0.2">
      <c r="A1791" s="3"/>
      <c r="B1791" s="3"/>
      <c r="C1791" s="3"/>
      <c r="D1791" s="3"/>
      <c r="E1791" s="3"/>
      <c r="F1791" s="3"/>
      <c r="G1791" s="3"/>
      <c r="I1791" s="3"/>
      <c r="J1791" s="140"/>
      <c r="K1791" s="83"/>
      <c r="L1791" s="140"/>
      <c r="M1791" s="83"/>
      <c r="N1791" s="3"/>
      <c r="O1791" s="3"/>
      <c r="P1791" s="3"/>
    </row>
    <row r="1792" spans="1:16" ht="11.25" x14ac:dyDescent="0.2">
      <c r="A1792" s="3"/>
      <c r="B1792" s="3"/>
      <c r="C1792" s="3"/>
      <c r="D1792" s="3"/>
      <c r="E1792" s="3"/>
      <c r="F1792" s="3"/>
      <c r="G1792" s="3"/>
      <c r="I1792" s="3"/>
      <c r="J1792" s="140"/>
      <c r="K1792" s="83"/>
      <c r="L1792" s="140"/>
      <c r="M1792" s="83"/>
      <c r="N1792" s="3"/>
      <c r="O1792" s="3"/>
      <c r="P1792" s="3"/>
    </row>
    <row r="1793" spans="1:16" ht="11.25" x14ac:dyDescent="0.2">
      <c r="A1793" s="3"/>
      <c r="B1793" s="3"/>
      <c r="C1793" s="3"/>
      <c r="D1793" s="3"/>
      <c r="E1793" s="3"/>
      <c r="F1793" s="3"/>
      <c r="G1793" s="3"/>
      <c r="I1793" s="3"/>
      <c r="J1793" s="140"/>
      <c r="K1793" s="83"/>
      <c r="L1793" s="140"/>
      <c r="M1793" s="83"/>
      <c r="N1793" s="3"/>
      <c r="O1793" s="3"/>
      <c r="P1793" s="3"/>
    </row>
    <row r="1794" spans="1:16" ht="11.25" x14ac:dyDescent="0.2">
      <c r="A1794" s="3"/>
      <c r="B1794" s="3"/>
      <c r="C1794" s="3"/>
      <c r="D1794" s="3"/>
      <c r="E1794" s="3"/>
      <c r="F1794" s="3"/>
      <c r="G1794" s="3"/>
      <c r="I1794" s="3"/>
      <c r="J1794" s="140"/>
      <c r="K1794" s="83"/>
      <c r="L1794" s="140"/>
      <c r="M1794" s="83"/>
      <c r="N1794" s="3"/>
      <c r="O1794" s="3"/>
      <c r="P1794" s="3"/>
    </row>
    <row r="1795" spans="1:16" ht="11.25" x14ac:dyDescent="0.2">
      <c r="A1795" s="3"/>
      <c r="B1795" s="3"/>
      <c r="C1795" s="3"/>
      <c r="D1795" s="3"/>
      <c r="E1795" s="3"/>
      <c r="F1795" s="3"/>
      <c r="G1795" s="3"/>
      <c r="I1795" s="3"/>
      <c r="J1795" s="140"/>
      <c r="K1795" s="83"/>
      <c r="L1795" s="140"/>
      <c r="M1795" s="83"/>
      <c r="N1795" s="3"/>
      <c r="O1795" s="3"/>
      <c r="P1795" s="3"/>
    </row>
    <row r="1796" spans="1:16" ht="11.25" x14ac:dyDescent="0.2">
      <c r="A1796" s="3"/>
      <c r="B1796" s="3"/>
      <c r="C1796" s="3"/>
      <c r="D1796" s="3"/>
      <c r="E1796" s="3"/>
      <c r="F1796" s="3"/>
      <c r="G1796" s="3"/>
      <c r="I1796" s="3"/>
      <c r="J1796" s="140"/>
      <c r="K1796" s="83"/>
      <c r="L1796" s="140"/>
      <c r="M1796" s="83"/>
      <c r="N1796" s="3"/>
      <c r="O1796" s="3"/>
      <c r="P1796" s="3"/>
    </row>
    <row r="1797" spans="1:16" ht="11.25" x14ac:dyDescent="0.2">
      <c r="A1797" s="3"/>
      <c r="B1797" s="3"/>
      <c r="C1797" s="3"/>
      <c r="D1797" s="3"/>
      <c r="E1797" s="3"/>
      <c r="F1797" s="3"/>
      <c r="G1797" s="3"/>
      <c r="I1797" s="3"/>
      <c r="J1797" s="140"/>
      <c r="K1797" s="83"/>
      <c r="L1797" s="140"/>
      <c r="M1797" s="83"/>
      <c r="N1797" s="3"/>
      <c r="O1797" s="3"/>
      <c r="P1797" s="3"/>
    </row>
    <row r="1798" spans="1:16" ht="11.25" x14ac:dyDescent="0.2">
      <c r="A1798" s="3"/>
      <c r="B1798" s="3"/>
      <c r="C1798" s="3"/>
      <c r="D1798" s="3"/>
      <c r="E1798" s="3"/>
      <c r="F1798" s="3"/>
      <c r="G1798" s="3"/>
      <c r="I1798" s="3"/>
      <c r="J1798" s="140"/>
      <c r="K1798" s="83"/>
      <c r="L1798" s="140"/>
      <c r="M1798" s="83"/>
      <c r="N1798" s="3"/>
      <c r="O1798" s="3"/>
      <c r="P1798" s="3"/>
    </row>
    <row r="1799" spans="1:16" ht="11.25" x14ac:dyDescent="0.2">
      <c r="A1799" s="3"/>
      <c r="B1799" s="3"/>
      <c r="C1799" s="3"/>
      <c r="D1799" s="3"/>
      <c r="E1799" s="3"/>
      <c r="F1799" s="3"/>
      <c r="G1799" s="3"/>
      <c r="I1799" s="3"/>
      <c r="J1799" s="140"/>
      <c r="K1799" s="83"/>
      <c r="L1799" s="140"/>
      <c r="M1799" s="83"/>
      <c r="N1799" s="3"/>
      <c r="O1799" s="3"/>
      <c r="P1799" s="3"/>
    </row>
    <row r="1800" spans="1:16" ht="11.25" x14ac:dyDescent="0.2">
      <c r="A1800" s="3"/>
      <c r="B1800" s="3"/>
      <c r="C1800" s="3"/>
      <c r="D1800" s="3"/>
      <c r="E1800" s="3"/>
      <c r="F1800" s="3"/>
      <c r="G1800" s="3"/>
      <c r="I1800" s="3"/>
      <c r="J1800" s="140"/>
      <c r="K1800" s="83"/>
      <c r="L1800" s="140"/>
      <c r="M1800" s="83"/>
      <c r="N1800" s="3"/>
      <c r="O1800" s="3"/>
      <c r="P1800" s="3"/>
    </row>
    <row r="1801" spans="1:16" ht="11.25" x14ac:dyDescent="0.2">
      <c r="A1801" s="3"/>
      <c r="B1801" s="3"/>
      <c r="C1801" s="3"/>
      <c r="D1801" s="3"/>
      <c r="E1801" s="3"/>
      <c r="F1801" s="3"/>
      <c r="G1801" s="3"/>
      <c r="I1801" s="3"/>
      <c r="J1801" s="140"/>
      <c r="K1801" s="83"/>
      <c r="L1801" s="140"/>
      <c r="M1801" s="83"/>
      <c r="N1801" s="3"/>
      <c r="O1801" s="3"/>
      <c r="P1801" s="3"/>
    </row>
    <row r="1802" spans="1:16" ht="11.25" x14ac:dyDescent="0.2">
      <c r="A1802" s="3"/>
      <c r="B1802" s="3"/>
      <c r="C1802" s="3"/>
      <c r="D1802" s="3"/>
      <c r="E1802" s="3"/>
      <c r="F1802" s="3"/>
      <c r="G1802" s="3"/>
      <c r="I1802" s="3"/>
      <c r="J1802" s="140"/>
      <c r="K1802" s="83"/>
      <c r="L1802" s="140"/>
      <c r="M1802" s="83"/>
      <c r="N1802" s="3"/>
      <c r="O1802" s="3"/>
      <c r="P1802" s="3"/>
    </row>
    <row r="1803" spans="1:16" ht="11.25" x14ac:dyDescent="0.2">
      <c r="A1803" s="3"/>
      <c r="B1803" s="3"/>
      <c r="C1803" s="3"/>
      <c r="D1803" s="3"/>
      <c r="E1803" s="3"/>
      <c r="F1803" s="3"/>
      <c r="G1803" s="3"/>
      <c r="I1803" s="3"/>
      <c r="J1803" s="140"/>
      <c r="K1803" s="83"/>
      <c r="L1803" s="140"/>
      <c r="M1803" s="83"/>
      <c r="N1803" s="3"/>
      <c r="O1803" s="3"/>
      <c r="P1803" s="3"/>
    </row>
    <row r="1804" spans="1:16" ht="11.25" x14ac:dyDescent="0.2">
      <c r="A1804" s="3"/>
      <c r="B1804" s="3"/>
      <c r="C1804" s="3"/>
      <c r="D1804" s="3"/>
      <c r="E1804" s="3"/>
      <c r="F1804" s="3"/>
      <c r="G1804" s="3"/>
      <c r="I1804" s="3"/>
      <c r="J1804" s="140"/>
      <c r="K1804" s="83"/>
      <c r="L1804" s="140"/>
      <c r="M1804" s="83"/>
      <c r="N1804" s="3"/>
      <c r="O1804" s="3"/>
      <c r="P1804" s="3"/>
    </row>
    <row r="1805" spans="1:16" ht="11.25" x14ac:dyDescent="0.2">
      <c r="A1805" s="3"/>
      <c r="B1805" s="3"/>
      <c r="C1805" s="3"/>
      <c r="D1805" s="3"/>
      <c r="E1805" s="3"/>
      <c r="F1805" s="3"/>
      <c r="G1805" s="3"/>
      <c r="I1805" s="3"/>
      <c r="J1805" s="140"/>
      <c r="K1805" s="83"/>
      <c r="L1805" s="140"/>
      <c r="M1805" s="83"/>
      <c r="N1805" s="3"/>
      <c r="O1805" s="3"/>
      <c r="P1805" s="3"/>
    </row>
    <row r="1806" spans="1:16" ht="11.25" x14ac:dyDescent="0.2">
      <c r="A1806" s="3"/>
      <c r="B1806" s="3"/>
      <c r="C1806" s="3"/>
      <c r="D1806" s="3"/>
      <c r="E1806" s="3"/>
      <c r="F1806" s="3"/>
      <c r="G1806" s="3"/>
      <c r="I1806" s="3"/>
      <c r="J1806" s="140"/>
      <c r="K1806" s="83"/>
      <c r="L1806" s="140"/>
      <c r="M1806" s="83"/>
      <c r="N1806" s="3"/>
      <c r="O1806" s="3"/>
      <c r="P1806" s="3"/>
    </row>
    <row r="1807" spans="1:16" ht="11.25" x14ac:dyDescent="0.2">
      <c r="A1807" s="3"/>
      <c r="B1807" s="3"/>
      <c r="C1807" s="3"/>
      <c r="D1807" s="3"/>
      <c r="E1807" s="3"/>
      <c r="F1807" s="3"/>
      <c r="G1807" s="3"/>
      <c r="I1807" s="3"/>
      <c r="J1807" s="140"/>
      <c r="K1807" s="83"/>
      <c r="L1807" s="140"/>
      <c r="M1807" s="83"/>
      <c r="N1807" s="3"/>
      <c r="O1807" s="3"/>
      <c r="P1807" s="3"/>
    </row>
    <row r="1808" spans="1:16" ht="11.25" x14ac:dyDescent="0.2">
      <c r="A1808" s="3"/>
      <c r="B1808" s="3"/>
      <c r="C1808" s="3"/>
      <c r="D1808" s="3"/>
      <c r="E1808" s="3"/>
      <c r="F1808" s="3"/>
      <c r="G1808" s="3"/>
      <c r="I1808" s="3"/>
      <c r="J1808" s="140"/>
      <c r="K1808" s="83"/>
      <c r="L1808" s="140"/>
      <c r="M1808" s="83"/>
      <c r="N1808" s="3"/>
      <c r="O1808" s="3"/>
      <c r="P1808" s="3"/>
    </row>
    <row r="1809" spans="1:16" ht="11.25" x14ac:dyDescent="0.2">
      <c r="A1809" s="3"/>
      <c r="B1809" s="3"/>
      <c r="C1809" s="3"/>
      <c r="D1809" s="3"/>
      <c r="E1809" s="3"/>
      <c r="F1809" s="3"/>
      <c r="G1809" s="3"/>
      <c r="I1809" s="3"/>
      <c r="J1809" s="140"/>
      <c r="K1809" s="83"/>
      <c r="L1809" s="140"/>
      <c r="M1809" s="83"/>
      <c r="N1809" s="3"/>
      <c r="O1809" s="3"/>
      <c r="P1809" s="3"/>
    </row>
    <row r="1810" spans="1:16" ht="11.25" x14ac:dyDescent="0.2">
      <c r="A1810" s="3"/>
      <c r="B1810" s="3"/>
      <c r="C1810" s="3"/>
      <c r="D1810" s="3"/>
      <c r="E1810" s="3"/>
      <c r="F1810" s="3"/>
      <c r="G1810" s="3"/>
      <c r="I1810" s="3"/>
      <c r="J1810" s="140"/>
      <c r="K1810" s="83"/>
      <c r="L1810" s="140"/>
      <c r="M1810" s="83"/>
      <c r="N1810" s="3"/>
      <c r="O1810" s="3"/>
      <c r="P1810" s="3"/>
    </row>
    <row r="1811" spans="1:16" ht="11.25" x14ac:dyDescent="0.2">
      <c r="A1811" s="3"/>
      <c r="B1811" s="3"/>
      <c r="C1811" s="3"/>
      <c r="D1811" s="3"/>
      <c r="E1811" s="3"/>
      <c r="F1811" s="3"/>
      <c r="G1811" s="3"/>
      <c r="I1811" s="3"/>
      <c r="J1811" s="140"/>
      <c r="K1811" s="83"/>
      <c r="L1811" s="140"/>
      <c r="M1811" s="83"/>
      <c r="N1811" s="3"/>
      <c r="O1811" s="3"/>
      <c r="P1811" s="3"/>
    </row>
    <row r="1812" spans="1:16" ht="11.25" x14ac:dyDescent="0.2">
      <c r="A1812" s="3"/>
      <c r="B1812" s="3"/>
      <c r="C1812" s="3"/>
      <c r="D1812" s="3"/>
      <c r="E1812" s="3"/>
      <c r="F1812" s="3"/>
      <c r="G1812" s="3"/>
      <c r="I1812" s="3"/>
      <c r="J1812" s="140"/>
      <c r="K1812" s="83"/>
      <c r="L1812" s="140"/>
      <c r="M1812" s="83"/>
      <c r="N1812" s="3"/>
      <c r="O1812" s="3"/>
      <c r="P1812" s="3"/>
    </row>
    <row r="1813" spans="1:16" ht="11.25" x14ac:dyDescent="0.2">
      <c r="A1813" s="3"/>
      <c r="B1813" s="3"/>
      <c r="C1813" s="3"/>
      <c r="D1813" s="3"/>
      <c r="E1813" s="3"/>
      <c r="F1813" s="3"/>
      <c r="G1813" s="3"/>
      <c r="I1813" s="3"/>
      <c r="J1813" s="140"/>
      <c r="K1813" s="83"/>
      <c r="L1813" s="140"/>
      <c r="M1813" s="83"/>
      <c r="N1813" s="3"/>
      <c r="O1813" s="3"/>
      <c r="P1813" s="3"/>
    </row>
    <row r="1814" spans="1:16" ht="11.25" x14ac:dyDescent="0.2">
      <c r="A1814" s="3"/>
      <c r="B1814" s="3"/>
      <c r="C1814" s="3"/>
      <c r="D1814" s="3"/>
      <c r="E1814" s="3"/>
      <c r="F1814" s="3"/>
      <c r="G1814" s="3"/>
      <c r="I1814" s="3"/>
      <c r="J1814" s="140"/>
      <c r="K1814" s="83"/>
      <c r="L1814" s="140"/>
      <c r="M1814" s="83"/>
      <c r="N1814" s="3"/>
      <c r="O1814" s="3"/>
      <c r="P1814" s="3"/>
    </row>
    <row r="1815" spans="1:16" ht="11.25" x14ac:dyDescent="0.2">
      <c r="A1815" s="3"/>
      <c r="B1815" s="3"/>
      <c r="C1815" s="3"/>
      <c r="D1815" s="3"/>
      <c r="E1815" s="3"/>
      <c r="F1815" s="3"/>
      <c r="G1815" s="3"/>
      <c r="I1815" s="3"/>
      <c r="J1815" s="140"/>
      <c r="K1815" s="83"/>
      <c r="L1815" s="140"/>
      <c r="M1815" s="83"/>
      <c r="N1815" s="3"/>
      <c r="O1815" s="3"/>
      <c r="P1815" s="3"/>
    </row>
    <row r="1816" spans="1:16" ht="11.25" x14ac:dyDescent="0.2">
      <c r="A1816" s="3"/>
      <c r="B1816" s="3"/>
      <c r="C1816" s="3"/>
      <c r="D1816" s="3"/>
      <c r="E1816" s="3"/>
      <c r="F1816" s="3"/>
      <c r="G1816" s="3"/>
      <c r="I1816" s="3"/>
      <c r="J1816" s="140"/>
      <c r="K1816" s="83"/>
      <c r="L1816" s="140"/>
      <c r="M1816" s="83"/>
      <c r="N1816" s="3"/>
      <c r="O1816" s="3"/>
      <c r="P1816" s="3"/>
    </row>
    <row r="1817" spans="1:16" ht="11.25" x14ac:dyDescent="0.2">
      <c r="A1817" s="3"/>
      <c r="B1817" s="3"/>
      <c r="C1817" s="3"/>
      <c r="D1817" s="3"/>
      <c r="E1817" s="3"/>
      <c r="F1817" s="3"/>
      <c r="G1817" s="3"/>
      <c r="I1817" s="3"/>
      <c r="J1817" s="140"/>
      <c r="K1817" s="83"/>
      <c r="L1817" s="140"/>
      <c r="M1817" s="83"/>
      <c r="N1817" s="3"/>
      <c r="O1817" s="3"/>
      <c r="P1817" s="3"/>
    </row>
    <row r="1818" spans="1:16" ht="11.25" x14ac:dyDescent="0.2">
      <c r="A1818" s="3"/>
      <c r="B1818" s="3"/>
      <c r="C1818" s="3"/>
      <c r="D1818" s="3"/>
      <c r="E1818" s="3"/>
      <c r="F1818" s="3"/>
      <c r="G1818" s="3"/>
      <c r="I1818" s="3"/>
      <c r="J1818" s="140"/>
      <c r="K1818" s="83"/>
      <c r="L1818" s="140"/>
      <c r="M1818" s="83"/>
      <c r="N1818" s="3"/>
      <c r="O1818" s="3"/>
      <c r="P1818" s="3"/>
    </row>
    <row r="1819" spans="1:16" ht="11.25" x14ac:dyDescent="0.2">
      <c r="A1819" s="3"/>
      <c r="B1819" s="3"/>
      <c r="C1819" s="3"/>
      <c r="D1819" s="3"/>
      <c r="E1819" s="3"/>
      <c r="F1819" s="3"/>
      <c r="G1819" s="3"/>
      <c r="I1819" s="3"/>
      <c r="J1819" s="140"/>
      <c r="K1819" s="83"/>
      <c r="L1819" s="140"/>
      <c r="M1819" s="83"/>
      <c r="N1819" s="3"/>
      <c r="O1819" s="3"/>
      <c r="P1819" s="3"/>
    </row>
    <row r="1820" spans="1:16" ht="11.25" x14ac:dyDescent="0.2">
      <c r="A1820" s="3"/>
      <c r="B1820" s="3"/>
      <c r="C1820" s="3"/>
      <c r="D1820" s="3"/>
      <c r="E1820" s="3"/>
      <c r="F1820" s="3"/>
      <c r="G1820" s="3"/>
      <c r="I1820" s="3"/>
      <c r="J1820" s="140"/>
      <c r="K1820" s="83"/>
      <c r="L1820" s="140"/>
      <c r="M1820" s="83"/>
      <c r="N1820" s="3"/>
      <c r="O1820" s="3"/>
      <c r="P1820" s="3"/>
    </row>
    <row r="1821" spans="1:16" ht="11.25" x14ac:dyDescent="0.2">
      <c r="A1821" s="3"/>
      <c r="B1821" s="3"/>
      <c r="C1821" s="3"/>
      <c r="D1821" s="3"/>
      <c r="E1821" s="3"/>
      <c r="F1821" s="3"/>
      <c r="G1821" s="3"/>
      <c r="I1821" s="3"/>
      <c r="J1821" s="140"/>
      <c r="K1821" s="83"/>
      <c r="L1821" s="140"/>
      <c r="M1821" s="83"/>
      <c r="N1821" s="3"/>
      <c r="O1821" s="3"/>
      <c r="P1821" s="3"/>
    </row>
    <row r="1822" spans="1:16" ht="11.25" x14ac:dyDescent="0.2">
      <c r="A1822" s="3"/>
      <c r="B1822" s="3"/>
      <c r="C1822" s="3"/>
      <c r="D1822" s="3"/>
      <c r="E1822" s="3"/>
      <c r="F1822" s="3"/>
      <c r="G1822" s="3"/>
      <c r="I1822" s="3"/>
      <c r="J1822" s="140"/>
      <c r="K1822" s="83"/>
      <c r="L1822" s="140"/>
      <c r="M1822" s="83"/>
      <c r="N1822" s="3"/>
      <c r="O1822" s="3"/>
      <c r="P1822" s="3"/>
    </row>
    <row r="1823" spans="1:16" ht="11.25" x14ac:dyDescent="0.2">
      <c r="A1823" s="3"/>
      <c r="B1823" s="3"/>
      <c r="C1823" s="3"/>
      <c r="D1823" s="3"/>
      <c r="E1823" s="3"/>
      <c r="F1823" s="3"/>
      <c r="G1823" s="3"/>
      <c r="I1823" s="3"/>
      <c r="J1823" s="140"/>
      <c r="K1823" s="83"/>
      <c r="L1823" s="140"/>
      <c r="M1823" s="83"/>
      <c r="N1823" s="3"/>
      <c r="O1823" s="3"/>
      <c r="P1823" s="3"/>
    </row>
    <row r="1824" spans="1:16" ht="11.25" x14ac:dyDescent="0.2">
      <c r="A1824" s="3"/>
      <c r="B1824" s="3"/>
      <c r="C1824" s="3"/>
      <c r="D1824" s="3"/>
      <c r="E1824" s="3"/>
      <c r="F1824" s="3"/>
      <c r="G1824" s="3"/>
      <c r="I1824" s="3"/>
      <c r="J1824" s="140"/>
      <c r="K1824" s="83"/>
      <c r="L1824" s="140"/>
      <c r="M1824" s="83"/>
      <c r="N1824" s="3"/>
      <c r="O1824" s="3"/>
      <c r="P1824" s="3"/>
    </row>
    <row r="1825" spans="1:16" ht="11.25" x14ac:dyDescent="0.2">
      <c r="A1825" s="3"/>
      <c r="B1825" s="3"/>
      <c r="C1825" s="3"/>
      <c r="D1825" s="3"/>
      <c r="E1825" s="3"/>
      <c r="F1825" s="3"/>
      <c r="G1825" s="3"/>
      <c r="I1825" s="3"/>
      <c r="J1825" s="140"/>
      <c r="K1825" s="83"/>
      <c r="L1825" s="140"/>
      <c r="M1825" s="83"/>
      <c r="N1825" s="3"/>
      <c r="O1825" s="3"/>
      <c r="P1825" s="3"/>
    </row>
    <row r="1826" spans="1:16" ht="11.25" x14ac:dyDescent="0.2">
      <c r="A1826" s="3"/>
      <c r="B1826" s="3"/>
      <c r="C1826" s="3"/>
      <c r="D1826" s="3"/>
      <c r="E1826" s="3"/>
      <c r="F1826" s="3"/>
      <c r="G1826" s="3"/>
      <c r="I1826" s="3"/>
      <c r="J1826" s="140"/>
      <c r="K1826" s="83"/>
      <c r="L1826" s="140"/>
      <c r="M1826" s="83"/>
      <c r="N1826" s="3"/>
      <c r="O1826" s="3"/>
      <c r="P1826" s="3"/>
    </row>
    <row r="1827" spans="1:16" ht="11.25" x14ac:dyDescent="0.2">
      <c r="A1827" s="3"/>
      <c r="B1827" s="3"/>
      <c r="C1827" s="3"/>
      <c r="D1827" s="3"/>
      <c r="E1827" s="3"/>
      <c r="F1827" s="3"/>
      <c r="G1827" s="3"/>
      <c r="I1827" s="3"/>
      <c r="J1827" s="140"/>
      <c r="K1827" s="83"/>
      <c r="L1827" s="140"/>
      <c r="M1827" s="83"/>
      <c r="N1827" s="3"/>
      <c r="O1827" s="3"/>
      <c r="P1827" s="3"/>
    </row>
    <row r="1828" spans="1:16" ht="11.25" x14ac:dyDescent="0.2">
      <c r="A1828" s="3"/>
      <c r="B1828" s="3"/>
      <c r="C1828" s="3"/>
      <c r="D1828" s="3"/>
      <c r="E1828" s="3"/>
      <c r="F1828" s="3"/>
      <c r="G1828" s="3"/>
      <c r="I1828" s="3"/>
      <c r="J1828" s="140"/>
      <c r="K1828" s="83"/>
      <c r="L1828" s="140"/>
      <c r="M1828" s="83"/>
      <c r="N1828" s="3"/>
      <c r="O1828" s="3"/>
      <c r="P1828" s="3"/>
    </row>
    <row r="1829" spans="1:16" ht="11.25" x14ac:dyDescent="0.2">
      <c r="A1829" s="3"/>
      <c r="B1829" s="3"/>
      <c r="C1829" s="3"/>
      <c r="D1829" s="3"/>
      <c r="E1829" s="3"/>
      <c r="F1829" s="3"/>
      <c r="G1829" s="3"/>
      <c r="I1829" s="3"/>
      <c r="J1829" s="140"/>
      <c r="K1829" s="83"/>
      <c r="L1829" s="140"/>
      <c r="M1829" s="83"/>
      <c r="N1829" s="3"/>
      <c r="O1829" s="3"/>
      <c r="P1829" s="3"/>
    </row>
    <row r="1830" spans="1:16" ht="11.25" x14ac:dyDescent="0.2">
      <c r="A1830" s="3"/>
      <c r="B1830" s="3"/>
      <c r="C1830" s="3"/>
      <c r="D1830" s="3"/>
      <c r="E1830" s="3"/>
      <c r="F1830" s="3"/>
      <c r="G1830" s="3"/>
      <c r="I1830" s="3"/>
      <c r="J1830" s="140"/>
      <c r="K1830" s="83"/>
      <c r="L1830" s="140"/>
      <c r="M1830" s="83"/>
      <c r="N1830" s="3"/>
      <c r="O1830" s="3"/>
      <c r="P1830" s="3"/>
    </row>
    <row r="1831" spans="1:16" ht="11.25" x14ac:dyDescent="0.2">
      <c r="A1831" s="3"/>
      <c r="B1831" s="3"/>
      <c r="C1831" s="3"/>
      <c r="D1831" s="3"/>
      <c r="E1831" s="3"/>
      <c r="F1831" s="3"/>
      <c r="G1831" s="3"/>
      <c r="I1831" s="3"/>
      <c r="J1831" s="140"/>
      <c r="K1831" s="83"/>
      <c r="L1831" s="140"/>
      <c r="M1831" s="83"/>
      <c r="N1831" s="3"/>
      <c r="O1831" s="3"/>
      <c r="P1831" s="3"/>
    </row>
    <row r="1832" spans="1:16" ht="11.25" x14ac:dyDescent="0.2">
      <c r="A1832" s="3"/>
      <c r="B1832" s="3"/>
      <c r="C1832" s="3"/>
      <c r="D1832" s="3"/>
      <c r="E1832" s="3"/>
      <c r="F1832" s="3"/>
      <c r="G1832" s="3"/>
      <c r="I1832" s="3"/>
      <c r="J1832" s="140"/>
      <c r="K1832" s="83"/>
      <c r="L1832" s="140"/>
      <c r="M1832" s="83"/>
      <c r="N1832" s="3"/>
      <c r="O1832" s="3"/>
      <c r="P1832" s="3"/>
    </row>
    <row r="1833" spans="1:16" ht="11.25" x14ac:dyDescent="0.2">
      <c r="A1833" s="3"/>
      <c r="B1833" s="3"/>
      <c r="C1833" s="3"/>
      <c r="D1833" s="3"/>
      <c r="E1833" s="3"/>
      <c r="F1833" s="3"/>
      <c r="G1833" s="3"/>
      <c r="I1833" s="3"/>
      <c r="J1833" s="140"/>
      <c r="K1833" s="83"/>
      <c r="L1833" s="140"/>
      <c r="M1833" s="83"/>
      <c r="N1833" s="3"/>
      <c r="O1833" s="3"/>
      <c r="P1833" s="3"/>
    </row>
    <row r="1834" spans="1:16" ht="11.25" x14ac:dyDescent="0.2">
      <c r="A1834" s="3"/>
      <c r="B1834" s="3"/>
      <c r="C1834" s="3"/>
      <c r="D1834" s="3"/>
      <c r="E1834" s="3"/>
      <c r="F1834" s="3"/>
      <c r="G1834" s="3"/>
      <c r="I1834" s="3"/>
      <c r="J1834" s="140"/>
      <c r="K1834" s="83"/>
      <c r="L1834" s="140"/>
      <c r="M1834" s="83"/>
      <c r="N1834" s="3"/>
      <c r="O1834" s="3"/>
      <c r="P1834" s="3"/>
    </row>
    <row r="1835" spans="1:16" ht="11.25" x14ac:dyDescent="0.2">
      <c r="A1835" s="3"/>
      <c r="B1835" s="3"/>
      <c r="C1835" s="3"/>
      <c r="D1835" s="3"/>
      <c r="E1835" s="3"/>
      <c r="F1835" s="3"/>
      <c r="G1835" s="3"/>
      <c r="I1835" s="3"/>
      <c r="J1835" s="140"/>
      <c r="K1835" s="83"/>
      <c r="L1835" s="140"/>
      <c r="M1835" s="83"/>
      <c r="N1835" s="3"/>
      <c r="O1835" s="3"/>
      <c r="P1835" s="3"/>
    </row>
    <row r="1836" spans="1:16" ht="11.25" x14ac:dyDescent="0.2">
      <c r="A1836" s="3"/>
      <c r="B1836" s="3"/>
      <c r="C1836" s="3"/>
      <c r="D1836" s="3"/>
      <c r="E1836" s="3"/>
      <c r="F1836" s="3"/>
      <c r="G1836" s="3"/>
      <c r="I1836" s="3"/>
      <c r="J1836" s="140"/>
      <c r="K1836" s="83"/>
      <c r="L1836" s="140"/>
      <c r="M1836" s="83"/>
      <c r="N1836" s="3"/>
      <c r="O1836" s="3"/>
      <c r="P1836" s="3"/>
    </row>
    <row r="1837" spans="1:16" ht="11.25" x14ac:dyDescent="0.2">
      <c r="A1837" s="3"/>
      <c r="B1837" s="3"/>
      <c r="C1837" s="3"/>
      <c r="D1837" s="3"/>
      <c r="E1837" s="3"/>
      <c r="F1837" s="3"/>
      <c r="G1837" s="3"/>
      <c r="I1837" s="3"/>
      <c r="J1837" s="140"/>
      <c r="K1837" s="83"/>
      <c r="L1837" s="140"/>
      <c r="M1837" s="83"/>
      <c r="N1837" s="3"/>
      <c r="O1837" s="3"/>
      <c r="P1837" s="3"/>
    </row>
    <row r="1838" spans="1:16" ht="11.25" x14ac:dyDescent="0.2">
      <c r="A1838" s="3"/>
      <c r="B1838" s="3"/>
      <c r="C1838" s="3"/>
      <c r="D1838" s="3"/>
      <c r="E1838" s="3"/>
      <c r="F1838" s="3"/>
      <c r="G1838" s="3"/>
      <c r="I1838" s="3"/>
      <c r="J1838" s="140"/>
      <c r="K1838" s="83"/>
      <c r="L1838" s="140"/>
      <c r="M1838" s="83"/>
      <c r="N1838" s="3"/>
      <c r="O1838" s="3"/>
      <c r="P1838" s="3"/>
    </row>
    <row r="1839" spans="1:16" ht="11.25" x14ac:dyDescent="0.2">
      <c r="A1839" s="3"/>
      <c r="B1839" s="3"/>
      <c r="C1839" s="3"/>
      <c r="D1839" s="3"/>
      <c r="E1839" s="3"/>
      <c r="F1839" s="3"/>
      <c r="G1839" s="3"/>
      <c r="I1839" s="3"/>
      <c r="J1839" s="140"/>
      <c r="K1839" s="83"/>
      <c r="L1839" s="140"/>
      <c r="M1839" s="83"/>
      <c r="N1839" s="3"/>
      <c r="O1839" s="3"/>
      <c r="P1839" s="3"/>
    </row>
    <row r="1840" spans="1:16" ht="11.25" x14ac:dyDescent="0.2">
      <c r="A1840" s="3"/>
      <c r="B1840" s="3"/>
      <c r="C1840" s="3"/>
      <c r="D1840" s="3"/>
      <c r="E1840" s="3"/>
      <c r="F1840" s="3"/>
      <c r="G1840" s="3"/>
      <c r="I1840" s="3"/>
      <c r="J1840" s="140"/>
      <c r="K1840" s="83"/>
      <c r="L1840" s="140"/>
      <c r="M1840" s="83"/>
      <c r="N1840" s="3"/>
      <c r="O1840" s="3"/>
      <c r="P1840" s="3"/>
    </row>
    <row r="1841" spans="1:16" ht="11.25" x14ac:dyDescent="0.2">
      <c r="A1841" s="3"/>
      <c r="B1841" s="3"/>
      <c r="C1841" s="3"/>
      <c r="D1841" s="3"/>
      <c r="E1841" s="3"/>
      <c r="F1841" s="3"/>
      <c r="G1841" s="3"/>
      <c r="I1841" s="3"/>
      <c r="J1841" s="140"/>
      <c r="K1841" s="83"/>
      <c r="L1841" s="140"/>
      <c r="M1841" s="83"/>
      <c r="N1841" s="3"/>
      <c r="O1841" s="3"/>
      <c r="P1841" s="3"/>
    </row>
    <row r="1842" spans="1:16" ht="11.25" x14ac:dyDescent="0.2">
      <c r="A1842" s="3"/>
      <c r="B1842" s="3"/>
      <c r="C1842" s="3"/>
      <c r="D1842" s="3"/>
      <c r="E1842" s="3"/>
      <c r="F1842" s="3"/>
      <c r="G1842" s="3"/>
      <c r="I1842" s="3"/>
      <c r="J1842" s="140"/>
      <c r="K1842" s="83"/>
      <c r="L1842" s="140"/>
      <c r="M1842" s="83"/>
      <c r="N1842" s="3"/>
      <c r="O1842" s="3"/>
      <c r="P1842" s="3"/>
    </row>
    <row r="1843" spans="1:16" ht="11.25" x14ac:dyDescent="0.2">
      <c r="A1843" s="3"/>
      <c r="B1843" s="3"/>
      <c r="C1843" s="3"/>
      <c r="D1843" s="3"/>
      <c r="E1843" s="3"/>
      <c r="F1843" s="3"/>
      <c r="G1843" s="3"/>
      <c r="I1843" s="3"/>
      <c r="J1843" s="140"/>
      <c r="K1843" s="83"/>
      <c r="L1843" s="140"/>
      <c r="M1843" s="83"/>
      <c r="N1843" s="3"/>
      <c r="O1843" s="3"/>
      <c r="P1843" s="3"/>
    </row>
    <row r="1844" spans="1:16" ht="11.25" x14ac:dyDescent="0.2">
      <c r="A1844" s="3"/>
      <c r="B1844" s="3"/>
      <c r="C1844" s="3"/>
      <c r="D1844" s="3"/>
      <c r="E1844" s="3"/>
      <c r="F1844" s="3"/>
      <c r="G1844" s="3"/>
      <c r="I1844" s="3"/>
      <c r="J1844" s="140"/>
      <c r="K1844" s="83"/>
      <c r="L1844" s="140"/>
      <c r="M1844" s="83"/>
      <c r="N1844" s="3"/>
      <c r="O1844" s="3"/>
      <c r="P1844" s="3"/>
    </row>
    <row r="1845" spans="1:16" ht="11.25" x14ac:dyDescent="0.2">
      <c r="A1845" s="3"/>
      <c r="B1845" s="3"/>
      <c r="C1845" s="3"/>
      <c r="D1845" s="3"/>
      <c r="E1845" s="3"/>
      <c r="F1845" s="3"/>
      <c r="G1845" s="3"/>
      <c r="I1845" s="3"/>
      <c r="J1845" s="140"/>
      <c r="K1845" s="83"/>
      <c r="L1845" s="140"/>
      <c r="M1845" s="83"/>
      <c r="N1845" s="3"/>
      <c r="O1845" s="3"/>
      <c r="P1845" s="3"/>
    </row>
    <row r="1846" spans="1:16" ht="11.25" x14ac:dyDescent="0.2">
      <c r="A1846" s="3"/>
      <c r="B1846" s="3"/>
      <c r="C1846" s="3"/>
      <c r="D1846" s="3"/>
      <c r="E1846" s="3"/>
      <c r="F1846" s="3"/>
      <c r="G1846" s="3"/>
      <c r="I1846" s="3"/>
      <c r="J1846" s="140"/>
      <c r="K1846" s="83"/>
      <c r="L1846" s="140"/>
      <c r="M1846" s="83"/>
      <c r="N1846" s="3"/>
      <c r="O1846" s="3"/>
      <c r="P1846" s="3"/>
    </row>
    <row r="1847" spans="1:16" ht="11.25" x14ac:dyDescent="0.2">
      <c r="A1847" s="3"/>
      <c r="B1847" s="3"/>
      <c r="C1847" s="3"/>
      <c r="D1847" s="3"/>
      <c r="E1847" s="3"/>
      <c r="F1847" s="3"/>
      <c r="G1847" s="3"/>
      <c r="I1847" s="3"/>
      <c r="J1847" s="140"/>
      <c r="K1847" s="83"/>
      <c r="L1847" s="140"/>
      <c r="M1847" s="83"/>
      <c r="N1847" s="3"/>
      <c r="O1847" s="3"/>
      <c r="P1847" s="3"/>
    </row>
    <row r="1848" spans="1:16" ht="11.25" x14ac:dyDescent="0.2">
      <c r="A1848" s="3"/>
      <c r="B1848" s="3"/>
      <c r="C1848" s="3"/>
      <c r="D1848" s="3"/>
      <c r="E1848" s="3"/>
      <c r="F1848" s="3"/>
      <c r="G1848" s="3"/>
      <c r="I1848" s="3"/>
      <c r="J1848" s="140"/>
      <c r="K1848" s="83"/>
      <c r="L1848" s="140"/>
      <c r="M1848" s="83"/>
      <c r="N1848" s="3"/>
      <c r="O1848" s="3"/>
      <c r="P1848" s="3"/>
    </row>
    <row r="1849" spans="1:16" ht="11.25" x14ac:dyDescent="0.2">
      <c r="A1849" s="3"/>
      <c r="B1849" s="3"/>
      <c r="C1849" s="3"/>
      <c r="D1849" s="3"/>
      <c r="E1849" s="3"/>
      <c r="F1849" s="3"/>
      <c r="G1849" s="3"/>
      <c r="I1849" s="3"/>
      <c r="J1849" s="140"/>
      <c r="K1849" s="83"/>
      <c r="L1849" s="140"/>
      <c r="M1849" s="83"/>
      <c r="N1849" s="3"/>
      <c r="O1849" s="3"/>
      <c r="P1849" s="3"/>
    </row>
    <row r="1850" spans="1:16" ht="11.25" x14ac:dyDescent="0.2">
      <c r="A1850" s="3"/>
      <c r="B1850" s="3"/>
      <c r="C1850" s="3"/>
      <c r="D1850" s="3"/>
      <c r="E1850" s="3"/>
      <c r="F1850" s="3"/>
      <c r="G1850" s="3"/>
      <c r="I1850" s="3"/>
      <c r="J1850" s="140"/>
      <c r="K1850" s="83"/>
      <c r="L1850" s="140"/>
      <c r="M1850" s="83"/>
      <c r="N1850" s="3"/>
      <c r="O1850" s="3"/>
      <c r="P1850" s="3"/>
    </row>
    <row r="1851" spans="1:16" ht="11.25" x14ac:dyDescent="0.2">
      <c r="A1851" s="3"/>
      <c r="B1851" s="3"/>
      <c r="C1851" s="3"/>
      <c r="D1851" s="3"/>
      <c r="E1851" s="3"/>
      <c r="F1851" s="3"/>
      <c r="G1851" s="3"/>
      <c r="I1851" s="3"/>
      <c r="J1851" s="140"/>
      <c r="K1851" s="83"/>
      <c r="L1851" s="140"/>
      <c r="M1851" s="83"/>
      <c r="N1851" s="3"/>
      <c r="O1851" s="3"/>
      <c r="P1851" s="3"/>
    </row>
    <row r="1852" spans="1:16" ht="11.25" x14ac:dyDescent="0.2">
      <c r="A1852" s="3"/>
      <c r="B1852" s="3"/>
      <c r="C1852" s="3"/>
      <c r="D1852" s="3"/>
      <c r="E1852" s="3"/>
      <c r="F1852" s="3"/>
      <c r="G1852" s="3"/>
      <c r="I1852" s="3"/>
      <c r="J1852" s="140"/>
      <c r="K1852" s="83"/>
      <c r="L1852" s="140"/>
      <c r="M1852" s="83"/>
      <c r="N1852" s="3"/>
      <c r="O1852" s="3"/>
      <c r="P1852" s="3"/>
    </row>
    <row r="1853" spans="1:16" ht="11.25" x14ac:dyDescent="0.2">
      <c r="A1853" s="3"/>
      <c r="B1853" s="3"/>
      <c r="C1853" s="3"/>
      <c r="D1853" s="3"/>
      <c r="E1853" s="3"/>
      <c r="F1853" s="3"/>
      <c r="G1853" s="3"/>
      <c r="I1853" s="3"/>
      <c r="J1853" s="140"/>
      <c r="K1853" s="83"/>
      <c r="L1853" s="140"/>
      <c r="M1853" s="83"/>
      <c r="N1853" s="3"/>
      <c r="O1853" s="3"/>
      <c r="P1853" s="3"/>
    </row>
    <row r="1854" spans="1:16" ht="11.25" x14ac:dyDescent="0.2">
      <c r="A1854" s="3"/>
      <c r="B1854" s="3"/>
      <c r="C1854" s="3"/>
      <c r="D1854" s="3"/>
      <c r="E1854" s="3"/>
      <c r="F1854" s="3"/>
      <c r="G1854" s="3"/>
      <c r="I1854" s="3"/>
      <c r="J1854" s="140"/>
      <c r="K1854" s="83"/>
      <c r="L1854" s="140"/>
      <c r="M1854" s="83"/>
      <c r="N1854" s="3"/>
      <c r="O1854" s="3"/>
      <c r="P1854" s="3"/>
    </row>
    <row r="1855" spans="1:16" ht="11.25" x14ac:dyDescent="0.2">
      <c r="A1855" s="3"/>
      <c r="B1855" s="3"/>
      <c r="C1855" s="3"/>
      <c r="D1855" s="3"/>
      <c r="E1855" s="3"/>
      <c r="F1855" s="3"/>
      <c r="G1855" s="3"/>
      <c r="I1855" s="3"/>
      <c r="J1855" s="140"/>
      <c r="K1855" s="83"/>
      <c r="L1855" s="140"/>
      <c r="M1855" s="83"/>
      <c r="N1855" s="3"/>
      <c r="O1855" s="3"/>
      <c r="P1855" s="3"/>
    </row>
    <row r="1856" spans="1:16" ht="11.25" x14ac:dyDescent="0.2">
      <c r="A1856" s="3"/>
      <c r="B1856" s="3"/>
      <c r="C1856" s="3"/>
      <c r="D1856" s="3"/>
      <c r="E1856" s="3"/>
      <c r="F1856" s="3"/>
      <c r="G1856" s="3"/>
      <c r="I1856" s="3"/>
      <c r="J1856" s="140"/>
      <c r="K1856" s="83"/>
      <c r="L1856" s="140"/>
      <c r="M1856" s="83"/>
      <c r="N1856" s="3"/>
      <c r="O1856" s="3"/>
      <c r="P1856" s="3"/>
    </row>
    <row r="1857" spans="1:16" ht="11.25" x14ac:dyDescent="0.2">
      <c r="A1857" s="3"/>
      <c r="B1857" s="3"/>
      <c r="C1857" s="3"/>
      <c r="D1857" s="3"/>
      <c r="E1857" s="3"/>
      <c r="F1857" s="3"/>
      <c r="G1857" s="3"/>
      <c r="I1857" s="3"/>
      <c r="J1857" s="140"/>
      <c r="K1857" s="83"/>
      <c r="L1857" s="140"/>
      <c r="M1857" s="83"/>
      <c r="N1857" s="3"/>
      <c r="O1857" s="3"/>
      <c r="P1857" s="3"/>
    </row>
    <row r="1858" spans="1:16" ht="11.25" x14ac:dyDescent="0.2">
      <c r="A1858" s="3"/>
      <c r="B1858" s="3"/>
      <c r="C1858" s="3"/>
      <c r="D1858" s="3"/>
      <c r="E1858" s="3"/>
      <c r="F1858" s="3"/>
      <c r="G1858" s="3"/>
      <c r="I1858" s="3"/>
      <c r="J1858" s="140"/>
      <c r="K1858" s="83"/>
      <c r="L1858" s="140"/>
      <c r="M1858" s="83"/>
      <c r="N1858" s="3"/>
      <c r="O1858" s="3"/>
      <c r="P1858" s="3"/>
    </row>
    <row r="1859" spans="1:16" ht="11.25" x14ac:dyDescent="0.2">
      <c r="A1859" s="3"/>
      <c r="B1859" s="3"/>
      <c r="C1859" s="3"/>
      <c r="D1859" s="3"/>
      <c r="E1859" s="3"/>
      <c r="F1859" s="3"/>
      <c r="G1859" s="3"/>
      <c r="I1859" s="3"/>
      <c r="J1859" s="140"/>
      <c r="K1859" s="83"/>
      <c r="L1859" s="140"/>
      <c r="M1859" s="83"/>
      <c r="N1859" s="3"/>
      <c r="O1859" s="3"/>
      <c r="P1859" s="3"/>
    </row>
    <row r="1860" spans="1:16" ht="11.25" x14ac:dyDescent="0.2">
      <c r="A1860" s="3"/>
      <c r="B1860" s="3"/>
      <c r="C1860" s="3"/>
      <c r="D1860" s="3"/>
      <c r="E1860" s="3"/>
      <c r="F1860" s="3"/>
      <c r="G1860" s="3"/>
      <c r="I1860" s="3"/>
      <c r="J1860" s="140"/>
      <c r="K1860" s="83"/>
      <c r="L1860" s="140"/>
      <c r="M1860" s="83"/>
      <c r="N1860" s="3"/>
      <c r="O1860" s="3"/>
      <c r="P1860" s="3"/>
    </row>
    <row r="1861" spans="1:16" ht="11.25" x14ac:dyDescent="0.2">
      <c r="A1861" s="3"/>
      <c r="B1861" s="3"/>
      <c r="C1861" s="3"/>
      <c r="D1861" s="3"/>
      <c r="E1861" s="3"/>
      <c r="F1861" s="3"/>
      <c r="G1861" s="3"/>
      <c r="I1861" s="3"/>
      <c r="J1861" s="140"/>
      <c r="K1861" s="83"/>
      <c r="L1861" s="140"/>
      <c r="M1861" s="83"/>
      <c r="N1861" s="3"/>
      <c r="O1861" s="3"/>
      <c r="P1861" s="3"/>
    </row>
    <row r="1862" spans="1:16" ht="11.25" x14ac:dyDescent="0.2">
      <c r="A1862" s="3"/>
      <c r="B1862" s="3"/>
      <c r="C1862" s="3"/>
      <c r="D1862" s="3"/>
      <c r="E1862" s="3"/>
      <c r="F1862" s="3"/>
      <c r="G1862" s="3"/>
      <c r="I1862" s="3"/>
      <c r="J1862" s="140"/>
      <c r="K1862" s="83"/>
      <c r="L1862" s="140"/>
      <c r="M1862" s="83"/>
      <c r="N1862" s="3"/>
      <c r="O1862" s="3"/>
      <c r="P1862" s="3"/>
    </row>
    <row r="1863" spans="1:16" ht="11.25" x14ac:dyDescent="0.2">
      <c r="A1863" s="3"/>
      <c r="B1863" s="3"/>
      <c r="C1863" s="3"/>
      <c r="D1863" s="3"/>
      <c r="E1863" s="3"/>
      <c r="F1863" s="3"/>
      <c r="G1863" s="3"/>
      <c r="I1863" s="3"/>
      <c r="J1863" s="140"/>
      <c r="K1863" s="83"/>
      <c r="L1863" s="140"/>
      <c r="M1863" s="83"/>
      <c r="N1863" s="3"/>
      <c r="O1863" s="3"/>
      <c r="P1863" s="3"/>
    </row>
    <row r="1864" spans="1:16" ht="11.25" x14ac:dyDescent="0.2">
      <c r="A1864" s="3"/>
      <c r="B1864" s="3"/>
      <c r="C1864" s="3"/>
      <c r="D1864" s="3"/>
      <c r="E1864" s="3"/>
      <c r="F1864" s="3"/>
      <c r="G1864" s="3"/>
      <c r="I1864" s="3"/>
      <c r="J1864" s="140"/>
      <c r="K1864" s="83"/>
      <c r="L1864" s="140"/>
      <c r="M1864" s="83"/>
      <c r="N1864" s="3"/>
      <c r="O1864" s="3"/>
      <c r="P1864" s="3"/>
    </row>
    <row r="1865" spans="1:16" ht="11.25" x14ac:dyDescent="0.2">
      <c r="A1865" s="3"/>
      <c r="B1865" s="3"/>
      <c r="C1865" s="3"/>
      <c r="D1865" s="3"/>
      <c r="E1865" s="3"/>
      <c r="F1865" s="3"/>
      <c r="G1865" s="3"/>
      <c r="I1865" s="3"/>
      <c r="J1865" s="140"/>
      <c r="K1865" s="83"/>
      <c r="L1865" s="140"/>
      <c r="M1865" s="83"/>
      <c r="N1865" s="3"/>
      <c r="O1865" s="3"/>
      <c r="P1865" s="3"/>
    </row>
    <row r="1866" spans="1:16" ht="11.25" x14ac:dyDescent="0.2">
      <c r="A1866" s="3"/>
      <c r="B1866" s="3"/>
      <c r="C1866" s="3"/>
      <c r="D1866" s="3"/>
      <c r="E1866" s="3"/>
      <c r="F1866" s="3"/>
      <c r="G1866" s="3"/>
      <c r="I1866" s="3"/>
      <c r="J1866" s="140"/>
      <c r="K1866" s="83"/>
      <c r="L1866" s="140"/>
      <c r="M1866" s="83"/>
      <c r="N1866" s="3"/>
      <c r="O1866" s="3"/>
      <c r="P1866" s="3"/>
    </row>
    <row r="1867" spans="1:16" ht="11.25" x14ac:dyDescent="0.2">
      <c r="A1867" s="3"/>
      <c r="B1867" s="3"/>
      <c r="C1867" s="3"/>
      <c r="D1867" s="3"/>
      <c r="E1867" s="3"/>
      <c r="F1867" s="3"/>
      <c r="G1867" s="3"/>
      <c r="I1867" s="3"/>
      <c r="J1867" s="140"/>
      <c r="K1867" s="83"/>
      <c r="L1867" s="140"/>
      <c r="M1867" s="83"/>
      <c r="N1867" s="3"/>
      <c r="O1867" s="3"/>
      <c r="P1867" s="3"/>
    </row>
    <row r="1868" spans="1:16" ht="11.25" x14ac:dyDescent="0.2">
      <c r="A1868" s="3"/>
      <c r="B1868" s="3"/>
      <c r="C1868" s="3"/>
      <c r="D1868" s="3"/>
      <c r="E1868" s="3"/>
      <c r="F1868" s="3"/>
      <c r="G1868" s="3"/>
      <c r="I1868" s="3"/>
      <c r="J1868" s="140"/>
      <c r="K1868" s="83"/>
      <c r="L1868" s="140"/>
      <c r="M1868" s="83"/>
      <c r="N1868" s="3"/>
      <c r="O1868" s="3"/>
      <c r="P1868" s="3"/>
    </row>
    <row r="1869" spans="1:16" ht="11.25" x14ac:dyDescent="0.2">
      <c r="A1869" s="3"/>
      <c r="B1869" s="3"/>
      <c r="C1869" s="3"/>
      <c r="D1869" s="3"/>
      <c r="E1869" s="3"/>
      <c r="F1869" s="3"/>
      <c r="G1869" s="3"/>
      <c r="I1869" s="3"/>
      <c r="J1869" s="140"/>
      <c r="K1869" s="83"/>
      <c r="L1869" s="140"/>
      <c r="M1869" s="83"/>
      <c r="N1869" s="3"/>
      <c r="O1869" s="3"/>
      <c r="P1869" s="3"/>
    </row>
    <row r="1870" spans="1:16" ht="11.25" x14ac:dyDescent="0.2">
      <c r="A1870" s="3"/>
      <c r="B1870" s="3"/>
      <c r="C1870" s="3"/>
      <c r="D1870" s="3"/>
      <c r="E1870" s="3"/>
      <c r="F1870" s="3"/>
      <c r="G1870" s="3"/>
      <c r="I1870" s="3"/>
      <c r="J1870" s="140"/>
      <c r="K1870" s="83"/>
      <c r="L1870" s="140"/>
      <c r="M1870" s="83"/>
      <c r="N1870" s="3"/>
      <c r="O1870" s="3"/>
      <c r="P1870" s="3"/>
    </row>
    <row r="1871" spans="1:16" ht="11.25" x14ac:dyDescent="0.2">
      <c r="A1871" s="3"/>
      <c r="B1871" s="3"/>
      <c r="C1871" s="3"/>
      <c r="D1871" s="3"/>
      <c r="E1871" s="3"/>
      <c r="F1871" s="3"/>
      <c r="G1871" s="3"/>
      <c r="I1871" s="3"/>
      <c r="J1871" s="140"/>
      <c r="K1871" s="83"/>
      <c r="L1871" s="140"/>
      <c r="M1871" s="83"/>
      <c r="N1871" s="3"/>
      <c r="O1871" s="3"/>
      <c r="P1871" s="3"/>
    </row>
    <row r="1872" spans="1:16" ht="11.25" x14ac:dyDescent="0.2">
      <c r="A1872" s="3"/>
      <c r="B1872" s="3"/>
      <c r="C1872" s="3"/>
      <c r="D1872" s="3"/>
      <c r="E1872" s="3"/>
      <c r="F1872" s="3"/>
      <c r="G1872" s="3"/>
      <c r="I1872" s="3"/>
      <c r="J1872" s="140"/>
      <c r="K1872" s="83"/>
      <c r="L1872" s="140"/>
      <c r="M1872" s="83"/>
      <c r="N1872" s="3"/>
      <c r="O1872" s="3"/>
      <c r="P1872" s="3"/>
    </row>
    <row r="1873" spans="1:16" ht="11.25" x14ac:dyDescent="0.2">
      <c r="A1873" s="3"/>
      <c r="B1873" s="3"/>
      <c r="C1873" s="3"/>
      <c r="D1873" s="3"/>
      <c r="E1873" s="3"/>
      <c r="F1873" s="3"/>
      <c r="G1873" s="3"/>
      <c r="I1873" s="3"/>
      <c r="J1873" s="140"/>
      <c r="K1873" s="83"/>
      <c r="L1873" s="140"/>
      <c r="M1873" s="83"/>
      <c r="N1873" s="3"/>
      <c r="O1873" s="3"/>
      <c r="P1873" s="3"/>
    </row>
    <row r="1874" spans="1:16" ht="11.25" x14ac:dyDescent="0.2">
      <c r="A1874" s="3"/>
      <c r="B1874" s="3"/>
      <c r="C1874" s="3"/>
      <c r="D1874" s="3"/>
      <c r="E1874" s="3"/>
      <c r="F1874" s="3"/>
      <c r="G1874" s="3"/>
      <c r="I1874" s="3"/>
      <c r="J1874" s="140"/>
      <c r="K1874" s="83"/>
      <c r="L1874" s="140"/>
      <c r="M1874" s="83"/>
      <c r="N1874" s="3"/>
      <c r="O1874" s="3"/>
      <c r="P1874" s="3"/>
    </row>
    <row r="1875" spans="1:16" ht="11.25" x14ac:dyDescent="0.2">
      <c r="A1875" s="3"/>
      <c r="B1875" s="3"/>
      <c r="C1875" s="3"/>
      <c r="D1875" s="3"/>
      <c r="E1875" s="3"/>
      <c r="F1875" s="3"/>
      <c r="G1875" s="3"/>
      <c r="I1875" s="3"/>
      <c r="J1875" s="140"/>
      <c r="K1875" s="83"/>
      <c r="L1875" s="140"/>
      <c r="M1875" s="83"/>
      <c r="N1875" s="3"/>
      <c r="O1875" s="3"/>
      <c r="P1875" s="3"/>
    </row>
    <row r="1876" spans="1:16" ht="11.25" x14ac:dyDescent="0.2">
      <c r="A1876" s="3"/>
      <c r="B1876" s="3"/>
      <c r="C1876" s="3"/>
      <c r="D1876" s="3"/>
      <c r="E1876" s="3"/>
      <c r="F1876" s="3"/>
      <c r="G1876" s="3"/>
      <c r="I1876" s="3"/>
      <c r="J1876" s="140"/>
      <c r="K1876" s="83"/>
      <c r="L1876" s="140"/>
      <c r="M1876" s="83"/>
      <c r="N1876" s="3"/>
      <c r="O1876" s="3"/>
      <c r="P1876" s="3"/>
    </row>
    <row r="1877" spans="1:16" ht="11.25" x14ac:dyDescent="0.2">
      <c r="A1877" s="3"/>
      <c r="B1877" s="3"/>
      <c r="C1877" s="3"/>
      <c r="D1877" s="3"/>
      <c r="E1877" s="3"/>
      <c r="F1877" s="3"/>
      <c r="G1877" s="3"/>
      <c r="I1877" s="3"/>
      <c r="J1877" s="140"/>
      <c r="K1877" s="83"/>
      <c r="L1877" s="140"/>
      <c r="M1877" s="83"/>
      <c r="N1877" s="3"/>
      <c r="O1877" s="3"/>
      <c r="P1877" s="3"/>
    </row>
    <row r="1878" spans="1:16" ht="11.25" x14ac:dyDescent="0.2">
      <c r="A1878" s="3"/>
      <c r="B1878" s="3"/>
      <c r="C1878" s="3"/>
      <c r="D1878" s="3"/>
      <c r="E1878" s="3"/>
      <c r="F1878" s="3"/>
      <c r="G1878" s="3"/>
      <c r="I1878" s="3"/>
      <c r="J1878" s="140"/>
      <c r="K1878" s="83"/>
      <c r="L1878" s="140"/>
      <c r="M1878" s="83"/>
      <c r="N1878" s="3"/>
      <c r="O1878" s="3"/>
      <c r="P1878" s="3"/>
    </row>
    <row r="1879" spans="1:16" ht="11.25" x14ac:dyDescent="0.2">
      <c r="A1879" s="3"/>
      <c r="B1879" s="3"/>
      <c r="C1879" s="3"/>
      <c r="D1879" s="3"/>
      <c r="E1879" s="3"/>
      <c r="F1879" s="3"/>
      <c r="G1879" s="3"/>
      <c r="I1879" s="3"/>
      <c r="J1879" s="140"/>
      <c r="K1879" s="83"/>
      <c r="L1879" s="140"/>
      <c r="M1879" s="83"/>
      <c r="N1879" s="3"/>
      <c r="O1879" s="3"/>
      <c r="P1879" s="3"/>
    </row>
    <row r="1880" spans="1:16" ht="11.25" x14ac:dyDescent="0.2">
      <c r="A1880" s="3"/>
      <c r="B1880" s="3"/>
      <c r="C1880" s="3"/>
      <c r="D1880" s="3"/>
      <c r="E1880" s="3"/>
      <c r="F1880" s="3"/>
      <c r="G1880" s="3"/>
      <c r="I1880" s="3"/>
      <c r="J1880" s="140"/>
      <c r="K1880" s="83"/>
      <c r="L1880" s="140"/>
      <c r="M1880" s="83"/>
      <c r="N1880" s="3"/>
      <c r="O1880" s="3"/>
      <c r="P1880" s="3"/>
    </row>
    <row r="1881" spans="1:16" ht="11.25" x14ac:dyDescent="0.2">
      <c r="A1881" s="3"/>
      <c r="B1881" s="3"/>
      <c r="C1881" s="3"/>
      <c r="D1881" s="3"/>
      <c r="E1881" s="3"/>
      <c r="F1881" s="3"/>
      <c r="G1881" s="3"/>
      <c r="I1881" s="3"/>
      <c r="J1881" s="140"/>
      <c r="K1881" s="83"/>
      <c r="L1881" s="140"/>
      <c r="M1881" s="83"/>
      <c r="N1881" s="3"/>
      <c r="O1881" s="3"/>
      <c r="P1881" s="3"/>
    </row>
    <row r="1882" spans="1:16" ht="11.25" x14ac:dyDescent="0.2">
      <c r="A1882" s="3"/>
      <c r="B1882" s="3"/>
      <c r="C1882" s="3"/>
      <c r="D1882" s="3"/>
      <c r="E1882" s="3"/>
      <c r="F1882" s="3"/>
      <c r="G1882" s="3"/>
      <c r="I1882" s="3"/>
      <c r="J1882" s="140"/>
      <c r="K1882" s="83"/>
      <c r="L1882" s="140"/>
      <c r="M1882" s="83"/>
      <c r="N1882" s="3"/>
      <c r="O1882" s="3"/>
      <c r="P1882" s="3"/>
    </row>
    <row r="1883" spans="1:16" ht="11.25" x14ac:dyDescent="0.2">
      <c r="A1883" s="3"/>
      <c r="B1883" s="3"/>
      <c r="C1883" s="3"/>
      <c r="D1883" s="3"/>
      <c r="E1883" s="3"/>
      <c r="F1883" s="3"/>
      <c r="G1883" s="3"/>
      <c r="I1883" s="3"/>
      <c r="J1883" s="140"/>
      <c r="K1883" s="83"/>
      <c r="L1883" s="140"/>
      <c r="M1883" s="83"/>
      <c r="N1883" s="3"/>
      <c r="O1883" s="3"/>
      <c r="P1883" s="3"/>
    </row>
    <row r="1884" spans="1:16" ht="11.25" x14ac:dyDescent="0.2">
      <c r="A1884" s="3"/>
      <c r="B1884" s="3"/>
      <c r="C1884" s="3"/>
      <c r="D1884" s="3"/>
      <c r="E1884" s="3"/>
      <c r="F1884" s="3"/>
      <c r="G1884" s="3"/>
      <c r="I1884" s="3"/>
      <c r="J1884" s="140"/>
      <c r="K1884" s="83"/>
      <c r="L1884" s="140"/>
      <c r="M1884" s="83"/>
      <c r="N1884" s="3"/>
      <c r="O1884" s="3"/>
      <c r="P1884" s="3"/>
    </row>
    <row r="1885" spans="1:16" ht="11.25" x14ac:dyDescent="0.2">
      <c r="A1885" s="3"/>
      <c r="B1885" s="3"/>
      <c r="C1885" s="3"/>
      <c r="D1885" s="3"/>
      <c r="E1885" s="3"/>
      <c r="F1885" s="3"/>
      <c r="G1885" s="3"/>
      <c r="I1885" s="3"/>
      <c r="J1885" s="140"/>
      <c r="K1885" s="83"/>
      <c r="L1885" s="140"/>
      <c r="M1885" s="83"/>
      <c r="N1885" s="3"/>
      <c r="O1885" s="3"/>
      <c r="P1885" s="3"/>
    </row>
    <row r="1886" spans="1:16" ht="11.25" x14ac:dyDescent="0.2">
      <c r="A1886" s="3"/>
      <c r="B1886" s="3"/>
      <c r="C1886" s="3"/>
      <c r="D1886" s="3"/>
      <c r="E1886" s="3"/>
      <c r="F1886" s="3"/>
      <c r="G1886" s="3"/>
      <c r="I1886" s="3"/>
      <c r="J1886" s="140"/>
      <c r="K1886" s="83"/>
      <c r="L1886" s="140"/>
      <c r="M1886" s="83"/>
      <c r="N1886" s="3"/>
      <c r="O1886" s="3"/>
      <c r="P1886" s="3"/>
    </row>
    <row r="1887" spans="1:16" ht="11.25" x14ac:dyDescent="0.2">
      <c r="A1887" s="3"/>
      <c r="B1887" s="3"/>
      <c r="C1887" s="3"/>
      <c r="D1887" s="3"/>
      <c r="E1887" s="3"/>
      <c r="F1887" s="3"/>
      <c r="G1887" s="3"/>
      <c r="I1887" s="3"/>
      <c r="J1887" s="140"/>
      <c r="K1887" s="83"/>
      <c r="L1887" s="140"/>
      <c r="M1887" s="83"/>
      <c r="N1887" s="3"/>
      <c r="O1887" s="3"/>
      <c r="P1887" s="3"/>
    </row>
    <row r="1888" spans="1:16" ht="11.25" x14ac:dyDescent="0.2">
      <c r="A1888" s="3"/>
      <c r="B1888" s="3"/>
      <c r="C1888" s="3"/>
      <c r="D1888" s="3"/>
      <c r="E1888" s="3"/>
      <c r="F1888" s="3"/>
      <c r="G1888" s="3"/>
      <c r="I1888" s="3"/>
      <c r="J1888" s="140"/>
      <c r="K1888" s="83"/>
      <c r="L1888" s="140"/>
      <c r="M1888" s="83"/>
      <c r="N1888" s="3"/>
      <c r="O1888" s="3"/>
      <c r="P1888" s="3"/>
    </row>
    <row r="1889" spans="1:16" ht="11.25" x14ac:dyDescent="0.2">
      <c r="A1889" s="3"/>
      <c r="B1889" s="3"/>
      <c r="C1889" s="3"/>
      <c r="D1889" s="3"/>
      <c r="E1889" s="3"/>
      <c r="F1889" s="3"/>
      <c r="G1889" s="3"/>
      <c r="I1889" s="3"/>
      <c r="J1889" s="140"/>
      <c r="K1889" s="83"/>
      <c r="L1889" s="140"/>
      <c r="M1889" s="83"/>
      <c r="N1889" s="3"/>
      <c r="O1889" s="3"/>
      <c r="P1889" s="3"/>
    </row>
    <row r="1890" spans="1:16" ht="11.25" x14ac:dyDescent="0.2">
      <c r="A1890" s="3"/>
      <c r="B1890" s="3"/>
      <c r="C1890" s="3"/>
      <c r="D1890" s="3"/>
      <c r="E1890" s="3"/>
      <c r="F1890" s="3"/>
      <c r="G1890" s="3"/>
      <c r="I1890" s="3"/>
      <c r="J1890" s="140"/>
      <c r="K1890" s="83"/>
      <c r="L1890" s="140"/>
      <c r="M1890" s="83"/>
      <c r="N1890" s="3"/>
      <c r="O1890" s="3"/>
      <c r="P1890" s="3"/>
    </row>
    <row r="1891" spans="1:16" ht="11.25" x14ac:dyDescent="0.2">
      <c r="A1891" s="3"/>
      <c r="B1891" s="3"/>
      <c r="C1891" s="3"/>
      <c r="D1891" s="3"/>
      <c r="E1891" s="3"/>
      <c r="F1891" s="3"/>
      <c r="G1891" s="3"/>
      <c r="I1891" s="3"/>
      <c r="J1891" s="140"/>
      <c r="K1891" s="83"/>
      <c r="L1891" s="140"/>
      <c r="M1891" s="83"/>
      <c r="N1891" s="3"/>
      <c r="O1891" s="3"/>
      <c r="P1891" s="3"/>
    </row>
    <row r="1892" spans="1:16" ht="11.25" x14ac:dyDescent="0.2">
      <c r="A1892" s="3"/>
      <c r="B1892" s="3"/>
      <c r="C1892" s="3"/>
      <c r="D1892" s="3"/>
      <c r="E1892" s="3"/>
      <c r="F1892" s="3"/>
      <c r="G1892" s="3"/>
      <c r="I1892" s="3"/>
      <c r="J1892" s="140"/>
      <c r="K1892" s="83"/>
      <c r="L1892" s="140"/>
      <c r="M1892" s="83"/>
      <c r="N1892" s="3"/>
      <c r="O1892" s="3"/>
      <c r="P1892" s="3"/>
    </row>
    <row r="1893" spans="1:16" ht="11.25" x14ac:dyDescent="0.2">
      <c r="A1893" s="3"/>
      <c r="B1893" s="3"/>
      <c r="C1893" s="3"/>
      <c r="D1893" s="3"/>
      <c r="E1893" s="3"/>
      <c r="F1893" s="3"/>
      <c r="G1893" s="3"/>
      <c r="I1893" s="3"/>
      <c r="J1893" s="140"/>
      <c r="K1893" s="83"/>
      <c r="L1893" s="140"/>
      <c r="M1893" s="83"/>
      <c r="N1893" s="3"/>
      <c r="O1893" s="3"/>
      <c r="P1893" s="3"/>
    </row>
    <row r="1894" spans="1:16" ht="11.25" x14ac:dyDescent="0.2">
      <c r="A1894" s="3"/>
      <c r="B1894" s="3"/>
      <c r="C1894" s="3"/>
      <c r="D1894" s="3"/>
      <c r="E1894" s="3"/>
      <c r="F1894" s="3"/>
      <c r="G1894" s="3"/>
      <c r="I1894" s="3"/>
      <c r="J1894" s="140"/>
      <c r="K1894" s="83"/>
      <c r="L1894" s="140"/>
      <c r="M1894" s="83"/>
      <c r="N1894" s="3"/>
      <c r="O1894" s="3"/>
      <c r="P1894" s="3"/>
    </row>
    <row r="1895" spans="1:16" ht="11.25" x14ac:dyDescent="0.2">
      <c r="A1895" s="3"/>
      <c r="B1895" s="3"/>
      <c r="C1895" s="3"/>
      <c r="D1895" s="3"/>
      <c r="E1895" s="3"/>
      <c r="F1895" s="3"/>
      <c r="G1895" s="3"/>
      <c r="I1895" s="3"/>
      <c r="J1895" s="140"/>
      <c r="K1895" s="83"/>
      <c r="L1895" s="140"/>
      <c r="M1895" s="83"/>
      <c r="N1895" s="3"/>
      <c r="O1895" s="3"/>
      <c r="P1895" s="3"/>
    </row>
    <row r="1896" spans="1:16" ht="11.25" x14ac:dyDescent="0.2">
      <c r="A1896" s="3"/>
      <c r="B1896" s="3"/>
      <c r="C1896" s="3"/>
      <c r="D1896" s="3"/>
      <c r="E1896" s="3"/>
      <c r="F1896" s="3"/>
      <c r="G1896" s="3"/>
      <c r="I1896" s="3"/>
      <c r="J1896" s="140"/>
      <c r="K1896" s="83"/>
      <c r="L1896" s="140"/>
      <c r="M1896" s="83"/>
      <c r="N1896" s="3"/>
      <c r="O1896" s="3"/>
      <c r="P1896" s="3"/>
    </row>
    <row r="1897" spans="1:16" ht="11.25" x14ac:dyDescent="0.2">
      <c r="A1897" s="3"/>
      <c r="B1897" s="3"/>
      <c r="C1897" s="3"/>
      <c r="D1897" s="3"/>
      <c r="E1897" s="3"/>
      <c r="F1897" s="3"/>
      <c r="G1897" s="3"/>
      <c r="I1897" s="3"/>
      <c r="J1897" s="140"/>
      <c r="K1897" s="83"/>
      <c r="L1897" s="140"/>
      <c r="M1897" s="83"/>
      <c r="N1897" s="3"/>
      <c r="O1897" s="3"/>
      <c r="P1897" s="3"/>
    </row>
    <row r="1898" spans="1:16" ht="11.25" x14ac:dyDescent="0.2">
      <c r="A1898" s="3"/>
      <c r="B1898" s="3"/>
      <c r="C1898" s="3"/>
      <c r="D1898" s="3"/>
      <c r="E1898" s="3"/>
      <c r="F1898" s="3"/>
      <c r="G1898" s="3"/>
      <c r="I1898" s="3"/>
      <c r="J1898" s="140"/>
      <c r="K1898" s="83"/>
      <c r="L1898" s="140"/>
      <c r="M1898" s="83"/>
      <c r="N1898" s="3"/>
      <c r="O1898" s="3"/>
      <c r="P1898" s="3"/>
    </row>
    <row r="1899" spans="1:16" ht="11.25" x14ac:dyDescent="0.2">
      <c r="A1899" s="3"/>
      <c r="B1899" s="3"/>
      <c r="C1899" s="3"/>
      <c r="D1899" s="3"/>
      <c r="E1899" s="3"/>
      <c r="F1899" s="3"/>
      <c r="G1899" s="3"/>
      <c r="I1899" s="3"/>
      <c r="J1899" s="140"/>
      <c r="K1899" s="83"/>
      <c r="L1899" s="140"/>
      <c r="M1899" s="83"/>
      <c r="N1899" s="3"/>
      <c r="O1899" s="3"/>
      <c r="P1899" s="3"/>
    </row>
    <row r="1900" spans="1:16" ht="11.25" x14ac:dyDescent="0.2">
      <c r="A1900" s="3"/>
      <c r="B1900" s="3"/>
      <c r="C1900" s="3"/>
      <c r="D1900" s="3"/>
      <c r="E1900" s="3"/>
      <c r="F1900" s="3"/>
      <c r="G1900" s="3"/>
      <c r="I1900" s="3"/>
      <c r="J1900" s="140"/>
      <c r="K1900" s="83"/>
      <c r="L1900" s="140"/>
      <c r="M1900" s="83"/>
      <c r="N1900" s="3"/>
      <c r="O1900" s="3"/>
      <c r="P1900" s="3"/>
    </row>
    <row r="1901" spans="1:16" ht="11.25" x14ac:dyDescent="0.2">
      <c r="A1901" s="3"/>
      <c r="B1901" s="3"/>
      <c r="C1901" s="3"/>
      <c r="D1901" s="3"/>
      <c r="E1901" s="3"/>
      <c r="F1901" s="3"/>
      <c r="G1901" s="3"/>
      <c r="I1901" s="3"/>
      <c r="J1901" s="140"/>
      <c r="K1901" s="83"/>
      <c r="L1901" s="140"/>
      <c r="M1901" s="83"/>
      <c r="N1901" s="3"/>
      <c r="O1901" s="3"/>
      <c r="P1901" s="3"/>
    </row>
    <row r="1902" spans="1:16" ht="11.25" x14ac:dyDescent="0.2">
      <c r="A1902" s="3"/>
      <c r="B1902" s="3"/>
      <c r="C1902" s="3"/>
      <c r="D1902" s="3"/>
      <c r="E1902" s="3"/>
      <c r="F1902" s="3"/>
      <c r="G1902" s="3"/>
      <c r="I1902" s="3"/>
      <c r="J1902" s="140"/>
      <c r="K1902" s="83"/>
      <c r="L1902" s="140"/>
      <c r="M1902" s="83"/>
      <c r="N1902" s="3"/>
      <c r="O1902" s="3"/>
      <c r="P1902" s="3"/>
    </row>
    <row r="1903" spans="1:16" ht="11.25" x14ac:dyDescent="0.2">
      <c r="A1903" s="3"/>
      <c r="B1903" s="3"/>
      <c r="C1903" s="3"/>
      <c r="D1903" s="3"/>
      <c r="E1903" s="3"/>
      <c r="F1903" s="3"/>
      <c r="G1903" s="3"/>
      <c r="I1903" s="3"/>
      <c r="J1903" s="140"/>
      <c r="K1903" s="83"/>
      <c r="L1903" s="140"/>
      <c r="M1903" s="83"/>
      <c r="N1903" s="3"/>
      <c r="O1903" s="3"/>
      <c r="P1903" s="3"/>
    </row>
    <row r="1904" spans="1:16" ht="11.25" x14ac:dyDescent="0.2">
      <c r="A1904" s="3"/>
      <c r="B1904" s="3"/>
      <c r="C1904" s="3"/>
      <c r="D1904" s="3"/>
      <c r="E1904" s="3"/>
      <c r="F1904" s="3"/>
      <c r="G1904" s="3"/>
      <c r="I1904" s="3"/>
      <c r="J1904" s="140"/>
      <c r="K1904" s="83"/>
      <c r="L1904" s="140"/>
      <c r="M1904" s="83"/>
      <c r="N1904" s="3"/>
      <c r="O1904" s="3"/>
      <c r="P1904" s="3"/>
    </row>
    <row r="1905" spans="1:16" ht="11.25" x14ac:dyDescent="0.2">
      <c r="A1905" s="3"/>
      <c r="B1905" s="3"/>
      <c r="C1905" s="3"/>
      <c r="D1905" s="3"/>
      <c r="E1905" s="3"/>
      <c r="F1905" s="3"/>
      <c r="G1905" s="3"/>
      <c r="I1905" s="3"/>
      <c r="J1905" s="140"/>
      <c r="K1905" s="83"/>
      <c r="L1905" s="140"/>
      <c r="M1905" s="83"/>
      <c r="N1905" s="3"/>
      <c r="O1905" s="3"/>
      <c r="P1905" s="3"/>
    </row>
    <row r="1906" spans="1:16" ht="11.25" x14ac:dyDescent="0.2">
      <c r="A1906" s="3"/>
      <c r="B1906" s="3"/>
      <c r="C1906" s="3"/>
      <c r="D1906" s="3"/>
      <c r="E1906" s="3"/>
      <c r="F1906" s="3"/>
      <c r="G1906" s="3"/>
      <c r="I1906" s="3"/>
      <c r="J1906" s="140"/>
      <c r="K1906" s="83"/>
      <c r="L1906" s="140"/>
      <c r="M1906" s="83"/>
      <c r="N1906" s="3"/>
      <c r="O1906" s="3"/>
      <c r="P1906" s="3"/>
    </row>
    <row r="1907" spans="1:16" ht="11.25" x14ac:dyDescent="0.2">
      <c r="A1907" s="3"/>
      <c r="B1907" s="3"/>
      <c r="C1907" s="3"/>
      <c r="D1907" s="3"/>
      <c r="E1907" s="3"/>
      <c r="F1907" s="3"/>
      <c r="G1907" s="3"/>
      <c r="I1907" s="3"/>
      <c r="J1907" s="140"/>
      <c r="K1907" s="83"/>
      <c r="L1907" s="140"/>
      <c r="M1907" s="83"/>
      <c r="N1907" s="3"/>
      <c r="O1907" s="3"/>
      <c r="P1907" s="3"/>
    </row>
    <row r="1908" spans="1:16" ht="11.25" x14ac:dyDescent="0.2">
      <c r="A1908" s="3"/>
      <c r="B1908" s="3"/>
      <c r="C1908" s="3"/>
      <c r="D1908" s="3"/>
      <c r="E1908" s="3"/>
      <c r="F1908" s="3"/>
      <c r="G1908" s="3"/>
      <c r="I1908" s="3"/>
      <c r="J1908" s="140"/>
      <c r="K1908" s="83"/>
      <c r="L1908" s="140"/>
      <c r="M1908" s="83"/>
      <c r="N1908" s="3"/>
      <c r="O1908" s="3"/>
      <c r="P1908" s="3"/>
    </row>
    <row r="1909" spans="1:16" ht="11.25" x14ac:dyDescent="0.2">
      <c r="A1909" s="3"/>
      <c r="B1909" s="3"/>
      <c r="C1909" s="3"/>
      <c r="D1909" s="3"/>
      <c r="E1909" s="3"/>
      <c r="F1909" s="3"/>
      <c r="G1909" s="3"/>
      <c r="I1909" s="3"/>
      <c r="J1909" s="140"/>
      <c r="K1909" s="83"/>
      <c r="L1909" s="140"/>
      <c r="M1909" s="83"/>
      <c r="N1909" s="3"/>
      <c r="O1909" s="3"/>
      <c r="P1909" s="3"/>
    </row>
    <row r="1910" spans="1:16" ht="11.25" x14ac:dyDescent="0.2">
      <c r="A1910" s="3"/>
      <c r="B1910" s="3"/>
      <c r="C1910" s="3"/>
      <c r="D1910" s="3"/>
      <c r="E1910" s="3"/>
      <c r="F1910" s="3"/>
      <c r="G1910" s="3"/>
      <c r="I1910" s="3"/>
      <c r="J1910" s="140"/>
      <c r="K1910" s="83"/>
      <c r="L1910" s="140"/>
      <c r="M1910" s="83"/>
      <c r="N1910" s="3"/>
      <c r="O1910" s="3"/>
      <c r="P1910" s="3"/>
    </row>
    <row r="1911" spans="1:16" ht="11.25" x14ac:dyDescent="0.2">
      <c r="A1911" s="3"/>
      <c r="B1911" s="3"/>
      <c r="C1911" s="3"/>
      <c r="D1911" s="3"/>
      <c r="E1911" s="3"/>
      <c r="F1911" s="3"/>
      <c r="G1911" s="3"/>
      <c r="I1911" s="3"/>
      <c r="J1911" s="140"/>
      <c r="K1911" s="83"/>
      <c r="L1911" s="140"/>
      <c r="M1911" s="83"/>
      <c r="N1911" s="3"/>
      <c r="O1911" s="3"/>
      <c r="P1911" s="3"/>
    </row>
    <row r="1912" spans="1:16" ht="11.25" x14ac:dyDescent="0.2">
      <c r="A1912" s="3"/>
      <c r="B1912" s="3"/>
      <c r="C1912" s="3"/>
      <c r="D1912" s="3"/>
      <c r="E1912" s="3"/>
      <c r="F1912" s="3"/>
      <c r="G1912" s="3"/>
      <c r="I1912" s="3"/>
      <c r="J1912" s="140"/>
      <c r="K1912" s="83"/>
      <c r="L1912" s="140"/>
      <c r="M1912" s="83"/>
      <c r="N1912" s="3"/>
      <c r="O1912" s="3"/>
      <c r="P1912" s="3"/>
    </row>
    <row r="1913" spans="1:16" ht="11.25" x14ac:dyDescent="0.2">
      <c r="A1913" s="3"/>
      <c r="B1913" s="3"/>
      <c r="C1913" s="3"/>
      <c r="D1913" s="3"/>
      <c r="E1913" s="3"/>
      <c r="F1913" s="3"/>
      <c r="G1913" s="3"/>
      <c r="I1913" s="3"/>
      <c r="J1913" s="140"/>
      <c r="K1913" s="83"/>
      <c r="L1913" s="140"/>
      <c r="M1913" s="83"/>
      <c r="N1913" s="3"/>
      <c r="O1913" s="3"/>
      <c r="P1913" s="3"/>
    </row>
    <row r="1914" spans="1:16" ht="11.25" x14ac:dyDescent="0.2">
      <c r="A1914" s="3"/>
      <c r="B1914" s="3"/>
      <c r="C1914" s="3"/>
      <c r="D1914" s="3"/>
      <c r="E1914" s="3"/>
      <c r="F1914" s="3"/>
      <c r="G1914" s="3"/>
      <c r="I1914" s="3"/>
      <c r="J1914" s="140"/>
      <c r="K1914" s="83"/>
      <c r="L1914" s="140"/>
      <c r="M1914" s="83"/>
      <c r="N1914" s="3"/>
      <c r="O1914" s="3"/>
      <c r="P1914" s="3"/>
    </row>
    <row r="1915" spans="1:16" ht="11.25" x14ac:dyDescent="0.2">
      <c r="A1915" s="3"/>
      <c r="B1915" s="3"/>
      <c r="C1915" s="3"/>
      <c r="D1915" s="3"/>
      <c r="E1915" s="3"/>
      <c r="F1915" s="3"/>
      <c r="G1915" s="3"/>
      <c r="I1915" s="3"/>
      <c r="J1915" s="140"/>
      <c r="K1915" s="83"/>
      <c r="L1915" s="140"/>
      <c r="M1915" s="83"/>
      <c r="N1915" s="3"/>
      <c r="O1915" s="3"/>
      <c r="P1915" s="3"/>
    </row>
    <row r="1916" spans="1:16" ht="11.25" x14ac:dyDescent="0.2">
      <c r="A1916" s="3"/>
      <c r="B1916" s="3"/>
      <c r="C1916" s="3"/>
      <c r="D1916" s="3"/>
      <c r="E1916" s="3"/>
      <c r="F1916" s="3"/>
      <c r="G1916" s="3"/>
      <c r="I1916" s="3"/>
      <c r="J1916" s="140"/>
      <c r="K1916" s="83"/>
      <c r="L1916" s="140"/>
      <c r="M1916" s="83"/>
      <c r="N1916" s="3"/>
      <c r="O1916" s="3"/>
      <c r="P1916" s="3"/>
    </row>
    <row r="1917" spans="1:16" ht="11.25" x14ac:dyDescent="0.2">
      <c r="A1917" s="3"/>
      <c r="B1917" s="3"/>
      <c r="C1917" s="3"/>
      <c r="D1917" s="3"/>
      <c r="E1917" s="3"/>
      <c r="F1917" s="3"/>
      <c r="G1917" s="3"/>
      <c r="I1917" s="3"/>
      <c r="J1917" s="140"/>
      <c r="K1917" s="83"/>
      <c r="L1917" s="140"/>
      <c r="M1917" s="83"/>
      <c r="N1917" s="3"/>
      <c r="O1917" s="3"/>
      <c r="P1917" s="3"/>
    </row>
    <row r="1918" spans="1:16" ht="11.25" x14ac:dyDescent="0.2">
      <c r="A1918" s="3"/>
      <c r="B1918" s="3"/>
      <c r="C1918" s="3"/>
      <c r="D1918" s="3"/>
      <c r="E1918" s="3"/>
      <c r="F1918" s="3"/>
      <c r="G1918" s="3"/>
      <c r="I1918" s="3"/>
      <c r="J1918" s="140"/>
      <c r="K1918" s="83"/>
      <c r="L1918" s="140"/>
      <c r="M1918" s="83"/>
      <c r="N1918" s="3"/>
      <c r="O1918" s="3"/>
      <c r="P1918" s="3"/>
    </row>
    <row r="1919" spans="1:16" ht="11.25" x14ac:dyDescent="0.2">
      <c r="A1919" s="3"/>
      <c r="B1919" s="3"/>
      <c r="C1919" s="3"/>
      <c r="D1919" s="3"/>
      <c r="E1919" s="3"/>
      <c r="F1919" s="3"/>
      <c r="G1919" s="3"/>
      <c r="I1919" s="3"/>
      <c r="J1919" s="140"/>
      <c r="K1919" s="83"/>
      <c r="L1919" s="140"/>
      <c r="M1919" s="83"/>
      <c r="N1919" s="3"/>
      <c r="O1919" s="3"/>
      <c r="P1919" s="3"/>
    </row>
    <row r="1920" spans="1:16" ht="11.25" x14ac:dyDescent="0.2">
      <c r="A1920" s="3"/>
      <c r="B1920" s="3"/>
      <c r="C1920" s="3"/>
      <c r="D1920" s="3"/>
      <c r="E1920" s="3"/>
      <c r="F1920" s="3"/>
      <c r="G1920" s="3"/>
      <c r="I1920" s="3"/>
      <c r="J1920" s="140"/>
      <c r="K1920" s="83"/>
      <c r="L1920" s="140"/>
      <c r="M1920" s="83"/>
      <c r="N1920" s="3"/>
      <c r="O1920" s="3"/>
      <c r="P1920" s="3"/>
    </row>
    <row r="1921" spans="1:16" ht="11.25" x14ac:dyDescent="0.2">
      <c r="A1921" s="3"/>
      <c r="B1921" s="3"/>
      <c r="C1921" s="3"/>
      <c r="D1921" s="3"/>
      <c r="E1921" s="3"/>
      <c r="F1921" s="3"/>
      <c r="G1921" s="3"/>
      <c r="I1921" s="3"/>
      <c r="J1921" s="140"/>
      <c r="K1921" s="83"/>
      <c r="L1921" s="140"/>
      <c r="M1921" s="83"/>
      <c r="N1921" s="3"/>
      <c r="O1921" s="3"/>
      <c r="P1921" s="3"/>
    </row>
    <row r="1922" spans="1:16" ht="11.25" x14ac:dyDescent="0.2">
      <c r="A1922" s="3"/>
      <c r="B1922" s="3"/>
      <c r="C1922" s="3"/>
      <c r="D1922" s="3"/>
      <c r="E1922" s="3"/>
      <c r="F1922" s="3"/>
      <c r="G1922" s="3"/>
      <c r="I1922" s="3"/>
      <c r="J1922" s="140"/>
      <c r="K1922" s="83"/>
      <c r="L1922" s="140"/>
      <c r="M1922" s="83"/>
      <c r="N1922" s="3"/>
      <c r="O1922" s="3"/>
      <c r="P1922" s="3"/>
    </row>
    <row r="1923" spans="1:16" ht="11.25" x14ac:dyDescent="0.2">
      <c r="A1923" s="3"/>
      <c r="B1923" s="3"/>
      <c r="C1923" s="3"/>
      <c r="D1923" s="3"/>
      <c r="E1923" s="3"/>
      <c r="F1923" s="3"/>
      <c r="G1923" s="3"/>
      <c r="I1923" s="3"/>
      <c r="J1923" s="140"/>
      <c r="K1923" s="83"/>
      <c r="L1923" s="140"/>
      <c r="M1923" s="83"/>
      <c r="N1923" s="3"/>
      <c r="O1923" s="3"/>
      <c r="P1923" s="3"/>
    </row>
    <row r="1924" spans="1:16" ht="11.25" x14ac:dyDescent="0.2">
      <c r="A1924" s="3"/>
      <c r="B1924" s="3"/>
      <c r="C1924" s="3"/>
      <c r="D1924" s="3"/>
      <c r="E1924" s="3"/>
      <c r="F1924" s="3"/>
      <c r="G1924" s="3"/>
      <c r="I1924" s="3"/>
      <c r="J1924" s="140"/>
      <c r="K1924" s="83"/>
      <c r="L1924" s="140"/>
      <c r="M1924" s="83"/>
      <c r="N1924" s="3"/>
      <c r="O1924" s="3"/>
      <c r="P1924" s="3"/>
    </row>
    <row r="1925" spans="1:16" ht="11.25" x14ac:dyDescent="0.2">
      <c r="A1925" s="3"/>
      <c r="B1925" s="3"/>
      <c r="C1925" s="3"/>
      <c r="D1925" s="3"/>
      <c r="E1925" s="3"/>
      <c r="F1925" s="3"/>
      <c r="G1925" s="3"/>
      <c r="I1925" s="3"/>
      <c r="J1925" s="140"/>
      <c r="K1925" s="83"/>
      <c r="L1925" s="140"/>
      <c r="M1925" s="83"/>
      <c r="N1925" s="3"/>
      <c r="O1925" s="3"/>
      <c r="P1925" s="3"/>
    </row>
    <row r="1926" spans="1:16" ht="11.25" x14ac:dyDescent="0.2">
      <c r="A1926" s="3"/>
      <c r="B1926" s="3"/>
      <c r="C1926" s="3"/>
      <c r="D1926" s="3"/>
      <c r="E1926" s="3"/>
      <c r="F1926" s="3"/>
      <c r="G1926" s="3"/>
      <c r="I1926" s="3"/>
      <c r="J1926" s="140"/>
      <c r="K1926" s="83"/>
      <c r="L1926" s="140"/>
      <c r="M1926" s="83"/>
      <c r="N1926" s="3"/>
      <c r="O1926" s="3"/>
      <c r="P1926" s="3"/>
    </row>
    <row r="1927" spans="1:16" ht="11.25" x14ac:dyDescent="0.2">
      <c r="A1927" s="3"/>
      <c r="B1927" s="3"/>
      <c r="C1927" s="3"/>
      <c r="D1927" s="3"/>
      <c r="E1927" s="3"/>
      <c r="F1927" s="3"/>
      <c r="G1927" s="3"/>
      <c r="I1927" s="3"/>
      <c r="J1927" s="140"/>
      <c r="K1927" s="83"/>
      <c r="L1927" s="140"/>
      <c r="M1927" s="83"/>
      <c r="N1927" s="3"/>
      <c r="O1927" s="3"/>
      <c r="P1927" s="3"/>
    </row>
    <row r="1928" spans="1:16" ht="11.25" x14ac:dyDescent="0.2">
      <c r="A1928" s="3"/>
      <c r="B1928" s="3"/>
      <c r="C1928" s="3"/>
      <c r="D1928" s="3"/>
      <c r="E1928" s="3"/>
      <c r="F1928" s="3"/>
      <c r="G1928" s="3"/>
      <c r="I1928" s="3"/>
      <c r="J1928" s="140"/>
      <c r="K1928" s="83"/>
      <c r="L1928" s="140"/>
      <c r="M1928" s="83"/>
      <c r="N1928" s="3"/>
      <c r="O1928" s="3"/>
      <c r="P1928" s="3"/>
    </row>
    <row r="1929" spans="1:16" ht="11.25" x14ac:dyDescent="0.2">
      <c r="A1929" s="3"/>
      <c r="B1929" s="3"/>
      <c r="C1929" s="3"/>
      <c r="D1929" s="3"/>
      <c r="E1929" s="3"/>
      <c r="F1929" s="3"/>
      <c r="G1929" s="3"/>
      <c r="I1929" s="3"/>
      <c r="J1929" s="140"/>
      <c r="K1929" s="83"/>
      <c r="L1929" s="140"/>
      <c r="M1929" s="83"/>
      <c r="N1929" s="3"/>
      <c r="O1929" s="3"/>
      <c r="P1929" s="3"/>
    </row>
    <row r="1930" spans="1:16" ht="11.25" x14ac:dyDescent="0.2">
      <c r="A1930" s="3"/>
      <c r="B1930" s="3"/>
      <c r="C1930" s="3"/>
      <c r="D1930" s="3"/>
      <c r="E1930" s="3"/>
      <c r="F1930" s="3"/>
      <c r="G1930" s="3"/>
      <c r="I1930" s="3"/>
      <c r="J1930" s="140"/>
      <c r="K1930" s="83"/>
      <c r="L1930" s="140"/>
      <c r="M1930" s="83"/>
      <c r="N1930" s="3"/>
      <c r="O1930" s="3"/>
      <c r="P1930" s="3"/>
    </row>
    <row r="1931" spans="1:16" ht="11.25" x14ac:dyDescent="0.2">
      <c r="A1931" s="3"/>
      <c r="B1931" s="3"/>
      <c r="C1931" s="3"/>
      <c r="D1931" s="3"/>
      <c r="E1931" s="3"/>
      <c r="F1931" s="3"/>
      <c r="G1931" s="3"/>
      <c r="I1931" s="3"/>
      <c r="J1931" s="140"/>
      <c r="K1931" s="83"/>
      <c r="L1931" s="140"/>
      <c r="M1931" s="83"/>
      <c r="N1931" s="3"/>
      <c r="O1931" s="3"/>
      <c r="P1931" s="3"/>
    </row>
    <row r="1932" spans="1:16" ht="11.25" x14ac:dyDescent="0.2">
      <c r="A1932" s="3"/>
      <c r="B1932" s="3"/>
      <c r="C1932" s="3"/>
      <c r="D1932" s="3"/>
      <c r="E1932" s="3"/>
      <c r="F1932" s="3"/>
      <c r="G1932" s="3"/>
      <c r="I1932" s="3"/>
      <c r="J1932" s="140"/>
      <c r="K1932" s="83"/>
      <c r="L1932" s="140"/>
      <c r="M1932" s="83"/>
      <c r="N1932" s="3"/>
      <c r="O1932" s="3"/>
      <c r="P1932" s="3"/>
    </row>
    <row r="1933" spans="1:16" ht="11.25" x14ac:dyDescent="0.2">
      <c r="A1933" s="3"/>
      <c r="B1933" s="3"/>
      <c r="C1933" s="3"/>
      <c r="D1933" s="3"/>
      <c r="E1933" s="3"/>
      <c r="F1933" s="3"/>
      <c r="G1933" s="3"/>
      <c r="I1933" s="3"/>
      <c r="J1933" s="140"/>
      <c r="K1933" s="83"/>
      <c r="L1933" s="140"/>
      <c r="M1933" s="83"/>
      <c r="N1933" s="3"/>
      <c r="O1933" s="3"/>
      <c r="P1933" s="3"/>
    </row>
    <row r="1934" spans="1:16" ht="11.25" x14ac:dyDescent="0.2">
      <c r="A1934" s="3"/>
      <c r="B1934" s="3"/>
      <c r="C1934" s="3"/>
      <c r="D1934" s="3"/>
      <c r="E1934" s="3"/>
      <c r="F1934" s="3"/>
      <c r="G1934" s="3"/>
      <c r="I1934" s="3"/>
      <c r="J1934" s="140"/>
      <c r="K1934" s="83"/>
      <c r="L1934" s="140"/>
      <c r="M1934" s="83"/>
      <c r="N1934" s="3"/>
      <c r="O1934" s="3"/>
      <c r="P1934" s="3"/>
    </row>
    <row r="1935" spans="1:16" ht="11.25" x14ac:dyDescent="0.2">
      <c r="A1935" s="3"/>
      <c r="B1935" s="3"/>
      <c r="C1935" s="3"/>
      <c r="D1935" s="3"/>
      <c r="E1935" s="3"/>
      <c r="F1935" s="3"/>
      <c r="G1935" s="3"/>
      <c r="I1935" s="3"/>
      <c r="J1935" s="140"/>
      <c r="K1935" s="83"/>
      <c r="L1935" s="140"/>
      <c r="M1935" s="83"/>
      <c r="N1935" s="3"/>
      <c r="O1935" s="3"/>
      <c r="P1935" s="3"/>
    </row>
    <row r="1936" spans="1:16" ht="11.25" x14ac:dyDescent="0.2">
      <c r="A1936" s="3"/>
      <c r="B1936" s="3"/>
      <c r="C1936" s="3"/>
      <c r="D1936" s="3"/>
      <c r="E1936" s="3"/>
      <c r="F1936" s="3"/>
      <c r="G1936" s="3"/>
      <c r="I1936" s="3"/>
      <c r="J1936" s="140"/>
      <c r="K1936" s="83"/>
      <c r="L1936" s="140"/>
      <c r="M1936" s="83"/>
      <c r="N1936" s="3"/>
      <c r="O1936" s="3"/>
      <c r="P1936" s="3"/>
    </row>
    <row r="1937" spans="1:16" ht="11.25" x14ac:dyDescent="0.2">
      <c r="A1937" s="3"/>
      <c r="B1937" s="3"/>
      <c r="C1937" s="3"/>
      <c r="D1937" s="3"/>
      <c r="E1937" s="3"/>
      <c r="F1937" s="3"/>
      <c r="G1937" s="3"/>
      <c r="I1937" s="3"/>
      <c r="J1937" s="140"/>
      <c r="K1937" s="83"/>
      <c r="L1937" s="140"/>
      <c r="M1937" s="83"/>
      <c r="N1937" s="3"/>
      <c r="O1937" s="3"/>
      <c r="P1937" s="3"/>
    </row>
    <row r="1938" spans="1:16" ht="11.25" x14ac:dyDescent="0.2">
      <c r="A1938" s="3"/>
      <c r="B1938" s="3"/>
      <c r="C1938" s="3"/>
      <c r="D1938" s="3"/>
      <c r="E1938" s="3"/>
      <c r="F1938" s="3"/>
      <c r="G1938" s="3"/>
      <c r="I1938" s="3"/>
      <c r="J1938" s="140"/>
      <c r="K1938" s="83"/>
      <c r="L1938" s="140"/>
      <c r="M1938" s="83"/>
      <c r="N1938" s="3"/>
      <c r="O1938" s="3"/>
      <c r="P1938" s="3"/>
    </row>
    <row r="1939" spans="1:16" ht="11.25" x14ac:dyDescent="0.2">
      <c r="A1939" s="3"/>
      <c r="B1939" s="3"/>
      <c r="C1939" s="3"/>
      <c r="D1939" s="3"/>
      <c r="E1939" s="3"/>
      <c r="F1939" s="3"/>
      <c r="G1939" s="3"/>
      <c r="I1939" s="3"/>
      <c r="J1939" s="140"/>
      <c r="K1939" s="83"/>
      <c r="L1939" s="140"/>
      <c r="M1939" s="83"/>
      <c r="N1939" s="3"/>
      <c r="O1939" s="3"/>
      <c r="P1939" s="3"/>
    </row>
    <row r="1940" spans="1:16" ht="11.25" x14ac:dyDescent="0.2">
      <c r="A1940" s="3"/>
      <c r="B1940" s="3"/>
      <c r="C1940" s="3"/>
      <c r="D1940" s="3"/>
      <c r="E1940" s="3"/>
      <c r="F1940" s="3"/>
      <c r="G1940" s="3"/>
      <c r="I1940" s="3"/>
      <c r="J1940" s="140"/>
      <c r="K1940" s="83"/>
      <c r="L1940" s="140"/>
      <c r="M1940" s="83"/>
      <c r="N1940" s="3"/>
      <c r="O1940" s="3"/>
      <c r="P1940" s="3"/>
    </row>
    <row r="1941" spans="1:16" ht="11.25" x14ac:dyDescent="0.2">
      <c r="A1941" s="3"/>
      <c r="B1941" s="3"/>
      <c r="C1941" s="3"/>
      <c r="D1941" s="3"/>
      <c r="E1941" s="3"/>
      <c r="F1941" s="3"/>
      <c r="G1941" s="3"/>
      <c r="I1941" s="3"/>
      <c r="J1941" s="140"/>
      <c r="K1941" s="83"/>
      <c r="L1941" s="140"/>
      <c r="M1941" s="83"/>
      <c r="N1941" s="3"/>
      <c r="O1941" s="3"/>
      <c r="P1941" s="3"/>
    </row>
    <row r="1942" spans="1:16" ht="11.25" x14ac:dyDescent="0.2">
      <c r="A1942" s="3"/>
      <c r="B1942" s="3"/>
      <c r="C1942" s="3"/>
      <c r="D1942" s="3"/>
      <c r="E1942" s="3"/>
      <c r="F1942" s="3"/>
      <c r="G1942" s="3"/>
      <c r="I1942" s="3"/>
      <c r="J1942" s="140"/>
      <c r="K1942" s="83"/>
      <c r="L1942" s="140"/>
      <c r="M1942" s="83"/>
      <c r="N1942" s="3"/>
      <c r="O1942" s="3"/>
      <c r="P1942" s="3"/>
    </row>
    <row r="1943" spans="1:16" ht="11.25" x14ac:dyDescent="0.2">
      <c r="A1943" s="3"/>
      <c r="B1943" s="3"/>
      <c r="C1943" s="3"/>
      <c r="D1943" s="3"/>
      <c r="E1943" s="3"/>
      <c r="F1943" s="3"/>
      <c r="G1943" s="3"/>
      <c r="I1943" s="3"/>
      <c r="J1943" s="140"/>
      <c r="K1943" s="83"/>
      <c r="L1943" s="140"/>
      <c r="M1943" s="83"/>
      <c r="N1943" s="3"/>
      <c r="O1943" s="3"/>
      <c r="P1943" s="3"/>
    </row>
    <row r="1944" spans="1:16" ht="11.25" x14ac:dyDescent="0.2">
      <c r="A1944" s="3"/>
      <c r="B1944" s="3"/>
      <c r="C1944" s="3"/>
      <c r="D1944" s="3"/>
      <c r="E1944" s="3"/>
      <c r="F1944" s="3"/>
      <c r="G1944" s="3"/>
      <c r="I1944" s="3"/>
      <c r="J1944" s="140"/>
      <c r="K1944" s="83"/>
      <c r="L1944" s="140"/>
      <c r="M1944" s="83"/>
      <c r="N1944" s="3"/>
      <c r="O1944" s="3"/>
      <c r="P1944" s="3"/>
    </row>
    <row r="1945" spans="1:16" ht="11.25" x14ac:dyDescent="0.2">
      <c r="A1945" s="3"/>
      <c r="B1945" s="3"/>
      <c r="C1945" s="3"/>
      <c r="D1945" s="3"/>
      <c r="E1945" s="3"/>
      <c r="F1945" s="3"/>
      <c r="G1945" s="3"/>
      <c r="I1945" s="3"/>
      <c r="J1945" s="140"/>
      <c r="K1945" s="83"/>
      <c r="L1945" s="140"/>
      <c r="M1945" s="83"/>
      <c r="N1945" s="3"/>
      <c r="O1945" s="3"/>
      <c r="P1945" s="3"/>
    </row>
    <row r="1946" spans="1:16" ht="11.25" x14ac:dyDescent="0.2">
      <c r="A1946" s="3"/>
      <c r="B1946" s="3"/>
      <c r="C1946" s="3"/>
      <c r="D1946" s="3"/>
      <c r="E1946" s="3"/>
      <c r="F1946" s="3"/>
      <c r="G1946" s="3"/>
      <c r="I1946" s="3"/>
      <c r="J1946" s="140"/>
      <c r="K1946" s="83"/>
      <c r="L1946" s="140"/>
      <c r="M1946" s="83"/>
      <c r="N1946" s="3"/>
      <c r="O1946" s="3"/>
      <c r="P1946" s="3"/>
    </row>
    <row r="1947" spans="1:16" ht="11.25" x14ac:dyDescent="0.2">
      <c r="A1947" s="3"/>
      <c r="B1947" s="3"/>
      <c r="C1947" s="3"/>
      <c r="D1947" s="3"/>
      <c r="E1947" s="3"/>
      <c r="F1947" s="3"/>
      <c r="G1947" s="3"/>
      <c r="I1947" s="3"/>
      <c r="J1947" s="140"/>
      <c r="K1947" s="83"/>
      <c r="L1947" s="140"/>
      <c r="M1947" s="83"/>
      <c r="N1947" s="3"/>
      <c r="O1947" s="3"/>
      <c r="P1947" s="3"/>
    </row>
    <row r="1948" spans="1:16" ht="11.25" x14ac:dyDescent="0.2">
      <c r="A1948" s="3"/>
      <c r="B1948" s="3"/>
      <c r="C1948" s="3"/>
      <c r="D1948" s="3"/>
      <c r="E1948" s="3"/>
      <c r="F1948" s="3"/>
      <c r="G1948" s="3"/>
      <c r="I1948" s="3"/>
      <c r="J1948" s="140"/>
      <c r="K1948" s="83"/>
      <c r="L1948" s="140"/>
      <c r="M1948" s="83"/>
      <c r="N1948" s="3"/>
      <c r="O1948" s="3"/>
      <c r="P1948" s="3"/>
    </row>
    <row r="1949" spans="1:16" ht="11.25" x14ac:dyDescent="0.2">
      <c r="A1949" s="3"/>
      <c r="B1949" s="3"/>
      <c r="C1949" s="3"/>
      <c r="D1949" s="3"/>
      <c r="E1949" s="3"/>
      <c r="F1949" s="3"/>
      <c r="G1949" s="3"/>
      <c r="I1949" s="3"/>
      <c r="J1949" s="140"/>
      <c r="K1949" s="83"/>
      <c r="L1949" s="140"/>
      <c r="M1949" s="83"/>
      <c r="N1949" s="3"/>
      <c r="O1949" s="3"/>
      <c r="P1949" s="3"/>
    </row>
    <row r="1950" spans="1:16" ht="11.25" x14ac:dyDescent="0.2">
      <c r="A1950" s="3"/>
      <c r="B1950" s="3"/>
      <c r="C1950" s="3"/>
      <c r="D1950" s="3"/>
      <c r="E1950" s="3"/>
      <c r="F1950" s="3"/>
      <c r="G1950" s="3"/>
      <c r="I1950" s="3"/>
      <c r="J1950" s="140"/>
      <c r="K1950" s="83"/>
      <c r="L1950" s="140"/>
      <c r="M1950" s="83"/>
      <c r="N1950" s="3"/>
      <c r="O1950" s="3"/>
      <c r="P1950" s="3"/>
    </row>
    <row r="1951" spans="1:16" ht="11.25" x14ac:dyDescent="0.2">
      <c r="A1951" s="3"/>
      <c r="B1951" s="3"/>
      <c r="C1951" s="3"/>
      <c r="D1951" s="3"/>
      <c r="E1951" s="3"/>
      <c r="F1951" s="3"/>
      <c r="G1951" s="3"/>
      <c r="I1951" s="3"/>
      <c r="J1951" s="140"/>
      <c r="K1951" s="83"/>
      <c r="L1951" s="140"/>
      <c r="M1951" s="83"/>
      <c r="N1951" s="3"/>
      <c r="O1951" s="3"/>
      <c r="P1951" s="3"/>
    </row>
    <row r="1952" spans="1:16" ht="11.25" x14ac:dyDescent="0.2">
      <c r="A1952" s="3"/>
      <c r="B1952" s="3"/>
      <c r="C1952" s="3"/>
      <c r="D1952" s="3"/>
      <c r="E1952" s="3"/>
      <c r="F1952" s="3"/>
      <c r="G1952" s="3"/>
      <c r="I1952" s="3"/>
      <c r="J1952" s="140"/>
      <c r="K1952" s="83"/>
      <c r="L1952" s="140"/>
      <c r="M1952" s="83"/>
      <c r="N1952" s="3"/>
      <c r="O1952" s="3"/>
      <c r="P1952" s="3"/>
    </row>
    <row r="1953" spans="1:16" ht="11.25" x14ac:dyDescent="0.2">
      <c r="A1953" s="3"/>
      <c r="B1953" s="3"/>
      <c r="C1953" s="3"/>
      <c r="D1953" s="3"/>
      <c r="E1953" s="3"/>
      <c r="F1953" s="3"/>
      <c r="G1953" s="3"/>
      <c r="I1953" s="3"/>
      <c r="J1953" s="140"/>
      <c r="K1953" s="83"/>
      <c r="L1953" s="140"/>
      <c r="M1953" s="83"/>
      <c r="N1953" s="3"/>
      <c r="O1953" s="3"/>
      <c r="P1953" s="3"/>
    </row>
    <row r="1954" spans="1:16" ht="11.25" x14ac:dyDescent="0.2">
      <c r="A1954" s="3"/>
      <c r="B1954" s="3"/>
      <c r="C1954" s="3"/>
      <c r="D1954" s="3"/>
      <c r="E1954" s="3"/>
      <c r="F1954" s="3"/>
      <c r="G1954" s="3"/>
      <c r="I1954" s="3"/>
      <c r="J1954" s="140"/>
      <c r="K1954" s="83"/>
      <c r="L1954" s="140"/>
      <c r="M1954" s="83"/>
      <c r="N1954" s="3"/>
      <c r="O1954" s="3"/>
      <c r="P1954" s="3"/>
    </row>
    <row r="1955" spans="1:16" ht="11.25" x14ac:dyDescent="0.2">
      <c r="A1955" s="3"/>
      <c r="B1955" s="3"/>
      <c r="C1955" s="3"/>
      <c r="D1955" s="3"/>
      <c r="E1955" s="3"/>
      <c r="F1955" s="3"/>
      <c r="G1955" s="3"/>
      <c r="I1955" s="3"/>
      <c r="J1955" s="140"/>
      <c r="K1955" s="83"/>
      <c r="L1955" s="140"/>
      <c r="M1955" s="83"/>
      <c r="N1955" s="3"/>
      <c r="O1955" s="3"/>
      <c r="P1955" s="3"/>
    </row>
    <row r="1956" spans="1:16" ht="11.25" x14ac:dyDescent="0.2">
      <c r="A1956" s="3"/>
      <c r="B1956" s="3"/>
      <c r="C1956" s="3"/>
      <c r="D1956" s="3"/>
      <c r="E1956" s="3"/>
      <c r="F1956" s="3"/>
      <c r="G1956" s="3"/>
      <c r="I1956" s="3"/>
      <c r="J1956" s="140"/>
      <c r="K1956" s="83"/>
      <c r="L1956" s="140"/>
      <c r="M1956" s="83"/>
      <c r="N1956" s="3"/>
      <c r="O1956" s="3"/>
      <c r="P1956" s="3"/>
    </row>
    <row r="1957" spans="1:16" ht="11.25" x14ac:dyDescent="0.2">
      <c r="A1957" s="3"/>
      <c r="B1957" s="3"/>
      <c r="C1957" s="3"/>
      <c r="D1957" s="3"/>
      <c r="E1957" s="3"/>
      <c r="F1957" s="3"/>
      <c r="G1957" s="3"/>
      <c r="I1957" s="3"/>
      <c r="J1957" s="140"/>
      <c r="K1957" s="83"/>
      <c r="L1957" s="140"/>
      <c r="M1957" s="83"/>
      <c r="N1957" s="3"/>
      <c r="O1957" s="3"/>
      <c r="P1957" s="3"/>
    </row>
    <row r="1958" spans="1:16" ht="11.25" x14ac:dyDescent="0.2">
      <c r="A1958" s="3"/>
      <c r="B1958" s="3"/>
      <c r="C1958" s="3"/>
      <c r="D1958" s="3"/>
      <c r="E1958" s="3"/>
      <c r="F1958" s="3"/>
      <c r="G1958" s="3"/>
      <c r="I1958" s="3"/>
      <c r="J1958" s="140"/>
      <c r="K1958" s="83"/>
      <c r="L1958" s="140"/>
      <c r="M1958" s="83"/>
      <c r="N1958" s="3"/>
      <c r="O1958" s="3"/>
      <c r="P1958" s="3"/>
    </row>
    <row r="1959" spans="1:16" ht="11.25" x14ac:dyDescent="0.2">
      <c r="A1959" s="3"/>
      <c r="B1959" s="3"/>
      <c r="C1959" s="3"/>
      <c r="D1959" s="3"/>
      <c r="E1959" s="3"/>
      <c r="F1959" s="3"/>
      <c r="G1959" s="3"/>
      <c r="I1959" s="3"/>
      <c r="J1959" s="140"/>
      <c r="K1959" s="83"/>
      <c r="L1959" s="140"/>
      <c r="M1959" s="83"/>
      <c r="N1959" s="3"/>
      <c r="O1959" s="3"/>
      <c r="P1959" s="3"/>
    </row>
    <row r="1960" spans="1:16" ht="11.25" x14ac:dyDescent="0.2">
      <c r="A1960" s="3"/>
      <c r="B1960" s="3"/>
      <c r="C1960" s="3"/>
      <c r="D1960" s="3"/>
      <c r="E1960" s="3"/>
      <c r="F1960" s="3"/>
      <c r="G1960" s="3"/>
      <c r="I1960" s="3"/>
      <c r="J1960" s="140"/>
      <c r="K1960" s="83"/>
      <c r="L1960" s="140"/>
      <c r="M1960" s="83"/>
      <c r="N1960" s="3"/>
      <c r="O1960" s="3"/>
      <c r="P1960" s="3"/>
    </row>
    <row r="1961" spans="1:16" ht="11.25" x14ac:dyDescent="0.2">
      <c r="A1961" s="3"/>
      <c r="B1961" s="3"/>
      <c r="C1961" s="3"/>
      <c r="D1961" s="3"/>
      <c r="E1961" s="3"/>
      <c r="F1961" s="3"/>
      <c r="G1961" s="3"/>
      <c r="I1961" s="3"/>
      <c r="J1961" s="140"/>
      <c r="K1961" s="83"/>
      <c r="L1961" s="140"/>
      <c r="M1961" s="83"/>
      <c r="N1961" s="3"/>
      <c r="O1961" s="3"/>
      <c r="P1961" s="3"/>
    </row>
    <row r="1962" spans="1:16" ht="11.25" x14ac:dyDescent="0.2">
      <c r="A1962" s="3"/>
      <c r="B1962" s="3"/>
      <c r="C1962" s="3"/>
      <c r="D1962" s="3"/>
      <c r="E1962" s="3"/>
      <c r="F1962" s="3"/>
      <c r="G1962" s="3"/>
      <c r="I1962" s="3"/>
      <c r="J1962" s="140"/>
      <c r="K1962" s="83"/>
      <c r="L1962" s="140"/>
      <c r="M1962" s="83"/>
      <c r="N1962" s="3"/>
      <c r="O1962" s="3"/>
      <c r="P1962" s="3"/>
    </row>
    <row r="1963" spans="1:16" ht="11.25" x14ac:dyDescent="0.2">
      <c r="A1963" s="3"/>
      <c r="B1963" s="3"/>
      <c r="C1963" s="3"/>
      <c r="D1963" s="3"/>
      <c r="E1963" s="3"/>
      <c r="F1963" s="3"/>
      <c r="G1963" s="3"/>
      <c r="I1963" s="3"/>
      <c r="J1963" s="140"/>
      <c r="K1963" s="83"/>
      <c r="L1963" s="140"/>
      <c r="M1963" s="83"/>
      <c r="N1963" s="3"/>
      <c r="O1963" s="3"/>
      <c r="P1963" s="3"/>
    </row>
    <row r="1964" spans="1:16" ht="11.25" x14ac:dyDescent="0.2">
      <c r="A1964" s="3"/>
      <c r="B1964" s="3"/>
      <c r="C1964" s="3"/>
      <c r="D1964" s="3"/>
      <c r="E1964" s="3"/>
      <c r="F1964" s="3"/>
      <c r="G1964" s="3"/>
      <c r="I1964" s="3"/>
      <c r="J1964" s="140"/>
      <c r="K1964" s="83"/>
      <c r="L1964" s="140"/>
      <c r="M1964" s="83"/>
      <c r="N1964" s="3"/>
      <c r="O1964" s="3"/>
      <c r="P1964" s="3"/>
    </row>
    <row r="1965" spans="1:16" ht="11.25" x14ac:dyDescent="0.2">
      <c r="A1965" s="3"/>
      <c r="B1965" s="3"/>
      <c r="C1965" s="3"/>
      <c r="D1965" s="3"/>
      <c r="E1965" s="3"/>
      <c r="F1965" s="3"/>
      <c r="G1965" s="3"/>
      <c r="I1965" s="3"/>
      <c r="J1965" s="140"/>
      <c r="K1965" s="83"/>
      <c r="L1965" s="140"/>
      <c r="M1965" s="83"/>
      <c r="N1965" s="3"/>
      <c r="O1965" s="3"/>
      <c r="P1965" s="3"/>
    </row>
    <row r="1966" spans="1:16" ht="11.25" x14ac:dyDescent="0.2">
      <c r="A1966" s="3"/>
      <c r="B1966" s="3"/>
      <c r="C1966" s="3"/>
      <c r="D1966" s="3"/>
      <c r="E1966" s="3"/>
      <c r="F1966" s="3"/>
      <c r="G1966" s="3"/>
      <c r="I1966" s="3"/>
      <c r="J1966" s="140"/>
      <c r="K1966" s="83"/>
      <c r="L1966" s="140"/>
      <c r="M1966" s="83"/>
      <c r="N1966" s="3"/>
      <c r="O1966" s="3"/>
      <c r="P1966" s="3"/>
    </row>
    <row r="1967" spans="1:16" ht="11.25" x14ac:dyDescent="0.2">
      <c r="A1967" s="3"/>
      <c r="B1967" s="3"/>
      <c r="C1967" s="3"/>
      <c r="D1967" s="3"/>
      <c r="E1967" s="3"/>
      <c r="F1967" s="3"/>
      <c r="G1967" s="3"/>
      <c r="I1967" s="3"/>
      <c r="J1967" s="140"/>
      <c r="K1967" s="83"/>
      <c r="L1967" s="140"/>
      <c r="M1967" s="83"/>
      <c r="N1967" s="3"/>
      <c r="O1967" s="3"/>
      <c r="P1967" s="3"/>
    </row>
    <row r="1968" spans="1:16" ht="11.25" x14ac:dyDescent="0.2">
      <c r="A1968" s="3"/>
      <c r="B1968" s="3"/>
      <c r="C1968" s="3"/>
      <c r="D1968" s="3"/>
      <c r="E1968" s="3"/>
      <c r="F1968" s="3"/>
      <c r="G1968" s="3"/>
      <c r="I1968" s="3"/>
      <c r="J1968" s="140"/>
      <c r="K1968" s="83"/>
      <c r="L1968" s="140"/>
      <c r="M1968" s="83"/>
      <c r="N1968" s="3"/>
      <c r="O1968" s="3"/>
      <c r="P1968" s="3"/>
    </row>
    <row r="1969" spans="1:16" ht="11.25" x14ac:dyDescent="0.2">
      <c r="A1969" s="3"/>
      <c r="B1969" s="3"/>
      <c r="C1969" s="3"/>
      <c r="D1969" s="3"/>
      <c r="E1969" s="3"/>
      <c r="F1969" s="3"/>
      <c r="G1969" s="3"/>
      <c r="I1969" s="3"/>
      <c r="J1969" s="140"/>
      <c r="K1969" s="83"/>
      <c r="L1969" s="140"/>
      <c r="M1969" s="83"/>
      <c r="N1969" s="3"/>
      <c r="O1969" s="3"/>
      <c r="P1969" s="3"/>
    </row>
    <row r="1970" spans="1:16" ht="11.25" x14ac:dyDescent="0.2">
      <c r="A1970" s="3"/>
      <c r="B1970" s="3"/>
      <c r="C1970" s="3"/>
      <c r="D1970" s="3"/>
      <c r="E1970" s="3"/>
      <c r="F1970" s="3"/>
      <c r="G1970" s="3"/>
      <c r="I1970" s="3"/>
      <c r="J1970" s="140"/>
      <c r="K1970" s="83"/>
      <c r="L1970" s="140"/>
      <c r="M1970" s="83"/>
      <c r="N1970" s="3"/>
      <c r="O1970" s="3"/>
      <c r="P1970" s="3"/>
    </row>
    <row r="1971" spans="1:16" ht="11.25" x14ac:dyDescent="0.2">
      <c r="A1971" s="3"/>
      <c r="B1971" s="3"/>
      <c r="C1971" s="3"/>
      <c r="D1971" s="3"/>
      <c r="E1971" s="3"/>
      <c r="F1971" s="3"/>
      <c r="G1971" s="3"/>
      <c r="I1971" s="3"/>
      <c r="J1971" s="140"/>
      <c r="K1971" s="83"/>
      <c r="L1971" s="140"/>
      <c r="M1971" s="83"/>
      <c r="N1971" s="3"/>
      <c r="O1971" s="3"/>
      <c r="P1971" s="3"/>
    </row>
    <row r="1972" spans="1:16" ht="11.25" x14ac:dyDescent="0.2">
      <c r="A1972" s="3"/>
      <c r="B1972" s="3"/>
      <c r="C1972" s="3"/>
      <c r="D1972" s="3"/>
      <c r="E1972" s="3"/>
      <c r="F1972" s="3"/>
      <c r="G1972" s="3"/>
      <c r="I1972" s="3"/>
      <c r="J1972" s="140"/>
      <c r="K1972" s="83"/>
      <c r="L1972" s="140"/>
      <c r="M1972" s="83"/>
      <c r="N1972" s="3"/>
      <c r="O1972" s="3"/>
      <c r="P1972" s="3"/>
    </row>
    <row r="1973" spans="1:16" ht="11.25" x14ac:dyDescent="0.2">
      <c r="A1973" s="3"/>
      <c r="B1973" s="3"/>
      <c r="C1973" s="3"/>
      <c r="D1973" s="3"/>
      <c r="E1973" s="3"/>
      <c r="F1973" s="3"/>
      <c r="G1973" s="3"/>
      <c r="I1973" s="3"/>
      <c r="J1973" s="140"/>
      <c r="K1973" s="83"/>
      <c r="L1973" s="140"/>
      <c r="M1973" s="83"/>
      <c r="N1973" s="3"/>
      <c r="O1973" s="3"/>
      <c r="P1973" s="3"/>
    </row>
    <row r="1974" spans="1:16" ht="11.25" x14ac:dyDescent="0.2">
      <c r="A1974" s="3"/>
      <c r="B1974" s="3"/>
      <c r="C1974" s="3"/>
      <c r="D1974" s="3"/>
      <c r="E1974" s="3"/>
      <c r="F1974" s="3"/>
      <c r="G1974" s="3"/>
      <c r="I1974" s="3"/>
      <c r="J1974" s="140"/>
      <c r="K1974" s="83"/>
      <c r="L1974" s="140"/>
      <c r="M1974" s="83"/>
      <c r="N1974" s="3"/>
      <c r="O1974" s="3"/>
      <c r="P1974" s="3"/>
    </row>
    <row r="1975" spans="1:16" ht="11.25" x14ac:dyDescent="0.2">
      <c r="A1975" s="3"/>
      <c r="B1975" s="3"/>
      <c r="C1975" s="3"/>
      <c r="D1975" s="3"/>
      <c r="E1975" s="3"/>
      <c r="F1975" s="3"/>
      <c r="G1975" s="3"/>
      <c r="I1975" s="3"/>
      <c r="J1975" s="140"/>
      <c r="K1975" s="83"/>
      <c r="L1975" s="140"/>
      <c r="M1975" s="83"/>
      <c r="N1975" s="3"/>
      <c r="O1975" s="3"/>
      <c r="P1975" s="3"/>
    </row>
    <row r="1976" spans="1:16" ht="11.25" x14ac:dyDescent="0.2">
      <c r="A1976" s="3"/>
      <c r="B1976" s="3"/>
      <c r="C1976" s="3"/>
      <c r="D1976" s="3"/>
      <c r="E1976" s="3"/>
      <c r="F1976" s="3"/>
      <c r="G1976" s="3"/>
      <c r="I1976" s="3"/>
      <c r="J1976" s="140"/>
      <c r="K1976" s="83"/>
      <c r="L1976" s="140"/>
      <c r="M1976" s="83"/>
      <c r="N1976" s="3"/>
      <c r="O1976" s="3"/>
      <c r="P1976" s="3"/>
    </row>
    <row r="1977" spans="1:16" ht="11.25" x14ac:dyDescent="0.2">
      <c r="A1977" s="3"/>
      <c r="B1977" s="3"/>
      <c r="C1977" s="3"/>
      <c r="D1977" s="3"/>
      <c r="E1977" s="3"/>
      <c r="F1977" s="3"/>
      <c r="G1977" s="3"/>
      <c r="I1977" s="3"/>
      <c r="J1977" s="140"/>
      <c r="K1977" s="83"/>
      <c r="L1977" s="140"/>
      <c r="M1977" s="83"/>
      <c r="N1977" s="3"/>
      <c r="O1977" s="3"/>
      <c r="P1977" s="3"/>
    </row>
  </sheetData>
  <mergeCells count="127">
    <mergeCell ref="Q82:S82"/>
    <mergeCell ref="Q83:R83"/>
    <mergeCell ref="Q93:S93"/>
    <mergeCell ref="N103:P103"/>
    <mergeCell ref="N106:P106"/>
    <mergeCell ref="N110:P110"/>
    <mergeCell ref="N132:P132"/>
    <mergeCell ref="N135:P135"/>
    <mergeCell ref="N139:P139"/>
    <mergeCell ref="A1:A2"/>
    <mergeCell ref="N79:P79"/>
    <mergeCell ref="N82:P82"/>
    <mergeCell ref="N224:P224"/>
    <mergeCell ref="N227:P227"/>
    <mergeCell ref="N231:P231"/>
    <mergeCell ref="N253:P253"/>
    <mergeCell ref="N256:P256"/>
    <mergeCell ref="N260:P260"/>
    <mergeCell ref="N162:P162"/>
    <mergeCell ref="N165:P165"/>
    <mergeCell ref="N169:P169"/>
    <mergeCell ref="N191:P191"/>
    <mergeCell ref="N194:P194"/>
    <mergeCell ref="N198:P198"/>
    <mergeCell ref="N323:P323"/>
    <mergeCell ref="N344:P344"/>
    <mergeCell ref="N347:P347"/>
    <mergeCell ref="N351:P351"/>
    <mergeCell ref="N377:P377"/>
    <mergeCell ref="N380:P380"/>
    <mergeCell ref="N285:P285"/>
    <mergeCell ref="N288:P288"/>
    <mergeCell ref="N292:P292"/>
    <mergeCell ref="N299:P299"/>
    <mergeCell ref="N316:P316"/>
    <mergeCell ref="N319:P319"/>
    <mergeCell ref="Q447:S447"/>
    <mergeCell ref="Q448:R448"/>
    <mergeCell ref="Q458:S458"/>
    <mergeCell ref="N384:P384"/>
    <mergeCell ref="N407:P407"/>
    <mergeCell ref="N410:P410"/>
    <mergeCell ref="N414:P414"/>
    <mergeCell ref="N436:P436"/>
    <mergeCell ref="N439:P439"/>
    <mergeCell ref="N468:P468"/>
    <mergeCell ref="N471:P471"/>
    <mergeCell ref="N475:P475"/>
    <mergeCell ref="N497:P497"/>
    <mergeCell ref="N500:P500"/>
    <mergeCell ref="N504:P504"/>
    <mergeCell ref="N442:P442"/>
    <mergeCell ref="N444:P444"/>
    <mergeCell ref="N447:P447"/>
    <mergeCell ref="N589:P589"/>
    <mergeCell ref="N592:P592"/>
    <mergeCell ref="N596:P596"/>
    <mergeCell ref="N618:P618"/>
    <mergeCell ref="N621:P621"/>
    <mergeCell ref="N625:P625"/>
    <mergeCell ref="N527:P527"/>
    <mergeCell ref="N530:P530"/>
    <mergeCell ref="N534:P534"/>
    <mergeCell ref="N556:P556"/>
    <mergeCell ref="N559:P559"/>
    <mergeCell ref="N563:P563"/>
    <mergeCell ref="N688:P688"/>
    <mergeCell ref="N709:P709"/>
    <mergeCell ref="N712:P712"/>
    <mergeCell ref="N716:P716"/>
    <mergeCell ref="N742:P742"/>
    <mergeCell ref="N745:P745"/>
    <mergeCell ref="N650:P650"/>
    <mergeCell ref="N653:P653"/>
    <mergeCell ref="N657:P657"/>
    <mergeCell ref="N664:P664"/>
    <mergeCell ref="N681:P681"/>
    <mergeCell ref="N684:P684"/>
    <mergeCell ref="N807:P807"/>
    <mergeCell ref="N809:P809"/>
    <mergeCell ref="N812:P812"/>
    <mergeCell ref="Q812:S812"/>
    <mergeCell ref="Q813:R813"/>
    <mergeCell ref="Q823:S823"/>
    <mergeCell ref="N749:P749"/>
    <mergeCell ref="N772:P772"/>
    <mergeCell ref="N775:P775"/>
    <mergeCell ref="N779:P779"/>
    <mergeCell ref="N801:P801"/>
    <mergeCell ref="N804:P804"/>
    <mergeCell ref="N892:P892"/>
    <mergeCell ref="N895:P895"/>
    <mergeCell ref="N899:P899"/>
    <mergeCell ref="N921:P921"/>
    <mergeCell ref="N924:P924"/>
    <mergeCell ref="N928:P928"/>
    <mergeCell ref="N833:P833"/>
    <mergeCell ref="N836:P836"/>
    <mergeCell ref="N840:P840"/>
    <mergeCell ref="N862:P862"/>
    <mergeCell ref="N865:P865"/>
    <mergeCell ref="N869:P869"/>
    <mergeCell ref="N1015:P1015"/>
    <mergeCell ref="N1018:P1018"/>
    <mergeCell ref="N1022:P1022"/>
    <mergeCell ref="N1029:P1029"/>
    <mergeCell ref="N1046:P1046"/>
    <mergeCell ref="N1049:P1049"/>
    <mergeCell ref="N954:P954"/>
    <mergeCell ref="N957:P957"/>
    <mergeCell ref="N961:P961"/>
    <mergeCell ref="N983:P983"/>
    <mergeCell ref="N986:P986"/>
    <mergeCell ref="N990:P990"/>
    <mergeCell ref="N1173:P1173"/>
    <mergeCell ref="N1114:P1114"/>
    <mergeCell ref="N1137:P1137"/>
    <mergeCell ref="N1140:P1140"/>
    <mergeCell ref="N1144:P1144"/>
    <mergeCell ref="N1166:P1166"/>
    <mergeCell ref="N1169:P1169"/>
    <mergeCell ref="N1053:P1053"/>
    <mergeCell ref="N1074:P1074"/>
    <mergeCell ref="N1077:P1077"/>
    <mergeCell ref="N1081:P1081"/>
    <mergeCell ref="N1107:P1107"/>
    <mergeCell ref="N1110:P11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17"/>
  <sheetViews>
    <sheetView zoomScaleNormal="100" workbookViewId="0">
      <pane ySplit="2" topLeftCell="A1167" activePane="bottomLeft" state="frozenSplit"/>
      <selection pane="bottomLeft" activeCell="Z1180" sqref="Z1180"/>
    </sheetView>
  </sheetViews>
  <sheetFormatPr defaultRowHeight="12.75" x14ac:dyDescent="0.2"/>
  <cols>
    <col min="1" max="1" width="9.7109375" style="4" customWidth="1"/>
    <col min="2" max="2" width="13.5703125" style="11" customWidth="1"/>
    <col min="3" max="3" width="8.5703125" style="11" customWidth="1"/>
    <col min="4" max="4" width="14" style="11" customWidth="1"/>
    <col min="5" max="7" width="8.28515625" style="11" customWidth="1"/>
    <col min="8" max="8" width="2.140625" style="3" customWidth="1"/>
    <col min="9" max="9" width="9.140625" style="22" hidden="1" customWidth="1"/>
    <col min="10" max="10" width="9.28515625" style="141" hidden="1" customWidth="1"/>
    <col min="11" max="11" width="9.28515625" style="84" hidden="1" customWidth="1"/>
    <col min="12" max="12" width="9" style="141" hidden="1" customWidth="1"/>
    <col min="13" max="13" width="9" style="84" hidden="1" customWidth="1"/>
    <col min="14" max="14" width="10.140625" style="23" hidden="1" customWidth="1"/>
    <col min="15" max="15" width="9.5703125" style="23" hidden="1" customWidth="1"/>
    <col min="16" max="16" width="9" style="23" hidden="1" customWidth="1"/>
    <col min="17" max="17" width="12.5703125" style="3" hidden="1" customWidth="1"/>
    <col min="18" max="18" width="14.28515625" style="3" hidden="1" customWidth="1"/>
    <col min="19" max="19" width="4.85546875" style="3" hidden="1" customWidth="1"/>
    <col min="20" max="21" width="10" style="3" hidden="1" customWidth="1"/>
    <col min="22" max="22" width="8.140625" style="3" hidden="1" customWidth="1"/>
    <col min="23" max="23" width="7.7109375" style="3" hidden="1" customWidth="1"/>
    <col min="24" max="24" width="0" style="3" hidden="1" customWidth="1"/>
    <col min="25" max="16384" width="9.140625" style="3"/>
  </cols>
  <sheetData>
    <row r="1" spans="1:23" ht="21.75" customHeight="1" x14ac:dyDescent="0.2">
      <c r="A1" s="200" t="s">
        <v>3</v>
      </c>
      <c r="B1" s="40"/>
      <c r="C1" s="40"/>
      <c r="D1" s="9"/>
      <c r="E1" s="9"/>
      <c r="F1" s="9"/>
      <c r="G1" s="9"/>
      <c r="I1" s="13" t="s">
        <v>30</v>
      </c>
      <c r="J1" s="135" t="s">
        <v>31</v>
      </c>
      <c r="K1" s="81" t="s">
        <v>45</v>
      </c>
      <c r="L1" s="142" t="s">
        <v>32</v>
      </c>
      <c r="M1" s="85" t="s">
        <v>46</v>
      </c>
      <c r="N1" s="15" t="s">
        <v>33</v>
      </c>
      <c r="O1" s="16" t="s">
        <v>34</v>
      </c>
      <c r="P1" s="17" t="s">
        <v>35</v>
      </c>
      <c r="Q1" s="28" t="s">
        <v>17</v>
      </c>
      <c r="R1" s="64" t="s">
        <v>29</v>
      </c>
      <c r="V1" s="117" t="s">
        <v>50</v>
      </c>
      <c r="W1" s="117" t="s">
        <v>51</v>
      </c>
    </row>
    <row r="2" spans="1:23" ht="23.25" customHeight="1" x14ac:dyDescent="0.2">
      <c r="A2" s="201"/>
      <c r="B2" s="44" t="s">
        <v>1</v>
      </c>
      <c r="C2" s="24" t="s">
        <v>21</v>
      </c>
      <c r="D2" s="10" t="s">
        <v>0</v>
      </c>
      <c r="E2" s="24" t="s">
        <v>22</v>
      </c>
      <c r="F2" s="24" t="s">
        <v>23</v>
      </c>
      <c r="G2" s="24" t="s">
        <v>24</v>
      </c>
      <c r="I2" s="18"/>
      <c r="J2" s="136"/>
      <c r="K2" s="82"/>
      <c r="L2" s="143"/>
      <c r="M2" s="86"/>
      <c r="N2" s="80">
        <v>8.9999999999999993E-3</v>
      </c>
      <c r="O2" s="26">
        <v>0</v>
      </c>
      <c r="P2" s="27">
        <v>0</v>
      </c>
      <c r="Q2" s="68">
        <f>SUM(B1048:B1413)</f>
        <v>239739705.76999998</v>
      </c>
      <c r="R2" s="65">
        <f>Q2/O1053</f>
        <v>655026.51849726774</v>
      </c>
      <c r="V2" s="66">
        <v>3.0000000000000001E-3</v>
      </c>
      <c r="W2" s="66">
        <v>3.0000000000000001E-3</v>
      </c>
    </row>
    <row r="3" spans="1:23" x14ac:dyDescent="0.2">
      <c r="A3" s="171"/>
      <c r="B3" s="2"/>
      <c r="C3" s="2"/>
      <c r="D3" s="2"/>
      <c r="E3" s="30"/>
      <c r="F3" s="73"/>
      <c r="G3" s="43"/>
      <c r="I3" s="18"/>
      <c r="J3" s="136"/>
      <c r="K3" s="82"/>
      <c r="L3" s="143"/>
      <c r="M3" s="86"/>
      <c r="N3" s="170"/>
      <c r="O3" s="170"/>
      <c r="P3" s="170"/>
      <c r="Q3" s="68"/>
      <c r="R3" s="65"/>
      <c r="V3" s="169"/>
      <c r="W3" s="169"/>
    </row>
    <row r="4" spans="1:23" x14ac:dyDescent="0.2">
      <c r="A4" s="171">
        <v>40961</v>
      </c>
      <c r="B4" s="2"/>
      <c r="C4" s="2"/>
      <c r="D4" s="2">
        <f t="shared" ref="D4:D67" si="0">IF(B4-B3=-B4-B3,0,B4-B3)</f>
        <v>0</v>
      </c>
      <c r="E4" s="30">
        <f t="shared" ref="E4:E67" si="1">IF(C4-C3=-C4-C3,0,C4-C3)</f>
        <v>0</v>
      </c>
      <c r="F4" s="73">
        <f t="shared" ref="F4:F67" si="2">IFERROR(D4/B3,0)</f>
        <v>0</v>
      </c>
      <c r="G4" s="43">
        <f t="shared" ref="G4:G67" si="3">IFERROR(E4/C3,0)</f>
        <v>0</v>
      </c>
      <c r="I4" s="18"/>
      <c r="J4" s="136"/>
      <c r="K4" s="82"/>
      <c r="L4" s="143"/>
      <c r="M4" s="86"/>
      <c r="N4" s="170"/>
      <c r="O4" s="170"/>
      <c r="P4" s="170"/>
      <c r="Q4" s="68"/>
      <c r="R4" s="65"/>
      <c r="V4" s="169"/>
      <c r="W4" s="169"/>
    </row>
    <row r="5" spans="1:23" x14ac:dyDescent="0.2">
      <c r="A5" s="171">
        <v>40962</v>
      </c>
      <c r="B5" s="2"/>
      <c r="C5" s="2"/>
      <c r="D5" s="2">
        <f t="shared" si="0"/>
        <v>0</v>
      </c>
      <c r="E5" s="30">
        <f t="shared" si="1"/>
        <v>0</v>
      </c>
      <c r="F5" s="73">
        <f t="shared" si="2"/>
        <v>0</v>
      </c>
      <c r="G5" s="43">
        <f t="shared" si="3"/>
        <v>0</v>
      </c>
      <c r="I5" s="18"/>
      <c r="J5" s="136"/>
      <c r="K5" s="82"/>
      <c r="L5" s="143"/>
      <c r="M5" s="86"/>
      <c r="N5" s="170"/>
      <c r="O5" s="170"/>
      <c r="P5" s="170"/>
      <c r="Q5" s="68"/>
      <c r="R5" s="65"/>
      <c r="V5" s="169"/>
      <c r="W5" s="169"/>
    </row>
    <row r="6" spans="1:23" x14ac:dyDescent="0.2">
      <c r="A6" s="171">
        <v>40963</v>
      </c>
      <c r="B6" s="2"/>
      <c r="C6" s="2"/>
      <c r="D6" s="2">
        <f t="shared" si="0"/>
        <v>0</v>
      </c>
      <c r="E6" s="30">
        <f t="shared" si="1"/>
        <v>0</v>
      </c>
      <c r="F6" s="73">
        <f t="shared" si="2"/>
        <v>0</v>
      </c>
      <c r="G6" s="43">
        <f t="shared" si="3"/>
        <v>0</v>
      </c>
      <c r="I6" s="18"/>
      <c r="J6" s="136"/>
      <c r="K6" s="82"/>
      <c r="L6" s="143"/>
      <c r="M6" s="86"/>
      <c r="N6" s="170"/>
      <c r="O6" s="170"/>
      <c r="P6" s="170"/>
      <c r="Q6" s="68"/>
      <c r="R6" s="65"/>
      <c r="V6" s="169"/>
      <c r="W6" s="169"/>
    </row>
    <row r="7" spans="1:23" x14ac:dyDescent="0.2">
      <c r="A7" s="171">
        <v>40964</v>
      </c>
      <c r="B7" s="2"/>
      <c r="C7" s="2"/>
      <c r="D7" s="2">
        <f t="shared" si="0"/>
        <v>0</v>
      </c>
      <c r="E7" s="30">
        <f t="shared" si="1"/>
        <v>0</v>
      </c>
      <c r="F7" s="73">
        <f t="shared" si="2"/>
        <v>0</v>
      </c>
      <c r="G7" s="43">
        <f t="shared" si="3"/>
        <v>0</v>
      </c>
      <c r="I7" s="18"/>
      <c r="J7" s="136"/>
      <c r="K7" s="82"/>
      <c r="L7" s="143"/>
      <c r="M7" s="86"/>
      <c r="N7" s="170"/>
      <c r="O7" s="170"/>
      <c r="P7" s="170"/>
      <c r="Q7" s="68"/>
      <c r="R7" s="65"/>
      <c r="V7" s="169"/>
      <c r="W7" s="169"/>
    </row>
    <row r="8" spans="1:23" x14ac:dyDescent="0.2">
      <c r="A8" s="171">
        <v>40965</v>
      </c>
      <c r="B8" s="2"/>
      <c r="C8" s="2"/>
      <c r="D8" s="2">
        <f t="shared" si="0"/>
        <v>0</v>
      </c>
      <c r="E8" s="30">
        <f t="shared" si="1"/>
        <v>0</v>
      </c>
      <c r="F8" s="73">
        <f t="shared" si="2"/>
        <v>0</v>
      </c>
      <c r="G8" s="43">
        <f t="shared" si="3"/>
        <v>0</v>
      </c>
      <c r="I8" s="18"/>
      <c r="J8" s="136"/>
      <c r="K8" s="82"/>
      <c r="L8" s="143"/>
      <c r="M8" s="86"/>
      <c r="N8" s="170"/>
      <c r="O8" s="170"/>
      <c r="P8" s="170"/>
      <c r="Q8" s="68"/>
      <c r="R8" s="65"/>
      <c r="V8" s="169"/>
      <c r="W8" s="169"/>
    </row>
    <row r="9" spans="1:23" x14ac:dyDescent="0.2">
      <c r="A9" s="171">
        <v>40966</v>
      </c>
      <c r="B9" s="2"/>
      <c r="C9" s="2"/>
      <c r="D9" s="2">
        <f t="shared" si="0"/>
        <v>0</v>
      </c>
      <c r="E9" s="30">
        <f t="shared" si="1"/>
        <v>0</v>
      </c>
      <c r="F9" s="73">
        <f t="shared" si="2"/>
        <v>0</v>
      </c>
      <c r="G9" s="43">
        <f t="shared" si="3"/>
        <v>0</v>
      </c>
      <c r="I9" s="18"/>
      <c r="J9" s="136"/>
      <c r="K9" s="82"/>
      <c r="L9" s="143"/>
      <c r="M9" s="86"/>
      <c r="N9" s="170"/>
      <c r="O9" s="170"/>
      <c r="P9" s="170"/>
      <c r="Q9" s="68"/>
      <c r="R9" s="65"/>
      <c r="V9" s="169"/>
      <c r="W9" s="169"/>
    </row>
    <row r="10" spans="1:23" x14ac:dyDescent="0.2">
      <c r="A10" s="171">
        <v>40967</v>
      </c>
      <c r="B10" s="2"/>
      <c r="C10" s="2"/>
      <c r="D10" s="2">
        <f t="shared" si="0"/>
        <v>0</v>
      </c>
      <c r="E10" s="30">
        <f t="shared" si="1"/>
        <v>0</v>
      </c>
      <c r="F10" s="73">
        <f t="shared" si="2"/>
        <v>0</v>
      </c>
      <c r="G10" s="43">
        <f t="shared" si="3"/>
        <v>0</v>
      </c>
      <c r="I10" s="18"/>
      <c r="J10" s="136"/>
      <c r="K10" s="82"/>
      <c r="L10" s="143"/>
      <c r="M10" s="86"/>
      <c r="N10" s="170"/>
      <c r="O10" s="170"/>
      <c r="P10" s="170"/>
      <c r="Q10" s="68"/>
      <c r="R10" s="65"/>
      <c r="V10" s="169"/>
      <c r="W10" s="169"/>
    </row>
    <row r="11" spans="1:23" x14ac:dyDescent="0.2">
      <c r="A11" s="171">
        <v>40968</v>
      </c>
      <c r="B11" s="2"/>
      <c r="C11" s="2"/>
      <c r="D11" s="2">
        <f t="shared" si="0"/>
        <v>0</v>
      </c>
      <c r="E11" s="30">
        <f t="shared" si="1"/>
        <v>0</v>
      </c>
      <c r="F11" s="73">
        <f t="shared" si="2"/>
        <v>0</v>
      </c>
      <c r="G11" s="43">
        <f t="shared" si="3"/>
        <v>0</v>
      </c>
      <c r="I11" s="18"/>
      <c r="J11" s="136"/>
      <c r="K11" s="82"/>
      <c r="L11" s="143"/>
      <c r="M11" s="86"/>
      <c r="N11" s="170"/>
      <c r="O11" s="170"/>
      <c r="P11" s="170"/>
      <c r="Q11" s="68"/>
      <c r="R11" s="65"/>
      <c r="V11" s="169"/>
      <c r="W11" s="169"/>
    </row>
    <row r="12" spans="1:23" x14ac:dyDescent="0.2">
      <c r="A12" s="171">
        <v>40969</v>
      </c>
      <c r="B12" s="2"/>
      <c r="C12" s="2"/>
      <c r="D12" s="2">
        <f t="shared" si="0"/>
        <v>0</v>
      </c>
      <c r="E12" s="30">
        <f t="shared" si="1"/>
        <v>0</v>
      </c>
      <c r="F12" s="73">
        <f t="shared" si="2"/>
        <v>0</v>
      </c>
      <c r="G12" s="43">
        <f t="shared" si="3"/>
        <v>0</v>
      </c>
      <c r="I12" s="18"/>
      <c r="J12" s="136"/>
      <c r="K12" s="82"/>
      <c r="L12" s="143"/>
      <c r="M12" s="86"/>
      <c r="N12" s="170"/>
      <c r="O12" s="170"/>
      <c r="P12" s="170"/>
      <c r="Q12" s="68"/>
      <c r="R12" s="65"/>
      <c r="V12" s="169"/>
      <c r="W12" s="169"/>
    </row>
    <row r="13" spans="1:23" x14ac:dyDescent="0.2">
      <c r="A13" s="171">
        <v>40970</v>
      </c>
      <c r="B13" s="2"/>
      <c r="C13" s="2"/>
      <c r="D13" s="2">
        <f t="shared" si="0"/>
        <v>0</v>
      </c>
      <c r="E13" s="30">
        <f t="shared" si="1"/>
        <v>0</v>
      </c>
      <c r="F13" s="73">
        <f t="shared" si="2"/>
        <v>0</v>
      </c>
      <c r="G13" s="43">
        <f t="shared" si="3"/>
        <v>0</v>
      </c>
      <c r="I13" s="18"/>
      <c r="J13" s="136"/>
      <c r="K13" s="82"/>
      <c r="L13" s="143"/>
      <c r="M13" s="86"/>
      <c r="N13" s="170"/>
      <c r="O13" s="170"/>
      <c r="P13" s="170"/>
      <c r="Q13" s="68"/>
      <c r="R13" s="65"/>
      <c r="V13" s="169"/>
      <c r="W13" s="169"/>
    </row>
    <row r="14" spans="1:23" x14ac:dyDescent="0.2">
      <c r="A14" s="171">
        <v>40971</v>
      </c>
      <c r="B14" s="2"/>
      <c r="C14" s="2"/>
      <c r="D14" s="2">
        <f t="shared" si="0"/>
        <v>0</v>
      </c>
      <c r="E14" s="30">
        <f t="shared" si="1"/>
        <v>0</v>
      </c>
      <c r="F14" s="73">
        <f t="shared" si="2"/>
        <v>0</v>
      </c>
      <c r="G14" s="43">
        <f t="shared" si="3"/>
        <v>0</v>
      </c>
      <c r="I14" s="18"/>
      <c r="J14" s="136"/>
      <c r="K14" s="82"/>
      <c r="L14" s="143"/>
      <c r="M14" s="86"/>
      <c r="N14" s="170"/>
      <c r="O14" s="170"/>
      <c r="P14" s="170"/>
      <c r="Q14" s="68"/>
      <c r="R14" s="65"/>
      <c r="V14" s="169"/>
      <c r="W14" s="169"/>
    </row>
    <row r="15" spans="1:23" x14ac:dyDescent="0.2">
      <c r="A15" s="171">
        <v>40972</v>
      </c>
      <c r="B15" s="2"/>
      <c r="C15" s="2"/>
      <c r="D15" s="2">
        <f t="shared" si="0"/>
        <v>0</v>
      </c>
      <c r="E15" s="30">
        <f t="shared" si="1"/>
        <v>0</v>
      </c>
      <c r="F15" s="73">
        <f t="shared" si="2"/>
        <v>0</v>
      </c>
      <c r="G15" s="43">
        <f t="shared" si="3"/>
        <v>0</v>
      </c>
      <c r="I15" s="18"/>
      <c r="J15" s="136"/>
      <c r="K15" s="82"/>
      <c r="L15" s="143"/>
      <c r="M15" s="86"/>
      <c r="N15" s="170"/>
      <c r="O15" s="170"/>
      <c r="P15" s="170"/>
      <c r="Q15" s="68"/>
      <c r="R15" s="65"/>
      <c r="V15" s="169"/>
      <c r="W15" s="169"/>
    </row>
    <row r="16" spans="1:23" x14ac:dyDescent="0.2">
      <c r="A16" s="171">
        <v>40973</v>
      </c>
      <c r="B16" s="2"/>
      <c r="C16" s="2"/>
      <c r="D16" s="2">
        <f t="shared" si="0"/>
        <v>0</v>
      </c>
      <c r="E16" s="30">
        <f t="shared" si="1"/>
        <v>0</v>
      </c>
      <c r="F16" s="73">
        <f t="shared" si="2"/>
        <v>0</v>
      </c>
      <c r="G16" s="43">
        <f t="shared" si="3"/>
        <v>0</v>
      </c>
      <c r="I16" s="18"/>
      <c r="J16" s="136"/>
      <c r="K16" s="82"/>
      <c r="L16" s="143"/>
      <c r="M16" s="86"/>
      <c r="N16" s="170"/>
      <c r="O16" s="170"/>
      <c r="P16" s="170"/>
      <c r="Q16" s="68"/>
      <c r="R16" s="65"/>
      <c r="V16" s="169"/>
      <c r="W16" s="169"/>
    </row>
    <row r="17" spans="1:23" x14ac:dyDescent="0.2">
      <c r="A17" s="171">
        <v>40974</v>
      </c>
      <c r="B17" s="2"/>
      <c r="C17" s="2"/>
      <c r="D17" s="2">
        <f t="shared" si="0"/>
        <v>0</v>
      </c>
      <c r="E17" s="30">
        <f t="shared" si="1"/>
        <v>0</v>
      </c>
      <c r="F17" s="73">
        <f t="shared" si="2"/>
        <v>0</v>
      </c>
      <c r="G17" s="43">
        <f t="shared" si="3"/>
        <v>0</v>
      </c>
      <c r="I17" s="18"/>
      <c r="J17" s="136"/>
      <c r="K17" s="82"/>
      <c r="L17" s="143"/>
      <c r="M17" s="86"/>
      <c r="N17" s="170"/>
      <c r="O17" s="170"/>
      <c r="P17" s="170"/>
      <c r="Q17" s="68"/>
      <c r="R17" s="65"/>
      <c r="V17" s="169"/>
      <c r="W17" s="169"/>
    </row>
    <row r="18" spans="1:23" x14ac:dyDescent="0.2">
      <c r="A18" s="171">
        <v>40975</v>
      </c>
      <c r="B18" s="2"/>
      <c r="C18" s="2"/>
      <c r="D18" s="2">
        <f t="shared" si="0"/>
        <v>0</v>
      </c>
      <c r="E18" s="30">
        <f t="shared" si="1"/>
        <v>0</v>
      </c>
      <c r="F18" s="73">
        <f t="shared" si="2"/>
        <v>0</v>
      </c>
      <c r="G18" s="43">
        <f t="shared" si="3"/>
        <v>0</v>
      </c>
      <c r="I18" s="18"/>
      <c r="J18" s="136"/>
      <c r="K18" s="82"/>
      <c r="L18" s="143"/>
      <c r="M18" s="86"/>
      <c r="N18" s="170"/>
      <c r="O18" s="170"/>
      <c r="P18" s="170"/>
      <c r="Q18" s="68"/>
      <c r="R18" s="65"/>
      <c r="V18" s="169"/>
      <c r="W18" s="169"/>
    </row>
    <row r="19" spans="1:23" x14ac:dyDescent="0.2">
      <c r="A19" s="171">
        <v>40976</v>
      </c>
      <c r="B19" s="2"/>
      <c r="C19" s="2"/>
      <c r="D19" s="2">
        <f t="shared" si="0"/>
        <v>0</v>
      </c>
      <c r="E19" s="30">
        <f t="shared" si="1"/>
        <v>0</v>
      </c>
      <c r="F19" s="73">
        <f t="shared" si="2"/>
        <v>0</v>
      </c>
      <c r="G19" s="43">
        <f t="shared" si="3"/>
        <v>0</v>
      </c>
      <c r="I19" s="18"/>
      <c r="J19" s="136"/>
      <c r="K19" s="82"/>
      <c r="L19" s="143"/>
      <c r="M19" s="86"/>
      <c r="N19" s="170"/>
      <c r="O19" s="170"/>
      <c r="P19" s="170"/>
      <c r="Q19" s="68"/>
      <c r="R19" s="65"/>
      <c r="V19" s="169"/>
      <c r="W19" s="169"/>
    </row>
    <row r="20" spans="1:23" x14ac:dyDescent="0.2">
      <c r="A20" s="171">
        <v>40977</v>
      </c>
      <c r="B20" s="2"/>
      <c r="C20" s="2"/>
      <c r="D20" s="2">
        <f t="shared" si="0"/>
        <v>0</v>
      </c>
      <c r="E20" s="30">
        <f t="shared" si="1"/>
        <v>0</v>
      </c>
      <c r="F20" s="73">
        <f t="shared" si="2"/>
        <v>0</v>
      </c>
      <c r="G20" s="43">
        <f t="shared" si="3"/>
        <v>0</v>
      </c>
      <c r="I20" s="18"/>
      <c r="J20" s="136"/>
      <c r="K20" s="82"/>
      <c r="L20" s="143"/>
      <c r="M20" s="86"/>
      <c r="N20" s="170"/>
      <c r="O20" s="170"/>
      <c r="P20" s="170"/>
      <c r="Q20" s="68"/>
      <c r="R20" s="65"/>
      <c r="V20" s="169"/>
      <c r="W20" s="169"/>
    </row>
    <row r="21" spans="1:23" x14ac:dyDescent="0.2">
      <c r="A21" s="171">
        <v>40978</v>
      </c>
      <c r="B21" s="2"/>
      <c r="C21" s="2"/>
      <c r="D21" s="2">
        <f t="shared" si="0"/>
        <v>0</v>
      </c>
      <c r="E21" s="30">
        <f t="shared" si="1"/>
        <v>0</v>
      </c>
      <c r="F21" s="73">
        <f t="shared" si="2"/>
        <v>0</v>
      </c>
      <c r="G21" s="43">
        <f t="shared" si="3"/>
        <v>0</v>
      </c>
      <c r="I21" s="18"/>
      <c r="J21" s="136"/>
      <c r="K21" s="82"/>
      <c r="L21" s="143"/>
      <c r="M21" s="86"/>
      <c r="N21" s="170"/>
      <c r="O21" s="170"/>
      <c r="P21" s="170"/>
      <c r="Q21" s="68"/>
      <c r="R21" s="65"/>
      <c r="V21" s="169"/>
      <c r="W21" s="169"/>
    </row>
    <row r="22" spans="1:23" x14ac:dyDescent="0.2">
      <c r="A22" s="171">
        <v>40979</v>
      </c>
      <c r="B22" s="2"/>
      <c r="C22" s="2"/>
      <c r="D22" s="2">
        <f t="shared" si="0"/>
        <v>0</v>
      </c>
      <c r="E22" s="30">
        <f t="shared" si="1"/>
        <v>0</v>
      </c>
      <c r="F22" s="73">
        <f t="shared" si="2"/>
        <v>0</v>
      </c>
      <c r="G22" s="43">
        <f t="shared" si="3"/>
        <v>0</v>
      </c>
      <c r="I22" s="18"/>
      <c r="J22" s="136"/>
      <c r="K22" s="82"/>
      <c r="L22" s="143"/>
      <c r="M22" s="86"/>
      <c r="N22" s="170"/>
      <c r="O22" s="170"/>
      <c r="P22" s="170"/>
      <c r="Q22" s="68"/>
      <c r="R22" s="65"/>
      <c r="V22" s="169"/>
      <c r="W22" s="169"/>
    </row>
    <row r="23" spans="1:23" x14ac:dyDescent="0.2">
      <c r="A23" s="171">
        <v>40980</v>
      </c>
      <c r="B23" s="2"/>
      <c r="C23" s="2"/>
      <c r="D23" s="2">
        <f t="shared" si="0"/>
        <v>0</v>
      </c>
      <c r="E23" s="30">
        <f t="shared" si="1"/>
        <v>0</v>
      </c>
      <c r="F23" s="73">
        <f t="shared" si="2"/>
        <v>0</v>
      </c>
      <c r="G23" s="43">
        <f t="shared" si="3"/>
        <v>0</v>
      </c>
      <c r="I23" s="18"/>
      <c r="J23" s="136"/>
      <c r="K23" s="82"/>
      <c r="L23" s="143"/>
      <c r="M23" s="86"/>
      <c r="N23" s="170"/>
      <c r="O23" s="170"/>
      <c r="P23" s="170"/>
      <c r="Q23" s="68"/>
      <c r="R23" s="65"/>
      <c r="V23" s="169"/>
      <c r="W23" s="169"/>
    </row>
    <row r="24" spans="1:23" x14ac:dyDescent="0.2">
      <c r="A24" s="171">
        <v>40981</v>
      </c>
      <c r="B24" s="2"/>
      <c r="C24" s="2"/>
      <c r="D24" s="2">
        <f t="shared" si="0"/>
        <v>0</v>
      </c>
      <c r="E24" s="30">
        <f t="shared" si="1"/>
        <v>0</v>
      </c>
      <c r="F24" s="73">
        <f t="shared" si="2"/>
        <v>0</v>
      </c>
      <c r="G24" s="43">
        <f t="shared" si="3"/>
        <v>0</v>
      </c>
      <c r="I24" s="18"/>
      <c r="J24" s="136"/>
      <c r="K24" s="82"/>
      <c r="L24" s="143"/>
      <c r="M24" s="86"/>
      <c r="N24" s="170"/>
      <c r="O24" s="170"/>
      <c r="P24" s="170"/>
      <c r="Q24" s="68"/>
      <c r="R24" s="65"/>
      <c r="V24" s="169"/>
      <c r="W24" s="169"/>
    </row>
    <row r="25" spans="1:23" x14ac:dyDescent="0.2">
      <c r="A25" s="171">
        <v>40982</v>
      </c>
      <c r="B25" s="2"/>
      <c r="C25" s="2"/>
      <c r="D25" s="2">
        <f t="shared" si="0"/>
        <v>0</v>
      </c>
      <c r="E25" s="30">
        <f t="shared" si="1"/>
        <v>0</v>
      </c>
      <c r="F25" s="73">
        <f t="shared" si="2"/>
        <v>0</v>
      </c>
      <c r="G25" s="43">
        <f t="shared" si="3"/>
        <v>0</v>
      </c>
      <c r="I25" s="18"/>
      <c r="J25" s="136"/>
      <c r="K25" s="82"/>
      <c r="L25" s="143"/>
      <c r="M25" s="86"/>
      <c r="N25" s="170"/>
      <c r="O25" s="170"/>
      <c r="P25" s="170"/>
      <c r="Q25" s="68"/>
      <c r="R25" s="65"/>
      <c r="V25" s="169"/>
      <c r="W25" s="169"/>
    </row>
    <row r="26" spans="1:23" x14ac:dyDescent="0.2">
      <c r="A26" s="171">
        <v>40983</v>
      </c>
      <c r="B26" s="2"/>
      <c r="C26" s="2"/>
      <c r="D26" s="2">
        <f t="shared" si="0"/>
        <v>0</v>
      </c>
      <c r="E26" s="30">
        <f t="shared" si="1"/>
        <v>0</v>
      </c>
      <c r="F26" s="73">
        <f t="shared" si="2"/>
        <v>0</v>
      </c>
      <c r="G26" s="43">
        <f t="shared" si="3"/>
        <v>0</v>
      </c>
      <c r="I26" s="18"/>
      <c r="J26" s="136"/>
      <c r="K26" s="82"/>
      <c r="L26" s="143"/>
      <c r="M26" s="86"/>
      <c r="N26" s="170"/>
      <c r="O26" s="170"/>
      <c r="P26" s="170"/>
      <c r="Q26" s="68"/>
      <c r="R26" s="65"/>
      <c r="V26" s="169"/>
      <c r="W26" s="169"/>
    </row>
    <row r="27" spans="1:23" x14ac:dyDescent="0.2">
      <c r="A27" s="171">
        <v>40984</v>
      </c>
      <c r="B27" s="2"/>
      <c r="C27" s="2"/>
      <c r="D27" s="2">
        <f t="shared" si="0"/>
        <v>0</v>
      </c>
      <c r="E27" s="30">
        <f t="shared" si="1"/>
        <v>0</v>
      </c>
      <c r="F27" s="73">
        <f t="shared" si="2"/>
        <v>0</v>
      </c>
      <c r="G27" s="43">
        <f t="shared" si="3"/>
        <v>0</v>
      </c>
      <c r="I27" s="18"/>
      <c r="J27" s="136"/>
      <c r="K27" s="82"/>
      <c r="L27" s="143"/>
      <c r="M27" s="86"/>
      <c r="N27" s="170"/>
      <c r="O27" s="170"/>
      <c r="P27" s="170"/>
      <c r="Q27" s="68"/>
      <c r="R27" s="65"/>
      <c r="V27" s="169"/>
      <c r="W27" s="169"/>
    </row>
    <row r="28" spans="1:23" x14ac:dyDescent="0.2">
      <c r="A28" s="171">
        <v>40985</v>
      </c>
      <c r="B28" s="2"/>
      <c r="C28" s="2"/>
      <c r="D28" s="2">
        <f t="shared" si="0"/>
        <v>0</v>
      </c>
      <c r="E28" s="30">
        <f t="shared" si="1"/>
        <v>0</v>
      </c>
      <c r="F28" s="73">
        <f t="shared" si="2"/>
        <v>0</v>
      </c>
      <c r="G28" s="43">
        <f t="shared" si="3"/>
        <v>0</v>
      </c>
      <c r="I28" s="18"/>
      <c r="J28" s="136"/>
      <c r="K28" s="82"/>
      <c r="L28" s="143"/>
      <c r="M28" s="86"/>
      <c r="N28" s="170"/>
      <c r="O28" s="170"/>
      <c r="P28" s="170"/>
      <c r="Q28" s="68"/>
      <c r="R28" s="65"/>
      <c r="V28" s="169"/>
      <c r="W28" s="169"/>
    </row>
    <row r="29" spans="1:23" x14ac:dyDescent="0.2">
      <c r="A29" s="171">
        <v>40986</v>
      </c>
      <c r="B29" s="2"/>
      <c r="C29" s="2"/>
      <c r="D29" s="2">
        <f t="shared" si="0"/>
        <v>0</v>
      </c>
      <c r="E29" s="30">
        <f t="shared" si="1"/>
        <v>0</v>
      </c>
      <c r="F29" s="73">
        <f t="shared" si="2"/>
        <v>0</v>
      </c>
      <c r="G29" s="43">
        <f t="shared" si="3"/>
        <v>0</v>
      </c>
      <c r="I29" s="18"/>
      <c r="J29" s="136"/>
      <c r="K29" s="82"/>
      <c r="L29" s="143"/>
      <c r="M29" s="86"/>
      <c r="N29" s="170"/>
      <c r="O29" s="170"/>
      <c r="P29" s="170"/>
      <c r="Q29" s="68"/>
      <c r="R29" s="65"/>
      <c r="V29" s="169"/>
      <c r="W29" s="169"/>
    </row>
    <row r="30" spans="1:23" x14ac:dyDescent="0.2">
      <c r="A30" s="171">
        <v>40987</v>
      </c>
      <c r="B30" s="2"/>
      <c r="C30" s="2"/>
      <c r="D30" s="2">
        <f t="shared" si="0"/>
        <v>0</v>
      </c>
      <c r="E30" s="30">
        <f t="shared" si="1"/>
        <v>0</v>
      </c>
      <c r="F30" s="73">
        <f t="shared" si="2"/>
        <v>0</v>
      </c>
      <c r="G30" s="43">
        <f t="shared" si="3"/>
        <v>0</v>
      </c>
      <c r="I30" s="18"/>
      <c r="J30" s="136"/>
      <c r="K30" s="82"/>
      <c r="L30" s="143"/>
      <c r="M30" s="86"/>
      <c r="N30" s="170"/>
      <c r="O30" s="170"/>
      <c r="P30" s="170"/>
      <c r="Q30" s="68"/>
      <c r="R30" s="65"/>
      <c r="V30" s="169"/>
      <c r="W30" s="169"/>
    </row>
    <row r="31" spans="1:23" x14ac:dyDescent="0.2">
      <c r="A31" s="171">
        <v>40988</v>
      </c>
      <c r="B31" s="2"/>
      <c r="C31" s="2"/>
      <c r="D31" s="2">
        <f t="shared" si="0"/>
        <v>0</v>
      </c>
      <c r="E31" s="30">
        <f t="shared" si="1"/>
        <v>0</v>
      </c>
      <c r="F31" s="73">
        <f t="shared" si="2"/>
        <v>0</v>
      </c>
      <c r="G31" s="43">
        <f t="shared" si="3"/>
        <v>0</v>
      </c>
      <c r="I31" s="18"/>
      <c r="J31" s="136"/>
      <c r="K31" s="82"/>
      <c r="L31" s="143"/>
      <c r="M31" s="86"/>
      <c r="N31" s="170"/>
      <c r="O31" s="170"/>
      <c r="P31" s="170"/>
      <c r="Q31" s="68"/>
      <c r="R31" s="65"/>
      <c r="V31" s="169"/>
      <c r="W31" s="169"/>
    </row>
    <row r="32" spans="1:23" x14ac:dyDescent="0.2">
      <c r="A32" s="171">
        <v>40989</v>
      </c>
      <c r="B32" s="2"/>
      <c r="C32" s="2"/>
      <c r="D32" s="2">
        <f t="shared" si="0"/>
        <v>0</v>
      </c>
      <c r="E32" s="30">
        <f t="shared" si="1"/>
        <v>0</v>
      </c>
      <c r="F32" s="73">
        <f t="shared" si="2"/>
        <v>0</v>
      </c>
      <c r="G32" s="43">
        <f t="shared" si="3"/>
        <v>0</v>
      </c>
      <c r="I32" s="18"/>
      <c r="J32" s="136"/>
      <c r="K32" s="82"/>
      <c r="L32" s="143"/>
      <c r="M32" s="86"/>
      <c r="N32" s="170"/>
      <c r="O32" s="170"/>
      <c r="P32" s="170"/>
      <c r="Q32" s="68"/>
      <c r="R32" s="65"/>
      <c r="V32" s="169"/>
      <c r="W32" s="169"/>
    </row>
    <row r="33" spans="1:23" x14ac:dyDescent="0.2">
      <c r="A33" s="171">
        <v>40990</v>
      </c>
      <c r="B33" s="2"/>
      <c r="C33" s="2"/>
      <c r="D33" s="2">
        <f t="shared" si="0"/>
        <v>0</v>
      </c>
      <c r="E33" s="30">
        <f t="shared" si="1"/>
        <v>0</v>
      </c>
      <c r="F33" s="73">
        <f t="shared" si="2"/>
        <v>0</v>
      </c>
      <c r="G33" s="43">
        <f t="shared" si="3"/>
        <v>0</v>
      </c>
      <c r="I33" s="18"/>
      <c r="J33" s="136"/>
      <c r="K33" s="82"/>
      <c r="L33" s="143"/>
      <c r="M33" s="86"/>
      <c r="N33" s="170"/>
      <c r="O33" s="170"/>
      <c r="P33" s="170"/>
      <c r="Q33" s="68"/>
      <c r="R33" s="65"/>
      <c r="V33" s="169"/>
      <c r="W33" s="169"/>
    </row>
    <row r="34" spans="1:23" x14ac:dyDescent="0.2">
      <c r="A34" s="171">
        <v>40991</v>
      </c>
      <c r="B34" s="2"/>
      <c r="C34" s="2"/>
      <c r="D34" s="2">
        <f t="shared" si="0"/>
        <v>0</v>
      </c>
      <c r="E34" s="30">
        <f t="shared" si="1"/>
        <v>0</v>
      </c>
      <c r="F34" s="73">
        <f t="shared" si="2"/>
        <v>0</v>
      </c>
      <c r="G34" s="43">
        <f t="shared" si="3"/>
        <v>0</v>
      </c>
      <c r="I34" s="18"/>
      <c r="J34" s="136"/>
      <c r="K34" s="82"/>
      <c r="L34" s="143"/>
      <c r="M34" s="86"/>
      <c r="N34" s="170"/>
      <c r="O34" s="170"/>
      <c r="P34" s="170"/>
      <c r="Q34" s="68"/>
      <c r="R34" s="65"/>
      <c r="V34" s="169"/>
      <c r="W34" s="169"/>
    </row>
    <row r="35" spans="1:23" x14ac:dyDescent="0.2">
      <c r="A35" s="171">
        <v>40992</v>
      </c>
      <c r="B35" s="2"/>
      <c r="C35" s="2"/>
      <c r="D35" s="2">
        <f t="shared" si="0"/>
        <v>0</v>
      </c>
      <c r="E35" s="30">
        <f t="shared" si="1"/>
        <v>0</v>
      </c>
      <c r="F35" s="73">
        <f t="shared" si="2"/>
        <v>0</v>
      </c>
      <c r="G35" s="43">
        <f t="shared" si="3"/>
        <v>0</v>
      </c>
      <c r="I35" s="18"/>
      <c r="J35" s="136"/>
      <c r="K35" s="82"/>
      <c r="L35" s="143"/>
      <c r="M35" s="86"/>
      <c r="N35" s="170"/>
      <c r="O35" s="170"/>
      <c r="P35" s="170"/>
      <c r="Q35" s="68"/>
      <c r="R35" s="65"/>
      <c r="V35" s="169"/>
      <c r="W35" s="169"/>
    </row>
    <row r="36" spans="1:23" x14ac:dyDescent="0.2">
      <c r="A36" s="171">
        <v>40993</v>
      </c>
      <c r="B36" s="2"/>
      <c r="C36" s="2"/>
      <c r="D36" s="2">
        <f t="shared" si="0"/>
        <v>0</v>
      </c>
      <c r="E36" s="30">
        <f t="shared" si="1"/>
        <v>0</v>
      </c>
      <c r="F36" s="73">
        <f t="shared" si="2"/>
        <v>0</v>
      </c>
      <c r="G36" s="43">
        <f t="shared" si="3"/>
        <v>0</v>
      </c>
      <c r="I36" s="18"/>
      <c r="J36" s="136"/>
      <c r="K36" s="82"/>
      <c r="L36" s="143"/>
      <c r="M36" s="86"/>
      <c r="N36" s="170"/>
      <c r="O36" s="170"/>
      <c r="P36" s="170"/>
      <c r="Q36" s="68"/>
      <c r="R36" s="65"/>
      <c r="V36" s="169"/>
      <c r="W36" s="169"/>
    </row>
    <row r="37" spans="1:23" x14ac:dyDescent="0.2">
      <c r="A37" s="171">
        <v>40994</v>
      </c>
      <c r="B37" s="2"/>
      <c r="C37" s="2"/>
      <c r="D37" s="2">
        <f t="shared" si="0"/>
        <v>0</v>
      </c>
      <c r="E37" s="30">
        <f t="shared" si="1"/>
        <v>0</v>
      </c>
      <c r="F37" s="73">
        <f t="shared" si="2"/>
        <v>0</v>
      </c>
      <c r="G37" s="43">
        <f t="shared" si="3"/>
        <v>0</v>
      </c>
      <c r="I37" s="18"/>
      <c r="J37" s="136"/>
      <c r="K37" s="82"/>
      <c r="L37" s="143"/>
      <c r="M37" s="86"/>
      <c r="N37" s="170"/>
      <c r="O37" s="170"/>
      <c r="P37" s="170"/>
      <c r="Q37" s="68"/>
      <c r="R37" s="65"/>
      <c r="V37" s="169"/>
      <c r="W37" s="169"/>
    </row>
    <row r="38" spans="1:23" x14ac:dyDescent="0.2">
      <c r="A38" s="171">
        <v>40995</v>
      </c>
      <c r="B38" s="2"/>
      <c r="C38" s="2"/>
      <c r="D38" s="2">
        <f t="shared" si="0"/>
        <v>0</v>
      </c>
      <c r="E38" s="30">
        <f t="shared" si="1"/>
        <v>0</v>
      </c>
      <c r="F38" s="73">
        <f t="shared" si="2"/>
        <v>0</v>
      </c>
      <c r="G38" s="43">
        <f t="shared" si="3"/>
        <v>0</v>
      </c>
      <c r="I38" s="18"/>
      <c r="J38" s="136"/>
      <c r="K38" s="82"/>
      <c r="L38" s="143"/>
      <c r="M38" s="86"/>
      <c r="N38" s="170"/>
      <c r="O38" s="170"/>
      <c r="P38" s="170"/>
      <c r="Q38" s="68"/>
      <c r="R38" s="65"/>
      <c r="V38" s="169"/>
      <c r="W38" s="169"/>
    </row>
    <row r="39" spans="1:23" x14ac:dyDescent="0.2">
      <c r="A39" s="171">
        <v>40996</v>
      </c>
      <c r="B39" s="2"/>
      <c r="C39" s="2"/>
      <c r="D39" s="2">
        <f t="shared" si="0"/>
        <v>0</v>
      </c>
      <c r="E39" s="30">
        <f t="shared" si="1"/>
        <v>0</v>
      </c>
      <c r="F39" s="73">
        <f t="shared" si="2"/>
        <v>0</v>
      </c>
      <c r="G39" s="43">
        <f t="shared" si="3"/>
        <v>0</v>
      </c>
      <c r="I39" s="18"/>
      <c r="J39" s="136"/>
      <c r="K39" s="82"/>
      <c r="L39" s="143"/>
      <c r="M39" s="86"/>
      <c r="N39" s="170"/>
      <c r="O39" s="170"/>
      <c r="P39" s="170"/>
      <c r="Q39" s="68"/>
      <c r="R39" s="65"/>
      <c r="V39" s="169"/>
      <c r="W39" s="169"/>
    </row>
    <row r="40" spans="1:23" x14ac:dyDescent="0.2">
      <c r="A40" s="171">
        <v>40997</v>
      </c>
      <c r="B40" s="2"/>
      <c r="C40" s="2"/>
      <c r="D40" s="2">
        <f t="shared" si="0"/>
        <v>0</v>
      </c>
      <c r="E40" s="30">
        <f t="shared" si="1"/>
        <v>0</v>
      </c>
      <c r="F40" s="73">
        <f t="shared" si="2"/>
        <v>0</v>
      </c>
      <c r="G40" s="43">
        <f t="shared" si="3"/>
        <v>0</v>
      </c>
      <c r="I40" s="18"/>
      <c r="J40" s="136"/>
      <c r="K40" s="82"/>
      <c r="L40" s="143"/>
      <c r="M40" s="86"/>
      <c r="N40" s="170"/>
      <c r="O40" s="170"/>
      <c r="P40" s="170"/>
      <c r="Q40" s="68"/>
      <c r="R40" s="65"/>
      <c r="V40" s="169"/>
      <c r="W40" s="169"/>
    </row>
    <row r="41" spans="1:23" x14ac:dyDescent="0.2">
      <c r="A41" s="171">
        <v>40998</v>
      </c>
      <c r="B41" s="31">
        <v>294359332.05000001</v>
      </c>
      <c r="C41" s="31">
        <v>1471.8</v>
      </c>
      <c r="D41" s="2">
        <f t="shared" si="0"/>
        <v>294359332.05000001</v>
      </c>
      <c r="E41" s="30">
        <f t="shared" si="1"/>
        <v>1471.8</v>
      </c>
      <c r="F41" s="73">
        <f t="shared" si="2"/>
        <v>0</v>
      </c>
      <c r="G41" s="43">
        <f t="shared" si="3"/>
        <v>0</v>
      </c>
      <c r="I41" s="18"/>
      <c r="J41" s="136"/>
      <c r="K41" s="82"/>
      <c r="L41" s="143"/>
      <c r="M41" s="86"/>
      <c r="N41" s="170"/>
      <c r="O41" s="170"/>
      <c r="P41" s="170"/>
      <c r="Q41" s="68"/>
      <c r="R41" s="65"/>
      <c r="V41" s="169"/>
      <c r="W41" s="169"/>
    </row>
    <row r="42" spans="1:23" x14ac:dyDescent="0.2">
      <c r="A42" s="171">
        <v>40999</v>
      </c>
      <c r="B42" s="2">
        <v>294359332.05000001</v>
      </c>
      <c r="C42" s="2">
        <v>1471.8</v>
      </c>
      <c r="D42" s="2">
        <f t="shared" si="0"/>
        <v>0</v>
      </c>
      <c r="E42" s="30">
        <f t="shared" si="1"/>
        <v>0</v>
      </c>
      <c r="F42" s="73">
        <f t="shared" si="2"/>
        <v>0</v>
      </c>
      <c r="G42" s="43">
        <f t="shared" si="3"/>
        <v>0</v>
      </c>
      <c r="I42" s="18"/>
      <c r="J42" s="136"/>
      <c r="K42" s="82"/>
      <c r="L42" s="143"/>
      <c r="M42" s="86"/>
      <c r="N42" s="170"/>
      <c r="O42" s="170"/>
      <c r="P42" s="170"/>
      <c r="Q42" s="68"/>
      <c r="R42" s="65"/>
      <c r="V42" s="169"/>
      <c r="W42" s="169"/>
    </row>
    <row r="43" spans="1:23" x14ac:dyDescent="0.2">
      <c r="A43" s="171">
        <v>41000</v>
      </c>
      <c r="B43" s="2">
        <v>294359332.05000001</v>
      </c>
      <c r="C43" s="2">
        <v>1471.8</v>
      </c>
      <c r="D43" s="2">
        <f t="shared" si="0"/>
        <v>0</v>
      </c>
      <c r="E43" s="30">
        <f t="shared" si="1"/>
        <v>0</v>
      </c>
      <c r="F43" s="73">
        <f t="shared" si="2"/>
        <v>0</v>
      </c>
      <c r="G43" s="43">
        <f t="shared" si="3"/>
        <v>0</v>
      </c>
      <c r="I43" s="18"/>
      <c r="J43" s="136"/>
      <c r="K43" s="82"/>
      <c r="L43" s="143"/>
      <c r="M43" s="86"/>
      <c r="N43" s="170"/>
      <c r="O43" s="170"/>
      <c r="P43" s="170"/>
      <c r="Q43" s="68"/>
      <c r="R43" s="65"/>
      <c r="V43" s="169"/>
      <c r="W43" s="169"/>
    </row>
    <row r="44" spans="1:23" x14ac:dyDescent="0.2">
      <c r="A44" s="171">
        <v>41001</v>
      </c>
      <c r="B44" s="2">
        <v>294359332.05000001</v>
      </c>
      <c r="C44" s="2">
        <v>1471.8</v>
      </c>
      <c r="D44" s="2">
        <f t="shared" si="0"/>
        <v>0</v>
      </c>
      <c r="E44" s="30">
        <f t="shared" si="1"/>
        <v>0</v>
      </c>
      <c r="F44" s="73">
        <f t="shared" si="2"/>
        <v>0</v>
      </c>
      <c r="G44" s="43">
        <f t="shared" si="3"/>
        <v>0</v>
      </c>
      <c r="I44" s="18"/>
      <c r="J44" s="136"/>
      <c r="K44" s="82"/>
      <c r="L44" s="143"/>
      <c r="M44" s="86"/>
      <c r="N44" s="170"/>
      <c r="O44" s="170"/>
      <c r="P44" s="170"/>
      <c r="Q44" s="68"/>
      <c r="R44" s="65"/>
      <c r="V44" s="169"/>
      <c r="W44" s="169"/>
    </row>
    <row r="45" spans="1:23" x14ac:dyDescent="0.2">
      <c r="A45" s="171">
        <v>41002</v>
      </c>
      <c r="B45" s="2">
        <v>294359332.05000001</v>
      </c>
      <c r="C45" s="2">
        <v>1471.8</v>
      </c>
      <c r="D45" s="2">
        <f t="shared" si="0"/>
        <v>0</v>
      </c>
      <c r="E45" s="30">
        <f t="shared" si="1"/>
        <v>0</v>
      </c>
      <c r="F45" s="73">
        <f t="shared" si="2"/>
        <v>0</v>
      </c>
      <c r="G45" s="43">
        <f t="shared" si="3"/>
        <v>0</v>
      </c>
      <c r="I45" s="18"/>
      <c r="J45" s="136"/>
      <c r="K45" s="82"/>
      <c r="L45" s="143"/>
      <c r="M45" s="86"/>
      <c r="N45" s="170"/>
      <c r="O45" s="170"/>
      <c r="P45" s="170"/>
      <c r="Q45" s="68"/>
      <c r="R45" s="65"/>
      <c r="V45" s="169"/>
      <c r="W45" s="169"/>
    </row>
    <row r="46" spans="1:23" x14ac:dyDescent="0.2">
      <c r="A46" s="171">
        <v>41003</v>
      </c>
      <c r="B46" s="2">
        <v>294359332.05000001</v>
      </c>
      <c r="C46" s="2">
        <v>1471.8</v>
      </c>
      <c r="D46" s="2">
        <f t="shared" si="0"/>
        <v>0</v>
      </c>
      <c r="E46" s="30">
        <f t="shared" si="1"/>
        <v>0</v>
      </c>
      <c r="F46" s="73">
        <f t="shared" si="2"/>
        <v>0</v>
      </c>
      <c r="G46" s="43">
        <f t="shared" si="3"/>
        <v>0</v>
      </c>
      <c r="I46" s="18"/>
      <c r="J46" s="136"/>
      <c r="K46" s="82"/>
      <c r="L46" s="143"/>
      <c r="M46" s="86"/>
      <c r="N46" s="170"/>
      <c r="O46" s="170"/>
      <c r="P46" s="170"/>
      <c r="Q46" s="68"/>
      <c r="R46" s="65"/>
      <c r="V46" s="169"/>
      <c r="W46" s="169"/>
    </row>
    <row r="47" spans="1:23" x14ac:dyDescent="0.2">
      <c r="A47" s="171">
        <v>41004</v>
      </c>
      <c r="B47" s="2">
        <v>294359332.05000001</v>
      </c>
      <c r="C47" s="2">
        <v>1471.8</v>
      </c>
      <c r="D47" s="2">
        <f t="shared" si="0"/>
        <v>0</v>
      </c>
      <c r="E47" s="30">
        <f t="shared" si="1"/>
        <v>0</v>
      </c>
      <c r="F47" s="73">
        <f t="shared" si="2"/>
        <v>0</v>
      </c>
      <c r="G47" s="43">
        <f t="shared" si="3"/>
        <v>0</v>
      </c>
      <c r="I47" s="18"/>
      <c r="J47" s="136"/>
      <c r="K47" s="82"/>
      <c r="L47" s="143"/>
      <c r="M47" s="86"/>
      <c r="N47" s="170"/>
      <c r="O47" s="170"/>
      <c r="P47" s="170"/>
      <c r="Q47" s="68"/>
      <c r="R47" s="65"/>
      <c r="V47" s="169"/>
      <c r="W47" s="169"/>
    </row>
    <row r="48" spans="1:23" x14ac:dyDescent="0.2">
      <c r="A48" s="171">
        <v>41005</v>
      </c>
      <c r="B48" s="2">
        <v>294359332.05000001</v>
      </c>
      <c r="C48" s="2">
        <v>1471.8</v>
      </c>
      <c r="D48" s="2">
        <f t="shared" si="0"/>
        <v>0</v>
      </c>
      <c r="E48" s="30">
        <f t="shared" si="1"/>
        <v>0</v>
      </c>
      <c r="F48" s="73">
        <f t="shared" si="2"/>
        <v>0</v>
      </c>
      <c r="G48" s="43">
        <f t="shared" si="3"/>
        <v>0</v>
      </c>
      <c r="I48" s="18"/>
      <c r="J48" s="136"/>
      <c r="K48" s="82"/>
      <c r="L48" s="143"/>
      <c r="M48" s="86"/>
      <c r="N48" s="170"/>
      <c r="O48" s="170"/>
      <c r="P48" s="170"/>
      <c r="Q48" s="68"/>
      <c r="R48" s="65"/>
      <c r="V48" s="169"/>
      <c r="W48" s="169"/>
    </row>
    <row r="49" spans="1:23" x14ac:dyDescent="0.2">
      <c r="A49" s="171">
        <v>41006</v>
      </c>
      <c r="B49" s="2">
        <v>294359332.05000001</v>
      </c>
      <c r="C49" s="2">
        <v>1471.8</v>
      </c>
      <c r="D49" s="2">
        <f t="shared" si="0"/>
        <v>0</v>
      </c>
      <c r="E49" s="30">
        <f t="shared" si="1"/>
        <v>0</v>
      </c>
      <c r="F49" s="73">
        <f t="shared" si="2"/>
        <v>0</v>
      </c>
      <c r="G49" s="43">
        <f t="shared" si="3"/>
        <v>0</v>
      </c>
      <c r="I49" s="18"/>
      <c r="J49" s="136"/>
      <c r="K49" s="82"/>
      <c r="L49" s="143"/>
      <c r="M49" s="86"/>
      <c r="N49" s="170"/>
      <c r="O49" s="170"/>
      <c r="P49" s="170"/>
      <c r="Q49" s="68"/>
      <c r="R49" s="65"/>
      <c r="V49" s="169"/>
      <c r="W49" s="169"/>
    </row>
    <row r="50" spans="1:23" x14ac:dyDescent="0.2">
      <c r="A50" s="171">
        <v>41007</v>
      </c>
      <c r="B50" s="2">
        <v>294359332.05000001</v>
      </c>
      <c r="C50" s="2">
        <v>1471.8</v>
      </c>
      <c r="D50" s="2">
        <f t="shared" si="0"/>
        <v>0</v>
      </c>
      <c r="E50" s="30">
        <f t="shared" si="1"/>
        <v>0</v>
      </c>
      <c r="F50" s="73">
        <f t="shared" si="2"/>
        <v>0</v>
      </c>
      <c r="G50" s="43">
        <f t="shared" si="3"/>
        <v>0</v>
      </c>
      <c r="I50" s="18"/>
      <c r="J50" s="136"/>
      <c r="K50" s="82"/>
      <c r="L50" s="143"/>
      <c r="M50" s="86"/>
      <c r="N50" s="170"/>
      <c r="O50" s="170"/>
      <c r="P50" s="170"/>
      <c r="Q50" s="68"/>
      <c r="R50" s="65"/>
      <c r="V50" s="169"/>
      <c r="W50" s="169"/>
    </row>
    <row r="51" spans="1:23" x14ac:dyDescent="0.2">
      <c r="A51" s="171">
        <v>41008</v>
      </c>
      <c r="B51" s="2">
        <v>294359332.05000001</v>
      </c>
      <c r="C51" s="2">
        <v>1471.8</v>
      </c>
      <c r="D51" s="2">
        <f t="shared" si="0"/>
        <v>0</v>
      </c>
      <c r="E51" s="30">
        <f t="shared" si="1"/>
        <v>0</v>
      </c>
      <c r="F51" s="73">
        <f t="shared" si="2"/>
        <v>0</v>
      </c>
      <c r="G51" s="43">
        <f t="shared" si="3"/>
        <v>0</v>
      </c>
      <c r="I51" s="18"/>
      <c r="J51" s="136"/>
      <c r="K51" s="82"/>
      <c r="L51" s="143"/>
      <c r="M51" s="86"/>
      <c r="N51" s="170"/>
      <c r="O51" s="170"/>
      <c r="P51" s="170"/>
      <c r="Q51" s="68"/>
      <c r="R51" s="65"/>
      <c r="V51" s="169"/>
      <c r="W51" s="169"/>
    </row>
    <row r="52" spans="1:23" x14ac:dyDescent="0.2">
      <c r="A52" s="171">
        <v>41009</v>
      </c>
      <c r="B52" s="2">
        <v>294359332.05000001</v>
      </c>
      <c r="C52" s="2">
        <v>1471.8</v>
      </c>
      <c r="D52" s="2">
        <f t="shared" si="0"/>
        <v>0</v>
      </c>
      <c r="E52" s="30">
        <f t="shared" si="1"/>
        <v>0</v>
      </c>
      <c r="F52" s="73">
        <f t="shared" si="2"/>
        <v>0</v>
      </c>
      <c r="G52" s="43">
        <f t="shared" si="3"/>
        <v>0</v>
      </c>
      <c r="I52" s="18"/>
      <c r="J52" s="136"/>
      <c r="K52" s="82"/>
      <c r="L52" s="143"/>
      <c r="M52" s="86"/>
      <c r="N52" s="170"/>
      <c r="O52" s="170"/>
      <c r="P52" s="170"/>
      <c r="Q52" s="68"/>
      <c r="R52" s="65"/>
      <c r="V52" s="169"/>
      <c r="W52" s="169"/>
    </row>
    <row r="53" spans="1:23" x14ac:dyDescent="0.2">
      <c r="A53" s="171">
        <v>41010</v>
      </c>
      <c r="B53" s="2">
        <v>294359332.05000001</v>
      </c>
      <c r="C53" s="2">
        <v>1471.8</v>
      </c>
      <c r="D53" s="2">
        <f t="shared" si="0"/>
        <v>0</v>
      </c>
      <c r="E53" s="30">
        <f t="shared" si="1"/>
        <v>0</v>
      </c>
      <c r="F53" s="73">
        <f t="shared" si="2"/>
        <v>0</v>
      </c>
      <c r="G53" s="43">
        <f t="shared" si="3"/>
        <v>0</v>
      </c>
      <c r="I53" s="18"/>
      <c r="J53" s="136"/>
      <c r="K53" s="82"/>
      <c r="L53" s="143"/>
      <c r="M53" s="86"/>
      <c r="N53" s="170"/>
      <c r="O53" s="170"/>
      <c r="P53" s="170"/>
      <c r="Q53" s="68"/>
      <c r="R53" s="65"/>
      <c r="V53" s="169"/>
      <c r="W53" s="169"/>
    </row>
    <row r="54" spans="1:23" x14ac:dyDescent="0.2">
      <c r="A54" s="171">
        <v>41011</v>
      </c>
      <c r="B54" s="2">
        <v>294359332.05000001</v>
      </c>
      <c r="C54" s="2">
        <v>1471.8</v>
      </c>
      <c r="D54" s="2">
        <f t="shared" si="0"/>
        <v>0</v>
      </c>
      <c r="E54" s="30">
        <f t="shared" si="1"/>
        <v>0</v>
      </c>
      <c r="F54" s="73">
        <f t="shared" si="2"/>
        <v>0</v>
      </c>
      <c r="G54" s="43">
        <f t="shared" si="3"/>
        <v>0</v>
      </c>
      <c r="I54" s="18"/>
      <c r="J54" s="136"/>
      <c r="K54" s="82"/>
      <c r="L54" s="143"/>
      <c r="M54" s="86"/>
      <c r="N54" s="170"/>
      <c r="O54" s="170"/>
      <c r="P54" s="170"/>
      <c r="Q54" s="68"/>
      <c r="R54" s="65"/>
      <c r="V54" s="169"/>
      <c r="W54" s="169"/>
    </row>
    <row r="55" spans="1:23" x14ac:dyDescent="0.2">
      <c r="A55" s="171">
        <v>41012</v>
      </c>
      <c r="B55" s="2">
        <v>294359332.05000001</v>
      </c>
      <c r="C55" s="2">
        <v>1471.8</v>
      </c>
      <c r="D55" s="2">
        <f t="shared" si="0"/>
        <v>0</v>
      </c>
      <c r="E55" s="30">
        <f t="shared" si="1"/>
        <v>0</v>
      </c>
      <c r="F55" s="73">
        <f t="shared" si="2"/>
        <v>0</v>
      </c>
      <c r="G55" s="43">
        <f t="shared" si="3"/>
        <v>0</v>
      </c>
      <c r="I55" s="18"/>
      <c r="J55" s="136"/>
      <c r="K55" s="82"/>
      <c r="L55" s="143"/>
      <c r="M55" s="86"/>
      <c r="N55" s="170"/>
      <c r="O55" s="170"/>
      <c r="P55" s="170"/>
      <c r="Q55" s="68"/>
      <c r="R55" s="65"/>
      <c r="V55" s="169"/>
      <c r="W55" s="169"/>
    </row>
    <row r="56" spans="1:23" x14ac:dyDescent="0.2">
      <c r="A56" s="171">
        <v>41013</v>
      </c>
      <c r="B56" s="2">
        <v>294359332.05000001</v>
      </c>
      <c r="C56" s="2">
        <v>1471.8</v>
      </c>
      <c r="D56" s="2">
        <f t="shared" si="0"/>
        <v>0</v>
      </c>
      <c r="E56" s="30">
        <f t="shared" si="1"/>
        <v>0</v>
      </c>
      <c r="F56" s="73">
        <f t="shared" si="2"/>
        <v>0</v>
      </c>
      <c r="G56" s="43">
        <f t="shared" si="3"/>
        <v>0</v>
      </c>
      <c r="I56" s="18"/>
      <c r="J56" s="136"/>
      <c r="K56" s="82"/>
      <c r="L56" s="143"/>
      <c r="M56" s="86"/>
      <c r="N56" s="170"/>
      <c r="O56" s="170"/>
      <c r="P56" s="170"/>
      <c r="Q56" s="68"/>
      <c r="R56" s="65"/>
      <c r="V56" s="169"/>
      <c r="W56" s="169"/>
    </row>
    <row r="57" spans="1:23" x14ac:dyDescent="0.2">
      <c r="A57" s="171">
        <v>41014</v>
      </c>
      <c r="B57" s="2">
        <v>294359332.05000001</v>
      </c>
      <c r="C57" s="2">
        <v>1471.8</v>
      </c>
      <c r="D57" s="2">
        <f t="shared" si="0"/>
        <v>0</v>
      </c>
      <c r="E57" s="30">
        <f t="shared" si="1"/>
        <v>0</v>
      </c>
      <c r="F57" s="73">
        <f t="shared" si="2"/>
        <v>0</v>
      </c>
      <c r="G57" s="43">
        <f t="shared" si="3"/>
        <v>0</v>
      </c>
      <c r="I57" s="18"/>
      <c r="J57" s="136"/>
      <c r="K57" s="82"/>
      <c r="L57" s="143"/>
      <c r="M57" s="86"/>
      <c r="N57" s="170"/>
      <c r="O57" s="170"/>
      <c r="P57" s="170"/>
      <c r="Q57" s="68"/>
      <c r="R57" s="65"/>
      <c r="V57" s="169"/>
      <c r="W57" s="169"/>
    </row>
    <row r="58" spans="1:23" x14ac:dyDescent="0.2">
      <c r="A58" s="171">
        <v>41015</v>
      </c>
      <c r="B58" s="2">
        <v>294359332.05000001</v>
      </c>
      <c r="C58" s="2">
        <v>1471.8</v>
      </c>
      <c r="D58" s="2">
        <f t="shared" si="0"/>
        <v>0</v>
      </c>
      <c r="E58" s="30">
        <f t="shared" si="1"/>
        <v>0</v>
      </c>
      <c r="F58" s="73">
        <f t="shared" si="2"/>
        <v>0</v>
      </c>
      <c r="G58" s="43">
        <f t="shared" si="3"/>
        <v>0</v>
      </c>
      <c r="I58" s="18"/>
      <c r="J58" s="136"/>
      <c r="K58" s="82"/>
      <c r="L58" s="143"/>
      <c r="M58" s="86"/>
      <c r="N58" s="170"/>
      <c r="O58" s="170"/>
      <c r="P58" s="170"/>
      <c r="Q58" s="68"/>
      <c r="R58" s="65"/>
      <c r="V58" s="169"/>
      <c r="W58" s="169"/>
    </row>
    <row r="59" spans="1:23" x14ac:dyDescent="0.2">
      <c r="A59" s="171">
        <v>41016</v>
      </c>
      <c r="B59" s="2">
        <v>294359332.05000001</v>
      </c>
      <c r="C59" s="2">
        <v>1471.8</v>
      </c>
      <c r="D59" s="2">
        <f t="shared" si="0"/>
        <v>0</v>
      </c>
      <c r="E59" s="30">
        <f t="shared" si="1"/>
        <v>0</v>
      </c>
      <c r="F59" s="73">
        <f t="shared" si="2"/>
        <v>0</v>
      </c>
      <c r="G59" s="43">
        <f t="shared" si="3"/>
        <v>0</v>
      </c>
      <c r="I59" s="18"/>
      <c r="J59" s="136"/>
      <c r="K59" s="82"/>
      <c r="L59" s="143"/>
      <c r="M59" s="86"/>
      <c r="N59" s="170"/>
      <c r="O59" s="170"/>
      <c r="P59" s="170"/>
      <c r="Q59" s="68"/>
      <c r="R59" s="65"/>
      <c r="V59" s="169"/>
      <c r="W59" s="169"/>
    </row>
    <row r="60" spans="1:23" x14ac:dyDescent="0.2">
      <c r="A60" s="171">
        <v>41017</v>
      </c>
      <c r="B60" s="2">
        <v>294359332.05000001</v>
      </c>
      <c r="C60" s="2">
        <v>1471.8</v>
      </c>
      <c r="D60" s="2">
        <f t="shared" si="0"/>
        <v>0</v>
      </c>
      <c r="E60" s="30">
        <f t="shared" si="1"/>
        <v>0</v>
      </c>
      <c r="F60" s="73">
        <f t="shared" si="2"/>
        <v>0</v>
      </c>
      <c r="G60" s="43">
        <f t="shared" si="3"/>
        <v>0</v>
      </c>
      <c r="I60" s="18"/>
      <c r="J60" s="136"/>
      <c r="K60" s="82"/>
      <c r="L60" s="143"/>
      <c r="M60" s="86"/>
      <c r="N60" s="170"/>
      <c r="O60" s="170"/>
      <c r="P60" s="170"/>
      <c r="Q60" s="68"/>
      <c r="R60" s="65"/>
      <c r="V60" s="169"/>
      <c r="W60" s="169"/>
    </row>
    <row r="61" spans="1:23" x14ac:dyDescent="0.2">
      <c r="A61" s="171">
        <v>41018</v>
      </c>
      <c r="B61" s="2">
        <v>294359332.05000001</v>
      </c>
      <c r="C61" s="2">
        <v>1471.8</v>
      </c>
      <c r="D61" s="2">
        <f t="shared" si="0"/>
        <v>0</v>
      </c>
      <c r="E61" s="30">
        <f t="shared" si="1"/>
        <v>0</v>
      </c>
      <c r="F61" s="73">
        <f t="shared" si="2"/>
        <v>0</v>
      </c>
      <c r="G61" s="43">
        <f t="shared" si="3"/>
        <v>0</v>
      </c>
      <c r="I61" s="18"/>
      <c r="J61" s="136"/>
      <c r="K61" s="82"/>
      <c r="L61" s="143"/>
      <c r="M61" s="86"/>
      <c r="N61" s="170"/>
      <c r="O61" s="170"/>
      <c r="P61" s="170"/>
      <c r="Q61" s="68"/>
      <c r="R61" s="65"/>
      <c r="V61" s="169"/>
      <c r="W61" s="169"/>
    </row>
    <row r="62" spans="1:23" x14ac:dyDescent="0.2">
      <c r="A62" s="171">
        <v>41019</v>
      </c>
      <c r="B62" s="2">
        <v>294359332.05000001</v>
      </c>
      <c r="C62" s="2">
        <v>1471.8</v>
      </c>
      <c r="D62" s="2">
        <f t="shared" si="0"/>
        <v>0</v>
      </c>
      <c r="E62" s="30">
        <f t="shared" si="1"/>
        <v>0</v>
      </c>
      <c r="F62" s="73">
        <f t="shared" si="2"/>
        <v>0</v>
      </c>
      <c r="G62" s="43">
        <f t="shared" si="3"/>
        <v>0</v>
      </c>
      <c r="I62" s="18"/>
      <c r="J62" s="136"/>
      <c r="K62" s="82"/>
      <c r="L62" s="143"/>
      <c r="M62" s="86"/>
      <c r="N62" s="170"/>
      <c r="O62" s="170"/>
      <c r="P62" s="170"/>
      <c r="Q62" s="68"/>
      <c r="R62" s="65"/>
      <c r="V62" s="169"/>
      <c r="W62" s="169"/>
    </row>
    <row r="63" spans="1:23" x14ac:dyDescent="0.2">
      <c r="A63" s="171">
        <v>41020</v>
      </c>
      <c r="B63" s="2">
        <v>294359332.05000001</v>
      </c>
      <c r="C63" s="2">
        <v>1471.8</v>
      </c>
      <c r="D63" s="2">
        <f t="shared" si="0"/>
        <v>0</v>
      </c>
      <c r="E63" s="30">
        <f t="shared" si="1"/>
        <v>0</v>
      </c>
      <c r="F63" s="73">
        <f t="shared" si="2"/>
        <v>0</v>
      </c>
      <c r="G63" s="43">
        <f t="shared" si="3"/>
        <v>0</v>
      </c>
      <c r="I63" s="18"/>
      <c r="J63" s="136"/>
      <c r="K63" s="82"/>
      <c r="L63" s="143"/>
      <c r="M63" s="86"/>
      <c r="N63" s="170"/>
      <c r="O63" s="170"/>
      <c r="P63" s="170"/>
      <c r="Q63" s="68"/>
      <c r="R63" s="65"/>
      <c r="V63" s="169"/>
      <c r="W63" s="169"/>
    </row>
    <row r="64" spans="1:23" x14ac:dyDescent="0.2">
      <c r="A64" s="171">
        <v>41021</v>
      </c>
      <c r="B64" s="2">
        <v>294359332.05000001</v>
      </c>
      <c r="C64" s="2">
        <v>1471.8</v>
      </c>
      <c r="D64" s="2">
        <f t="shared" si="0"/>
        <v>0</v>
      </c>
      <c r="E64" s="30">
        <f t="shared" si="1"/>
        <v>0</v>
      </c>
      <c r="F64" s="73">
        <f t="shared" si="2"/>
        <v>0</v>
      </c>
      <c r="G64" s="43">
        <f t="shared" si="3"/>
        <v>0</v>
      </c>
      <c r="I64" s="18"/>
      <c r="J64" s="136"/>
      <c r="K64" s="82"/>
      <c r="L64" s="143"/>
      <c r="M64" s="86"/>
      <c r="N64" s="170"/>
      <c r="O64" s="170"/>
      <c r="P64" s="170"/>
      <c r="Q64" s="68"/>
      <c r="R64" s="65"/>
      <c r="V64" s="169"/>
      <c r="W64" s="169"/>
    </row>
    <row r="65" spans="1:23" x14ac:dyDescent="0.2">
      <c r="A65" s="171">
        <v>41022</v>
      </c>
      <c r="B65" s="2">
        <v>294359332.05000001</v>
      </c>
      <c r="C65" s="2">
        <v>1471.8</v>
      </c>
      <c r="D65" s="2">
        <f t="shared" si="0"/>
        <v>0</v>
      </c>
      <c r="E65" s="30">
        <f t="shared" si="1"/>
        <v>0</v>
      </c>
      <c r="F65" s="73">
        <f t="shared" si="2"/>
        <v>0</v>
      </c>
      <c r="G65" s="43">
        <f t="shared" si="3"/>
        <v>0</v>
      </c>
      <c r="I65" s="18"/>
      <c r="J65" s="136"/>
      <c r="K65" s="82"/>
      <c r="L65" s="143"/>
      <c r="M65" s="86"/>
      <c r="N65" s="170"/>
      <c r="O65" s="170"/>
      <c r="P65" s="170"/>
      <c r="Q65" s="68"/>
      <c r="R65" s="65"/>
      <c r="V65" s="169"/>
      <c r="W65" s="169"/>
    </row>
    <row r="66" spans="1:23" x14ac:dyDescent="0.2">
      <c r="A66" s="171">
        <v>41023</v>
      </c>
      <c r="B66" s="2">
        <v>294359332.05000001</v>
      </c>
      <c r="C66" s="2">
        <v>1471.8</v>
      </c>
      <c r="D66" s="2">
        <f t="shared" si="0"/>
        <v>0</v>
      </c>
      <c r="E66" s="30">
        <f t="shared" si="1"/>
        <v>0</v>
      </c>
      <c r="F66" s="73">
        <f t="shared" si="2"/>
        <v>0</v>
      </c>
      <c r="G66" s="43">
        <f t="shared" si="3"/>
        <v>0</v>
      </c>
      <c r="I66" s="18"/>
      <c r="J66" s="136"/>
      <c r="K66" s="82"/>
      <c r="L66" s="143"/>
      <c r="M66" s="86"/>
      <c r="N66" s="170"/>
      <c r="O66" s="170"/>
      <c r="P66" s="170"/>
      <c r="Q66" s="68"/>
      <c r="R66" s="65"/>
      <c r="V66" s="169"/>
      <c r="W66" s="169"/>
    </row>
    <row r="67" spans="1:23" x14ac:dyDescent="0.2">
      <c r="A67" s="171">
        <v>41024</v>
      </c>
      <c r="B67" s="2">
        <v>294359332.05000001</v>
      </c>
      <c r="C67" s="2">
        <v>1471.8</v>
      </c>
      <c r="D67" s="2">
        <f t="shared" si="0"/>
        <v>0</v>
      </c>
      <c r="E67" s="30">
        <f t="shared" si="1"/>
        <v>0</v>
      </c>
      <c r="F67" s="73">
        <f t="shared" si="2"/>
        <v>0</v>
      </c>
      <c r="G67" s="43">
        <f t="shared" si="3"/>
        <v>0</v>
      </c>
      <c r="I67" s="18"/>
      <c r="J67" s="136"/>
      <c r="K67" s="82"/>
      <c r="L67" s="143"/>
      <c r="M67" s="86"/>
      <c r="N67" s="170"/>
      <c r="O67" s="170"/>
      <c r="P67" s="170"/>
      <c r="Q67" s="68"/>
      <c r="R67" s="65"/>
      <c r="V67" s="169"/>
      <c r="W67" s="169"/>
    </row>
    <row r="68" spans="1:23" x14ac:dyDescent="0.2">
      <c r="A68" s="171">
        <v>41025</v>
      </c>
      <c r="B68" s="2">
        <v>294359332.05000001</v>
      </c>
      <c r="C68" s="2">
        <v>1471.8</v>
      </c>
      <c r="D68" s="2">
        <f t="shared" ref="D68:D131" si="4">IF(B68-B67=-B68-B67,0,B68-B67)</f>
        <v>0</v>
      </c>
      <c r="E68" s="30">
        <f t="shared" ref="E68:E131" si="5">IF(C68-C67=-C68-C67,0,C68-C67)</f>
        <v>0</v>
      </c>
      <c r="F68" s="73">
        <f t="shared" ref="F68:F131" si="6">IFERROR(D68/B67,0)</f>
        <v>0</v>
      </c>
      <c r="G68" s="43">
        <f t="shared" ref="G68:G131" si="7">IFERROR(E68/C67,0)</f>
        <v>0</v>
      </c>
      <c r="I68" s="18"/>
      <c r="J68" s="136"/>
      <c r="K68" s="82"/>
      <c r="L68" s="143"/>
      <c r="M68" s="86"/>
      <c r="N68" s="170"/>
      <c r="O68" s="170"/>
      <c r="P68" s="170"/>
      <c r="Q68" s="68"/>
      <c r="R68" s="65"/>
      <c r="V68" s="169"/>
      <c r="W68" s="169"/>
    </row>
    <row r="69" spans="1:23" x14ac:dyDescent="0.2">
      <c r="A69" s="171">
        <v>41026</v>
      </c>
      <c r="B69" s="2">
        <v>294359332.05000001</v>
      </c>
      <c r="C69" s="2">
        <v>1471.8</v>
      </c>
      <c r="D69" s="2">
        <f t="shared" si="4"/>
        <v>0</v>
      </c>
      <c r="E69" s="30">
        <f t="shared" si="5"/>
        <v>0</v>
      </c>
      <c r="F69" s="73">
        <f t="shared" si="6"/>
        <v>0</v>
      </c>
      <c r="G69" s="43">
        <f t="shared" si="7"/>
        <v>0</v>
      </c>
      <c r="I69" s="18"/>
      <c r="J69" s="136"/>
      <c r="K69" s="82"/>
      <c r="L69" s="143"/>
      <c r="M69" s="86"/>
      <c r="N69" s="170"/>
      <c r="O69" s="170"/>
      <c r="P69" s="170"/>
      <c r="Q69" s="68"/>
      <c r="R69" s="65"/>
      <c r="V69" s="169"/>
      <c r="W69" s="169"/>
    </row>
    <row r="70" spans="1:23" x14ac:dyDescent="0.2">
      <c r="A70" s="171">
        <v>41027</v>
      </c>
      <c r="B70" s="31">
        <v>294191703.04000002</v>
      </c>
      <c r="C70" s="31">
        <v>1470.96</v>
      </c>
      <c r="D70" s="2">
        <f t="shared" si="4"/>
        <v>-167629.00999999046</v>
      </c>
      <c r="E70" s="30">
        <f t="shared" si="5"/>
        <v>-0.83999999999991815</v>
      </c>
      <c r="F70" s="73">
        <f t="shared" si="6"/>
        <v>-5.6947068344181766E-4</v>
      </c>
      <c r="G70" s="43">
        <f t="shared" si="7"/>
        <v>-5.7072971871172595E-4</v>
      </c>
      <c r="I70" s="18"/>
      <c r="J70" s="136"/>
      <c r="K70" s="82"/>
      <c r="L70" s="143"/>
      <c r="M70" s="86"/>
      <c r="N70" s="170"/>
      <c r="O70" s="170"/>
      <c r="P70" s="170"/>
      <c r="Q70" s="68"/>
      <c r="R70" s="65"/>
      <c r="V70" s="169"/>
      <c r="W70" s="169"/>
    </row>
    <row r="71" spans="1:23" x14ac:dyDescent="0.2">
      <c r="A71" s="171">
        <v>41028</v>
      </c>
      <c r="B71" s="2">
        <v>294191703.04000002</v>
      </c>
      <c r="C71" s="2">
        <v>1470.96</v>
      </c>
      <c r="D71" s="2">
        <f t="shared" si="4"/>
        <v>0</v>
      </c>
      <c r="E71" s="30">
        <f t="shared" si="5"/>
        <v>0</v>
      </c>
      <c r="F71" s="73">
        <f t="shared" si="6"/>
        <v>0</v>
      </c>
      <c r="G71" s="43">
        <f t="shared" si="7"/>
        <v>0</v>
      </c>
      <c r="I71" s="18"/>
      <c r="J71" s="136"/>
      <c r="K71" s="82"/>
      <c r="L71" s="143"/>
      <c r="M71" s="86"/>
      <c r="N71" s="170"/>
      <c r="O71" s="170"/>
      <c r="P71" s="170"/>
      <c r="Q71" s="68"/>
      <c r="R71" s="65"/>
      <c r="V71" s="169"/>
      <c r="W71" s="169"/>
    </row>
    <row r="72" spans="1:23" x14ac:dyDescent="0.2">
      <c r="A72" s="171">
        <v>41029</v>
      </c>
      <c r="B72" s="2">
        <v>294191703.04000002</v>
      </c>
      <c r="C72" s="2">
        <v>1470.96</v>
      </c>
      <c r="D72" s="2">
        <f t="shared" si="4"/>
        <v>0</v>
      </c>
      <c r="E72" s="30">
        <f t="shared" si="5"/>
        <v>0</v>
      </c>
      <c r="F72" s="73">
        <f t="shared" si="6"/>
        <v>0</v>
      </c>
      <c r="G72" s="43">
        <f t="shared" si="7"/>
        <v>0</v>
      </c>
      <c r="I72" s="18"/>
      <c r="J72" s="136"/>
      <c r="K72" s="82"/>
      <c r="L72" s="143"/>
      <c r="M72" s="86"/>
      <c r="N72" s="170"/>
      <c r="O72" s="170"/>
      <c r="P72" s="170"/>
      <c r="Q72" s="68"/>
      <c r="R72" s="65"/>
      <c r="V72" s="169"/>
      <c r="W72" s="169"/>
    </row>
    <row r="73" spans="1:23" x14ac:dyDescent="0.2">
      <c r="A73" s="171">
        <v>41030</v>
      </c>
      <c r="B73" s="2">
        <v>294191703.04000002</v>
      </c>
      <c r="C73" s="2">
        <v>1470.96</v>
      </c>
      <c r="D73" s="2">
        <f t="shared" si="4"/>
        <v>0</v>
      </c>
      <c r="E73" s="30">
        <f t="shared" si="5"/>
        <v>0</v>
      </c>
      <c r="F73" s="73">
        <f t="shared" si="6"/>
        <v>0</v>
      </c>
      <c r="G73" s="43">
        <f t="shared" si="7"/>
        <v>0</v>
      </c>
      <c r="I73" s="18"/>
      <c r="J73" s="136"/>
      <c r="K73" s="82"/>
      <c r="L73" s="143"/>
      <c r="M73" s="86"/>
      <c r="N73" s="170"/>
      <c r="O73" s="170"/>
      <c r="P73" s="170"/>
      <c r="Q73" s="68"/>
      <c r="R73" s="65"/>
      <c r="V73" s="169"/>
      <c r="W73" s="169"/>
    </row>
    <row r="74" spans="1:23" x14ac:dyDescent="0.2">
      <c r="A74" s="171">
        <v>41031</v>
      </c>
      <c r="B74" s="2">
        <v>294191703.04000002</v>
      </c>
      <c r="C74" s="2">
        <v>1470.96</v>
      </c>
      <c r="D74" s="2">
        <f t="shared" si="4"/>
        <v>0</v>
      </c>
      <c r="E74" s="30">
        <f t="shared" si="5"/>
        <v>0</v>
      </c>
      <c r="F74" s="73">
        <f t="shared" si="6"/>
        <v>0</v>
      </c>
      <c r="G74" s="43">
        <f t="shared" si="7"/>
        <v>0</v>
      </c>
      <c r="I74" s="18"/>
      <c r="J74" s="136"/>
      <c r="K74" s="82"/>
      <c r="L74" s="143"/>
      <c r="M74" s="86"/>
      <c r="N74" s="170"/>
      <c r="O74" s="170"/>
      <c r="P74" s="170"/>
      <c r="Q74" s="68"/>
      <c r="R74" s="65"/>
      <c r="V74" s="169"/>
      <c r="W74" s="169"/>
    </row>
    <row r="75" spans="1:23" x14ac:dyDescent="0.2">
      <c r="A75" s="171">
        <v>41032</v>
      </c>
      <c r="B75" s="2">
        <v>294191703.04000002</v>
      </c>
      <c r="C75" s="2">
        <v>1470.96</v>
      </c>
      <c r="D75" s="2">
        <f t="shared" si="4"/>
        <v>0</v>
      </c>
      <c r="E75" s="30">
        <f t="shared" si="5"/>
        <v>0</v>
      </c>
      <c r="F75" s="73">
        <f t="shared" si="6"/>
        <v>0</v>
      </c>
      <c r="G75" s="43">
        <f t="shared" si="7"/>
        <v>0</v>
      </c>
      <c r="I75" s="18"/>
      <c r="J75" s="136"/>
      <c r="K75" s="82"/>
      <c r="L75" s="143"/>
      <c r="M75" s="86"/>
      <c r="N75" s="170"/>
      <c r="O75" s="170"/>
      <c r="P75" s="170"/>
      <c r="Q75" s="68"/>
      <c r="R75" s="65"/>
      <c r="V75" s="169"/>
      <c r="W75" s="169"/>
    </row>
    <row r="76" spans="1:23" x14ac:dyDescent="0.2">
      <c r="A76" s="171">
        <v>41033</v>
      </c>
      <c r="B76" s="2">
        <v>294191703.04000002</v>
      </c>
      <c r="C76" s="2">
        <v>1470.96</v>
      </c>
      <c r="D76" s="2">
        <f t="shared" si="4"/>
        <v>0</v>
      </c>
      <c r="E76" s="30">
        <f t="shared" si="5"/>
        <v>0</v>
      </c>
      <c r="F76" s="73">
        <f t="shared" si="6"/>
        <v>0</v>
      </c>
      <c r="G76" s="43">
        <f t="shared" si="7"/>
        <v>0</v>
      </c>
      <c r="I76" s="18"/>
      <c r="J76" s="136"/>
      <c r="K76" s="82"/>
      <c r="L76" s="143"/>
      <c r="M76" s="86"/>
      <c r="N76" s="170"/>
      <c r="O76" s="170"/>
      <c r="P76" s="170"/>
      <c r="Q76" s="68"/>
      <c r="R76" s="65"/>
      <c r="V76" s="169"/>
      <c r="W76" s="169"/>
    </row>
    <row r="77" spans="1:23" x14ac:dyDescent="0.2">
      <c r="A77" s="171">
        <v>41034</v>
      </c>
      <c r="B77" s="2">
        <v>294191703.04000002</v>
      </c>
      <c r="C77" s="2">
        <v>1470.96</v>
      </c>
      <c r="D77" s="2">
        <f t="shared" si="4"/>
        <v>0</v>
      </c>
      <c r="E77" s="30">
        <f t="shared" si="5"/>
        <v>0</v>
      </c>
      <c r="F77" s="73">
        <f t="shared" si="6"/>
        <v>0</v>
      </c>
      <c r="G77" s="43">
        <f t="shared" si="7"/>
        <v>0</v>
      </c>
      <c r="I77" s="18"/>
      <c r="J77" s="136"/>
      <c r="K77" s="82"/>
      <c r="L77" s="143"/>
      <c r="M77" s="86"/>
      <c r="N77" s="170"/>
      <c r="O77" s="170"/>
      <c r="P77" s="170"/>
      <c r="Q77" s="68"/>
      <c r="R77" s="65"/>
      <c r="V77" s="169"/>
      <c r="W77" s="169"/>
    </row>
    <row r="78" spans="1:23" x14ac:dyDescent="0.2">
      <c r="A78" s="171">
        <v>41035</v>
      </c>
      <c r="B78" s="2">
        <v>294191703.04000002</v>
      </c>
      <c r="C78" s="2">
        <v>1470.96</v>
      </c>
      <c r="D78" s="2">
        <f t="shared" si="4"/>
        <v>0</v>
      </c>
      <c r="E78" s="30">
        <f t="shared" si="5"/>
        <v>0</v>
      </c>
      <c r="F78" s="73">
        <f t="shared" si="6"/>
        <v>0</v>
      </c>
      <c r="G78" s="43">
        <f t="shared" si="7"/>
        <v>0</v>
      </c>
      <c r="I78" s="18"/>
      <c r="J78" s="136"/>
      <c r="K78" s="82"/>
      <c r="L78" s="143"/>
      <c r="M78" s="86"/>
      <c r="N78" s="170"/>
      <c r="O78" s="170"/>
      <c r="P78" s="170"/>
      <c r="Q78" s="68"/>
      <c r="R78" s="65"/>
      <c r="V78" s="169"/>
      <c r="W78" s="169"/>
    </row>
    <row r="79" spans="1:23" x14ac:dyDescent="0.2">
      <c r="A79" s="171">
        <v>41036</v>
      </c>
      <c r="B79" s="2">
        <v>294191703.04000002</v>
      </c>
      <c r="C79" s="2">
        <v>1470.96</v>
      </c>
      <c r="D79" s="2">
        <f t="shared" si="4"/>
        <v>0</v>
      </c>
      <c r="E79" s="30">
        <f t="shared" si="5"/>
        <v>0</v>
      </c>
      <c r="F79" s="73">
        <f t="shared" si="6"/>
        <v>0</v>
      </c>
      <c r="G79" s="43">
        <f t="shared" si="7"/>
        <v>0</v>
      </c>
      <c r="I79" s="18"/>
      <c r="J79" s="136"/>
      <c r="K79" s="82"/>
      <c r="L79" s="143"/>
      <c r="M79" s="86"/>
      <c r="N79" s="170"/>
      <c r="O79" s="170"/>
      <c r="P79" s="170"/>
      <c r="Q79" s="68"/>
      <c r="R79" s="65"/>
      <c r="V79" s="169"/>
      <c r="W79" s="169"/>
    </row>
    <row r="80" spans="1:23" x14ac:dyDescent="0.2">
      <c r="A80" s="171">
        <v>41037</v>
      </c>
      <c r="B80" s="2">
        <v>294191703.04000002</v>
      </c>
      <c r="C80" s="2">
        <v>1470.96</v>
      </c>
      <c r="D80" s="2">
        <f t="shared" si="4"/>
        <v>0</v>
      </c>
      <c r="E80" s="30">
        <f t="shared" si="5"/>
        <v>0</v>
      </c>
      <c r="F80" s="73">
        <f t="shared" si="6"/>
        <v>0</v>
      </c>
      <c r="G80" s="43">
        <f t="shared" si="7"/>
        <v>0</v>
      </c>
      <c r="I80" s="18"/>
      <c r="J80" s="136"/>
      <c r="K80" s="82"/>
      <c r="L80" s="143"/>
      <c r="M80" s="86"/>
      <c r="N80" s="170"/>
      <c r="O80" s="170"/>
      <c r="P80" s="170"/>
      <c r="Q80" s="68"/>
      <c r="R80" s="65"/>
      <c r="V80" s="169"/>
      <c r="W80" s="169"/>
    </row>
    <row r="81" spans="1:23" x14ac:dyDescent="0.2">
      <c r="A81" s="171">
        <v>41038</v>
      </c>
      <c r="B81" s="2">
        <v>294191703.04000002</v>
      </c>
      <c r="C81" s="2">
        <v>1470.96</v>
      </c>
      <c r="D81" s="2">
        <f t="shared" si="4"/>
        <v>0</v>
      </c>
      <c r="E81" s="30">
        <f t="shared" si="5"/>
        <v>0</v>
      </c>
      <c r="F81" s="73">
        <f t="shared" si="6"/>
        <v>0</v>
      </c>
      <c r="G81" s="43">
        <f t="shared" si="7"/>
        <v>0</v>
      </c>
      <c r="I81" s="18"/>
      <c r="J81" s="136"/>
      <c r="K81" s="82"/>
      <c r="L81" s="143"/>
      <c r="M81" s="86"/>
      <c r="N81" s="170"/>
      <c r="O81" s="170"/>
      <c r="P81" s="170"/>
      <c r="Q81" s="68"/>
      <c r="R81" s="65"/>
      <c r="V81" s="169"/>
      <c r="W81" s="169"/>
    </row>
    <row r="82" spans="1:23" x14ac:dyDescent="0.2">
      <c r="A82" s="171">
        <v>41039</v>
      </c>
      <c r="B82" s="2">
        <v>294191703.04000002</v>
      </c>
      <c r="C82" s="2">
        <v>1470.96</v>
      </c>
      <c r="D82" s="2">
        <f t="shared" si="4"/>
        <v>0</v>
      </c>
      <c r="E82" s="30">
        <f t="shared" si="5"/>
        <v>0</v>
      </c>
      <c r="F82" s="73">
        <f t="shared" si="6"/>
        <v>0</v>
      </c>
      <c r="G82" s="43">
        <f t="shared" si="7"/>
        <v>0</v>
      </c>
      <c r="I82" s="18"/>
      <c r="J82" s="136"/>
      <c r="K82" s="82"/>
      <c r="L82" s="143"/>
      <c r="M82" s="86"/>
      <c r="N82" s="170"/>
      <c r="O82" s="170"/>
      <c r="P82" s="170"/>
      <c r="Q82" s="68"/>
      <c r="R82" s="65"/>
      <c r="V82" s="169"/>
      <c r="W82" s="169"/>
    </row>
    <row r="83" spans="1:23" x14ac:dyDescent="0.2">
      <c r="A83" s="171">
        <v>41040</v>
      </c>
      <c r="B83" s="2">
        <v>294191703.04000002</v>
      </c>
      <c r="C83" s="2">
        <v>1470.96</v>
      </c>
      <c r="D83" s="2">
        <f t="shared" si="4"/>
        <v>0</v>
      </c>
      <c r="E83" s="30">
        <f t="shared" si="5"/>
        <v>0</v>
      </c>
      <c r="F83" s="73">
        <f t="shared" si="6"/>
        <v>0</v>
      </c>
      <c r="G83" s="43">
        <f t="shared" si="7"/>
        <v>0</v>
      </c>
      <c r="I83" s="18"/>
      <c r="J83" s="136"/>
      <c r="K83" s="82"/>
      <c r="L83" s="143"/>
      <c r="M83" s="86"/>
      <c r="N83" s="170"/>
      <c r="O83" s="170"/>
      <c r="P83" s="170"/>
      <c r="Q83" s="68"/>
      <c r="R83" s="65"/>
      <c r="V83" s="169"/>
      <c r="W83" s="169"/>
    </row>
    <row r="84" spans="1:23" x14ac:dyDescent="0.2">
      <c r="A84" s="171">
        <v>41041</v>
      </c>
      <c r="B84" s="2">
        <v>294191703.04000002</v>
      </c>
      <c r="C84" s="2">
        <v>1470.96</v>
      </c>
      <c r="D84" s="2">
        <f t="shared" si="4"/>
        <v>0</v>
      </c>
      <c r="E84" s="30">
        <f t="shared" si="5"/>
        <v>0</v>
      </c>
      <c r="F84" s="73">
        <f t="shared" si="6"/>
        <v>0</v>
      </c>
      <c r="G84" s="43">
        <f t="shared" si="7"/>
        <v>0</v>
      </c>
      <c r="I84" s="18"/>
      <c r="J84" s="136"/>
      <c r="K84" s="82"/>
      <c r="L84" s="143"/>
      <c r="M84" s="86"/>
      <c r="N84" s="170"/>
      <c r="O84" s="170"/>
      <c r="P84" s="170"/>
      <c r="Q84" s="68"/>
      <c r="R84" s="65"/>
      <c r="V84" s="169"/>
      <c r="W84" s="169"/>
    </row>
    <row r="85" spans="1:23" x14ac:dyDescent="0.2">
      <c r="A85" s="171">
        <v>41042</v>
      </c>
      <c r="B85" s="2">
        <v>294191703.04000002</v>
      </c>
      <c r="C85" s="2">
        <v>1470.96</v>
      </c>
      <c r="D85" s="2">
        <f t="shared" si="4"/>
        <v>0</v>
      </c>
      <c r="E85" s="30">
        <f t="shared" si="5"/>
        <v>0</v>
      </c>
      <c r="F85" s="73">
        <f t="shared" si="6"/>
        <v>0</v>
      </c>
      <c r="G85" s="43">
        <f t="shared" si="7"/>
        <v>0</v>
      </c>
      <c r="I85" s="18"/>
      <c r="J85" s="136"/>
      <c r="K85" s="82"/>
      <c r="L85" s="143"/>
      <c r="M85" s="86"/>
      <c r="N85" s="170"/>
      <c r="O85" s="170"/>
      <c r="P85" s="170"/>
      <c r="Q85" s="68"/>
      <c r="R85" s="65"/>
      <c r="V85" s="169"/>
      <c r="W85" s="169"/>
    </row>
    <row r="86" spans="1:23" x14ac:dyDescent="0.2">
      <c r="A86" s="171">
        <v>41043</v>
      </c>
      <c r="B86" s="2">
        <v>294191703.04000002</v>
      </c>
      <c r="C86" s="2">
        <v>1470.96</v>
      </c>
      <c r="D86" s="2">
        <f t="shared" si="4"/>
        <v>0</v>
      </c>
      <c r="E86" s="30">
        <f t="shared" si="5"/>
        <v>0</v>
      </c>
      <c r="F86" s="73">
        <f t="shared" si="6"/>
        <v>0</v>
      </c>
      <c r="G86" s="43">
        <f t="shared" si="7"/>
        <v>0</v>
      </c>
      <c r="I86" s="18"/>
      <c r="J86" s="136"/>
      <c r="K86" s="82"/>
      <c r="L86" s="143"/>
      <c r="M86" s="86"/>
      <c r="N86" s="170"/>
      <c r="O86" s="170"/>
      <c r="P86" s="170"/>
      <c r="Q86" s="68"/>
      <c r="R86" s="65"/>
      <c r="V86" s="169"/>
      <c r="W86" s="169"/>
    </row>
    <row r="87" spans="1:23" x14ac:dyDescent="0.2">
      <c r="A87" s="171">
        <v>41044</v>
      </c>
      <c r="B87" s="2">
        <v>294191703.04000002</v>
      </c>
      <c r="C87" s="2">
        <v>1470.96</v>
      </c>
      <c r="D87" s="2">
        <f t="shared" si="4"/>
        <v>0</v>
      </c>
      <c r="E87" s="30">
        <f t="shared" si="5"/>
        <v>0</v>
      </c>
      <c r="F87" s="73">
        <f t="shared" si="6"/>
        <v>0</v>
      </c>
      <c r="G87" s="43">
        <f t="shared" si="7"/>
        <v>0</v>
      </c>
      <c r="I87" s="18"/>
      <c r="J87" s="136"/>
      <c r="K87" s="82"/>
      <c r="L87" s="143"/>
      <c r="M87" s="86"/>
      <c r="N87" s="170"/>
      <c r="O87" s="170"/>
      <c r="P87" s="170"/>
      <c r="Q87" s="68"/>
      <c r="R87" s="65"/>
      <c r="V87" s="169"/>
      <c r="W87" s="169"/>
    </row>
    <row r="88" spans="1:23" x14ac:dyDescent="0.2">
      <c r="A88" s="171">
        <v>41045</v>
      </c>
      <c r="B88" s="2">
        <v>294191703.04000002</v>
      </c>
      <c r="C88" s="2">
        <v>1470.96</v>
      </c>
      <c r="D88" s="2">
        <f t="shared" si="4"/>
        <v>0</v>
      </c>
      <c r="E88" s="30">
        <f t="shared" si="5"/>
        <v>0</v>
      </c>
      <c r="F88" s="73">
        <f t="shared" si="6"/>
        <v>0</v>
      </c>
      <c r="G88" s="43">
        <f t="shared" si="7"/>
        <v>0</v>
      </c>
      <c r="I88" s="18"/>
      <c r="J88" s="136"/>
      <c r="K88" s="82"/>
      <c r="L88" s="143"/>
      <c r="M88" s="86"/>
      <c r="N88" s="170"/>
      <c r="O88" s="170"/>
      <c r="P88" s="170"/>
      <c r="Q88" s="68"/>
      <c r="R88" s="65"/>
      <c r="V88" s="169"/>
      <c r="W88" s="169"/>
    </row>
    <row r="89" spans="1:23" x14ac:dyDescent="0.2">
      <c r="A89" s="171">
        <v>41046</v>
      </c>
      <c r="B89" s="2">
        <v>294191703.04000002</v>
      </c>
      <c r="C89" s="2">
        <v>1470.96</v>
      </c>
      <c r="D89" s="2">
        <f t="shared" si="4"/>
        <v>0</v>
      </c>
      <c r="E89" s="30">
        <f t="shared" si="5"/>
        <v>0</v>
      </c>
      <c r="F89" s="73">
        <f t="shared" si="6"/>
        <v>0</v>
      </c>
      <c r="G89" s="43">
        <f t="shared" si="7"/>
        <v>0</v>
      </c>
      <c r="I89" s="18"/>
      <c r="J89" s="136"/>
      <c r="K89" s="82"/>
      <c r="L89" s="143"/>
      <c r="M89" s="86"/>
      <c r="N89" s="170"/>
      <c r="O89" s="170"/>
      <c r="P89" s="170"/>
      <c r="Q89" s="68"/>
      <c r="R89" s="65"/>
      <c r="V89" s="169"/>
      <c r="W89" s="169"/>
    </row>
    <row r="90" spans="1:23" x14ac:dyDescent="0.2">
      <c r="A90" s="171">
        <v>41047</v>
      </c>
      <c r="B90" s="2">
        <v>294191703.04000002</v>
      </c>
      <c r="C90" s="2">
        <v>1470.96</v>
      </c>
      <c r="D90" s="2">
        <f t="shared" si="4"/>
        <v>0</v>
      </c>
      <c r="E90" s="30">
        <f t="shared" si="5"/>
        <v>0</v>
      </c>
      <c r="F90" s="73">
        <f t="shared" si="6"/>
        <v>0</v>
      </c>
      <c r="G90" s="43">
        <f t="shared" si="7"/>
        <v>0</v>
      </c>
      <c r="I90" s="18"/>
      <c r="J90" s="136"/>
      <c r="K90" s="82"/>
      <c r="L90" s="143"/>
      <c r="M90" s="86"/>
      <c r="N90" s="170"/>
      <c r="O90" s="170"/>
      <c r="P90" s="170"/>
      <c r="Q90" s="68"/>
      <c r="R90" s="65"/>
      <c r="V90" s="169"/>
      <c r="W90" s="169"/>
    </row>
    <row r="91" spans="1:23" x14ac:dyDescent="0.2">
      <c r="A91" s="171">
        <v>41048</v>
      </c>
      <c r="B91" s="2">
        <v>294191703.04000002</v>
      </c>
      <c r="C91" s="2">
        <v>1470.96</v>
      </c>
      <c r="D91" s="2">
        <f t="shared" si="4"/>
        <v>0</v>
      </c>
      <c r="E91" s="30">
        <f t="shared" si="5"/>
        <v>0</v>
      </c>
      <c r="F91" s="73">
        <f t="shared" si="6"/>
        <v>0</v>
      </c>
      <c r="G91" s="43">
        <f t="shared" si="7"/>
        <v>0</v>
      </c>
      <c r="I91" s="18"/>
      <c r="J91" s="136"/>
      <c r="K91" s="82"/>
      <c r="L91" s="143"/>
      <c r="M91" s="86"/>
      <c r="N91" s="170"/>
      <c r="O91" s="170"/>
      <c r="P91" s="170"/>
      <c r="Q91" s="68"/>
      <c r="R91" s="65"/>
      <c r="V91" s="169"/>
      <c r="W91" s="169"/>
    </row>
    <row r="92" spans="1:23" x14ac:dyDescent="0.2">
      <c r="A92" s="171">
        <v>41049</v>
      </c>
      <c r="B92" s="2">
        <v>294191703.04000002</v>
      </c>
      <c r="C92" s="2">
        <v>1470.96</v>
      </c>
      <c r="D92" s="2">
        <f t="shared" si="4"/>
        <v>0</v>
      </c>
      <c r="E92" s="30">
        <f t="shared" si="5"/>
        <v>0</v>
      </c>
      <c r="F92" s="73">
        <f t="shared" si="6"/>
        <v>0</v>
      </c>
      <c r="G92" s="43">
        <f t="shared" si="7"/>
        <v>0</v>
      </c>
      <c r="I92" s="18"/>
      <c r="J92" s="136"/>
      <c r="K92" s="82"/>
      <c r="L92" s="143"/>
      <c r="M92" s="86"/>
      <c r="N92" s="170"/>
      <c r="O92" s="170"/>
      <c r="P92" s="170"/>
      <c r="Q92" s="68"/>
      <c r="R92" s="65"/>
      <c r="V92" s="169"/>
      <c r="W92" s="169"/>
    </row>
    <row r="93" spans="1:23" x14ac:dyDescent="0.2">
      <c r="A93" s="171">
        <v>41050</v>
      </c>
      <c r="B93" s="2">
        <v>294191703.04000002</v>
      </c>
      <c r="C93" s="2">
        <v>1470.96</v>
      </c>
      <c r="D93" s="2">
        <f t="shared" si="4"/>
        <v>0</v>
      </c>
      <c r="E93" s="30">
        <f t="shared" si="5"/>
        <v>0</v>
      </c>
      <c r="F93" s="73">
        <f t="shared" si="6"/>
        <v>0</v>
      </c>
      <c r="G93" s="43">
        <f t="shared" si="7"/>
        <v>0</v>
      </c>
      <c r="I93" s="18"/>
      <c r="J93" s="136"/>
      <c r="K93" s="82"/>
      <c r="L93" s="143"/>
      <c r="M93" s="86"/>
      <c r="N93" s="170"/>
      <c r="O93" s="170"/>
      <c r="P93" s="170"/>
      <c r="Q93" s="68"/>
      <c r="R93" s="65"/>
      <c r="V93" s="169"/>
      <c r="W93" s="169"/>
    </row>
    <row r="94" spans="1:23" x14ac:dyDescent="0.2">
      <c r="A94" s="171">
        <v>41051</v>
      </c>
      <c r="B94" s="2">
        <v>294191703.04000002</v>
      </c>
      <c r="C94" s="2">
        <v>1470.96</v>
      </c>
      <c r="D94" s="2">
        <f t="shared" si="4"/>
        <v>0</v>
      </c>
      <c r="E94" s="30">
        <f t="shared" si="5"/>
        <v>0</v>
      </c>
      <c r="F94" s="73">
        <f t="shared" si="6"/>
        <v>0</v>
      </c>
      <c r="G94" s="43">
        <f t="shared" si="7"/>
        <v>0</v>
      </c>
      <c r="I94" s="18"/>
      <c r="J94" s="136"/>
      <c r="K94" s="82"/>
      <c r="L94" s="143"/>
      <c r="M94" s="86"/>
      <c r="N94" s="170"/>
      <c r="O94" s="170"/>
      <c r="P94" s="170"/>
      <c r="Q94" s="68"/>
      <c r="R94" s="65"/>
      <c r="V94" s="169"/>
      <c r="W94" s="169"/>
    </row>
    <row r="95" spans="1:23" x14ac:dyDescent="0.2">
      <c r="A95" s="171">
        <v>41052</v>
      </c>
      <c r="B95" s="2">
        <v>294191703.04000002</v>
      </c>
      <c r="C95" s="2">
        <v>1470.96</v>
      </c>
      <c r="D95" s="2">
        <f t="shared" si="4"/>
        <v>0</v>
      </c>
      <c r="E95" s="30">
        <f t="shared" si="5"/>
        <v>0</v>
      </c>
      <c r="F95" s="73">
        <f t="shared" si="6"/>
        <v>0</v>
      </c>
      <c r="G95" s="43">
        <f t="shared" si="7"/>
        <v>0</v>
      </c>
      <c r="I95" s="18"/>
      <c r="J95" s="136"/>
      <c r="K95" s="82"/>
      <c r="L95" s="143"/>
      <c r="M95" s="86"/>
      <c r="N95" s="170"/>
      <c r="O95" s="170"/>
      <c r="P95" s="170"/>
      <c r="Q95" s="68"/>
      <c r="R95" s="65"/>
      <c r="V95" s="169"/>
      <c r="W95" s="169"/>
    </row>
    <row r="96" spans="1:23" x14ac:dyDescent="0.2">
      <c r="A96" s="171">
        <v>41053</v>
      </c>
      <c r="B96" s="2">
        <v>294191703.04000002</v>
      </c>
      <c r="C96" s="2">
        <v>1470.96</v>
      </c>
      <c r="D96" s="2">
        <f t="shared" si="4"/>
        <v>0</v>
      </c>
      <c r="E96" s="30">
        <f t="shared" si="5"/>
        <v>0</v>
      </c>
      <c r="F96" s="73">
        <f t="shared" si="6"/>
        <v>0</v>
      </c>
      <c r="G96" s="43">
        <f t="shared" si="7"/>
        <v>0</v>
      </c>
      <c r="I96" s="18"/>
      <c r="J96" s="136"/>
      <c r="K96" s="82"/>
      <c r="L96" s="143"/>
      <c r="M96" s="86"/>
      <c r="N96" s="170"/>
      <c r="O96" s="170"/>
      <c r="P96" s="170"/>
      <c r="Q96" s="68"/>
      <c r="R96" s="65"/>
      <c r="V96" s="169"/>
      <c r="W96" s="169"/>
    </row>
    <row r="97" spans="1:23" x14ac:dyDescent="0.2">
      <c r="A97" s="171">
        <v>41054</v>
      </c>
      <c r="B97" s="2">
        <v>294191703.04000002</v>
      </c>
      <c r="C97" s="2">
        <v>1470.96</v>
      </c>
      <c r="D97" s="2">
        <f t="shared" si="4"/>
        <v>0</v>
      </c>
      <c r="E97" s="30">
        <f t="shared" si="5"/>
        <v>0</v>
      </c>
      <c r="F97" s="73">
        <f t="shared" si="6"/>
        <v>0</v>
      </c>
      <c r="G97" s="43">
        <f t="shared" si="7"/>
        <v>0</v>
      </c>
      <c r="I97" s="18"/>
      <c r="J97" s="136"/>
      <c r="K97" s="82"/>
      <c r="L97" s="143"/>
      <c r="M97" s="86"/>
      <c r="N97" s="170"/>
      <c r="O97" s="170"/>
      <c r="P97" s="170"/>
      <c r="Q97" s="68"/>
      <c r="R97" s="65"/>
      <c r="V97" s="169"/>
      <c r="W97" s="169"/>
    </row>
    <row r="98" spans="1:23" x14ac:dyDescent="0.2">
      <c r="A98" s="171">
        <v>41055</v>
      </c>
      <c r="B98" s="2">
        <v>294191703.04000002</v>
      </c>
      <c r="C98" s="2">
        <v>1470.96</v>
      </c>
      <c r="D98" s="2">
        <f t="shared" si="4"/>
        <v>0</v>
      </c>
      <c r="E98" s="30">
        <f t="shared" si="5"/>
        <v>0</v>
      </c>
      <c r="F98" s="73">
        <f t="shared" si="6"/>
        <v>0</v>
      </c>
      <c r="G98" s="43">
        <f t="shared" si="7"/>
        <v>0</v>
      </c>
      <c r="I98" s="18"/>
      <c r="J98" s="136"/>
      <c r="K98" s="82"/>
      <c r="L98" s="143"/>
      <c r="M98" s="86"/>
      <c r="N98" s="170"/>
      <c r="O98" s="170"/>
      <c r="P98" s="170"/>
      <c r="Q98" s="68"/>
      <c r="R98" s="65"/>
      <c r="V98" s="169"/>
      <c r="W98" s="169"/>
    </row>
    <row r="99" spans="1:23" x14ac:dyDescent="0.2">
      <c r="A99" s="171">
        <v>41056</v>
      </c>
      <c r="B99" s="2">
        <v>294191703.04000002</v>
      </c>
      <c r="C99" s="2">
        <v>1470.96</v>
      </c>
      <c r="D99" s="2">
        <f t="shared" si="4"/>
        <v>0</v>
      </c>
      <c r="E99" s="30">
        <f t="shared" si="5"/>
        <v>0</v>
      </c>
      <c r="F99" s="73">
        <f t="shared" si="6"/>
        <v>0</v>
      </c>
      <c r="G99" s="43">
        <f t="shared" si="7"/>
        <v>0</v>
      </c>
      <c r="I99" s="18"/>
      <c r="J99" s="136"/>
      <c r="K99" s="82"/>
      <c r="L99" s="143"/>
      <c r="M99" s="86"/>
      <c r="N99" s="170"/>
      <c r="O99" s="170"/>
      <c r="P99" s="170"/>
      <c r="Q99" s="68"/>
      <c r="R99" s="65"/>
      <c r="V99" s="169"/>
      <c r="W99" s="169"/>
    </row>
    <row r="100" spans="1:23" x14ac:dyDescent="0.2">
      <c r="A100" s="171">
        <v>41057</v>
      </c>
      <c r="B100" s="2">
        <v>294191703.04000002</v>
      </c>
      <c r="C100" s="2">
        <v>1470.96</v>
      </c>
      <c r="D100" s="2">
        <f t="shared" si="4"/>
        <v>0</v>
      </c>
      <c r="E100" s="30">
        <f t="shared" si="5"/>
        <v>0</v>
      </c>
      <c r="F100" s="73">
        <f t="shared" si="6"/>
        <v>0</v>
      </c>
      <c r="G100" s="43">
        <f t="shared" si="7"/>
        <v>0</v>
      </c>
      <c r="I100" s="18"/>
      <c r="J100" s="136"/>
      <c r="K100" s="82"/>
      <c r="L100" s="143"/>
      <c r="M100" s="86"/>
      <c r="N100" s="170"/>
      <c r="O100" s="170"/>
      <c r="P100" s="170"/>
      <c r="Q100" s="68"/>
      <c r="R100" s="65"/>
      <c r="V100" s="169"/>
      <c r="W100" s="169"/>
    </row>
    <row r="101" spans="1:23" x14ac:dyDescent="0.2">
      <c r="A101" s="171">
        <v>41058</v>
      </c>
      <c r="B101" s="2">
        <v>294191703.04000002</v>
      </c>
      <c r="C101" s="2">
        <v>1470.96</v>
      </c>
      <c r="D101" s="2">
        <f t="shared" si="4"/>
        <v>0</v>
      </c>
      <c r="E101" s="30">
        <f t="shared" si="5"/>
        <v>0</v>
      </c>
      <c r="F101" s="73">
        <f t="shared" si="6"/>
        <v>0</v>
      </c>
      <c r="G101" s="43">
        <f t="shared" si="7"/>
        <v>0</v>
      </c>
      <c r="I101" s="18"/>
      <c r="J101" s="136"/>
      <c r="K101" s="82"/>
      <c r="L101" s="143"/>
      <c r="M101" s="86"/>
      <c r="N101" s="170"/>
      <c r="O101" s="170"/>
      <c r="P101" s="170"/>
      <c r="Q101" s="68"/>
      <c r="R101" s="65"/>
      <c r="V101" s="169"/>
      <c r="W101" s="169"/>
    </row>
    <row r="102" spans="1:23" x14ac:dyDescent="0.2">
      <c r="A102" s="171">
        <v>41059</v>
      </c>
      <c r="B102" s="2">
        <v>294191703.04000002</v>
      </c>
      <c r="C102" s="2">
        <v>1470.96</v>
      </c>
      <c r="D102" s="2">
        <f t="shared" si="4"/>
        <v>0</v>
      </c>
      <c r="E102" s="30">
        <f t="shared" si="5"/>
        <v>0</v>
      </c>
      <c r="F102" s="73">
        <f t="shared" si="6"/>
        <v>0</v>
      </c>
      <c r="G102" s="43">
        <f t="shared" si="7"/>
        <v>0</v>
      </c>
      <c r="I102" s="18"/>
      <c r="J102" s="136"/>
      <c r="K102" s="82"/>
      <c r="L102" s="143"/>
      <c r="M102" s="86"/>
      <c r="N102" s="170"/>
      <c r="O102" s="170"/>
      <c r="P102" s="170"/>
      <c r="Q102" s="68"/>
      <c r="R102" s="65"/>
      <c r="V102" s="169"/>
      <c r="W102" s="169"/>
    </row>
    <row r="103" spans="1:23" x14ac:dyDescent="0.2">
      <c r="A103" s="171">
        <v>41060</v>
      </c>
      <c r="B103" s="31">
        <v>294030076.50999999</v>
      </c>
      <c r="C103" s="31">
        <v>1470.15</v>
      </c>
      <c r="D103" s="2">
        <f t="shared" si="4"/>
        <v>-161626.53000003099</v>
      </c>
      <c r="E103" s="30">
        <f t="shared" si="5"/>
        <v>-0.80999999999994543</v>
      </c>
      <c r="F103" s="73">
        <f t="shared" si="6"/>
        <v>-5.493918704364525E-4</v>
      </c>
      <c r="G103" s="43">
        <f t="shared" si="7"/>
        <v>-5.5066079295150471E-4</v>
      </c>
      <c r="I103" s="18"/>
      <c r="J103" s="136"/>
      <c r="K103" s="82"/>
      <c r="L103" s="143"/>
      <c r="M103" s="86"/>
      <c r="N103" s="170"/>
      <c r="O103" s="170"/>
      <c r="P103" s="170"/>
      <c r="Q103" s="68"/>
      <c r="R103" s="65"/>
      <c r="V103" s="169"/>
      <c r="W103" s="169"/>
    </row>
    <row r="104" spans="1:23" x14ac:dyDescent="0.2">
      <c r="A104" s="171">
        <v>41061</v>
      </c>
      <c r="B104" s="2">
        <v>294030076.50999999</v>
      </c>
      <c r="C104" s="2">
        <v>1470.15</v>
      </c>
      <c r="D104" s="2">
        <f t="shared" si="4"/>
        <v>0</v>
      </c>
      <c r="E104" s="30">
        <f t="shared" si="5"/>
        <v>0</v>
      </c>
      <c r="F104" s="73">
        <f t="shared" si="6"/>
        <v>0</v>
      </c>
      <c r="G104" s="43">
        <f t="shared" si="7"/>
        <v>0</v>
      </c>
      <c r="I104" s="18"/>
      <c r="J104" s="136"/>
      <c r="K104" s="82"/>
      <c r="L104" s="143"/>
      <c r="M104" s="86"/>
      <c r="N104" s="170"/>
      <c r="O104" s="170"/>
      <c r="P104" s="170"/>
      <c r="Q104" s="68"/>
      <c r="R104" s="65"/>
      <c r="V104" s="169"/>
      <c r="W104" s="169"/>
    </row>
    <row r="105" spans="1:23" x14ac:dyDescent="0.2">
      <c r="A105" s="171">
        <v>41062</v>
      </c>
      <c r="B105" s="2">
        <v>294030076.50999999</v>
      </c>
      <c r="C105" s="2">
        <v>1470.15</v>
      </c>
      <c r="D105" s="2">
        <f t="shared" si="4"/>
        <v>0</v>
      </c>
      <c r="E105" s="30">
        <f t="shared" si="5"/>
        <v>0</v>
      </c>
      <c r="F105" s="73">
        <f t="shared" si="6"/>
        <v>0</v>
      </c>
      <c r="G105" s="43">
        <f t="shared" si="7"/>
        <v>0</v>
      </c>
      <c r="I105" s="18"/>
      <c r="J105" s="136"/>
      <c r="K105" s="82"/>
      <c r="L105" s="143"/>
      <c r="M105" s="86"/>
      <c r="N105" s="170"/>
      <c r="O105" s="170"/>
      <c r="P105" s="170"/>
      <c r="Q105" s="68"/>
      <c r="R105" s="65"/>
      <c r="V105" s="169"/>
      <c r="W105" s="169"/>
    </row>
    <row r="106" spans="1:23" x14ac:dyDescent="0.2">
      <c r="A106" s="171">
        <v>41063</v>
      </c>
      <c r="B106" s="2">
        <v>294030076.50999999</v>
      </c>
      <c r="C106" s="2">
        <v>1470.15</v>
      </c>
      <c r="D106" s="2">
        <f t="shared" si="4"/>
        <v>0</v>
      </c>
      <c r="E106" s="30">
        <f t="shared" si="5"/>
        <v>0</v>
      </c>
      <c r="F106" s="73">
        <f t="shared" si="6"/>
        <v>0</v>
      </c>
      <c r="G106" s="43">
        <f t="shared" si="7"/>
        <v>0</v>
      </c>
      <c r="I106" s="18"/>
      <c r="J106" s="136"/>
      <c r="K106" s="82"/>
      <c r="L106" s="143"/>
      <c r="M106" s="86"/>
      <c r="N106" s="170"/>
      <c r="O106" s="170"/>
      <c r="P106" s="170"/>
      <c r="Q106" s="68"/>
      <c r="R106" s="65"/>
      <c r="V106" s="169"/>
      <c r="W106" s="169"/>
    </row>
    <row r="107" spans="1:23" x14ac:dyDescent="0.2">
      <c r="A107" s="171">
        <v>41064</v>
      </c>
      <c r="B107" s="2">
        <v>294030076.50999999</v>
      </c>
      <c r="C107" s="2">
        <v>1470.15</v>
      </c>
      <c r="D107" s="2">
        <f t="shared" si="4"/>
        <v>0</v>
      </c>
      <c r="E107" s="30">
        <f t="shared" si="5"/>
        <v>0</v>
      </c>
      <c r="F107" s="73">
        <f t="shared" si="6"/>
        <v>0</v>
      </c>
      <c r="G107" s="43">
        <f t="shared" si="7"/>
        <v>0</v>
      </c>
      <c r="I107" s="18"/>
      <c r="J107" s="136"/>
      <c r="K107" s="82"/>
      <c r="L107" s="143"/>
      <c r="M107" s="86"/>
      <c r="N107" s="170"/>
      <c r="O107" s="170"/>
      <c r="P107" s="170"/>
      <c r="Q107" s="68"/>
      <c r="R107" s="65"/>
      <c r="V107" s="169"/>
      <c r="W107" s="169"/>
    </row>
    <row r="108" spans="1:23" x14ac:dyDescent="0.2">
      <c r="A108" s="171">
        <v>41065</v>
      </c>
      <c r="B108" s="2">
        <v>294030076.50999999</v>
      </c>
      <c r="C108" s="2">
        <v>1470.15</v>
      </c>
      <c r="D108" s="2">
        <f t="shared" si="4"/>
        <v>0</v>
      </c>
      <c r="E108" s="30">
        <f t="shared" si="5"/>
        <v>0</v>
      </c>
      <c r="F108" s="73">
        <f t="shared" si="6"/>
        <v>0</v>
      </c>
      <c r="G108" s="43">
        <f t="shared" si="7"/>
        <v>0</v>
      </c>
      <c r="I108" s="18"/>
      <c r="J108" s="136"/>
      <c r="K108" s="82"/>
      <c r="L108" s="143"/>
      <c r="M108" s="86"/>
      <c r="N108" s="170"/>
      <c r="O108" s="170"/>
      <c r="P108" s="170"/>
      <c r="Q108" s="68"/>
      <c r="R108" s="65"/>
      <c r="V108" s="169"/>
      <c r="W108" s="169"/>
    </row>
    <row r="109" spans="1:23" x14ac:dyDescent="0.2">
      <c r="A109" s="171">
        <v>41066</v>
      </c>
      <c r="B109" s="2">
        <v>294030076.50999999</v>
      </c>
      <c r="C109" s="2">
        <v>1470.15</v>
      </c>
      <c r="D109" s="2">
        <f t="shared" si="4"/>
        <v>0</v>
      </c>
      <c r="E109" s="30">
        <f t="shared" si="5"/>
        <v>0</v>
      </c>
      <c r="F109" s="73">
        <f t="shared" si="6"/>
        <v>0</v>
      </c>
      <c r="G109" s="43">
        <f t="shared" si="7"/>
        <v>0</v>
      </c>
      <c r="I109" s="18"/>
      <c r="J109" s="136"/>
      <c r="K109" s="82"/>
      <c r="L109" s="143"/>
      <c r="M109" s="86"/>
      <c r="N109" s="170"/>
      <c r="O109" s="170"/>
      <c r="P109" s="170"/>
      <c r="Q109" s="68"/>
      <c r="R109" s="65"/>
      <c r="V109" s="169"/>
      <c r="W109" s="169"/>
    </row>
    <row r="110" spans="1:23" x14ac:dyDescent="0.2">
      <c r="A110" s="171">
        <v>41067</v>
      </c>
      <c r="B110" s="2">
        <v>294030076.50999999</v>
      </c>
      <c r="C110" s="2">
        <v>1470.15</v>
      </c>
      <c r="D110" s="2">
        <f t="shared" si="4"/>
        <v>0</v>
      </c>
      <c r="E110" s="30">
        <f t="shared" si="5"/>
        <v>0</v>
      </c>
      <c r="F110" s="73">
        <f t="shared" si="6"/>
        <v>0</v>
      </c>
      <c r="G110" s="43">
        <f t="shared" si="7"/>
        <v>0</v>
      </c>
      <c r="I110" s="18"/>
      <c r="J110" s="136"/>
      <c r="K110" s="82"/>
      <c r="L110" s="143"/>
      <c r="M110" s="86"/>
      <c r="N110" s="170"/>
      <c r="O110" s="170"/>
      <c r="P110" s="170"/>
      <c r="Q110" s="68"/>
      <c r="R110" s="65"/>
      <c r="V110" s="169"/>
      <c r="W110" s="169"/>
    </row>
    <row r="111" spans="1:23" x14ac:dyDescent="0.2">
      <c r="A111" s="171">
        <v>41068</v>
      </c>
      <c r="B111" s="2">
        <v>294030076.50999999</v>
      </c>
      <c r="C111" s="2">
        <v>1470.15</v>
      </c>
      <c r="D111" s="2">
        <f t="shared" si="4"/>
        <v>0</v>
      </c>
      <c r="E111" s="30">
        <f t="shared" si="5"/>
        <v>0</v>
      </c>
      <c r="F111" s="73">
        <f t="shared" si="6"/>
        <v>0</v>
      </c>
      <c r="G111" s="43">
        <f t="shared" si="7"/>
        <v>0</v>
      </c>
      <c r="I111" s="18"/>
      <c r="J111" s="136"/>
      <c r="K111" s="82"/>
      <c r="L111" s="143"/>
      <c r="M111" s="86"/>
      <c r="N111" s="170"/>
      <c r="O111" s="170"/>
      <c r="P111" s="170"/>
      <c r="Q111" s="68"/>
      <c r="R111" s="65"/>
      <c r="V111" s="169"/>
      <c r="W111" s="169"/>
    </row>
    <row r="112" spans="1:23" x14ac:dyDescent="0.2">
      <c r="A112" s="171">
        <v>41069</v>
      </c>
      <c r="B112" s="2">
        <v>294030076.50999999</v>
      </c>
      <c r="C112" s="2">
        <v>1470.15</v>
      </c>
      <c r="D112" s="2">
        <f t="shared" si="4"/>
        <v>0</v>
      </c>
      <c r="E112" s="30">
        <f t="shared" si="5"/>
        <v>0</v>
      </c>
      <c r="F112" s="73">
        <f t="shared" si="6"/>
        <v>0</v>
      </c>
      <c r="G112" s="43">
        <f t="shared" si="7"/>
        <v>0</v>
      </c>
      <c r="I112" s="18"/>
      <c r="J112" s="136"/>
      <c r="K112" s="82"/>
      <c r="L112" s="143"/>
      <c r="M112" s="86"/>
      <c r="N112" s="170"/>
      <c r="O112" s="170"/>
      <c r="P112" s="170"/>
      <c r="Q112" s="68"/>
      <c r="R112" s="65"/>
      <c r="V112" s="169"/>
      <c r="W112" s="169"/>
    </row>
    <row r="113" spans="1:23" x14ac:dyDescent="0.2">
      <c r="A113" s="171">
        <v>41070</v>
      </c>
      <c r="B113" s="2">
        <v>294030076.50999999</v>
      </c>
      <c r="C113" s="2">
        <v>1470.15</v>
      </c>
      <c r="D113" s="2">
        <f t="shared" si="4"/>
        <v>0</v>
      </c>
      <c r="E113" s="30">
        <f t="shared" si="5"/>
        <v>0</v>
      </c>
      <c r="F113" s="73">
        <f t="shared" si="6"/>
        <v>0</v>
      </c>
      <c r="G113" s="43">
        <f t="shared" si="7"/>
        <v>0</v>
      </c>
      <c r="I113" s="18"/>
      <c r="J113" s="136"/>
      <c r="K113" s="82"/>
      <c r="L113" s="143"/>
      <c r="M113" s="86"/>
      <c r="N113" s="170"/>
      <c r="O113" s="170"/>
      <c r="P113" s="170"/>
      <c r="Q113" s="68"/>
      <c r="R113" s="65"/>
      <c r="V113" s="169"/>
      <c r="W113" s="169"/>
    </row>
    <row r="114" spans="1:23" x14ac:dyDescent="0.2">
      <c r="A114" s="171">
        <v>41071</v>
      </c>
      <c r="B114" s="2">
        <v>294030076.50999999</v>
      </c>
      <c r="C114" s="2">
        <v>1470.15</v>
      </c>
      <c r="D114" s="2">
        <f t="shared" si="4"/>
        <v>0</v>
      </c>
      <c r="E114" s="30">
        <f t="shared" si="5"/>
        <v>0</v>
      </c>
      <c r="F114" s="73">
        <f t="shared" si="6"/>
        <v>0</v>
      </c>
      <c r="G114" s="43">
        <f t="shared" si="7"/>
        <v>0</v>
      </c>
      <c r="I114" s="18"/>
      <c r="J114" s="136"/>
      <c r="K114" s="82"/>
      <c r="L114" s="143"/>
      <c r="M114" s="86"/>
      <c r="N114" s="170"/>
      <c r="O114" s="170"/>
      <c r="P114" s="170"/>
      <c r="Q114" s="68"/>
      <c r="R114" s="65"/>
      <c r="V114" s="169"/>
      <c r="W114" s="169"/>
    </row>
    <row r="115" spans="1:23" x14ac:dyDescent="0.2">
      <c r="A115" s="171">
        <v>41072</v>
      </c>
      <c r="B115" s="2">
        <v>294030076.50999999</v>
      </c>
      <c r="C115" s="2">
        <v>1470.15</v>
      </c>
      <c r="D115" s="2">
        <f t="shared" si="4"/>
        <v>0</v>
      </c>
      <c r="E115" s="30">
        <f t="shared" si="5"/>
        <v>0</v>
      </c>
      <c r="F115" s="73">
        <f t="shared" si="6"/>
        <v>0</v>
      </c>
      <c r="G115" s="43">
        <f t="shared" si="7"/>
        <v>0</v>
      </c>
      <c r="I115" s="18"/>
      <c r="J115" s="136"/>
      <c r="K115" s="82"/>
      <c r="L115" s="143"/>
      <c r="M115" s="86"/>
      <c r="N115" s="170"/>
      <c r="O115" s="170"/>
      <c r="P115" s="170"/>
      <c r="Q115" s="68"/>
      <c r="R115" s="65"/>
      <c r="V115" s="169"/>
      <c r="W115" s="169"/>
    </row>
    <row r="116" spans="1:23" x14ac:dyDescent="0.2">
      <c r="A116" s="171">
        <v>41073</v>
      </c>
      <c r="B116" s="2">
        <v>294030076.50999999</v>
      </c>
      <c r="C116" s="2">
        <v>1470.15</v>
      </c>
      <c r="D116" s="2">
        <f t="shared" si="4"/>
        <v>0</v>
      </c>
      <c r="E116" s="30">
        <f t="shared" si="5"/>
        <v>0</v>
      </c>
      <c r="F116" s="73">
        <f t="shared" si="6"/>
        <v>0</v>
      </c>
      <c r="G116" s="43">
        <f t="shared" si="7"/>
        <v>0</v>
      </c>
      <c r="I116" s="18"/>
      <c r="J116" s="136"/>
      <c r="K116" s="82"/>
      <c r="L116" s="143"/>
      <c r="M116" s="86"/>
      <c r="N116" s="170"/>
      <c r="O116" s="170"/>
      <c r="P116" s="170"/>
      <c r="Q116" s="68"/>
      <c r="R116" s="65"/>
      <c r="V116" s="169"/>
      <c r="W116" s="169"/>
    </row>
    <row r="117" spans="1:23" x14ac:dyDescent="0.2">
      <c r="A117" s="171">
        <v>41074</v>
      </c>
      <c r="B117" s="2">
        <v>294030076.50999999</v>
      </c>
      <c r="C117" s="2">
        <v>1470.15</v>
      </c>
      <c r="D117" s="2">
        <f t="shared" si="4"/>
        <v>0</v>
      </c>
      <c r="E117" s="30">
        <f t="shared" si="5"/>
        <v>0</v>
      </c>
      <c r="F117" s="73">
        <f t="shared" si="6"/>
        <v>0</v>
      </c>
      <c r="G117" s="43">
        <f t="shared" si="7"/>
        <v>0</v>
      </c>
      <c r="I117" s="18"/>
      <c r="J117" s="136"/>
      <c r="K117" s="82"/>
      <c r="L117" s="143"/>
      <c r="M117" s="86"/>
      <c r="N117" s="170"/>
      <c r="O117" s="170"/>
      <c r="P117" s="170"/>
      <c r="Q117" s="68"/>
      <c r="R117" s="65"/>
      <c r="V117" s="169"/>
      <c r="W117" s="169"/>
    </row>
    <row r="118" spans="1:23" x14ac:dyDescent="0.2">
      <c r="A118" s="171">
        <v>41075</v>
      </c>
      <c r="B118" s="2">
        <v>294030076.50999999</v>
      </c>
      <c r="C118" s="2">
        <v>1470.15</v>
      </c>
      <c r="D118" s="2">
        <f t="shared" si="4"/>
        <v>0</v>
      </c>
      <c r="E118" s="30">
        <f t="shared" si="5"/>
        <v>0</v>
      </c>
      <c r="F118" s="73">
        <f t="shared" si="6"/>
        <v>0</v>
      </c>
      <c r="G118" s="43">
        <f t="shared" si="7"/>
        <v>0</v>
      </c>
      <c r="I118" s="18"/>
      <c r="J118" s="136"/>
      <c r="K118" s="82"/>
      <c r="L118" s="143"/>
      <c r="M118" s="86"/>
      <c r="N118" s="170"/>
      <c r="O118" s="170"/>
      <c r="P118" s="170"/>
      <c r="Q118" s="68"/>
      <c r="R118" s="65"/>
      <c r="V118" s="169"/>
      <c r="W118" s="169"/>
    </row>
    <row r="119" spans="1:23" x14ac:dyDescent="0.2">
      <c r="A119" s="171">
        <v>41076</v>
      </c>
      <c r="B119" s="2">
        <v>294030076.50999999</v>
      </c>
      <c r="C119" s="2">
        <v>1470.15</v>
      </c>
      <c r="D119" s="2">
        <f t="shared" si="4"/>
        <v>0</v>
      </c>
      <c r="E119" s="30">
        <f t="shared" si="5"/>
        <v>0</v>
      </c>
      <c r="F119" s="73">
        <f t="shared" si="6"/>
        <v>0</v>
      </c>
      <c r="G119" s="43">
        <f t="shared" si="7"/>
        <v>0</v>
      </c>
      <c r="I119" s="18"/>
      <c r="J119" s="136"/>
      <c r="K119" s="82"/>
      <c r="L119" s="143"/>
      <c r="M119" s="86"/>
      <c r="N119" s="170"/>
      <c r="O119" s="170"/>
      <c r="P119" s="170"/>
      <c r="Q119" s="68"/>
      <c r="R119" s="65"/>
      <c r="V119" s="169"/>
      <c r="W119" s="169"/>
    </row>
    <row r="120" spans="1:23" x14ac:dyDescent="0.2">
      <c r="A120" s="171">
        <v>41077</v>
      </c>
      <c r="B120" s="2">
        <v>294030076.50999999</v>
      </c>
      <c r="C120" s="2">
        <v>1470.15</v>
      </c>
      <c r="D120" s="2">
        <f t="shared" si="4"/>
        <v>0</v>
      </c>
      <c r="E120" s="30">
        <f t="shared" si="5"/>
        <v>0</v>
      </c>
      <c r="F120" s="73">
        <f t="shared" si="6"/>
        <v>0</v>
      </c>
      <c r="G120" s="43">
        <f t="shared" si="7"/>
        <v>0</v>
      </c>
      <c r="I120" s="18"/>
      <c r="J120" s="136"/>
      <c r="K120" s="82"/>
      <c r="L120" s="143"/>
      <c r="M120" s="86"/>
      <c r="N120" s="170"/>
      <c r="O120" s="170"/>
      <c r="P120" s="170"/>
      <c r="Q120" s="68"/>
      <c r="R120" s="65"/>
      <c r="V120" s="169"/>
      <c r="W120" s="169"/>
    </row>
    <row r="121" spans="1:23" x14ac:dyDescent="0.2">
      <c r="A121" s="171">
        <v>41078</v>
      </c>
      <c r="B121" s="2">
        <v>294030076.50999999</v>
      </c>
      <c r="C121" s="2">
        <v>1470.15</v>
      </c>
      <c r="D121" s="2">
        <f t="shared" si="4"/>
        <v>0</v>
      </c>
      <c r="E121" s="30">
        <f t="shared" si="5"/>
        <v>0</v>
      </c>
      <c r="F121" s="73">
        <f t="shared" si="6"/>
        <v>0</v>
      </c>
      <c r="G121" s="43">
        <f t="shared" si="7"/>
        <v>0</v>
      </c>
      <c r="I121" s="18"/>
      <c r="J121" s="136"/>
      <c r="K121" s="82"/>
      <c r="L121" s="143"/>
      <c r="M121" s="86"/>
      <c r="N121" s="170"/>
      <c r="O121" s="170"/>
      <c r="P121" s="170"/>
      <c r="Q121" s="68"/>
      <c r="R121" s="65"/>
      <c r="V121" s="169"/>
      <c r="W121" s="169"/>
    </row>
    <row r="122" spans="1:23" x14ac:dyDescent="0.2">
      <c r="A122" s="171">
        <v>41079</v>
      </c>
      <c r="B122" s="2">
        <v>294030076.50999999</v>
      </c>
      <c r="C122" s="2">
        <v>1470.15</v>
      </c>
      <c r="D122" s="2">
        <f t="shared" si="4"/>
        <v>0</v>
      </c>
      <c r="E122" s="30">
        <f t="shared" si="5"/>
        <v>0</v>
      </c>
      <c r="F122" s="73">
        <f t="shared" si="6"/>
        <v>0</v>
      </c>
      <c r="G122" s="43">
        <f t="shared" si="7"/>
        <v>0</v>
      </c>
      <c r="I122" s="18"/>
      <c r="J122" s="136"/>
      <c r="K122" s="82"/>
      <c r="L122" s="143"/>
      <c r="M122" s="86"/>
      <c r="N122" s="170"/>
      <c r="O122" s="170"/>
      <c r="P122" s="170"/>
      <c r="Q122" s="68"/>
      <c r="R122" s="65"/>
      <c r="V122" s="169"/>
      <c r="W122" s="169"/>
    </row>
    <row r="123" spans="1:23" x14ac:dyDescent="0.2">
      <c r="A123" s="171">
        <v>41080</v>
      </c>
      <c r="B123" s="2">
        <v>294030076.50999999</v>
      </c>
      <c r="C123" s="2">
        <v>1470.15</v>
      </c>
      <c r="D123" s="2">
        <f t="shared" si="4"/>
        <v>0</v>
      </c>
      <c r="E123" s="30">
        <f t="shared" si="5"/>
        <v>0</v>
      </c>
      <c r="F123" s="73">
        <f t="shared" si="6"/>
        <v>0</v>
      </c>
      <c r="G123" s="43">
        <f t="shared" si="7"/>
        <v>0</v>
      </c>
      <c r="I123" s="18"/>
      <c r="J123" s="136"/>
      <c r="K123" s="82"/>
      <c r="L123" s="143"/>
      <c r="M123" s="86"/>
      <c r="N123" s="170"/>
      <c r="O123" s="170"/>
      <c r="P123" s="170"/>
      <c r="Q123" s="68"/>
      <c r="R123" s="65"/>
      <c r="V123" s="169"/>
      <c r="W123" s="169"/>
    </row>
    <row r="124" spans="1:23" x14ac:dyDescent="0.2">
      <c r="A124" s="171">
        <v>41081</v>
      </c>
      <c r="B124" s="2">
        <v>294030076.50999999</v>
      </c>
      <c r="C124" s="2">
        <v>1470.15</v>
      </c>
      <c r="D124" s="2">
        <f t="shared" si="4"/>
        <v>0</v>
      </c>
      <c r="E124" s="30">
        <f t="shared" si="5"/>
        <v>0</v>
      </c>
      <c r="F124" s="73">
        <f t="shared" si="6"/>
        <v>0</v>
      </c>
      <c r="G124" s="43">
        <f t="shared" si="7"/>
        <v>0</v>
      </c>
      <c r="I124" s="18"/>
      <c r="J124" s="136"/>
      <c r="K124" s="82"/>
      <c r="L124" s="143"/>
      <c r="M124" s="86"/>
      <c r="N124" s="170"/>
      <c r="O124" s="170"/>
      <c r="P124" s="170"/>
      <c r="Q124" s="68"/>
      <c r="R124" s="65"/>
      <c r="V124" s="169"/>
      <c r="W124" s="169"/>
    </row>
    <row r="125" spans="1:23" x14ac:dyDescent="0.2">
      <c r="A125" s="171">
        <v>41082</v>
      </c>
      <c r="B125" s="2">
        <v>294030076.50999999</v>
      </c>
      <c r="C125" s="2">
        <v>1470.15</v>
      </c>
      <c r="D125" s="2">
        <f t="shared" si="4"/>
        <v>0</v>
      </c>
      <c r="E125" s="30">
        <f t="shared" si="5"/>
        <v>0</v>
      </c>
      <c r="F125" s="73">
        <f t="shared" si="6"/>
        <v>0</v>
      </c>
      <c r="G125" s="43">
        <f t="shared" si="7"/>
        <v>0</v>
      </c>
      <c r="I125" s="18"/>
      <c r="J125" s="136"/>
      <c r="K125" s="82"/>
      <c r="L125" s="143"/>
      <c r="M125" s="86"/>
      <c r="N125" s="170"/>
      <c r="O125" s="170"/>
      <c r="P125" s="170"/>
      <c r="Q125" s="68"/>
      <c r="R125" s="65"/>
      <c r="V125" s="169"/>
      <c r="W125" s="169"/>
    </row>
    <row r="126" spans="1:23" x14ac:dyDescent="0.2">
      <c r="A126" s="171">
        <v>41083</v>
      </c>
      <c r="B126" s="2">
        <v>294030076.50999999</v>
      </c>
      <c r="C126" s="2">
        <v>1470.15</v>
      </c>
      <c r="D126" s="2">
        <f t="shared" si="4"/>
        <v>0</v>
      </c>
      <c r="E126" s="30">
        <f t="shared" si="5"/>
        <v>0</v>
      </c>
      <c r="F126" s="73">
        <f t="shared" si="6"/>
        <v>0</v>
      </c>
      <c r="G126" s="43">
        <f t="shared" si="7"/>
        <v>0</v>
      </c>
      <c r="I126" s="18"/>
      <c r="J126" s="136"/>
      <c r="K126" s="82"/>
      <c r="L126" s="143"/>
      <c r="M126" s="86"/>
      <c r="N126" s="170"/>
      <c r="O126" s="170"/>
      <c r="P126" s="170"/>
      <c r="Q126" s="68"/>
      <c r="R126" s="65"/>
      <c r="V126" s="169"/>
      <c r="W126" s="169"/>
    </row>
    <row r="127" spans="1:23" x14ac:dyDescent="0.2">
      <c r="A127" s="171">
        <v>41084</v>
      </c>
      <c r="B127" s="2">
        <v>294030076.50999999</v>
      </c>
      <c r="C127" s="2">
        <v>1470.15</v>
      </c>
      <c r="D127" s="2">
        <f t="shared" si="4"/>
        <v>0</v>
      </c>
      <c r="E127" s="30">
        <f t="shared" si="5"/>
        <v>0</v>
      </c>
      <c r="F127" s="73">
        <f t="shared" si="6"/>
        <v>0</v>
      </c>
      <c r="G127" s="43">
        <f t="shared" si="7"/>
        <v>0</v>
      </c>
      <c r="I127" s="18"/>
      <c r="J127" s="136"/>
      <c r="K127" s="82"/>
      <c r="L127" s="143"/>
      <c r="M127" s="86"/>
      <c r="N127" s="170"/>
      <c r="O127" s="170"/>
      <c r="P127" s="170"/>
      <c r="Q127" s="68"/>
      <c r="R127" s="65"/>
      <c r="V127" s="169"/>
      <c r="W127" s="169"/>
    </row>
    <row r="128" spans="1:23" x14ac:dyDescent="0.2">
      <c r="A128" s="171">
        <v>41085</v>
      </c>
      <c r="B128" s="2">
        <v>294030076.50999999</v>
      </c>
      <c r="C128" s="2">
        <v>1470.15</v>
      </c>
      <c r="D128" s="2">
        <f t="shared" si="4"/>
        <v>0</v>
      </c>
      <c r="E128" s="30">
        <f t="shared" si="5"/>
        <v>0</v>
      </c>
      <c r="F128" s="73">
        <f t="shared" si="6"/>
        <v>0</v>
      </c>
      <c r="G128" s="43">
        <f t="shared" si="7"/>
        <v>0</v>
      </c>
      <c r="I128" s="18"/>
      <c r="J128" s="136"/>
      <c r="K128" s="82"/>
      <c r="L128" s="143"/>
      <c r="M128" s="86"/>
      <c r="N128" s="170"/>
      <c r="O128" s="170"/>
      <c r="P128" s="170"/>
      <c r="Q128" s="68"/>
      <c r="R128" s="65"/>
      <c r="V128" s="169"/>
      <c r="W128" s="169"/>
    </row>
    <row r="129" spans="1:23" x14ac:dyDescent="0.2">
      <c r="A129" s="171">
        <v>41086</v>
      </c>
      <c r="B129" s="2">
        <v>294030076.50999999</v>
      </c>
      <c r="C129" s="2">
        <v>1470.15</v>
      </c>
      <c r="D129" s="2">
        <f t="shared" si="4"/>
        <v>0</v>
      </c>
      <c r="E129" s="30">
        <f t="shared" si="5"/>
        <v>0</v>
      </c>
      <c r="F129" s="73">
        <f t="shared" si="6"/>
        <v>0</v>
      </c>
      <c r="G129" s="43">
        <f t="shared" si="7"/>
        <v>0</v>
      </c>
      <c r="I129" s="18"/>
      <c r="J129" s="136"/>
      <c r="K129" s="82"/>
      <c r="L129" s="143"/>
      <c r="M129" s="86"/>
      <c r="N129" s="170"/>
      <c r="O129" s="170"/>
      <c r="P129" s="170"/>
      <c r="Q129" s="68"/>
      <c r="R129" s="65"/>
      <c r="V129" s="169"/>
      <c r="W129" s="169"/>
    </row>
    <row r="130" spans="1:23" x14ac:dyDescent="0.2">
      <c r="A130" s="171">
        <v>41087</v>
      </c>
      <c r="B130" s="2">
        <v>294030076.50999999</v>
      </c>
      <c r="C130" s="2">
        <v>1470.15</v>
      </c>
      <c r="D130" s="2">
        <f t="shared" si="4"/>
        <v>0</v>
      </c>
      <c r="E130" s="30">
        <f t="shared" si="5"/>
        <v>0</v>
      </c>
      <c r="F130" s="73">
        <f t="shared" si="6"/>
        <v>0</v>
      </c>
      <c r="G130" s="43">
        <f t="shared" si="7"/>
        <v>0</v>
      </c>
      <c r="I130" s="18"/>
      <c r="J130" s="136"/>
      <c r="K130" s="82"/>
      <c r="L130" s="143"/>
      <c r="M130" s="86"/>
      <c r="N130" s="170"/>
      <c r="O130" s="170"/>
      <c r="P130" s="170"/>
      <c r="Q130" s="68"/>
      <c r="R130" s="65"/>
      <c r="V130" s="169"/>
      <c r="W130" s="169"/>
    </row>
    <row r="131" spans="1:23" x14ac:dyDescent="0.2">
      <c r="A131" s="171">
        <v>41088</v>
      </c>
      <c r="B131" s="2">
        <v>294030076.50999999</v>
      </c>
      <c r="C131" s="2">
        <v>1470.15</v>
      </c>
      <c r="D131" s="2">
        <f t="shared" si="4"/>
        <v>0</v>
      </c>
      <c r="E131" s="30">
        <f t="shared" si="5"/>
        <v>0</v>
      </c>
      <c r="F131" s="73">
        <f t="shared" si="6"/>
        <v>0</v>
      </c>
      <c r="G131" s="43">
        <f t="shared" si="7"/>
        <v>0</v>
      </c>
      <c r="I131" s="18"/>
      <c r="J131" s="136"/>
      <c r="K131" s="82"/>
      <c r="L131" s="143"/>
      <c r="M131" s="86"/>
      <c r="N131" s="170"/>
      <c r="O131" s="170"/>
      <c r="P131" s="170"/>
      <c r="Q131" s="68"/>
      <c r="R131" s="65"/>
      <c r="V131" s="169"/>
      <c r="W131" s="169"/>
    </row>
    <row r="132" spans="1:23" x14ac:dyDescent="0.2">
      <c r="A132" s="171">
        <v>41089</v>
      </c>
      <c r="B132" s="31">
        <v>293589031.39999998</v>
      </c>
      <c r="C132" s="31">
        <v>1467.95</v>
      </c>
      <c r="D132" s="2">
        <f t="shared" ref="D132:D195" si="8">IF(B132-B131=-B132-B131,0,B132-B131)</f>
        <v>-441045.11000001431</v>
      </c>
      <c r="E132" s="30">
        <f t="shared" ref="E132:E195" si="9">IF(C132-C131=-C132-C131,0,C132-C131)</f>
        <v>-2.2000000000000455</v>
      </c>
      <c r="F132" s="73">
        <f t="shared" ref="F132:F195" si="10">IFERROR(D132/B131,0)</f>
        <v>-1.4999999837942235E-3</v>
      </c>
      <c r="G132" s="43">
        <f t="shared" ref="G132:G195" si="11">IFERROR(E132/C131,0)</f>
        <v>-1.4964459408904163E-3</v>
      </c>
      <c r="I132" s="18"/>
      <c r="J132" s="136"/>
      <c r="K132" s="82"/>
      <c r="L132" s="143"/>
      <c r="M132" s="86"/>
      <c r="N132" s="170"/>
      <c r="O132" s="170"/>
      <c r="P132" s="170"/>
      <c r="Q132" s="68"/>
      <c r="R132" s="65"/>
      <c r="V132" s="169"/>
      <c r="W132" s="169"/>
    </row>
    <row r="133" spans="1:23" x14ac:dyDescent="0.2">
      <c r="A133" s="171">
        <v>41090</v>
      </c>
      <c r="B133" s="2">
        <v>293589031.39999998</v>
      </c>
      <c r="C133" s="2">
        <v>1467.95</v>
      </c>
      <c r="D133" s="2">
        <f t="shared" si="8"/>
        <v>0</v>
      </c>
      <c r="E133" s="30">
        <f t="shared" si="9"/>
        <v>0</v>
      </c>
      <c r="F133" s="73">
        <f t="shared" si="10"/>
        <v>0</v>
      </c>
      <c r="G133" s="43">
        <f t="shared" si="11"/>
        <v>0</v>
      </c>
      <c r="I133" s="18"/>
      <c r="J133" s="136"/>
      <c r="K133" s="82"/>
      <c r="L133" s="143"/>
      <c r="M133" s="86"/>
      <c r="N133" s="170"/>
      <c r="O133" s="170"/>
      <c r="P133" s="170"/>
      <c r="Q133" s="68"/>
      <c r="R133" s="65"/>
      <c r="V133" s="169"/>
      <c r="W133" s="169"/>
    </row>
    <row r="134" spans="1:23" x14ac:dyDescent="0.2">
      <c r="A134" s="171">
        <v>41091</v>
      </c>
      <c r="B134" s="2">
        <v>293589031.39999998</v>
      </c>
      <c r="C134" s="2">
        <v>1467.95</v>
      </c>
      <c r="D134" s="2">
        <f t="shared" si="8"/>
        <v>0</v>
      </c>
      <c r="E134" s="30">
        <f t="shared" si="9"/>
        <v>0</v>
      </c>
      <c r="F134" s="73">
        <f t="shared" si="10"/>
        <v>0</v>
      </c>
      <c r="G134" s="43">
        <f t="shared" si="11"/>
        <v>0</v>
      </c>
      <c r="I134" s="18"/>
      <c r="J134" s="136"/>
      <c r="K134" s="82"/>
      <c r="L134" s="143"/>
      <c r="M134" s="86"/>
      <c r="N134" s="170"/>
      <c r="O134" s="170"/>
      <c r="P134" s="170"/>
      <c r="Q134" s="68"/>
      <c r="R134" s="65"/>
      <c r="V134" s="169"/>
      <c r="W134" s="169"/>
    </row>
    <row r="135" spans="1:23" x14ac:dyDescent="0.2">
      <c r="A135" s="171">
        <v>41092</v>
      </c>
      <c r="B135" s="2">
        <v>293589031.39999998</v>
      </c>
      <c r="C135" s="2">
        <v>1467.95</v>
      </c>
      <c r="D135" s="2">
        <f t="shared" si="8"/>
        <v>0</v>
      </c>
      <c r="E135" s="30">
        <f t="shared" si="9"/>
        <v>0</v>
      </c>
      <c r="F135" s="73">
        <f t="shared" si="10"/>
        <v>0</v>
      </c>
      <c r="G135" s="43">
        <f t="shared" si="11"/>
        <v>0</v>
      </c>
      <c r="I135" s="18"/>
      <c r="J135" s="136"/>
      <c r="K135" s="82"/>
      <c r="L135" s="143"/>
      <c r="M135" s="86"/>
      <c r="N135" s="170"/>
      <c r="O135" s="170"/>
      <c r="P135" s="170"/>
      <c r="Q135" s="68"/>
      <c r="R135" s="65"/>
      <c r="V135" s="169"/>
      <c r="W135" s="169"/>
    </row>
    <row r="136" spans="1:23" x14ac:dyDescent="0.2">
      <c r="A136" s="171">
        <v>41093</v>
      </c>
      <c r="B136" s="2">
        <v>293589031.39999998</v>
      </c>
      <c r="C136" s="2">
        <v>1467.95</v>
      </c>
      <c r="D136" s="2">
        <f t="shared" si="8"/>
        <v>0</v>
      </c>
      <c r="E136" s="30">
        <f t="shared" si="9"/>
        <v>0</v>
      </c>
      <c r="F136" s="73">
        <f t="shared" si="10"/>
        <v>0</v>
      </c>
      <c r="G136" s="43">
        <f t="shared" si="11"/>
        <v>0</v>
      </c>
      <c r="I136" s="18"/>
      <c r="J136" s="136"/>
      <c r="K136" s="82"/>
      <c r="L136" s="143"/>
      <c r="M136" s="86"/>
      <c r="N136" s="170"/>
      <c r="O136" s="170"/>
      <c r="P136" s="170"/>
      <c r="Q136" s="68"/>
      <c r="R136" s="65"/>
      <c r="V136" s="169"/>
      <c r="W136" s="169"/>
    </row>
    <row r="137" spans="1:23" x14ac:dyDescent="0.2">
      <c r="A137" s="171">
        <v>41094</v>
      </c>
      <c r="B137" s="2">
        <v>293589031.39999998</v>
      </c>
      <c r="C137" s="2">
        <v>1467.95</v>
      </c>
      <c r="D137" s="2">
        <f t="shared" si="8"/>
        <v>0</v>
      </c>
      <c r="E137" s="30">
        <f t="shared" si="9"/>
        <v>0</v>
      </c>
      <c r="F137" s="73">
        <f t="shared" si="10"/>
        <v>0</v>
      </c>
      <c r="G137" s="43">
        <f t="shared" si="11"/>
        <v>0</v>
      </c>
      <c r="I137" s="18"/>
      <c r="J137" s="136"/>
      <c r="K137" s="82"/>
      <c r="L137" s="143"/>
      <c r="M137" s="86"/>
      <c r="N137" s="170"/>
      <c r="O137" s="170"/>
      <c r="P137" s="170"/>
      <c r="Q137" s="68"/>
      <c r="R137" s="65"/>
      <c r="V137" s="169"/>
      <c r="W137" s="169"/>
    </row>
    <row r="138" spans="1:23" x14ac:dyDescent="0.2">
      <c r="A138" s="171">
        <v>41095</v>
      </c>
      <c r="B138" s="2">
        <v>293589031.39999998</v>
      </c>
      <c r="C138" s="2">
        <v>1467.95</v>
      </c>
      <c r="D138" s="2">
        <f t="shared" si="8"/>
        <v>0</v>
      </c>
      <c r="E138" s="30">
        <f t="shared" si="9"/>
        <v>0</v>
      </c>
      <c r="F138" s="73">
        <f t="shared" si="10"/>
        <v>0</v>
      </c>
      <c r="G138" s="43">
        <f t="shared" si="11"/>
        <v>0</v>
      </c>
      <c r="I138" s="18"/>
      <c r="J138" s="136"/>
      <c r="K138" s="82"/>
      <c r="L138" s="143"/>
      <c r="M138" s="86"/>
      <c r="N138" s="170"/>
      <c r="O138" s="170"/>
      <c r="P138" s="170"/>
      <c r="Q138" s="68"/>
      <c r="R138" s="65"/>
      <c r="V138" s="169"/>
      <c r="W138" s="169"/>
    </row>
    <row r="139" spans="1:23" x14ac:dyDescent="0.2">
      <c r="A139" s="171">
        <v>41096</v>
      </c>
      <c r="B139" s="2">
        <v>293589031.39999998</v>
      </c>
      <c r="C139" s="2">
        <v>1467.95</v>
      </c>
      <c r="D139" s="2">
        <f t="shared" si="8"/>
        <v>0</v>
      </c>
      <c r="E139" s="30">
        <f t="shared" si="9"/>
        <v>0</v>
      </c>
      <c r="F139" s="73">
        <f t="shared" si="10"/>
        <v>0</v>
      </c>
      <c r="G139" s="43">
        <f t="shared" si="11"/>
        <v>0</v>
      </c>
      <c r="I139" s="18"/>
      <c r="J139" s="136"/>
      <c r="K139" s="82"/>
      <c r="L139" s="143"/>
      <c r="M139" s="86"/>
      <c r="N139" s="170"/>
      <c r="O139" s="170"/>
      <c r="P139" s="170"/>
      <c r="Q139" s="68"/>
      <c r="R139" s="65"/>
      <c r="V139" s="169"/>
      <c r="W139" s="169"/>
    </row>
    <row r="140" spans="1:23" x14ac:dyDescent="0.2">
      <c r="A140" s="171">
        <v>41097</v>
      </c>
      <c r="B140" s="2">
        <v>293589031.39999998</v>
      </c>
      <c r="C140" s="2">
        <v>1467.95</v>
      </c>
      <c r="D140" s="2">
        <f t="shared" si="8"/>
        <v>0</v>
      </c>
      <c r="E140" s="30">
        <f t="shared" si="9"/>
        <v>0</v>
      </c>
      <c r="F140" s="73">
        <f t="shared" si="10"/>
        <v>0</v>
      </c>
      <c r="G140" s="43">
        <f t="shared" si="11"/>
        <v>0</v>
      </c>
      <c r="I140" s="18"/>
      <c r="J140" s="136"/>
      <c r="K140" s="82"/>
      <c r="L140" s="143"/>
      <c r="M140" s="86"/>
      <c r="N140" s="170"/>
      <c r="O140" s="170"/>
      <c r="P140" s="170"/>
      <c r="Q140" s="68"/>
      <c r="R140" s="65"/>
      <c r="V140" s="169"/>
      <c r="W140" s="169"/>
    </row>
    <row r="141" spans="1:23" x14ac:dyDescent="0.2">
      <c r="A141" s="171">
        <v>41098</v>
      </c>
      <c r="B141" s="2">
        <v>293589031.39999998</v>
      </c>
      <c r="C141" s="2">
        <v>1467.95</v>
      </c>
      <c r="D141" s="2">
        <f t="shared" si="8"/>
        <v>0</v>
      </c>
      <c r="E141" s="30">
        <f t="shared" si="9"/>
        <v>0</v>
      </c>
      <c r="F141" s="73">
        <f t="shared" si="10"/>
        <v>0</v>
      </c>
      <c r="G141" s="43">
        <f t="shared" si="11"/>
        <v>0</v>
      </c>
      <c r="I141" s="18"/>
      <c r="J141" s="136"/>
      <c r="K141" s="82"/>
      <c r="L141" s="143"/>
      <c r="M141" s="86"/>
      <c r="N141" s="170"/>
      <c r="O141" s="170"/>
      <c r="P141" s="170"/>
      <c r="Q141" s="68"/>
      <c r="R141" s="65"/>
      <c r="V141" s="169"/>
      <c r="W141" s="169"/>
    </row>
    <row r="142" spans="1:23" x14ac:dyDescent="0.2">
      <c r="A142" s="171">
        <v>41099</v>
      </c>
      <c r="B142" s="2">
        <v>293589031.39999998</v>
      </c>
      <c r="C142" s="2">
        <v>1467.95</v>
      </c>
      <c r="D142" s="2">
        <f t="shared" si="8"/>
        <v>0</v>
      </c>
      <c r="E142" s="30">
        <f t="shared" si="9"/>
        <v>0</v>
      </c>
      <c r="F142" s="73">
        <f t="shared" si="10"/>
        <v>0</v>
      </c>
      <c r="G142" s="43">
        <f t="shared" si="11"/>
        <v>0</v>
      </c>
      <c r="I142" s="18"/>
      <c r="J142" s="136"/>
      <c r="K142" s="82"/>
      <c r="L142" s="143"/>
      <c r="M142" s="86"/>
      <c r="N142" s="170"/>
      <c r="O142" s="170"/>
      <c r="P142" s="170"/>
      <c r="Q142" s="68"/>
      <c r="R142" s="65"/>
      <c r="V142" s="169"/>
      <c r="W142" s="169"/>
    </row>
    <row r="143" spans="1:23" x14ac:dyDescent="0.2">
      <c r="A143" s="171">
        <v>41100</v>
      </c>
      <c r="B143" s="2">
        <v>293589031.39999998</v>
      </c>
      <c r="C143" s="2">
        <v>1467.95</v>
      </c>
      <c r="D143" s="2">
        <f t="shared" si="8"/>
        <v>0</v>
      </c>
      <c r="E143" s="30">
        <f t="shared" si="9"/>
        <v>0</v>
      </c>
      <c r="F143" s="73">
        <f t="shared" si="10"/>
        <v>0</v>
      </c>
      <c r="G143" s="43">
        <f t="shared" si="11"/>
        <v>0</v>
      </c>
      <c r="I143" s="18"/>
      <c r="J143" s="136"/>
      <c r="K143" s="82"/>
      <c r="L143" s="143"/>
      <c r="M143" s="86"/>
      <c r="N143" s="170"/>
      <c r="O143" s="170"/>
      <c r="P143" s="170"/>
      <c r="Q143" s="68"/>
      <c r="R143" s="65"/>
      <c r="V143" s="169"/>
      <c r="W143" s="169"/>
    </row>
    <row r="144" spans="1:23" x14ac:dyDescent="0.2">
      <c r="A144" s="171">
        <v>41101</v>
      </c>
      <c r="B144" s="2">
        <v>293589031.39999998</v>
      </c>
      <c r="C144" s="2">
        <v>1467.95</v>
      </c>
      <c r="D144" s="2">
        <f t="shared" si="8"/>
        <v>0</v>
      </c>
      <c r="E144" s="30">
        <f t="shared" si="9"/>
        <v>0</v>
      </c>
      <c r="F144" s="73">
        <f t="shared" si="10"/>
        <v>0</v>
      </c>
      <c r="G144" s="43">
        <f t="shared" si="11"/>
        <v>0</v>
      </c>
      <c r="I144" s="18"/>
      <c r="J144" s="136"/>
      <c r="K144" s="82"/>
      <c r="L144" s="143"/>
      <c r="M144" s="86"/>
      <c r="N144" s="170"/>
      <c r="O144" s="170"/>
      <c r="P144" s="170"/>
      <c r="Q144" s="68"/>
      <c r="R144" s="65"/>
      <c r="V144" s="169"/>
      <c r="W144" s="169"/>
    </row>
    <row r="145" spans="1:23" x14ac:dyDescent="0.2">
      <c r="A145" s="171">
        <v>41102</v>
      </c>
      <c r="B145" s="2">
        <v>293589031.39999998</v>
      </c>
      <c r="C145" s="2">
        <v>1467.95</v>
      </c>
      <c r="D145" s="2">
        <f t="shared" si="8"/>
        <v>0</v>
      </c>
      <c r="E145" s="30">
        <f t="shared" si="9"/>
        <v>0</v>
      </c>
      <c r="F145" s="73">
        <f t="shared" si="10"/>
        <v>0</v>
      </c>
      <c r="G145" s="43">
        <f t="shared" si="11"/>
        <v>0</v>
      </c>
      <c r="I145" s="18"/>
      <c r="J145" s="136"/>
      <c r="K145" s="82"/>
      <c r="L145" s="143"/>
      <c r="M145" s="86"/>
      <c r="N145" s="170"/>
      <c r="O145" s="170"/>
      <c r="P145" s="170"/>
      <c r="Q145" s="68"/>
      <c r="R145" s="65"/>
      <c r="V145" s="169"/>
      <c r="W145" s="169"/>
    </row>
    <row r="146" spans="1:23" x14ac:dyDescent="0.2">
      <c r="A146" s="171">
        <v>41103</v>
      </c>
      <c r="B146" s="2">
        <v>293589031.39999998</v>
      </c>
      <c r="C146" s="2">
        <v>1467.95</v>
      </c>
      <c r="D146" s="2">
        <f t="shared" si="8"/>
        <v>0</v>
      </c>
      <c r="E146" s="30">
        <f t="shared" si="9"/>
        <v>0</v>
      </c>
      <c r="F146" s="73">
        <f t="shared" si="10"/>
        <v>0</v>
      </c>
      <c r="G146" s="43">
        <f t="shared" si="11"/>
        <v>0</v>
      </c>
      <c r="I146" s="18"/>
      <c r="J146" s="136"/>
      <c r="K146" s="82"/>
      <c r="L146" s="143"/>
      <c r="M146" s="86"/>
      <c r="N146" s="170"/>
      <c r="O146" s="170"/>
      <c r="P146" s="170"/>
      <c r="Q146" s="68"/>
      <c r="R146" s="65"/>
      <c r="V146" s="169"/>
      <c r="W146" s="169"/>
    </row>
    <row r="147" spans="1:23" x14ac:dyDescent="0.2">
      <c r="A147" s="171">
        <v>41104</v>
      </c>
      <c r="B147" s="2">
        <v>293589031.39999998</v>
      </c>
      <c r="C147" s="2">
        <v>1467.95</v>
      </c>
      <c r="D147" s="2">
        <f t="shared" si="8"/>
        <v>0</v>
      </c>
      <c r="E147" s="30">
        <f t="shared" si="9"/>
        <v>0</v>
      </c>
      <c r="F147" s="73">
        <f t="shared" si="10"/>
        <v>0</v>
      </c>
      <c r="G147" s="43">
        <f t="shared" si="11"/>
        <v>0</v>
      </c>
      <c r="I147" s="18"/>
      <c r="J147" s="136"/>
      <c r="K147" s="82"/>
      <c r="L147" s="143"/>
      <c r="M147" s="86"/>
      <c r="N147" s="170"/>
      <c r="O147" s="170"/>
      <c r="P147" s="170"/>
      <c r="Q147" s="68"/>
      <c r="R147" s="65"/>
      <c r="V147" s="169"/>
      <c r="W147" s="169"/>
    </row>
    <row r="148" spans="1:23" x14ac:dyDescent="0.2">
      <c r="A148" s="171">
        <v>41105</v>
      </c>
      <c r="B148" s="2">
        <v>293589031.39999998</v>
      </c>
      <c r="C148" s="2">
        <v>1467.95</v>
      </c>
      <c r="D148" s="2">
        <f t="shared" si="8"/>
        <v>0</v>
      </c>
      <c r="E148" s="30">
        <f t="shared" si="9"/>
        <v>0</v>
      </c>
      <c r="F148" s="73">
        <f t="shared" si="10"/>
        <v>0</v>
      </c>
      <c r="G148" s="43">
        <f t="shared" si="11"/>
        <v>0</v>
      </c>
      <c r="I148" s="18"/>
      <c r="J148" s="136"/>
      <c r="K148" s="82"/>
      <c r="L148" s="143"/>
      <c r="M148" s="86"/>
      <c r="N148" s="170"/>
      <c r="O148" s="170"/>
      <c r="P148" s="170"/>
      <c r="Q148" s="68"/>
      <c r="R148" s="65"/>
      <c r="V148" s="169"/>
      <c r="W148" s="169"/>
    </row>
    <row r="149" spans="1:23" x14ac:dyDescent="0.2">
      <c r="A149" s="171">
        <v>41106</v>
      </c>
      <c r="B149" s="2">
        <v>293589031.39999998</v>
      </c>
      <c r="C149" s="2">
        <v>1467.95</v>
      </c>
      <c r="D149" s="2">
        <f t="shared" si="8"/>
        <v>0</v>
      </c>
      <c r="E149" s="30">
        <f t="shared" si="9"/>
        <v>0</v>
      </c>
      <c r="F149" s="73">
        <f t="shared" si="10"/>
        <v>0</v>
      </c>
      <c r="G149" s="43">
        <f t="shared" si="11"/>
        <v>0</v>
      </c>
      <c r="I149" s="18"/>
      <c r="J149" s="136"/>
      <c r="K149" s="82"/>
      <c r="L149" s="143"/>
      <c r="M149" s="86"/>
      <c r="N149" s="170"/>
      <c r="O149" s="170"/>
      <c r="P149" s="170"/>
      <c r="Q149" s="68"/>
      <c r="R149" s="65"/>
      <c r="V149" s="169"/>
      <c r="W149" s="169"/>
    </row>
    <row r="150" spans="1:23" x14ac:dyDescent="0.2">
      <c r="A150" s="171">
        <v>41107</v>
      </c>
      <c r="B150" s="2">
        <v>293589031.39999998</v>
      </c>
      <c r="C150" s="2">
        <v>1467.95</v>
      </c>
      <c r="D150" s="2">
        <f t="shared" si="8"/>
        <v>0</v>
      </c>
      <c r="E150" s="30">
        <f t="shared" si="9"/>
        <v>0</v>
      </c>
      <c r="F150" s="73">
        <f t="shared" si="10"/>
        <v>0</v>
      </c>
      <c r="G150" s="43">
        <f t="shared" si="11"/>
        <v>0</v>
      </c>
      <c r="I150" s="18"/>
      <c r="J150" s="136"/>
      <c r="K150" s="82"/>
      <c r="L150" s="143"/>
      <c r="M150" s="86"/>
      <c r="N150" s="170"/>
      <c r="O150" s="170"/>
      <c r="P150" s="170"/>
      <c r="Q150" s="68"/>
      <c r="R150" s="65"/>
      <c r="V150" s="169"/>
      <c r="W150" s="169"/>
    </row>
    <row r="151" spans="1:23" x14ac:dyDescent="0.2">
      <c r="A151" s="171">
        <v>41108</v>
      </c>
      <c r="B151" s="2">
        <v>293589031.39999998</v>
      </c>
      <c r="C151" s="2">
        <v>1467.95</v>
      </c>
      <c r="D151" s="2">
        <f t="shared" si="8"/>
        <v>0</v>
      </c>
      <c r="E151" s="30">
        <f t="shared" si="9"/>
        <v>0</v>
      </c>
      <c r="F151" s="73">
        <f t="shared" si="10"/>
        <v>0</v>
      </c>
      <c r="G151" s="43">
        <f t="shared" si="11"/>
        <v>0</v>
      </c>
      <c r="I151" s="18"/>
      <c r="J151" s="136"/>
      <c r="K151" s="82"/>
      <c r="L151" s="143"/>
      <c r="M151" s="86"/>
      <c r="N151" s="170"/>
      <c r="O151" s="170"/>
      <c r="P151" s="170"/>
      <c r="Q151" s="68"/>
      <c r="R151" s="65"/>
      <c r="V151" s="169"/>
      <c r="W151" s="169"/>
    </row>
    <row r="152" spans="1:23" x14ac:dyDescent="0.2">
      <c r="A152" s="171">
        <v>41109</v>
      </c>
      <c r="B152" s="2">
        <v>293589031.39999998</v>
      </c>
      <c r="C152" s="2">
        <v>1467.95</v>
      </c>
      <c r="D152" s="2">
        <f t="shared" si="8"/>
        <v>0</v>
      </c>
      <c r="E152" s="30">
        <f t="shared" si="9"/>
        <v>0</v>
      </c>
      <c r="F152" s="73">
        <f t="shared" si="10"/>
        <v>0</v>
      </c>
      <c r="G152" s="43">
        <f t="shared" si="11"/>
        <v>0</v>
      </c>
      <c r="I152" s="18"/>
      <c r="J152" s="136"/>
      <c r="K152" s="82"/>
      <c r="L152" s="143"/>
      <c r="M152" s="86"/>
      <c r="N152" s="170"/>
      <c r="O152" s="170"/>
      <c r="P152" s="170"/>
      <c r="Q152" s="68"/>
      <c r="R152" s="65"/>
      <c r="V152" s="169"/>
      <c r="W152" s="169"/>
    </row>
    <row r="153" spans="1:23" x14ac:dyDescent="0.2">
      <c r="A153" s="171">
        <v>41110</v>
      </c>
      <c r="B153" s="2">
        <v>293589031.39999998</v>
      </c>
      <c r="C153" s="2">
        <v>1467.95</v>
      </c>
      <c r="D153" s="2">
        <f t="shared" si="8"/>
        <v>0</v>
      </c>
      <c r="E153" s="30">
        <f t="shared" si="9"/>
        <v>0</v>
      </c>
      <c r="F153" s="73">
        <f t="shared" si="10"/>
        <v>0</v>
      </c>
      <c r="G153" s="43">
        <f t="shared" si="11"/>
        <v>0</v>
      </c>
      <c r="I153" s="18"/>
      <c r="J153" s="136"/>
      <c r="K153" s="82"/>
      <c r="L153" s="143"/>
      <c r="M153" s="86"/>
      <c r="N153" s="170"/>
      <c r="O153" s="170"/>
      <c r="P153" s="170"/>
      <c r="Q153" s="68"/>
      <c r="R153" s="65"/>
      <c r="V153" s="169"/>
      <c r="W153" s="169"/>
    </row>
    <row r="154" spans="1:23" x14ac:dyDescent="0.2">
      <c r="A154" s="171">
        <v>41111</v>
      </c>
      <c r="B154" s="2">
        <v>293589031.39999998</v>
      </c>
      <c r="C154" s="2">
        <v>1467.95</v>
      </c>
      <c r="D154" s="2">
        <f t="shared" si="8"/>
        <v>0</v>
      </c>
      <c r="E154" s="30">
        <f t="shared" si="9"/>
        <v>0</v>
      </c>
      <c r="F154" s="73">
        <f t="shared" si="10"/>
        <v>0</v>
      </c>
      <c r="G154" s="43">
        <f t="shared" si="11"/>
        <v>0</v>
      </c>
      <c r="I154" s="18"/>
      <c r="J154" s="136"/>
      <c r="K154" s="82"/>
      <c r="L154" s="143"/>
      <c r="M154" s="86"/>
      <c r="N154" s="170"/>
      <c r="O154" s="170"/>
      <c r="P154" s="170"/>
      <c r="Q154" s="68"/>
      <c r="R154" s="65"/>
      <c r="V154" s="169"/>
      <c r="W154" s="169"/>
    </row>
    <row r="155" spans="1:23" x14ac:dyDescent="0.2">
      <c r="A155" s="171">
        <v>41112</v>
      </c>
      <c r="B155" s="2">
        <v>293589031.39999998</v>
      </c>
      <c r="C155" s="2">
        <v>1467.95</v>
      </c>
      <c r="D155" s="2">
        <f t="shared" si="8"/>
        <v>0</v>
      </c>
      <c r="E155" s="30">
        <f t="shared" si="9"/>
        <v>0</v>
      </c>
      <c r="F155" s="73">
        <f t="shared" si="10"/>
        <v>0</v>
      </c>
      <c r="G155" s="43">
        <f t="shared" si="11"/>
        <v>0</v>
      </c>
      <c r="I155" s="18"/>
      <c r="J155" s="136"/>
      <c r="K155" s="82"/>
      <c r="L155" s="143"/>
      <c r="M155" s="86"/>
      <c r="N155" s="170"/>
      <c r="O155" s="170"/>
      <c r="P155" s="170"/>
      <c r="Q155" s="68"/>
      <c r="R155" s="65"/>
      <c r="V155" s="169"/>
      <c r="W155" s="169"/>
    </row>
    <row r="156" spans="1:23" x14ac:dyDescent="0.2">
      <c r="A156" s="171">
        <v>41113</v>
      </c>
      <c r="B156" s="2">
        <v>293589031.39999998</v>
      </c>
      <c r="C156" s="2">
        <v>1467.95</v>
      </c>
      <c r="D156" s="2">
        <f t="shared" si="8"/>
        <v>0</v>
      </c>
      <c r="E156" s="30">
        <f t="shared" si="9"/>
        <v>0</v>
      </c>
      <c r="F156" s="73">
        <f t="shared" si="10"/>
        <v>0</v>
      </c>
      <c r="G156" s="43">
        <f t="shared" si="11"/>
        <v>0</v>
      </c>
      <c r="I156" s="18"/>
      <c r="J156" s="136"/>
      <c r="K156" s="82"/>
      <c r="L156" s="143"/>
      <c r="M156" s="86"/>
      <c r="N156" s="170"/>
      <c r="O156" s="170"/>
      <c r="P156" s="170"/>
      <c r="Q156" s="68"/>
      <c r="R156" s="65"/>
      <c r="V156" s="169"/>
      <c r="W156" s="169"/>
    </row>
    <row r="157" spans="1:23" x14ac:dyDescent="0.2">
      <c r="A157" s="171">
        <v>41114</v>
      </c>
      <c r="B157" s="2">
        <v>293589031.39999998</v>
      </c>
      <c r="C157" s="2">
        <v>1467.95</v>
      </c>
      <c r="D157" s="2">
        <f t="shared" si="8"/>
        <v>0</v>
      </c>
      <c r="E157" s="30">
        <f t="shared" si="9"/>
        <v>0</v>
      </c>
      <c r="F157" s="73">
        <f t="shared" si="10"/>
        <v>0</v>
      </c>
      <c r="G157" s="43">
        <f t="shared" si="11"/>
        <v>0</v>
      </c>
      <c r="I157" s="18"/>
      <c r="J157" s="136"/>
      <c r="K157" s="82"/>
      <c r="L157" s="143"/>
      <c r="M157" s="86"/>
      <c r="N157" s="170"/>
      <c r="O157" s="170"/>
      <c r="P157" s="170"/>
      <c r="Q157" s="68"/>
      <c r="R157" s="65"/>
      <c r="V157" s="169"/>
      <c r="W157" s="169"/>
    </row>
    <row r="158" spans="1:23" x14ac:dyDescent="0.2">
      <c r="A158" s="171">
        <v>41115</v>
      </c>
      <c r="B158" s="2">
        <v>293589031.39999998</v>
      </c>
      <c r="C158" s="2">
        <v>1467.95</v>
      </c>
      <c r="D158" s="2">
        <f t="shared" si="8"/>
        <v>0</v>
      </c>
      <c r="E158" s="30">
        <f t="shared" si="9"/>
        <v>0</v>
      </c>
      <c r="F158" s="73">
        <f t="shared" si="10"/>
        <v>0</v>
      </c>
      <c r="G158" s="43">
        <f t="shared" si="11"/>
        <v>0</v>
      </c>
      <c r="I158" s="18"/>
      <c r="J158" s="136"/>
      <c r="K158" s="82"/>
      <c r="L158" s="143"/>
      <c r="M158" s="86"/>
      <c r="N158" s="170"/>
      <c r="O158" s="170"/>
      <c r="P158" s="170"/>
      <c r="Q158" s="68"/>
      <c r="R158" s="65"/>
      <c r="V158" s="169"/>
      <c r="W158" s="169"/>
    </row>
    <row r="159" spans="1:23" x14ac:dyDescent="0.2">
      <c r="A159" s="171">
        <v>41116</v>
      </c>
      <c r="B159" s="2">
        <v>293589031.39999998</v>
      </c>
      <c r="C159" s="2">
        <v>1467.95</v>
      </c>
      <c r="D159" s="2">
        <f t="shared" si="8"/>
        <v>0</v>
      </c>
      <c r="E159" s="30">
        <f t="shared" si="9"/>
        <v>0</v>
      </c>
      <c r="F159" s="73">
        <f t="shared" si="10"/>
        <v>0</v>
      </c>
      <c r="G159" s="43">
        <f t="shared" si="11"/>
        <v>0</v>
      </c>
      <c r="I159" s="18"/>
      <c r="J159" s="136"/>
      <c r="K159" s="82"/>
      <c r="L159" s="143"/>
      <c r="M159" s="86"/>
      <c r="N159" s="170"/>
      <c r="O159" s="170"/>
      <c r="P159" s="170"/>
      <c r="Q159" s="68"/>
      <c r="R159" s="65"/>
      <c r="V159" s="169"/>
      <c r="W159" s="169"/>
    </row>
    <row r="160" spans="1:23" x14ac:dyDescent="0.2">
      <c r="A160" s="171">
        <v>41117</v>
      </c>
      <c r="B160" s="2">
        <v>293589031.39999998</v>
      </c>
      <c r="C160" s="2">
        <v>1467.95</v>
      </c>
      <c r="D160" s="2">
        <f t="shared" si="8"/>
        <v>0</v>
      </c>
      <c r="E160" s="30">
        <f t="shared" si="9"/>
        <v>0</v>
      </c>
      <c r="F160" s="73">
        <f t="shared" si="10"/>
        <v>0</v>
      </c>
      <c r="G160" s="43">
        <f t="shared" si="11"/>
        <v>0</v>
      </c>
      <c r="I160" s="18"/>
      <c r="J160" s="136"/>
      <c r="K160" s="82"/>
      <c r="L160" s="143"/>
      <c r="M160" s="86"/>
      <c r="N160" s="170"/>
      <c r="O160" s="170"/>
      <c r="P160" s="170"/>
      <c r="Q160" s="68"/>
      <c r="R160" s="65"/>
      <c r="V160" s="169"/>
      <c r="W160" s="169"/>
    </row>
    <row r="161" spans="1:23" x14ac:dyDescent="0.2">
      <c r="A161" s="171">
        <v>41118</v>
      </c>
      <c r="B161" s="2">
        <v>293589031.39999998</v>
      </c>
      <c r="C161" s="2">
        <v>1467.95</v>
      </c>
      <c r="D161" s="2">
        <f t="shared" si="8"/>
        <v>0</v>
      </c>
      <c r="E161" s="30">
        <f t="shared" si="9"/>
        <v>0</v>
      </c>
      <c r="F161" s="73">
        <f t="shared" si="10"/>
        <v>0</v>
      </c>
      <c r="G161" s="43">
        <f t="shared" si="11"/>
        <v>0</v>
      </c>
      <c r="I161" s="18"/>
      <c r="J161" s="136"/>
      <c r="K161" s="82"/>
      <c r="L161" s="143"/>
      <c r="M161" s="86"/>
      <c r="N161" s="170"/>
      <c r="O161" s="170"/>
      <c r="P161" s="170"/>
      <c r="Q161" s="68"/>
      <c r="R161" s="65"/>
      <c r="V161" s="169"/>
      <c r="W161" s="169"/>
    </row>
    <row r="162" spans="1:23" x14ac:dyDescent="0.2">
      <c r="A162" s="171">
        <v>41119</v>
      </c>
      <c r="B162" s="2">
        <v>293589031.39999998</v>
      </c>
      <c r="C162" s="2">
        <v>1467.95</v>
      </c>
      <c r="D162" s="2">
        <f t="shared" si="8"/>
        <v>0</v>
      </c>
      <c r="E162" s="30">
        <f t="shared" si="9"/>
        <v>0</v>
      </c>
      <c r="F162" s="73">
        <f t="shared" si="10"/>
        <v>0</v>
      </c>
      <c r="G162" s="43">
        <f t="shared" si="11"/>
        <v>0</v>
      </c>
      <c r="I162" s="18"/>
      <c r="J162" s="136"/>
      <c r="K162" s="82"/>
      <c r="L162" s="143"/>
      <c r="M162" s="86"/>
      <c r="N162" s="170"/>
      <c r="O162" s="170"/>
      <c r="P162" s="170"/>
      <c r="Q162" s="68"/>
      <c r="R162" s="65"/>
      <c r="V162" s="169"/>
      <c r="W162" s="169"/>
    </row>
    <row r="163" spans="1:23" x14ac:dyDescent="0.2">
      <c r="A163" s="171">
        <v>41120</v>
      </c>
      <c r="B163" s="2">
        <v>293589031.39999998</v>
      </c>
      <c r="C163" s="2">
        <v>1467.95</v>
      </c>
      <c r="D163" s="2">
        <f t="shared" si="8"/>
        <v>0</v>
      </c>
      <c r="E163" s="30">
        <f t="shared" si="9"/>
        <v>0</v>
      </c>
      <c r="F163" s="73">
        <f t="shared" si="10"/>
        <v>0</v>
      </c>
      <c r="G163" s="43">
        <f t="shared" si="11"/>
        <v>0</v>
      </c>
      <c r="I163" s="18"/>
      <c r="J163" s="136"/>
      <c r="K163" s="82"/>
      <c r="L163" s="143"/>
      <c r="M163" s="86"/>
      <c r="N163" s="170"/>
      <c r="O163" s="170"/>
      <c r="P163" s="170"/>
      <c r="Q163" s="68"/>
      <c r="R163" s="65"/>
      <c r="V163" s="169"/>
      <c r="W163" s="169"/>
    </row>
    <row r="164" spans="1:23" x14ac:dyDescent="0.2">
      <c r="A164" s="171">
        <v>41121</v>
      </c>
      <c r="B164" s="31">
        <v>293493738.31999999</v>
      </c>
      <c r="C164" s="31">
        <v>1465.72</v>
      </c>
      <c r="D164" s="2">
        <f t="shared" si="8"/>
        <v>-95293.079999983311</v>
      </c>
      <c r="E164" s="30">
        <f t="shared" si="9"/>
        <v>-2.2300000000000182</v>
      </c>
      <c r="F164" s="73">
        <f t="shared" si="10"/>
        <v>-3.2457983714708806E-4</v>
      </c>
      <c r="G164" s="43">
        <f t="shared" si="11"/>
        <v>-1.5191253108076011E-3</v>
      </c>
      <c r="I164" s="18"/>
      <c r="J164" s="136"/>
      <c r="K164" s="82"/>
      <c r="L164" s="143"/>
      <c r="M164" s="86"/>
      <c r="N164" s="170"/>
      <c r="O164" s="170"/>
      <c r="P164" s="170"/>
      <c r="Q164" s="68"/>
      <c r="R164" s="65"/>
      <c r="V164" s="169"/>
      <c r="W164" s="169"/>
    </row>
    <row r="165" spans="1:23" x14ac:dyDescent="0.2">
      <c r="A165" s="171">
        <v>41122</v>
      </c>
      <c r="B165" s="2">
        <v>293493738.31999999</v>
      </c>
      <c r="C165" s="2">
        <v>1465.72</v>
      </c>
      <c r="D165" s="2">
        <f t="shared" si="8"/>
        <v>0</v>
      </c>
      <c r="E165" s="30">
        <f t="shared" si="9"/>
        <v>0</v>
      </c>
      <c r="F165" s="73">
        <f t="shared" si="10"/>
        <v>0</v>
      </c>
      <c r="G165" s="43">
        <f t="shared" si="11"/>
        <v>0</v>
      </c>
      <c r="I165" s="18"/>
      <c r="J165" s="136"/>
      <c r="K165" s="82"/>
      <c r="L165" s="143"/>
      <c r="M165" s="86"/>
      <c r="N165" s="170"/>
      <c r="O165" s="170"/>
      <c r="P165" s="170"/>
      <c r="Q165" s="68"/>
      <c r="R165" s="65"/>
      <c r="V165" s="169"/>
      <c r="W165" s="169"/>
    </row>
    <row r="166" spans="1:23" x14ac:dyDescent="0.2">
      <c r="A166" s="171">
        <v>41123</v>
      </c>
      <c r="B166" s="2">
        <v>293493738.31999999</v>
      </c>
      <c r="C166" s="2">
        <v>1465.72</v>
      </c>
      <c r="D166" s="2">
        <f t="shared" si="8"/>
        <v>0</v>
      </c>
      <c r="E166" s="30">
        <f t="shared" si="9"/>
        <v>0</v>
      </c>
      <c r="F166" s="73">
        <f t="shared" si="10"/>
        <v>0</v>
      </c>
      <c r="G166" s="43">
        <f t="shared" si="11"/>
        <v>0</v>
      </c>
      <c r="I166" s="18"/>
      <c r="J166" s="136"/>
      <c r="K166" s="82"/>
      <c r="L166" s="143"/>
      <c r="M166" s="86"/>
      <c r="N166" s="170"/>
      <c r="O166" s="170"/>
      <c r="P166" s="170"/>
      <c r="Q166" s="68"/>
      <c r="R166" s="65"/>
      <c r="V166" s="169"/>
      <c r="W166" s="169"/>
    </row>
    <row r="167" spans="1:23" x14ac:dyDescent="0.2">
      <c r="A167" s="171">
        <v>41124</v>
      </c>
      <c r="B167" s="2">
        <v>293493738.31999999</v>
      </c>
      <c r="C167" s="2">
        <v>1465.72</v>
      </c>
      <c r="D167" s="2">
        <f t="shared" si="8"/>
        <v>0</v>
      </c>
      <c r="E167" s="30">
        <f t="shared" si="9"/>
        <v>0</v>
      </c>
      <c r="F167" s="73">
        <f t="shared" si="10"/>
        <v>0</v>
      </c>
      <c r="G167" s="43">
        <f t="shared" si="11"/>
        <v>0</v>
      </c>
      <c r="I167" s="18"/>
      <c r="J167" s="136"/>
      <c r="K167" s="82"/>
      <c r="L167" s="143"/>
      <c r="M167" s="86"/>
      <c r="N167" s="170"/>
      <c r="O167" s="170"/>
      <c r="P167" s="170"/>
      <c r="Q167" s="68"/>
      <c r="R167" s="65"/>
      <c r="V167" s="169"/>
      <c r="W167" s="169"/>
    </row>
    <row r="168" spans="1:23" x14ac:dyDescent="0.2">
      <c r="A168" s="171">
        <v>41125</v>
      </c>
      <c r="B168" s="2">
        <v>293493738.31999999</v>
      </c>
      <c r="C168" s="2">
        <v>1465.72</v>
      </c>
      <c r="D168" s="2">
        <f t="shared" si="8"/>
        <v>0</v>
      </c>
      <c r="E168" s="30">
        <f t="shared" si="9"/>
        <v>0</v>
      </c>
      <c r="F168" s="73">
        <f t="shared" si="10"/>
        <v>0</v>
      </c>
      <c r="G168" s="43">
        <f t="shared" si="11"/>
        <v>0</v>
      </c>
      <c r="I168" s="18"/>
      <c r="J168" s="136"/>
      <c r="K168" s="82"/>
      <c r="L168" s="143"/>
      <c r="M168" s="86"/>
      <c r="N168" s="170"/>
      <c r="O168" s="170"/>
      <c r="P168" s="170"/>
      <c r="Q168" s="68"/>
      <c r="R168" s="65"/>
      <c r="V168" s="169"/>
      <c r="W168" s="169"/>
    </row>
    <row r="169" spans="1:23" x14ac:dyDescent="0.2">
      <c r="A169" s="171">
        <v>41126</v>
      </c>
      <c r="B169" s="2">
        <v>293493738.31999999</v>
      </c>
      <c r="C169" s="2">
        <v>1465.72</v>
      </c>
      <c r="D169" s="2">
        <f t="shared" si="8"/>
        <v>0</v>
      </c>
      <c r="E169" s="30">
        <f t="shared" si="9"/>
        <v>0</v>
      </c>
      <c r="F169" s="73">
        <f t="shared" si="10"/>
        <v>0</v>
      </c>
      <c r="G169" s="43">
        <f t="shared" si="11"/>
        <v>0</v>
      </c>
      <c r="I169" s="18"/>
      <c r="J169" s="136"/>
      <c r="K169" s="82"/>
      <c r="L169" s="143"/>
      <c r="M169" s="86"/>
      <c r="N169" s="170"/>
      <c r="O169" s="170"/>
      <c r="P169" s="170"/>
      <c r="Q169" s="68"/>
      <c r="R169" s="65"/>
      <c r="V169" s="169"/>
      <c r="W169" s="169"/>
    </row>
    <row r="170" spans="1:23" x14ac:dyDescent="0.2">
      <c r="A170" s="171">
        <v>41127</v>
      </c>
      <c r="B170" s="2">
        <v>293493738.31999999</v>
      </c>
      <c r="C170" s="2">
        <v>1465.72</v>
      </c>
      <c r="D170" s="2">
        <f t="shared" si="8"/>
        <v>0</v>
      </c>
      <c r="E170" s="30">
        <f t="shared" si="9"/>
        <v>0</v>
      </c>
      <c r="F170" s="73">
        <f t="shared" si="10"/>
        <v>0</v>
      </c>
      <c r="G170" s="43">
        <f t="shared" si="11"/>
        <v>0</v>
      </c>
      <c r="I170" s="18"/>
      <c r="J170" s="136"/>
      <c r="K170" s="82"/>
      <c r="L170" s="143"/>
      <c r="M170" s="86"/>
      <c r="N170" s="170"/>
      <c r="O170" s="170"/>
      <c r="P170" s="170"/>
      <c r="Q170" s="68"/>
      <c r="R170" s="65"/>
      <c r="V170" s="169"/>
      <c r="W170" s="169"/>
    </row>
    <row r="171" spans="1:23" x14ac:dyDescent="0.2">
      <c r="A171" s="171">
        <v>41128</v>
      </c>
      <c r="B171" s="2">
        <v>293493738.31999999</v>
      </c>
      <c r="C171" s="2">
        <v>1465.72</v>
      </c>
      <c r="D171" s="2">
        <f t="shared" si="8"/>
        <v>0</v>
      </c>
      <c r="E171" s="30">
        <f t="shared" si="9"/>
        <v>0</v>
      </c>
      <c r="F171" s="73">
        <f t="shared" si="10"/>
        <v>0</v>
      </c>
      <c r="G171" s="43">
        <f t="shared" si="11"/>
        <v>0</v>
      </c>
      <c r="I171" s="18"/>
      <c r="J171" s="136"/>
      <c r="K171" s="82"/>
      <c r="L171" s="143"/>
      <c r="M171" s="86"/>
      <c r="N171" s="170"/>
      <c r="O171" s="170"/>
      <c r="P171" s="170"/>
      <c r="Q171" s="68"/>
      <c r="R171" s="65"/>
      <c r="V171" s="169"/>
      <c r="W171" s="169"/>
    </row>
    <row r="172" spans="1:23" x14ac:dyDescent="0.2">
      <c r="A172" s="171">
        <v>41129</v>
      </c>
      <c r="B172" s="2">
        <v>293493738.31999999</v>
      </c>
      <c r="C172" s="2">
        <v>1465.72</v>
      </c>
      <c r="D172" s="2">
        <f t="shared" si="8"/>
        <v>0</v>
      </c>
      <c r="E172" s="30">
        <f t="shared" si="9"/>
        <v>0</v>
      </c>
      <c r="F172" s="73">
        <f t="shared" si="10"/>
        <v>0</v>
      </c>
      <c r="G172" s="43">
        <f t="shared" si="11"/>
        <v>0</v>
      </c>
      <c r="I172" s="18"/>
      <c r="J172" s="136"/>
      <c r="K172" s="82"/>
      <c r="L172" s="143"/>
      <c r="M172" s="86"/>
      <c r="N172" s="170"/>
      <c r="O172" s="170"/>
      <c r="P172" s="170"/>
      <c r="Q172" s="68"/>
      <c r="R172" s="65"/>
      <c r="V172" s="169"/>
      <c r="W172" s="169"/>
    </row>
    <row r="173" spans="1:23" x14ac:dyDescent="0.2">
      <c r="A173" s="171">
        <v>41130</v>
      </c>
      <c r="B173" s="2">
        <v>293493738.31999999</v>
      </c>
      <c r="C173" s="2">
        <v>1465.72</v>
      </c>
      <c r="D173" s="2">
        <f t="shared" si="8"/>
        <v>0</v>
      </c>
      <c r="E173" s="30">
        <f t="shared" si="9"/>
        <v>0</v>
      </c>
      <c r="F173" s="73">
        <f t="shared" si="10"/>
        <v>0</v>
      </c>
      <c r="G173" s="43">
        <f t="shared" si="11"/>
        <v>0</v>
      </c>
      <c r="I173" s="18"/>
      <c r="J173" s="136"/>
      <c r="K173" s="82"/>
      <c r="L173" s="143"/>
      <c r="M173" s="86"/>
      <c r="N173" s="170"/>
      <c r="O173" s="170"/>
      <c r="P173" s="170"/>
      <c r="Q173" s="68"/>
      <c r="R173" s="65"/>
      <c r="V173" s="169"/>
      <c r="W173" s="169"/>
    </row>
    <row r="174" spans="1:23" x14ac:dyDescent="0.2">
      <c r="A174" s="171">
        <v>41131</v>
      </c>
      <c r="B174" s="2">
        <v>293493738.31999999</v>
      </c>
      <c r="C174" s="2">
        <v>1465.72</v>
      </c>
      <c r="D174" s="2">
        <f t="shared" si="8"/>
        <v>0</v>
      </c>
      <c r="E174" s="30">
        <f t="shared" si="9"/>
        <v>0</v>
      </c>
      <c r="F174" s="73">
        <f t="shared" si="10"/>
        <v>0</v>
      </c>
      <c r="G174" s="43">
        <f t="shared" si="11"/>
        <v>0</v>
      </c>
      <c r="I174" s="18"/>
      <c r="J174" s="136"/>
      <c r="K174" s="82"/>
      <c r="L174" s="143"/>
      <c r="M174" s="86"/>
      <c r="N174" s="170"/>
      <c r="O174" s="170"/>
      <c r="P174" s="170"/>
      <c r="Q174" s="68"/>
      <c r="R174" s="65"/>
      <c r="V174" s="169"/>
      <c r="W174" s="169"/>
    </row>
    <row r="175" spans="1:23" x14ac:dyDescent="0.2">
      <c r="A175" s="171">
        <v>41132</v>
      </c>
      <c r="B175" s="2">
        <v>293493738.31999999</v>
      </c>
      <c r="C175" s="2">
        <v>1465.72</v>
      </c>
      <c r="D175" s="2">
        <f t="shared" si="8"/>
        <v>0</v>
      </c>
      <c r="E175" s="30">
        <f t="shared" si="9"/>
        <v>0</v>
      </c>
      <c r="F175" s="73">
        <f t="shared" si="10"/>
        <v>0</v>
      </c>
      <c r="G175" s="43">
        <f t="shared" si="11"/>
        <v>0</v>
      </c>
      <c r="I175" s="18"/>
      <c r="J175" s="136"/>
      <c r="K175" s="82"/>
      <c r="L175" s="143"/>
      <c r="M175" s="86"/>
      <c r="N175" s="170"/>
      <c r="O175" s="170"/>
      <c r="P175" s="170"/>
      <c r="Q175" s="68"/>
      <c r="R175" s="65"/>
      <c r="V175" s="169"/>
      <c r="W175" s="169"/>
    </row>
    <row r="176" spans="1:23" x14ac:dyDescent="0.2">
      <c r="A176" s="171">
        <v>41133</v>
      </c>
      <c r="B176" s="2">
        <v>293493738.31999999</v>
      </c>
      <c r="C176" s="2">
        <v>1465.72</v>
      </c>
      <c r="D176" s="2">
        <f t="shared" si="8"/>
        <v>0</v>
      </c>
      <c r="E176" s="30">
        <f t="shared" si="9"/>
        <v>0</v>
      </c>
      <c r="F176" s="73">
        <f t="shared" si="10"/>
        <v>0</v>
      </c>
      <c r="G176" s="43">
        <f t="shared" si="11"/>
        <v>0</v>
      </c>
      <c r="I176" s="18"/>
      <c r="J176" s="136"/>
      <c r="K176" s="82"/>
      <c r="L176" s="143"/>
      <c r="M176" s="86"/>
      <c r="N176" s="170"/>
      <c r="O176" s="170"/>
      <c r="P176" s="170"/>
      <c r="Q176" s="68"/>
      <c r="R176" s="65"/>
      <c r="V176" s="169"/>
      <c r="W176" s="169"/>
    </row>
    <row r="177" spans="1:23" x14ac:dyDescent="0.2">
      <c r="A177" s="171">
        <v>41134</v>
      </c>
      <c r="B177" s="2">
        <v>293493738.31999999</v>
      </c>
      <c r="C177" s="2">
        <v>1465.72</v>
      </c>
      <c r="D177" s="2">
        <f t="shared" si="8"/>
        <v>0</v>
      </c>
      <c r="E177" s="30">
        <f t="shared" si="9"/>
        <v>0</v>
      </c>
      <c r="F177" s="73">
        <f t="shared" si="10"/>
        <v>0</v>
      </c>
      <c r="G177" s="43">
        <f t="shared" si="11"/>
        <v>0</v>
      </c>
      <c r="I177" s="18"/>
      <c r="J177" s="136"/>
      <c r="K177" s="82"/>
      <c r="L177" s="143"/>
      <c r="M177" s="86"/>
      <c r="N177" s="170"/>
      <c r="O177" s="170"/>
      <c r="P177" s="170"/>
      <c r="Q177" s="68"/>
      <c r="R177" s="65"/>
      <c r="V177" s="169"/>
      <c r="W177" s="169"/>
    </row>
    <row r="178" spans="1:23" x14ac:dyDescent="0.2">
      <c r="A178" s="171">
        <v>41135</v>
      </c>
      <c r="B178" s="2">
        <v>293493738.31999999</v>
      </c>
      <c r="C178" s="2">
        <v>1465.72</v>
      </c>
      <c r="D178" s="2">
        <f t="shared" si="8"/>
        <v>0</v>
      </c>
      <c r="E178" s="30">
        <f t="shared" si="9"/>
        <v>0</v>
      </c>
      <c r="F178" s="73">
        <f t="shared" si="10"/>
        <v>0</v>
      </c>
      <c r="G178" s="43">
        <f t="shared" si="11"/>
        <v>0</v>
      </c>
      <c r="I178" s="18"/>
      <c r="J178" s="136"/>
      <c r="K178" s="82"/>
      <c r="L178" s="143"/>
      <c r="M178" s="86"/>
      <c r="N178" s="170"/>
      <c r="O178" s="170"/>
      <c r="P178" s="170"/>
      <c r="Q178" s="68"/>
      <c r="R178" s="65"/>
      <c r="V178" s="169"/>
      <c r="W178" s="169"/>
    </row>
    <row r="179" spans="1:23" x14ac:dyDescent="0.2">
      <c r="A179" s="171">
        <v>41136</v>
      </c>
      <c r="B179" s="2">
        <v>293493738.31999999</v>
      </c>
      <c r="C179" s="2">
        <v>1465.72</v>
      </c>
      <c r="D179" s="2">
        <f t="shared" si="8"/>
        <v>0</v>
      </c>
      <c r="E179" s="30">
        <f t="shared" si="9"/>
        <v>0</v>
      </c>
      <c r="F179" s="73">
        <f t="shared" si="10"/>
        <v>0</v>
      </c>
      <c r="G179" s="43">
        <f t="shared" si="11"/>
        <v>0</v>
      </c>
      <c r="I179" s="18"/>
      <c r="J179" s="136"/>
      <c r="K179" s="82"/>
      <c r="L179" s="143"/>
      <c r="M179" s="86"/>
      <c r="N179" s="170"/>
      <c r="O179" s="170"/>
      <c r="P179" s="170"/>
      <c r="Q179" s="68"/>
      <c r="R179" s="65"/>
      <c r="V179" s="169"/>
      <c r="W179" s="169"/>
    </row>
    <row r="180" spans="1:23" x14ac:dyDescent="0.2">
      <c r="A180" s="171">
        <v>41137</v>
      </c>
      <c r="B180" s="2">
        <v>293493738.31999999</v>
      </c>
      <c r="C180" s="2">
        <v>1465.72</v>
      </c>
      <c r="D180" s="2">
        <f t="shared" si="8"/>
        <v>0</v>
      </c>
      <c r="E180" s="30">
        <f t="shared" si="9"/>
        <v>0</v>
      </c>
      <c r="F180" s="73">
        <f t="shared" si="10"/>
        <v>0</v>
      </c>
      <c r="G180" s="43">
        <f t="shared" si="11"/>
        <v>0</v>
      </c>
      <c r="I180" s="18"/>
      <c r="J180" s="136"/>
      <c r="K180" s="82"/>
      <c r="L180" s="143"/>
      <c r="M180" s="86"/>
      <c r="N180" s="170"/>
      <c r="O180" s="170"/>
      <c r="P180" s="170"/>
      <c r="Q180" s="68"/>
      <c r="R180" s="65"/>
      <c r="V180" s="169"/>
      <c r="W180" s="169"/>
    </row>
    <row r="181" spans="1:23" x14ac:dyDescent="0.2">
      <c r="A181" s="171">
        <v>41138</v>
      </c>
      <c r="B181" s="2">
        <v>293493738.31999999</v>
      </c>
      <c r="C181" s="2">
        <v>1465.72</v>
      </c>
      <c r="D181" s="2">
        <f t="shared" si="8"/>
        <v>0</v>
      </c>
      <c r="E181" s="30">
        <f t="shared" si="9"/>
        <v>0</v>
      </c>
      <c r="F181" s="73">
        <f t="shared" si="10"/>
        <v>0</v>
      </c>
      <c r="G181" s="43">
        <f t="shared" si="11"/>
        <v>0</v>
      </c>
      <c r="I181" s="18"/>
      <c r="J181" s="136"/>
      <c r="K181" s="82"/>
      <c r="L181" s="143"/>
      <c r="M181" s="86"/>
      <c r="N181" s="170"/>
      <c r="O181" s="170"/>
      <c r="P181" s="170"/>
      <c r="Q181" s="68"/>
      <c r="R181" s="65"/>
      <c r="V181" s="169"/>
      <c r="W181" s="169"/>
    </row>
    <row r="182" spans="1:23" x14ac:dyDescent="0.2">
      <c r="A182" s="171">
        <v>41139</v>
      </c>
      <c r="B182" s="2">
        <v>293493738.31999999</v>
      </c>
      <c r="C182" s="2">
        <v>1465.72</v>
      </c>
      <c r="D182" s="2">
        <f t="shared" si="8"/>
        <v>0</v>
      </c>
      <c r="E182" s="30">
        <f t="shared" si="9"/>
        <v>0</v>
      </c>
      <c r="F182" s="73">
        <f t="shared" si="10"/>
        <v>0</v>
      </c>
      <c r="G182" s="43">
        <f t="shared" si="11"/>
        <v>0</v>
      </c>
      <c r="I182" s="18"/>
      <c r="J182" s="136"/>
      <c r="K182" s="82"/>
      <c r="L182" s="143"/>
      <c r="M182" s="86"/>
      <c r="N182" s="170"/>
      <c r="O182" s="170"/>
      <c r="P182" s="170"/>
      <c r="Q182" s="68"/>
      <c r="R182" s="65"/>
      <c r="V182" s="169"/>
      <c r="W182" s="169"/>
    </row>
    <row r="183" spans="1:23" x14ac:dyDescent="0.2">
      <c r="A183" s="171">
        <v>41140</v>
      </c>
      <c r="B183" s="2">
        <v>293493738.31999999</v>
      </c>
      <c r="C183" s="2">
        <v>1465.72</v>
      </c>
      <c r="D183" s="2">
        <f t="shared" si="8"/>
        <v>0</v>
      </c>
      <c r="E183" s="30">
        <f t="shared" si="9"/>
        <v>0</v>
      </c>
      <c r="F183" s="73">
        <f t="shared" si="10"/>
        <v>0</v>
      </c>
      <c r="G183" s="43">
        <f t="shared" si="11"/>
        <v>0</v>
      </c>
      <c r="I183" s="18"/>
      <c r="J183" s="136"/>
      <c r="K183" s="82"/>
      <c r="L183" s="143"/>
      <c r="M183" s="86"/>
      <c r="N183" s="170"/>
      <c r="O183" s="170"/>
      <c r="P183" s="170"/>
      <c r="Q183" s="68"/>
      <c r="R183" s="65"/>
      <c r="V183" s="169"/>
      <c r="W183" s="169"/>
    </row>
    <row r="184" spans="1:23" x14ac:dyDescent="0.2">
      <c r="A184" s="171">
        <v>41141</v>
      </c>
      <c r="B184" s="2">
        <v>293493738.31999999</v>
      </c>
      <c r="C184" s="2">
        <v>1465.72</v>
      </c>
      <c r="D184" s="2">
        <f t="shared" si="8"/>
        <v>0</v>
      </c>
      <c r="E184" s="30">
        <f t="shared" si="9"/>
        <v>0</v>
      </c>
      <c r="F184" s="73">
        <f t="shared" si="10"/>
        <v>0</v>
      </c>
      <c r="G184" s="43">
        <f t="shared" si="11"/>
        <v>0</v>
      </c>
      <c r="I184" s="18"/>
      <c r="J184" s="136"/>
      <c r="K184" s="82"/>
      <c r="L184" s="143"/>
      <c r="M184" s="86"/>
      <c r="N184" s="170"/>
      <c r="O184" s="170"/>
      <c r="P184" s="170"/>
      <c r="Q184" s="68"/>
      <c r="R184" s="65"/>
      <c r="V184" s="169"/>
      <c r="W184" s="169"/>
    </row>
    <row r="185" spans="1:23" x14ac:dyDescent="0.2">
      <c r="A185" s="171">
        <v>41142</v>
      </c>
      <c r="B185" s="2">
        <v>293493738.31999999</v>
      </c>
      <c r="C185" s="2">
        <v>1465.72</v>
      </c>
      <c r="D185" s="2">
        <f t="shared" si="8"/>
        <v>0</v>
      </c>
      <c r="E185" s="30">
        <f t="shared" si="9"/>
        <v>0</v>
      </c>
      <c r="F185" s="73">
        <f t="shared" si="10"/>
        <v>0</v>
      </c>
      <c r="G185" s="43">
        <f t="shared" si="11"/>
        <v>0</v>
      </c>
      <c r="I185" s="18"/>
      <c r="J185" s="136"/>
      <c r="K185" s="82"/>
      <c r="L185" s="143"/>
      <c r="M185" s="86"/>
      <c r="N185" s="170"/>
      <c r="O185" s="170"/>
      <c r="P185" s="170"/>
      <c r="Q185" s="68"/>
      <c r="R185" s="65"/>
      <c r="V185" s="169"/>
      <c r="W185" s="169"/>
    </row>
    <row r="186" spans="1:23" x14ac:dyDescent="0.2">
      <c r="A186" s="171">
        <v>41143</v>
      </c>
      <c r="B186" s="2">
        <v>293493738.31999999</v>
      </c>
      <c r="C186" s="2">
        <v>1465.72</v>
      </c>
      <c r="D186" s="2">
        <f t="shared" si="8"/>
        <v>0</v>
      </c>
      <c r="E186" s="30">
        <f t="shared" si="9"/>
        <v>0</v>
      </c>
      <c r="F186" s="73">
        <f t="shared" si="10"/>
        <v>0</v>
      </c>
      <c r="G186" s="43">
        <f t="shared" si="11"/>
        <v>0</v>
      </c>
      <c r="I186" s="18"/>
      <c r="J186" s="136"/>
      <c r="K186" s="82"/>
      <c r="L186" s="143"/>
      <c r="M186" s="86"/>
      <c r="N186" s="170"/>
      <c r="O186" s="170"/>
      <c r="P186" s="170"/>
      <c r="Q186" s="68"/>
      <c r="R186" s="65"/>
      <c r="V186" s="169"/>
      <c r="W186" s="169"/>
    </row>
    <row r="187" spans="1:23" x14ac:dyDescent="0.2">
      <c r="A187" s="171">
        <v>41144</v>
      </c>
      <c r="B187" s="2">
        <v>293493738.31999999</v>
      </c>
      <c r="C187" s="2">
        <v>1465.72</v>
      </c>
      <c r="D187" s="2">
        <f t="shared" si="8"/>
        <v>0</v>
      </c>
      <c r="E187" s="30">
        <f t="shared" si="9"/>
        <v>0</v>
      </c>
      <c r="F187" s="73">
        <f t="shared" si="10"/>
        <v>0</v>
      </c>
      <c r="G187" s="43">
        <f t="shared" si="11"/>
        <v>0</v>
      </c>
      <c r="I187" s="18"/>
      <c r="J187" s="136"/>
      <c r="K187" s="82"/>
      <c r="L187" s="143"/>
      <c r="M187" s="86"/>
      <c r="N187" s="170"/>
      <c r="O187" s="170"/>
      <c r="P187" s="170"/>
      <c r="Q187" s="68"/>
      <c r="R187" s="65"/>
      <c r="V187" s="169"/>
      <c r="W187" s="169"/>
    </row>
    <row r="188" spans="1:23" x14ac:dyDescent="0.2">
      <c r="A188" s="171">
        <v>41145</v>
      </c>
      <c r="B188" s="2">
        <v>293493738.31999999</v>
      </c>
      <c r="C188" s="2">
        <v>1465.72</v>
      </c>
      <c r="D188" s="2">
        <f t="shared" si="8"/>
        <v>0</v>
      </c>
      <c r="E188" s="30">
        <f t="shared" si="9"/>
        <v>0</v>
      </c>
      <c r="F188" s="73">
        <f t="shared" si="10"/>
        <v>0</v>
      </c>
      <c r="G188" s="43">
        <f t="shared" si="11"/>
        <v>0</v>
      </c>
      <c r="I188" s="18"/>
      <c r="J188" s="136"/>
      <c r="K188" s="82"/>
      <c r="L188" s="143"/>
      <c r="M188" s="86"/>
      <c r="N188" s="170"/>
      <c r="O188" s="170"/>
      <c r="P188" s="170"/>
      <c r="Q188" s="68"/>
      <c r="R188" s="65"/>
      <c r="V188" s="169"/>
      <c r="W188" s="169"/>
    </row>
    <row r="189" spans="1:23" x14ac:dyDescent="0.2">
      <c r="A189" s="171">
        <v>41146</v>
      </c>
      <c r="B189" s="2">
        <v>293493738.31999999</v>
      </c>
      <c r="C189" s="2">
        <v>1465.72</v>
      </c>
      <c r="D189" s="2">
        <f t="shared" si="8"/>
        <v>0</v>
      </c>
      <c r="E189" s="30">
        <f t="shared" si="9"/>
        <v>0</v>
      </c>
      <c r="F189" s="73">
        <f t="shared" si="10"/>
        <v>0</v>
      </c>
      <c r="G189" s="43">
        <f t="shared" si="11"/>
        <v>0</v>
      </c>
      <c r="I189" s="18"/>
      <c r="J189" s="136"/>
      <c r="K189" s="82"/>
      <c r="L189" s="143"/>
      <c r="M189" s="86"/>
      <c r="N189" s="170"/>
      <c r="O189" s="170"/>
      <c r="P189" s="170"/>
      <c r="Q189" s="68"/>
      <c r="R189" s="65"/>
      <c r="V189" s="169"/>
      <c r="W189" s="169"/>
    </row>
    <row r="190" spans="1:23" x14ac:dyDescent="0.2">
      <c r="A190" s="171">
        <v>41147</v>
      </c>
      <c r="B190" s="2">
        <v>293493738.31999999</v>
      </c>
      <c r="C190" s="2">
        <v>1465.72</v>
      </c>
      <c r="D190" s="2">
        <f t="shared" si="8"/>
        <v>0</v>
      </c>
      <c r="E190" s="30">
        <f t="shared" si="9"/>
        <v>0</v>
      </c>
      <c r="F190" s="73">
        <f t="shared" si="10"/>
        <v>0</v>
      </c>
      <c r="G190" s="43">
        <f t="shared" si="11"/>
        <v>0</v>
      </c>
      <c r="I190" s="18"/>
      <c r="J190" s="136"/>
      <c r="K190" s="82"/>
      <c r="L190" s="143"/>
      <c r="M190" s="86"/>
      <c r="N190" s="170"/>
      <c r="O190" s="170"/>
      <c r="P190" s="170"/>
      <c r="Q190" s="68"/>
      <c r="R190" s="65"/>
      <c r="V190" s="169"/>
      <c r="W190" s="169"/>
    </row>
    <row r="191" spans="1:23" x14ac:dyDescent="0.2">
      <c r="A191" s="171">
        <v>41148</v>
      </c>
      <c r="B191" s="2">
        <v>293493738.31999999</v>
      </c>
      <c r="C191" s="2">
        <v>1465.72</v>
      </c>
      <c r="D191" s="2">
        <f t="shared" si="8"/>
        <v>0</v>
      </c>
      <c r="E191" s="30">
        <f t="shared" si="9"/>
        <v>0</v>
      </c>
      <c r="F191" s="73">
        <f t="shared" si="10"/>
        <v>0</v>
      </c>
      <c r="G191" s="43">
        <f t="shared" si="11"/>
        <v>0</v>
      </c>
      <c r="I191" s="18"/>
      <c r="J191" s="136"/>
      <c r="K191" s="82"/>
      <c r="L191" s="143"/>
      <c r="M191" s="86"/>
      <c r="N191" s="170"/>
      <c r="O191" s="170"/>
      <c r="P191" s="170"/>
      <c r="Q191" s="68"/>
      <c r="R191" s="65"/>
      <c r="V191" s="169"/>
      <c r="W191" s="169"/>
    </row>
    <row r="192" spans="1:23" x14ac:dyDescent="0.2">
      <c r="A192" s="171">
        <v>41149</v>
      </c>
      <c r="B192" s="2">
        <v>293493738.31999999</v>
      </c>
      <c r="C192" s="2">
        <v>1465.72</v>
      </c>
      <c r="D192" s="2">
        <f t="shared" si="8"/>
        <v>0</v>
      </c>
      <c r="E192" s="30">
        <f t="shared" si="9"/>
        <v>0</v>
      </c>
      <c r="F192" s="73">
        <f t="shared" si="10"/>
        <v>0</v>
      </c>
      <c r="G192" s="43">
        <f t="shared" si="11"/>
        <v>0</v>
      </c>
      <c r="I192" s="18"/>
      <c r="J192" s="136"/>
      <c r="K192" s="82"/>
      <c r="L192" s="143"/>
      <c r="M192" s="86"/>
      <c r="N192" s="170"/>
      <c r="O192" s="170"/>
      <c r="P192" s="170"/>
      <c r="Q192" s="68"/>
      <c r="R192" s="65"/>
      <c r="V192" s="169"/>
      <c r="W192" s="169"/>
    </row>
    <row r="193" spans="1:23" x14ac:dyDescent="0.2">
      <c r="A193" s="171">
        <v>41150</v>
      </c>
      <c r="B193" s="2">
        <v>293493738.31999999</v>
      </c>
      <c r="C193" s="2">
        <v>1465.72</v>
      </c>
      <c r="D193" s="2">
        <f t="shared" si="8"/>
        <v>0</v>
      </c>
      <c r="E193" s="30">
        <f t="shared" si="9"/>
        <v>0</v>
      </c>
      <c r="F193" s="73">
        <f t="shared" si="10"/>
        <v>0</v>
      </c>
      <c r="G193" s="43">
        <f t="shared" si="11"/>
        <v>0</v>
      </c>
      <c r="I193" s="18"/>
      <c r="J193" s="136"/>
      <c r="K193" s="82"/>
      <c r="L193" s="143"/>
      <c r="M193" s="86"/>
      <c r="N193" s="170"/>
      <c r="O193" s="170"/>
      <c r="P193" s="170"/>
      <c r="Q193" s="68"/>
      <c r="R193" s="65"/>
      <c r="V193" s="169"/>
      <c r="W193" s="169"/>
    </row>
    <row r="194" spans="1:23" x14ac:dyDescent="0.2">
      <c r="A194" s="171">
        <v>41151</v>
      </c>
      <c r="B194" s="2">
        <v>293493738.31999999</v>
      </c>
      <c r="C194" s="2">
        <v>1465.72</v>
      </c>
      <c r="D194" s="2">
        <f t="shared" si="8"/>
        <v>0</v>
      </c>
      <c r="E194" s="30">
        <f t="shared" si="9"/>
        <v>0</v>
      </c>
      <c r="F194" s="73">
        <f t="shared" si="10"/>
        <v>0</v>
      </c>
      <c r="G194" s="43">
        <f t="shared" si="11"/>
        <v>0</v>
      </c>
      <c r="I194" s="18"/>
      <c r="J194" s="136"/>
      <c r="K194" s="82"/>
      <c r="L194" s="143"/>
      <c r="M194" s="86"/>
      <c r="N194" s="170"/>
      <c r="O194" s="170"/>
      <c r="P194" s="170"/>
      <c r="Q194" s="68"/>
      <c r="R194" s="65"/>
      <c r="V194" s="169"/>
      <c r="W194" s="169"/>
    </row>
    <row r="195" spans="1:23" x14ac:dyDescent="0.2">
      <c r="A195" s="171">
        <v>41152</v>
      </c>
      <c r="B195" s="31">
        <v>293053497.70999998</v>
      </c>
      <c r="C195" s="31">
        <v>1463.52</v>
      </c>
      <c r="D195" s="2">
        <f t="shared" si="8"/>
        <v>-440240.61000001431</v>
      </c>
      <c r="E195" s="30">
        <f t="shared" si="9"/>
        <v>-2.2000000000000455</v>
      </c>
      <c r="F195" s="73">
        <f t="shared" si="10"/>
        <v>-1.5000000085862626E-3</v>
      </c>
      <c r="G195" s="43">
        <f t="shared" si="11"/>
        <v>-1.5009688071391844E-3</v>
      </c>
      <c r="I195" s="18"/>
      <c r="J195" s="136"/>
      <c r="K195" s="82"/>
      <c r="L195" s="143"/>
      <c r="M195" s="86"/>
      <c r="N195" s="170"/>
      <c r="O195" s="170"/>
      <c r="P195" s="170"/>
      <c r="Q195" s="68"/>
      <c r="R195" s="65"/>
      <c r="V195" s="169"/>
      <c r="W195" s="169"/>
    </row>
    <row r="196" spans="1:23" x14ac:dyDescent="0.2">
      <c r="A196" s="171">
        <v>41153</v>
      </c>
      <c r="B196" s="2">
        <v>293053497.70999998</v>
      </c>
      <c r="C196" s="2">
        <v>1463.52</v>
      </c>
      <c r="D196" s="2">
        <f t="shared" ref="D196:D259" si="12">IF(B196-B195=-B196-B195,0,B196-B195)</f>
        <v>0</v>
      </c>
      <c r="E196" s="30">
        <f t="shared" ref="E196:E259" si="13">IF(C196-C195=-C196-C195,0,C196-C195)</f>
        <v>0</v>
      </c>
      <c r="F196" s="73">
        <f t="shared" ref="F196:F259" si="14">IFERROR(D196/B195,0)</f>
        <v>0</v>
      </c>
      <c r="G196" s="43">
        <f t="shared" ref="G196:G259" si="15">IFERROR(E196/C195,0)</f>
        <v>0</v>
      </c>
      <c r="I196" s="18"/>
      <c r="J196" s="136"/>
      <c r="K196" s="82"/>
      <c r="L196" s="143"/>
      <c r="M196" s="86"/>
      <c r="N196" s="170"/>
      <c r="O196" s="170"/>
      <c r="P196" s="170"/>
      <c r="Q196" s="68"/>
      <c r="R196" s="65"/>
      <c r="V196" s="169"/>
      <c r="W196" s="169"/>
    </row>
    <row r="197" spans="1:23" x14ac:dyDescent="0.2">
      <c r="A197" s="171">
        <v>41154</v>
      </c>
      <c r="B197" s="2">
        <v>293053497.70999998</v>
      </c>
      <c r="C197" s="2">
        <v>1463.52</v>
      </c>
      <c r="D197" s="2">
        <f t="shared" si="12"/>
        <v>0</v>
      </c>
      <c r="E197" s="30">
        <f t="shared" si="13"/>
        <v>0</v>
      </c>
      <c r="F197" s="73">
        <f t="shared" si="14"/>
        <v>0</v>
      </c>
      <c r="G197" s="43">
        <f t="shared" si="15"/>
        <v>0</v>
      </c>
      <c r="I197" s="18"/>
      <c r="J197" s="136"/>
      <c r="K197" s="82"/>
      <c r="L197" s="143"/>
      <c r="M197" s="86"/>
      <c r="N197" s="170"/>
      <c r="O197" s="170"/>
      <c r="P197" s="170"/>
      <c r="Q197" s="68"/>
      <c r="R197" s="65"/>
      <c r="V197" s="169"/>
      <c r="W197" s="169"/>
    </row>
    <row r="198" spans="1:23" x14ac:dyDescent="0.2">
      <c r="A198" s="171">
        <v>41155</v>
      </c>
      <c r="B198" s="2">
        <v>293053497.70999998</v>
      </c>
      <c r="C198" s="2">
        <v>1463.52</v>
      </c>
      <c r="D198" s="2">
        <f t="shared" si="12"/>
        <v>0</v>
      </c>
      <c r="E198" s="30">
        <f t="shared" si="13"/>
        <v>0</v>
      </c>
      <c r="F198" s="73">
        <f t="shared" si="14"/>
        <v>0</v>
      </c>
      <c r="G198" s="43">
        <f t="shared" si="15"/>
        <v>0</v>
      </c>
      <c r="I198" s="18"/>
      <c r="J198" s="136"/>
      <c r="K198" s="82"/>
      <c r="L198" s="143"/>
      <c r="M198" s="86"/>
      <c r="N198" s="170"/>
      <c r="O198" s="170"/>
      <c r="P198" s="170"/>
      <c r="Q198" s="68"/>
      <c r="R198" s="65"/>
      <c r="V198" s="169"/>
      <c r="W198" s="169"/>
    </row>
    <row r="199" spans="1:23" x14ac:dyDescent="0.2">
      <c r="A199" s="171">
        <v>41156</v>
      </c>
      <c r="B199" s="2">
        <v>293053497.70999998</v>
      </c>
      <c r="C199" s="2">
        <v>1463.52</v>
      </c>
      <c r="D199" s="2">
        <f t="shared" si="12"/>
        <v>0</v>
      </c>
      <c r="E199" s="30">
        <f t="shared" si="13"/>
        <v>0</v>
      </c>
      <c r="F199" s="73">
        <f t="shared" si="14"/>
        <v>0</v>
      </c>
      <c r="G199" s="43">
        <f t="shared" si="15"/>
        <v>0</v>
      </c>
      <c r="I199" s="18"/>
      <c r="J199" s="136"/>
      <c r="K199" s="82"/>
      <c r="L199" s="143"/>
      <c r="M199" s="86"/>
      <c r="N199" s="170"/>
      <c r="O199" s="170"/>
      <c r="P199" s="170"/>
      <c r="Q199" s="68"/>
      <c r="R199" s="65"/>
      <c r="V199" s="169"/>
      <c r="W199" s="169"/>
    </row>
    <row r="200" spans="1:23" x14ac:dyDescent="0.2">
      <c r="A200" s="171">
        <v>41157</v>
      </c>
      <c r="B200" s="2">
        <v>293053497.70999998</v>
      </c>
      <c r="C200" s="2">
        <v>1463.52</v>
      </c>
      <c r="D200" s="2">
        <f t="shared" si="12"/>
        <v>0</v>
      </c>
      <c r="E200" s="30">
        <f t="shared" si="13"/>
        <v>0</v>
      </c>
      <c r="F200" s="73">
        <f t="shared" si="14"/>
        <v>0</v>
      </c>
      <c r="G200" s="43">
        <f t="shared" si="15"/>
        <v>0</v>
      </c>
      <c r="I200" s="18"/>
      <c r="J200" s="136"/>
      <c r="K200" s="82"/>
      <c r="L200" s="143"/>
      <c r="M200" s="86"/>
      <c r="N200" s="170"/>
      <c r="O200" s="170"/>
      <c r="P200" s="170"/>
      <c r="Q200" s="68"/>
      <c r="R200" s="65"/>
      <c r="V200" s="169"/>
      <c r="W200" s="169"/>
    </row>
    <row r="201" spans="1:23" x14ac:dyDescent="0.2">
      <c r="A201" s="171">
        <v>41158</v>
      </c>
      <c r="B201" s="2">
        <v>293053497.70999998</v>
      </c>
      <c r="C201" s="2">
        <v>1463.52</v>
      </c>
      <c r="D201" s="2">
        <f t="shared" si="12"/>
        <v>0</v>
      </c>
      <c r="E201" s="30">
        <f t="shared" si="13"/>
        <v>0</v>
      </c>
      <c r="F201" s="73">
        <f t="shared" si="14"/>
        <v>0</v>
      </c>
      <c r="G201" s="43">
        <f t="shared" si="15"/>
        <v>0</v>
      </c>
      <c r="I201" s="18"/>
      <c r="J201" s="136"/>
      <c r="K201" s="82"/>
      <c r="L201" s="143"/>
      <c r="M201" s="86"/>
      <c r="N201" s="170"/>
      <c r="O201" s="170"/>
      <c r="P201" s="170"/>
      <c r="Q201" s="68"/>
      <c r="R201" s="65"/>
      <c r="V201" s="169"/>
      <c r="W201" s="169"/>
    </row>
    <row r="202" spans="1:23" x14ac:dyDescent="0.2">
      <c r="A202" s="171">
        <v>41159</v>
      </c>
      <c r="B202" s="2">
        <v>293053497.70999998</v>
      </c>
      <c r="C202" s="2">
        <v>1463.52</v>
      </c>
      <c r="D202" s="2">
        <f t="shared" si="12"/>
        <v>0</v>
      </c>
      <c r="E202" s="30">
        <f t="shared" si="13"/>
        <v>0</v>
      </c>
      <c r="F202" s="73">
        <f t="shared" si="14"/>
        <v>0</v>
      </c>
      <c r="G202" s="43">
        <f t="shared" si="15"/>
        <v>0</v>
      </c>
      <c r="I202" s="18"/>
      <c r="J202" s="136"/>
      <c r="K202" s="82"/>
      <c r="L202" s="143"/>
      <c r="M202" s="86"/>
      <c r="N202" s="170"/>
      <c r="O202" s="170"/>
      <c r="P202" s="170"/>
      <c r="Q202" s="68"/>
      <c r="R202" s="65"/>
      <c r="V202" s="169"/>
      <c r="W202" s="169"/>
    </row>
    <row r="203" spans="1:23" x14ac:dyDescent="0.2">
      <c r="A203" s="171">
        <v>41160</v>
      </c>
      <c r="B203" s="2">
        <v>293053497.70999998</v>
      </c>
      <c r="C203" s="2">
        <v>1463.52</v>
      </c>
      <c r="D203" s="2">
        <f t="shared" si="12"/>
        <v>0</v>
      </c>
      <c r="E203" s="30">
        <f t="shared" si="13"/>
        <v>0</v>
      </c>
      <c r="F203" s="73">
        <f t="shared" si="14"/>
        <v>0</v>
      </c>
      <c r="G203" s="43">
        <f t="shared" si="15"/>
        <v>0</v>
      </c>
      <c r="I203" s="18"/>
      <c r="J203" s="136"/>
      <c r="K203" s="82"/>
      <c r="L203" s="143"/>
      <c r="M203" s="86"/>
      <c r="N203" s="170"/>
      <c r="O203" s="170"/>
      <c r="P203" s="170"/>
      <c r="Q203" s="68"/>
      <c r="R203" s="65"/>
      <c r="V203" s="169"/>
      <c r="W203" s="169"/>
    </row>
    <row r="204" spans="1:23" x14ac:dyDescent="0.2">
      <c r="A204" s="171">
        <v>41161</v>
      </c>
      <c r="B204" s="2">
        <v>293053497.70999998</v>
      </c>
      <c r="C204" s="2">
        <v>1463.52</v>
      </c>
      <c r="D204" s="2">
        <f t="shared" si="12"/>
        <v>0</v>
      </c>
      <c r="E204" s="30">
        <f t="shared" si="13"/>
        <v>0</v>
      </c>
      <c r="F204" s="73">
        <f t="shared" si="14"/>
        <v>0</v>
      </c>
      <c r="G204" s="43">
        <f t="shared" si="15"/>
        <v>0</v>
      </c>
      <c r="I204" s="18"/>
      <c r="J204" s="136"/>
      <c r="K204" s="82"/>
      <c r="L204" s="143"/>
      <c r="M204" s="86"/>
      <c r="N204" s="170"/>
      <c r="O204" s="170"/>
      <c r="P204" s="170"/>
      <c r="Q204" s="68"/>
      <c r="R204" s="65"/>
      <c r="V204" s="169"/>
      <c r="W204" s="169"/>
    </row>
    <row r="205" spans="1:23" x14ac:dyDescent="0.2">
      <c r="A205" s="171">
        <v>41162</v>
      </c>
      <c r="B205" s="2">
        <v>293053497.70999998</v>
      </c>
      <c r="C205" s="2">
        <v>1463.52</v>
      </c>
      <c r="D205" s="2">
        <f t="shared" si="12"/>
        <v>0</v>
      </c>
      <c r="E205" s="30">
        <f t="shared" si="13"/>
        <v>0</v>
      </c>
      <c r="F205" s="73">
        <f t="shared" si="14"/>
        <v>0</v>
      </c>
      <c r="G205" s="43">
        <f t="shared" si="15"/>
        <v>0</v>
      </c>
      <c r="I205" s="18"/>
      <c r="J205" s="136"/>
      <c r="K205" s="82"/>
      <c r="L205" s="143"/>
      <c r="M205" s="86"/>
      <c r="N205" s="170"/>
      <c r="O205" s="170"/>
      <c r="P205" s="170"/>
      <c r="Q205" s="68"/>
      <c r="R205" s="65"/>
      <c r="V205" s="169"/>
      <c r="W205" s="169"/>
    </row>
    <row r="206" spans="1:23" x14ac:dyDescent="0.2">
      <c r="A206" s="171">
        <v>41163</v>
      </c>
      <c r="B206" s="2">
        <v>293053497.70999998</v>
      </c>
      <c r="C206" s="2">
        <v>1463.52</v>
      </c>
      <c r="D206" s="2">
        <f t="shared" si="12"/>
        <v>0</v>
      </c>
      <c r="E206" s="30">
        <f t="shared" si="13"/>
        <v>0</v>
      </c>
      <c r="F206" s="73">
        <f t="shared" si="14"/>
        <v>0</v>
      </c>
      <c r="G206" s="43">
        <f t="shared" si="15"/>
        <v>0</v>
      </c>
      <c r="I206" s="18"/>
      <c r="J206" s="136"/>
      <c r="K206" s="82"/>
      <c r="L206" s="143"/>
      <c r="M206" s="86"/>
      <c r="N206" s="170"/>
      <c r="O206" s="170"/>
      <c r="P206" s="170"/>
      <c r="Q206" s="68"/>
      <c r="R206" s="65"/>
      <c r="V206" s="169"/>
      <c r="W206" s="169"/>
    </row>
    <row r="207" spans="1:23" x14ac:dyDescent="0.2">
      <c r="A207" s="171">
        <v>41164</v>
      </c>
      <c r="B207" s="2">
        <v>293053497.70999998</v>
      </c>
      <c r="C207" s="2">
        <v>1463.52</v>
      </c>
      <c r="D207" s="2">
        <f t="shared" si="12"/>
        <v>0</v>
      </c>
      <c r="E207" s="30">
        <f t="shared" si="13"/>
        <v>0</v>
      </c>
      <c r="F207" s="73">
        <f t="shared" si="14"/>
        <v>0</v>
      </c>
      <c r="G207" s="43">
        <f t="shared" si="15"/>
        <v>0</v>
      </c>
      <c r="I207" s="18"/>
      <c r="J207" s="136"/>
      <c r="K207" s="82"/>
      <c r="L207" s="143"/>
      <c r="M207" s="86"/>
      <c r="N207" s="170"/>
      <c r="O207" s="170"/>
      <c r="P207" s="170"/>
      <c r="Q207" s="68"/>
      <c r="R207" s="65"/>
      <c r="V207" s="169"/>
      <c r="W207" s="169"/>
    </row>
    <row r="208" spans="1:23" x14ac:dyDescent="0.2">
      <c r="A208" s="171">
        <v>41165</v>
      </c>
      <c r="B208" s="2">
        <v>293053497.70999998</v>
      </c>
      <c r="C208" s="2">
        <v>1463.52</v>
      </c>
      <c r="D208" s="2">
        <f t="shared" si="12"/>
        <v>0</v>
      </c>
      <c r="E208" s="30">
        <f t="shared" si="13"/>
        <v>0</v>
      </c>
      <c r="F208" s="73">
        <f t="shared" si="14"/>
        <v>0</v>
      </c>
      <c r="G208" s="43">
        <f t="shared" si="15"/>
        <v>0</v>
      </c>
      <c r="I208" s="18"/>
      <c r="J208" s="136"/>
      <c r="K208" s="82"/>
      <c r="L208" s="143"/>
      <c r="M208" s="86"/>
      <c r="N208" s="170"/>
      <c r="O208" s="170"/>
      <c r="P208" s="170"/>
      <c r="Q208" s="68"/>
      <c r="R208" s="65"/>
      <c r="V208" s="169"/>
      <c r="W208" s="169"/>
    </row>
    <row r="209" spans="1:23" x14ac:dyDescent="0.2">
      <c r="A209" s="171">
        <v>41166</v>
      </c>
      <c r="B209" s="2">
        <v>293053497.70999998</v>
      </c>
      <c r="C209" s="2">
        <v>1463.52</v>
      </c>
      <c r="D209" s="2">
        <f t="shared" si="12"/>
        <v>0</v>
      </c>
      <c r="E209" s="30">
        <f t="shared" si="13"/>
        <v>0</v>
      </c>
      <c r="F209" s="73">
        <f t="shared" si="14"/>
        <v>0</v>
      </c>
      <c r="G209" s="43">
        <f t="shared" si="15"/>
        <v>0</v>
      </c>
      <c r="I209" s="18"/>
      <c r="J209" s="136"/>
      <c r="K209" s="82"/>
      <c r="L209" s="143"/>
      <c r="M209" s="86"/>
      <c r="N209" s="170"/>
      <c r="O209" s="170"/>
      <c r="P209" s="170"/>
      <c r="Q209" s="68"/>
      <c r="R209" s="65"/>
      <c r="V209" s="169"/>
      <c r="W209" s="169"/>
    </row>
    <row r="210" spans="1:23" x14ac:dyDescent="0.2">
      <c r="A210" s="171">
        <v>41167</v>
      </c>
      <c r="B210" s="2">
        <v>293053497.70999998</v>
      </c>
      <c r="C210" s="2">
        <v>1463.52</v>
      </c>
      <c r="D210" s="2">
        <f t="shared" si="12"/>
        <v>0</v>
      </c>
      <c r="E210" s="30">
        <f t="shared" si="13"/>
        <v>0</v>
      </c>
      <c r="F210" s="73">
        <f t="shared" si="14"/>
        <v>0</v>
      </c>
      <c r="G210" s="43">
        <f t="shared" si="15"/>
        <v>0</v>
      </c>
      <c r="I210" s="18"/>
      <c r="J210" s="136"/>
      <c r="K210" s="82"/>
      <c r="L210" s="143"/>
      <c r="M210" s="86"/>
      <c r="N210" s="170"/>
      <c r="O210" s="170"/>
      <c r="P210" s="170"/>
      <c r="Q210" s="68"/>
      <c r="R210" s="65"/>
      <c r="V210" s="169"/>
      <c r="W210" s="169"/>
    </row>
    <row r="211" spans="1:23" x14ac:dyDescent="0.2">
      <c r="A211" s="171">
        <v>41168</v>
      </c>
      <c r="B211" s="2">
        <v>293053497.70999998</v>
      </c>
      <c r="C211" s="2">
        <v>1463.52</v>
      </c>
      <c r="D211" s="2">
        <f t="shared" si="12"/>
        <v>0</v>
      </c>
      <c r="E211" s="30">
        <f t="shared" si="13"/>
        <v>0</v>
      </c>
      <c r="F211" s="73">
        <f t="shared" si="14"/>
        <v>0</v>
      </c>
      <c r="G211" s="43">
        <f t="shared" si="15"/>
        <v>0</v>
      </c>
      <c r="I211" s="18"/>
      <c r="J211" s="136"/>
      <c r="K211" s="82"/>
      <c r="L211" s="143"/>
      <c r="M211" s="86"/>
      <c r="N211" s="170"/>
      <c r="O211" s="170"/>
      <c r="P211" s="170"/>
      <c r="Q211" s="68"/>
      <c r="R211" s="65"/>
      <c r="V211" s="169"/>
      <c r="W211" s="169"/>
    </row>
    <row r="212" spans="1:23" x14ac:dyDescent="0.2">
      <c r="A212" s="171">
        <v>41169</v>
      </c>
      <c r="B212" s="2">
        <v>293053497.70999998</v>
      </c>
      <c r="C212" s="2">
        <v>1463.52</v>
      </c>
      <c r="D212" s="2">
        <f t="shared" si="12"/>
        <v>0</v>
      </c>
      <c r="E212" s="30">
        <f t="shared" si="13"/>
        <v>0</v>
      </c>
      <c r="F212" s="73">
        <f t="shared" si="14"/>
        <v>0</v>
      </c>
      <c r="G212" s="43">
        <f t="shared" si="15"/>
        <v>0</v>
      </c>
      <c r="I212" s="18"/>
      <c r="J212" s="136"/>
      <c r="K212" s="82"/>
      <c r="L212" s="143"/>
      <c r="M212" s="86"/>
      <c r="N212" s="170"/>
      <c r="O212" s="170"/>
      <c r="P212" s="170"/>
      <c r="Q212" s="68"/>
      <c r="R212" s="65"/>
      <c r="V212" s="169"/>
      <c r="W212" s="169"/>
    </row>
    <row r="213" spans="1:23" x14ac:dyDescent="0.2">
      <c r="A213" s="171">
        <v>41170</v>
      </c>
      <c r="B213" s="2">
        <v>293053497.70999998</v>
      </c>
      <c r="C213" s="2">
        <v>1463.52</v>
      </c>
      <c r="D213" s="2">
        <f t="shared" si="12"/>
        <v>0</v>
      </c>
      <c r="E213" s="30">
        <f t="shared" si="13"/>
        <v>0</v>
      </c>
      <c r="F213" s="73">
        <f t="shared" si="14"/>
        <v>0</v>
      </c>
      <c r="G213" s="43">
        <f t="shared" si="15"/>
        <v>0</v>
      </c>
      <c r="I213" s="18"/>
      <c r="J213" s="136"/>
      <c r="K213" s="82"/>
      <c r="L213" s="143"/>
      <c r="M213" s="86"/>
      <c r="N213" s="170"/>
      <c r="O213" s="170"/>
      <c r="P213" s="170"/>
      <c r="Q213" s="68"/>
      <c r="R213" s="65"/>
      <c r="V213" s="169"/>
      <c r="W213" s="169"/>
    </row>
    <row r="214" spans="1:23" x14ac:dyDescent="0.2">
      <c r="A214" s="171">
        <v>41171</v>
      </c>
      <c r="B214" s="2">
        <v>293053497.70999998</v>
      </c>
      <c r="C214" s="2">
        <v>1463.52</v>
      </c>
      <c r="D214" s="2">
        <f t="shared" si="12"/>
        <v>0</v>
      </c>
      <c r="E214" s="30">
        <f t="shared" si="13"/>
        <v>0</v>
      </c>
      <c r="F214" s="73">
        <f t="shared" si="14"/>
        <v>0</v>
      </c>
      <c r="G214" s="43">
        <f t="shared" si="15"/>
        <v>0</v>
      </c>
      <c r="I214" s="18"/>
      <c r="J214" s="136"/>
      <c r="K214" s="82"/>
      <c r="L214" s="143"/>
      <c r="M214" s="86"/>
      <c r="N214" s="170"/>
      <c r="O214" s="170"/>
      <c r="P214" s="170"/>
      <c r="Q214" s="68"/>
      <c r="R214" s="65"/>
      <c r="V214" s="169"/>
      <c r="W214" s="169"/>
    </row>
    <row r="215" spans="1:23" x14ac:dyDescent="0.2">
      <c r="A215" s="171">
        <v>41172</v>
      </c>
      <c r="B215" s="2">
        <v>293053497.70999998</v>
      </c>
      <c r="C215" s="2">
        <v>1463.52</v>
      </c>
      <c r="D215" s="2">
        <f t="shared" si="12"/>
        <v>0</v>
      </c>
      <c r="E215" s="30">
        <f t="shared" si="13"/>
        <v>0</v>
      </c>
      <c r="F215" s="73">
        <f t="shared" si="14"/>
        <v>0</v>
      </c>
      <c r="G215" s="43">
        <f t="shared" si="15"/>
        <v>0</v>
      </c>
      <c r="I215" s="18"/>
      <c r="J215" s="136"/>
      <c r="K215" s="82"/>
      <c r="L215" s="143"/>
      <c r="M215" s="86"/>
      <c r="N215" s="170"/>
      <c r="O215" s="170"/>
      <c r="P215" s="170"/>
      <c r="Q215" s="68"/>
      <c r="R215" s="65"/>
      <c r="V215" s="169"/>
      <c r="W215" s="169"/>
    </row>
    <row r="216" spans="1:23" x14ac:dyDescent="0.2">
      <c r="A216" s="171">
        <v>41173</v>
      </c>
      <c r="B216" s="2">
        <v>293053497.70999998</v>
      </c>
      <c r="C216" s="2">
        <v>1463.52</v>
      </c>
      <c r="D216" s="2">
        <f t="shared" si="12"/>
        <v>0</v>
      </c>
      <c r="E216" s="30">
        <f t="shared" si="13"/>
        <v>0</v>
      </c>
      <c r="F216" s="73">
        <f t="shared" si="14"/>
        <v>0</v>
      </c>
      <c r="G216" s="43">
        <f t="shared" si="15"/>
        <v>0</v>
      </c>
      <c r="I216" s="18"/>
      <c r="J216" s="136"/>
      <c r="K216" s="82"/>
      <c r="L216" s="143"/>
      <c r="M216" s="86"/>
      <c r="N216" s="170"/>
      <c r="O216" s="170"/>
      <c r="P216" s="170"/>
      <c r="Q216" s="68"/>
      <c r="R216" s="65"/>
      <c r="V216" s="169"/>
      <c r="W216" s="169"/>
    </row>
    <row r="217" spans="1:23" x14ac:dyDescent="0.2">
      <c r="A217" s="171">
        <v>41174</v>
      </c>
      <c r="B217" s="2">
        <v>293053497.70999998</v>
      </c>
      <c r="C217" s="2">
        <v>1463.52</v>
      </c>
      <c r="D217" s="2">
        <f t="shared" si="12"/>
        <v>0</v>
      </c>
      <c r="E217" s="30">
        <f t="shared" si="13"/>
        <v>0</v>
      </c>
      <c r="F217" s="73">
        <f t="shared" si="14"/>
        <v>0</v>
      </c>
      <c r="G217" s="43">
        <f t="shared" si="15"/>
        <v>0</v>
      </c>
      <c r="I217" s="18"/>
      <c r="J217" s="136"/>
      <c r="K217" s="82"/>
      <c r="L217" s="143"/>
      <c r="M217" s="86"/>
      <c r="N217" s="170"/>
      <c r="O217" s="170"/>
      <c r="P217" s="170"/>
      <c r="Q217" s="68"/>
      <c r="R217" s="65"/>
      <c r="V217" s="169"/>
      <c r="W217" s="169"/>
    </row>
    <row r="218" spans="1:23" x14ac:dyDescent="0.2">
      <c r="A218" s="171">
        <v>41175</v>
      </c>
      <c r="B218" s="2">
        <v>293053497.70999998</v>
      </c>
      <c r="C218" s="2">
        <v>1463.52</v>
      </c>
      <c r="D218" s="2">
        <f t="shared" si="12"/>
        <v>0</v>
      </c>
      <c r="E218" s="30">
        <f t="shared" si="13"/>
        <v>0</v>
      </c>
      <c r="F218" s="73">
        <f t="shared" si="14"/>
        <v>0</v>
      </c>
      <c r="G218" s="43">
        <f t="shared" si="15"/>
        <v>0</v>
      </c>
      <c r="I218" s="18"/>
      <c r="J218" s="136"/>
      <c r="K218" s="82"/>
      <c r="L218" s="143"/>
      <c r="M218" s="86"/>
      <c r="N218" s="170"/>
      <c r="O218" s="170"/>
      <c r="P218" s="170"/>
      <c r="Q218" s="68"/>
      <c r="R218" s="65"/>
      <c r="V218" s="169"/>
      <c r="W218" s="169"/>
    </row>
    <row r="219" spans="1:23" x14ac:dyDescent="0.2">
      <c r="A219" s="171">
        <v>41176</v>
      </c>
      <c r="B219" s="2">
        <v>293053497.70999998</v>
      </c>
      <c r="C219" s="2">
        <v>1463.52</v>
      </c>
      <c r="D219" s="2">
        <f t="shared" si="12"/>
        <v>0</v>
      </c>
      <c r="E219" s="30">
        <f t="shared" si="13"/>
        <v>0</v>
      </c>
      <c r="F219" s="73">
        <f t="shared" si="14"/>
        <v>0</v>
      </c>
      <c r="G219" s="43">
        <f t="shared" si="15"/>
        <v>0</v>
      </c>
      <c r="I219" s="18"/>
      <c r="J219" s="136"/>
      <c r="K219" s="82"/>
      <c r="L219" s="143"/>
      <c r="M219" s="86"/>
      <c r="N219" s="170"/>
      <c r="O219" s="170"/>
      <c r="P219" s="170"/>
      <c r="Q219" s="68"/>
      <c r="R219" s="65"/>
      <c r="V219" s="169"/>
      <c r="W219" s="169"/>
    </row>
    <row r="220" spans="1:23" x14ac:dyDescent="0.2">
      <c r="A220" s="171">
        <v>41177</v>
      </c>
      <c r="B220" s="2">
        <v>293053497.70999998</v>
      </c>
      <c r="C220" s="2">
        <v>1463.52</v>
      </c>
      <c r="D220" s="2">
        <f t="shared" si="12"/>
        <v>0</v>
      </c>
      <c r="E220" s="30">
        <f t="shared" si="13"/>
        <v>0</v>
      </c>
      <c r="F220" s="73">
        <f t="shared" si="14"/>
        <v>0</v>
      </c>
      <c r="G220" s="43">
        <f t="shared" si="15"/>
        <v>0</v>
      </c>
      <c r="I220" s="18"/>
      <c r="J220" s="136"/>
      <c r="K220" s="82"/>
      <c r="L220" s="143"/>
      <c r="M220" s="86"/>
      <c r="N220" s="170"/>
      <c r="O220" s="170"/>
      <c r="P220" s="170"/>
      <c r="Q220" s="68"/>
      <c r="R220" s="65"/>
      <c r="V220" s="169"/>
      <c r="W220" s="169"/>
    </row>
    <row r="221" spans="1:23" x14ac:dyDescent="0.2">
      <c r="A221" s="171">
        <v>41178</v>
      </c>
      <c r="B221" s="2">
        <v>293053497.70999998</v>
      </c>
      <c r="C221" s="2">
        <v>1463.52</v>
      </c>
      <c r="D221" s="2">
        <f t="shared" si="12"/>
        <v>0</v>
      </c>
      <c r="E221" s="30">
        <f t="shared" si="13"/>
        <v>0</v>
      </c>
      <c r="F221" s="73">
        <f t="shared" si="14"/>
        <v>0</v>
      </c>
      <c r="G221" s="43">
        <f t="shared" si="15"/>
        <v>0</v>
      </c>
      <c r="I221" s="18"/>
      <c r="J221" s="136"/>
      <c r="K221" s="82"/>
      <c r="L221" s="143"/>
      <c r="M221" s="86"/>
      <c r="N221" s="170"/>
      <c r="O221" s="170"/>
      <c r="P221" s="170"/>
      <c r="Q221" s="68"/>
      <c r="R221" s="65"/>
      <c r="V221" s="169"/>
      <c r="W221" s="169"/>
    </row>
    <row r="222" spans="1:23" x14ac:dyDescent="0.2">
      <c r="A222" s="171">
        <v>41179</v>
      </c>
      <c r="B222" s="2">
        <v>293053497.70999998</v>
      </c>
      <c r="C222" s="2">
        <v>1463.52</v>
      </c>
      <c r="D222" s="2">
        <f t="shared" si="12"/>
        <v>0</v>
      </c>
      <c r="E222" s="30">
        <f t="shared" si="13"/>
        <v>0</v>
      </c>
      <c r="F222" s="73">
        <f t="shared" si="14"/>
        <v>0</v>
      </c>
      <c r="G222" s="43">
        <f t="shared" si="15"/>
        <v>0</v>
      </c>
      <c r="I222" s="18"/>
      <c r="J222" s="136"/>
      <c r="K222" s="82"/>
      <c r="L222" s="143"/>
      <c r="M222" s="86"/>
      <c r="N222" s="170"/>
      <c r="O222" s="170"/>
      <c r="P222" s="170"/>
      <c r="Q222" s="68"/>
      <c r="R222" s="65"/>
      <c r="V222" s="169"/>
      <c r="W222" s="169"/>
    </row>
    <row r="223" spans="1:23" x14ac:dyDescent="0.2">
      <c r="A223" s="171">
        <v>41180</v>
      </c>
      <c r="B223" s="31">
        <v>286883385.45999998</v>
      </c>
      <c r="C223" s="31">
        <v>1432.7</v>
      </c>
      <c r="D223" s="2">
        <f t="shared" si="12"/>
        <v>-6170112.25</v>
      </c>
      <c r="E223" s="30">
        <f t="shared" si="13"/>
        <v>-30.819999999999936</v>
      </c>
      <c r="F223" s="73">
        <f t="shared" si="14"/>
        <v>-2.1054559314988359E-2</v>
      </c>
      <c r="G223" s="43">
        <f t="shared" si="15"/>
        <v>-2.1058817098502196E-2</v>
      </c>
      <c r="I223" s="18"/>
      <c r="J223" s="136"/>
      <c r="K223" s="82"/>
      <c r="L223" s="143"/>
      <c r="M223" s="86"/>
      <c r="N223" s="170"/>
      <c r="O223" s="170"/>
      <c r="P223" s="170"/>
      <c r="Q223" s="68"/>
      <c r="R223" s="65"/>
      <c r="V223" s="169"/>
      <c r="W223" s="169"/>
    </row>
    <row r="224" spans="1:23" x14ac:dyDescent="0.2">
      <c r="A224" s="171">
        <v>41181</v>
      </c>
      <c r="B224" s="2">
        <v>286883385.45999998</v>
      </c>
      <c r="C224" s="2">
        <v>1432.7</v>
      </c>
      <c r="D224" s="2">
        <f t="shared" si="12"/>
        <v>0</v>
      </c>
      <c r="E224" s="30">
        <f t="shared" si="13"/>
        <v>0</v>
      </c>
      <c r="F224" s="73">
        <f t="shared" si="14"/>
        <v>0</v>
      </c>
      <c r="G224" s="43">
        <f t="shared" si="15"/>
        <v>0</v>
      </c>
      <c r="I224" s="18"/>
      <c r="J224" s="136"/>
      <c r="K224" s="82"/>
      <c r="L224" s="143"/>
      <c r="M224" s="86"/>
      <c r="N224" s="170"/>
      <c r="O224" s="170"/>
      <c r="P224" s="170"/>
      <c r="Q224" s="68"/>
      <c r="R224" s="65"/>
      <c r="V224" s="169"/>
      <c r="W224" s="169"/>
    </row>
    <row r="225" spans="1:23" x14ac:dyDescent="0.2">
      <c r="A225" s="171">
        <v>41182</v>
      </c>
      <c r="B225" s="2">
        <v>286883385.45999998</v>
      </c>
      <c r="C225" s="2">
        <v>1432.7</v>
      </c>
      <c r="D225" s="2">
        <f t="shared" si="12"/>
        <v>0</v>
      </c>
      <c r="E225" s="30">
        <f t="shared" si="13"/>
        <v>0</v>
      </c>
      <c r="F225" s="73">
        <f t="shared" si="14"/>
        <v>0</v>
      </c>
      <c r="G225" s="43">
        <f t="shared" si="15"/>
        <v>0</v>
      </c>
      <c r="I225" s="18"/>
      <c r="J225" s="136"/>
      <c r="K225" s="82"/>
      <c r="L225" s="143"/>
      <c r="M225" s="86"/>
      <c r="N225" s="170"/>
      <c r="O225" s="170"/>
      <c r="P225" s="170"/>
      <c r="Q225" s="68"/>
      <c r="R225" s="65"/>
      <c r="V225" s="169"/>
      <c r="W225" s="169"/>
    </row>
    <row r="226" spans="1:23" x14ac:dyDescent="0.2">
      <c r="A226" s="171">
        <v>41183</v>
      </c>
      <c r="B226" s="2">
        <v>286883385.45999998</v>
      </c>
      <c r="C226" s="2">
        <v>1432.7</v>
      </c>
      <c r="D226" s="2">
        <f t="shared" si="12"/>
        <v>0</v>
      </c>
      <c r="E226" s="30">
        <f t="shared" si="13"/>
        <v>0</v>
      </c>
      <c r="F226" s="73">
        <f t="shared" si="14"/>
        <v>0</v>
      </c>
      <c r="G226" s="43">
        <f t="shared" si="15"/>
        <v>0</v>
      </c>
      <c r="I226" s="18"/>
      <c r="J226" s="136"/>
      <c r="K226" s="82"/>
      <c r="L226" s="143"/>
      <c r="M226" s="86"/>
      <c r="N226" s="170"/>
      <c r="O226" s="170"/>
      <c r="P226" s="170"/>
      <c r="Q226" s="68"/>
      <c r="R226" s="65"/>
      <c r="V226" s="169"/>
      <c r="W226" s="169"/>
    </row>
    <row r="227" spans="1:23" x14ac:dyDescent="0.2">
      <c r="A227" s="171">
        <v>41184</v>
      </c>
      <c r="B227" s="2">
        <v>286883385.45999998</v>
      </c>
      <c r="C227" s="2">
        <v>1432.7</v>
      </c>
      <c r="D227" s="2">
        <f t="shared" si="12"/>
        <v>0</v>
      </c>
      <c r="E227" s="30">
        <f t="shared" si="13"/>
        <v>0</v>
      </c>
      <c r="F227" s="73">
        <f t="shared" si="14"/>
        <v>0</v>
      </c>
      <c r="G227" s="43">
        <f t="shared" si="15"/>
        <v>0</v>
      </c>
      <c r="I227" s="18"/>
      <c r="J227" s="136"/>
      <c r="K227" s="82"/>
      <c r="L227" s="143"/>
      <c r="M227" s="86"/>
      <c r="N227" s="170"/>
      <c r="O227" s="170"/>
      <c r="P227" s="170"/>
      <c r="Q227" s="68"/>
      <c r="R227" s="65"/>
      <c r="V227" s="169"/>
      <c r="W227" s="169"/>
    </row>
    <row r="228" spans="1:23" x14ac:dyDescent="0.2">
      <c r="A228" s="171">
        <v>41185</v>
      </c>
      <c r="B228" s="2">
        <v>286883385.45999998</v>
      </c>
      <c r="C228" s="2">
        <v>1432.7</v>
      </c>
      <c r="D228" s="2">
        <f t="shared" si="12"/>
        <v>0</v>
      </c>
      <c r="E228" s="30">
        <f t="shared" si="13"/>
        <v>0</v>
      </c>
      <c r="F228" s="73">
        <f t="shared" si="14"/>
        <v>0</v>
      </c>
      <c r="G228" s="43">
        <f t="shared" si="15"/>
        <v>0</v>
      </c>
      <c r="I228" s="18"/>
      <c r="J228" s="136"/>
      <c r="K228" s="82"/>
      <c r="L228" s="143"/>
      <c r="M228" s="86"/>
      <c r="N228" s="170"/>
      <c r="O228" s="170"/>
      <c r="P228" s="170"/>
      <c r="Q228" s="68"/>
      <c r="R228" s="65"/>
      <c r="V228" s="169"/>
      <c r="W228" s="169"/>
    </row>
    <row r="229" spans="1:23" x14ac:dyDescent="0.2">
      <c r="A229" s="171">
        <v>41186</v>
      </c>
      <c r="B229" s="2">
        <v>286883385.45999998</v>
      </c>
      <c r="C229" s="2">
        <v>1432.7</v>
      </c>
      <c r="D229" s="2">
        <f t="shared" si="12"/>
        <v>0</v>
      </c>
      <c r="E229" s="30">
        <f t="shared" si="13"/>
        <v>0</v>
      </c>
      <c r="F229" s="73">
        <f t="shared" si="14"/>
        <v>0</v>
      </c>
      <c r="G229" s="43">
        <f t="shared" si="15"/>
        <v>0</v>
      </c>
      <c r="I229" s="18"/>
      <c r="J229" s="136"/>
      <c r="K229" s="82"/>
      <c r="L229" s="143"/>
      <c r="M229" s="86"/>
      <c r="N229" s="170"/>
      <c r="O229" s="170"/>
      <c r="P229" s="170"/>
      <c r="Q229" s="68"/>
      <c r="R229" s="65"/>
      <c r="V229" s="169"/>
      <c r="W229" s="169"/>
    </row>
    <row r="230" spans="1:23" x14ac:dyDescent="0.2">
      <c r="A230" s="171">
        <v>41187</v>
      </c>
      <c r="B230" s="2">
        <v>286883385.45999998</v>
      </c>
      <c r="C230" s="2">
        <v>1432.7</v>
      </c>
      <c r="D230" s="2">
        <f t="shared" si="12"/>
        <v>0</v>
      </c>
      <c r="E230" s="30">
        <f t="shared" si="13"/>
        <v>0</v>
      </c>
      <c r="F230" s="73">
        <f t="shared" si="14"/>
        <v>0</v>
      </c>
      <c r="G230" s="43">
        <f t="shared" si="15"/>
        <v>0</v>
      </c>
      <c r="I230" s="18"/>
      <c r="J230" s="136"/>
      <c r="K230" s="82"/>
      <c r="L230" s="143"/>
      <c r="M230" s="86"/>
      <c r="N230" s="170"/>
      <c r="O230" s="170"/>
      <c r="P230" s="170"/>
      <c r="Q230" s="68"/>
      <c r="R230" s="65"/>
      <c r="V230" s="169"/>
      <c r="W230" s="169"/>
    </row>
    <row r="231" spans="1:23" x14ac:dyDescent="0.2">
      <c r="A231" s="171">
        <v>41188</v>
      </c>
      <c r="B231" s="2">
        <v>286883385.45999998</v>
      </c>
      <c r="C231" s="2">
        <v>1432.7</v>
      </c>
      <c r="D231" s="2">
        <f t="shared" si="12"/>
        <v>0</v>
      </c>
      <c r="E231" s="30">
        <f t="shared" si="13"/>
        <v>0</v>
      </c>
      <c r="F231" s="73">
        <f t="shared" si="14"/>
        <v>0</v>
      </c>
      <c r="G231" s="43">
        <f t="shared" si="15"/>
        <v>0</v>
      </c>
      <c r="I231" s="18"/>
      <c r="J231" s="136"/>
      <c r="K231" s="82"/>
      <c r="L231" s="143"/>
      <c r="M231" s="86"/>
      <c r="N231" s="170"/>
      <c r="O231" s="170"/>
      <c r="P231" s="170"/>
      <c r="Q231" s="68"/>
      <c r="R231" s="65"/>
      <c r="V231" s="169"/>
      <c r="W231" s="169"/>
    </row>
    <row r="232" spans="1:23" x14ac:dyDescent="0.2">
      <c r="A232" s="171">
        <v>41189</v>
      </c>
      <c r="B232" s="2">
        <v>286883385.45999998</v>
      </c>
      <c r="C232" s="2">
        <v>1432.7</v>
      </c>
      <c r="D232" s="2">
        <f t="shared" si="12"/>
        <v>0</v>
      </c>
      <c r="E232" s="30">
        <f t="shared" si="13"/>
        <v>0</v>
      </c>
      <c r="F232" s="73">
        <f t="shared" si="14"/>
        <v>0</v>
      </c>
      <c r="G232" s="43">
        <f t="shared" si="15"/>
        <v>0</v>
      </c>
      <c r="I232" s="18"/>
      <c r="J232" s="136"/>
      <c r="K232" s="82"/>
      <c r="L232" s="143"/>
      <c r="M232" s="86"/>
      <c r="N232" s="170"/>
      <c r="O232" s="170"/>
      <c r="P232" s="170"/>
      <c r="Q232" s="68"/>
      <c r="R232" s="65"/>
      <c r="V232" s="169"/>
      <c r="W232" s="169"/>
    </row>
    <row r="233" spans="1:23" x14ac:dyDescent="0.2">
      <c r="A233" s="171">
        <v>41190</v>
      </c>
      <c r="B233" s="2">
        <v>286883385.45999998</v>
      </c>
      <c r="C233" s="2">
        <v>1432.7</v>
      </c>
      <c r="D233" s="2">
        <f t="shared" si="12"/>
        <v>0</v>
      </c>
      <c r="E233" s="30">
        <f t="shared" si="13"/>
        <v>0</v>
      </c>
      <c r="F233" s="73">
        <f t="shared" si="14"/>
        <v>0</v>
      </c>
      <c r="G233" s="43">
        <f t="shared" si="15"/>
        <v>0</v>
      </c>
      <c r="I233" s="18"/>
      <c r="J233" s="136"/>
      <c r="K233" s="82"/>
      <c r="L233" s="143"/>
      <c r="M233" s="86"/>
      <c r="N233" s="170"/>
      <c r="O233" s="170"/>
      <c r="P233" s="170"/>
      <c r="Q233" s="68"/>
      <c r="R233" s="65"/>
      <c r="V233" s="169"/>
      <c r="W233" s="169"/>
    </row>
    <row r="234" spans="1:23" x14ac:dyDescent="0.2">
      <c r="A234" s="171">
        <v>41191</v>
      </c>
      <c r="B234" s="2">
        <v>286883385.45999998</v>
      </c>
      <c r="C234" s="2">
        <v>1432.7</v>
      </c>
      <c r="D234" s="2">
        <f t="shared" si="12"/>
        <v>0</v>
      </c>
      <c r="E234" s="30">
        <f t="shared" si="13"/>
        <v>0</v>
      </c>
      <c r="F234" s="73">
        <f t="shared" si="14"/>
        <v>0</v>
      </c>
      <c r="G234" s="43">
        <f t="shared" si="15"/>
        <v>0</v>
      </c>
      <c r="I234" s="18"/>
      <c r="J234" s="136"/>
      <c r="K234" s="82"/>
      <c r="L234" s="143"/>
      <c r="M234" s="86"/>
      <c r="N234" s="170"/>
      <c r="O234" s="170"/>
      <c r="P234" s="170"/>
      <c r="Q234" s="68"/>
      <c r="R234" s="65"/>
      <c r="V234" s="169"/>
      <c r="W234" s="169"/>
    </row>
    <row r="235" spans="1:23" x14ac:dyDescent="0.2">
      <c r="A235" s="171">
        <v>41192</v>
      </c>
      <c r="B235" s="2">
        <v>286883385.45999998</v>
      </c>
      <c r="C235" s="2">
        <v>1432.7</v>
      </c>
      <c r="D235" s="2">
        <f t="shared" si="12"/>
        <v>0</v>
      </c>
      <c r="E235" s="30">
        <f t="shared" si="13"/>
        <v>0</v>
      </c>
      <c r="F235" s="73">
        <f t="shared" si="14"/>
        <v>0</v>
      </c>
      <c r="G235" s="43">
        <f t="shared" si="15"/>
        <v>0</v>
      </c>
      <c r="I235" s="18"/>
      <c r="J235" s="136"/>
      <c r="K235" s="82"/>
      <c r="L235" s="143"/>
      <c r="M235" s="86"/>
      <c r="N235" s="170"/>
      <c r="O235" s="170"/>
      <c r="P235" s="170"/>
      <c r="Q235" s="68"/>
      <c r="R235" s="65"/>
      <c r="V235" s="169"/>
      <c r="W235" s="169"/>
    </row>
    <row r="236" spans="1:23" x14ac:dyDescent="0.2">
      <c r="A236" s="171">
        <v>41193</v>
      </c>
      <c r="B236" s="2">
        <v>286883385.45999998</v>
      </c>
      <c r="C236" s="2">
        <v>1432.7</v>
      </c>
      <c r="D236" s="2">
        <f t="shared" si="12"/>
        <v>0</v>
      </c>
      <c r="E236" s="30">
        <f t="shared" si="13"/>
        <v>0</v>
      </c>
      <c r="F236" s="73">
        <f t="shared" si="14"/>
        <v>0</v>
      </c>
      <c r="G236" s="43">
        <f t="shared" si="15"/>
        <v>0</v>
      </c>
      <c r="I236" s="18"/>
      <c r="J236" s="136"/>
      <c r="K236" s="82"/>
      <c r="L236" s="143"/>
      <c r="M236" s="86"/>
      <c r="N236" s="170"/>
      <c r="O236" s="170"/>
      <c r="P236" s="170"/>
      <c r="Q236" s="68"/>
      <c r="R236" s="65"/>
      <c r="V236" s="169"/>
      <c r="W236" s="169"/>
    </row>
    <row r="237" spans="1:23" x14ac:dyDescent="0.2">
      <c r="A237" s="171">
        <v>41194</v>
      </c>
      <c r="B237" s="2">
        <v>286883385.45999998</v>
      </c>
      <c r="C237" s="2">
        <v>1432.7</v>
      </c>
      <c r="D237" s="2">
        <f t="shared" si="12"/>
        <v>0</v>
      </c>
      <c r="E237" s="30">
        <f t="shared" si="13"/>
        <v>0</v>
      </c>
      <c r="F237" s="73">
        <f t="shared" si="14"/>
        <v>0</v>
      </c>
      <c r="G237" s="43">
        <f t="shared" si="15"/>
        <v>0</v>
      </c>
      <c r="I237" s="18"/>
      <c r="J237" s="136"/>
      <c r="K237" s="82"/>
      <c r="L237" s="143"/>
      <c r="M237" s="86"/>
      <c r="N237" s="170"/>
      <c r="O237" s="170"/>
      <c r="P237" s="170"/>
      <c r="Q237" s="68"/>
      <c r="R237" s="65"/>
      <c r="V237" s="169"/>
      <c r="W237" s="169"/>
    </row>
    <row r="238" spans="1:23" x14ac:dyDescent="0.2">
      <c r="A238" s="171">
        <v>41195</v>
      </c>
      <c r="B238" s="2">
        <v>286883385.45999998</v>
      </c>
      <c r="C238" s="2">
        <v>1432.7</v>
      </c>
      <c r="D238" s="2">
        <f t="shared" si="12"/>
        <v>0</v>
      </c>
      <c r="E238" s="30">
        <f t="shared" si="13"/>
        <v>0</v>
      </c>
      <c r="F238" s="73">
        <f t="shared" si="14"/>
        <v>0</v>
      </c>
      <c r="G238" s="43">
        <f t="shared" si="15"/>
        <v>0</v>
      </c>
      <c r="I238" s="18"/>
      <c r="J238" s="136"/>
      <c r="K238" s="82"/>
      <c r="L238" s="143"/>
      <c r="M238" s="86"/>
      <c r="N238" s="170"/>
      <c r="O238" s="170"/>
      <c r="P238" s="170"/>
      <c r="Q238" s="68"/>
      <c r="R238" s="65"/>
      <c r="V238" s="169"/>
      <c r="W238" s="169"/>
    </row>
    <row r="239" spans="1:23" x14ac:dyDescent="0.2">
      <c r="A239" s="171">
        <v>41196</v>
      </c>
      <c r="B239" s="2">
        <v>286883385.45999998</v>
      </c>
      <c r="C239" s="2">
        <v>1432.7</v>
      </c>
      <c r="D239" s="2">
        <f t="shared" si="12"/>
        <v>0</v>
      </c>
      <c r="E239" s="30">
        <f t="shared" si="13"/>
        <v>0</v>
      </c>
      <c r="F239" s="73">
        <f t="shared" si="14"/>
        <v>0</v>
      </c>
      <c r="G239" s="43">
        <f t="shared" si="15"/>
        <v>0</v>
      </c>
      <c r="I239" s="18"/>
      <c r="J239" s="136"/>
      <c r="K239" s="82"/>
      <c r="L239" s="143"/>
      <c r="M239" s="86"/>
      <c r="N239" s="170"/>
      <c r="O239" s="170"/>
      <c r="P239" s="170"/>
      <c r="Q239" s="68"/>
      <c r="R239" s="65"/>
      <c r="V239" s="169"/>
      <c r="W239" s="169"/>
    </row>
    <row r="240" spans="1:23" x14ac:dyDescent="0.2">
      <c r="A240" s="171">
        <v>41197</v>
      </c>
      <c r="B240" s="2">
        <v>286883385.45999998</v>
      </c>
      <c r="C240" s="2">
        <v>1432.7</v>
      </c>
      <c r="D240" s="2">
        <f t="shared" si="12"/>
        <v>0</v>
      </c>
      <c r="E240" s="30">
        <f t="shared" si="13"/>
        <v>0</v>
      </c>
      <c r="F240" s="73">
        <f t="shared" si="14"/>
        <v>0</v>
      </c>
      <c r="G240" s="43">
        <f t="shared" si="15"/>
        <v>0</v>
      </c>
      <c r="I240" s="18"/>
      <c r="J240" s="136"/>
      <c r="K240" s="82"/>
      <c r="L240" s="143"/>
      <c r="M240" s="86"/>
      <c r="N240" s="170"/>
      <c r="O240" s="170"/>
      <c r="P240" s="170"/>
      <c r="Q240" s="68"/>
      <c r="R240" s="65"/>
      <c r="V240" s="169"/>
      <c r="W240" s="169"/>
    </row>
    <row r="241" spans="1:23" x14ac:dyDescent="0.2">
      <c r="A241" s="171">
        <v>41198</v>
      </c>
      <c r="B241" s="2">
        <v>286883385.45999998</v>
      </c>
      <c r="C241" s="2">
        <v>1432.7</v>
      </c>
      <c r="D241" s="2">
        <f t="shared" si="12"/>
        <v>0</v>
      </c>
      <c r="E241" s="30">
        <f t="shared" si="13"/>
        <v>0</v>
      </c>
      <c r="F241" s="73">
        <f t="shared" si="14"/>
        <v>0</v>
      </c>
      <c r="G241" s="43">
        <f t="shared" si="15"/>
        <v>0</v>
      </c>
      <c r="I241" s="18"/>
      <c r="J241" s="136"/>
      <c r="K241" s="82"/>
      <c r="L241" s="143"/>
      <c r="M241" s="86"/>
      <c r="N241" s="170"/>
      <c r="O241" s="170"/>
      <c r="P241" s="170"/>
      <c r="Q241" s="68"/>
      <c r="R241" s="65"/>
      <c r="V241" s="169"/>
      <c r="W241" s="169"/>
    </row>
    <row r="242" spans="1:23" x14ac:dyDescent="0.2">
      <c r="A242" s="171">
        <v>41199</v>
      </c>
      <c r="B242" s="2">
        <v>286883385.45999998</v>
      </c>
      <c r="C242" s="2">
        <v>1432.7</v>
      </c>
      <c r="D242" s="2">
        <f t="shared" si="12"/>
        <v>0</v>
      </c>
      <c r="E242" s="30">
        <f t="shared" si="13"/>
        <v>0</v>
      </c>
      <c r="F242" s="73">
        <f t="shared" si="14"/>
        <v>0</v>
      </c>
      <c r="G242" s="43">
        <f t="shared" si="15"/>
        <v>0</v>
      </c>
      <c r="I242" s="18"/>
      <c r="J242" s="136"/>
      <c r="K242" s="82"/>
      <c r="L242" s="143"/>
      <c r="M242" s="86"/>
      <c r="N242" s="170"/>
      <c r="O242" s="170"/>
      <c r="P242" s="170"/>
      <c r="Q242" s="68"/>
      <c r="R242" s="65"/>
      <c r="V242" s="169"/>
      <c r="W242" s="169"/>
    </row>
    <row r="243" spans="1:23" x14ac:dyDescent="0.2">
      <c r="A243" s="171">
        <v>41200</v>
      </c>
      <c r="B243" s="2">
        <v>286883385.45999998</v>
      </c>
      <c r="C243" s="2">
        <v>1432.7</v>
      </c>
      <c r="D243" s="2">
        <f t="shared" si="12"/>
        <v>0</v>
      </c>
      <c r="E243" s="30">
        <f t="shared" si="13"/>
        <v>0</v>
      </c>
      <c r="F243" s="73">
        <f t="shared" si="14"/>
        <v>0</v>
      </c>
      <c r="G243" s="43">
        <f t="shared" si="15"/>
        <v>0</v>
      </c>
      <c r="I243" s="18"/>
      <c r="J243" s="136"/>
      <c r="K243" s="82"/>
      <c r="L243" s="143"/>
      <c r="M243" s="86"/>
      <c r="N243" s="170"/>
      <c r="O243" s="170"/>
      <c r="P243" s="170"/>
      <c r="Q243" s="68"/>
      <c r="R243" s="65"/>
      <c r="V243" s="169"/>
      <c r="W243" s="169"/>
    </row>
    <row r="244" spans="1:23" x14ac:dyDescent="0.2">
      <c r="A244" s="171">
        <v>41201</v>
      </c>
      <c r="B244" s="2">
        <v>286883385.45999998</v>
      </c>
      <c r="C244" s="2">
        <v>1432.7</v>
      </c>
      <c r="D244" s="2">
        <f t="shared" si="12"/>
        <v>0</v>
      </c>
      <c r="E244" s="30">
        <f t="shared" si="13"/>
        <v>0</v>
      </c>
      <c r="F244" s="73">
        <f t="shared" si="14"/>
        <v>0</v>
      </c>
      <c r="G244" s="43">
        <f t="shared" si="15"/>
        <v>0</v>
      </c>
      <c r="I244" s="18"/>
      <c r="J244" s="136"/>
      <c r="K244" s="82"/>
      <c r="L244" s="143"/>
      <c r="M244" s="86"/>
      <c r="N244" s="170"/>
      <c r="O244" s="170"/>
      <c r="P244" s="170"/>
      <c r="Q244" s="68"/>
      <c r="R244" s="65"/>
      <c r="V244" s="169"/>
      <c r="W244" s="169"/>
    </row>
    <row r="245" spans="1:23" x14ac:dyDescent="0.2">
      <c r="A245" s="171">
        <v>41202</v>
      </c>
      <c r="B245" s="2">
        <v>286883385.45999998</v>
      </c>
      <c r="C245" s="2">
        <v>1432.7</v>
      </c>
      <c r="D245" s="2">
        <f t="shared" si="12"/>
        <v>0</v>
      </c>
      <c r="E245" s="30">
        <f t="shared" si="13"/>
        <v>0</v>
      </c>
      <c r="F245" s="73">
        <f t="shared" si="14"/>
        <v>0</v>
      </c>
      <c r="G245" s="43">
        <f t="shared" si="15"/>
        <v>0</v>
      </c>
      <c r="I245" s="18"/>
      <c r="J245" s="136"/>
      <c r="K245" s="82"/>
      <c r="L245" s="143"/>
      <c r="M245" s="86"/>
      <c r="N245" s="170"/>
      <c r="O245" s="170"/>
      <c r="P245" s="170"/>
      <c r="Q245" s="68"/>
      <c r="R245" s="65"/>
      <c r="V245" s="169"/>
      <c r="W245" s="169"/>
    </row>
    <row r="246" spans="1:23" x14ac:dyDescent="0.2">
      <c r="A246" s="171">
        <v>41203</v>
      </c>
      <c r="B246" s="2">
        <v>286883385.45999998</v>
      </c>
      <c r="C246" s="2">
        <v>1432.7</v>
      </c>
      <c r="D246" s="2">
        <f t="shared" si="12"/>
        <v>0</v>
      </c>
      <c r="E246" s="30">
        <f t="shared" si="13"/>
        <v>0</v>
      </c>
      <c r="F246" s="73">
        <f t="shared" si="14"/>
        <v>0</v>
      </c>
      <c r="G246" s="43">
        <f t="shared" si="15"/>
        <v>0</v>
      </c>
      <c r="I246" s="18"/>
      <c r="J246" s="136"/>
      <c r="K246" s="82"/>
      <c r="L246" s="143"/>
      <c r="M246" s="86"/>
      <c r="N246" s="170"/>
      <c r="O246" s="170"/>
      <c r="P246" s="170"/>
      <c r="Q246" s="68"/>
      <c r="R246" s="65"/>
      <c r="V246" s="169"/>
      <c r="W246" s="169"/>
    </row>
    <row r="247" spans="1:23" x14ac:dyDescent="0.2">
      <c r="A247" s="171">
        <v>41204</v>
      </c>
      <c r="B247" s="2">
        <v>286883385.45999998</v>
      </c>
      <c r="C247" s="2">
        <v>1432.7</v>
      </c>
      <c r="D247" s="2">
        <f t="shared" si="12"/>
        <v>0</v>
      </c>
      <c r="E247" s="30">
        <f t="shared" si="13"/>
        <v>0</v>
      </c>
      <c r="F247" s="73">
        <f t="shared" si="14"/>
        <v>0</v>
      </c>
      <c r="G247" s="43">
        <f t="shared" si="15"/>
        <v>0</v>
      </c>
      <c r="I247" s="18"/>
      <c r="J247" s="136"/>
      <c r="K247" s="82"/>
      <c r="L247" s="143"/>
      <c r="M247" s="86"/>
      <c r="N247" s="170"/>
      <c r="O247" s="170"/>
      <c r="P247" s="170"/>
      <c r="Q247" s="68"/>
      <c r="R247" s="65"/>
      <c r="V247" s="169"/>
      <c r="W247" s="169"/>
    </row>
    <row r="248" spans="1:23" x14ac:dyDescent="0.2">
      <c r="A248" s="171">
        <v>41205</v>
      </c>
      <c r="B248" s="2">
        <v>286883385.45999998</v>
      </c>
      <c r="C248" s="2">
        <v>1432.7</v>
      </c>
      <c r="D248" s="2">
        <f t="shared" si="12"/>
        <v>0</v>
      </c>
      <c r="E248" s="30">
        <f t="shared" si="13"/>
        <v>0</v>
      </c>
      <c r="F248" s="73">
        <f t="shared" si="14"/>
        <v>0</v>
      </c>
      <c r="G248" s="43">
        <f t="shared" si="15"/>
        <v>0</v>
      </c>
      <c r="I248" s="18"/>
      <c r="J248" s="136"/>
      <c r="K248" s="82"/>
      <c r="L248" s="143"/>
      <c r="M248" s="86"/>
      <c r="N248" s="170"/>
      <c r="O248" s="170"/>
      <c r="P248" s="170"/>
      <c r="Q248" s="68"/>
      <c r="R248" s="65"/>
      <c r="V248" s="169"/>
      <c r="W248" s="169"/>
    </row>
    <row r="249" spans="1:23" x14ac:dyDescent="0.2">
      <c r="A249" s="171">
        <v>41206</v>
      </c>
      <c r="B249" s="2">
        <v>286883385.45999998</v>
      </c>
      <c r="C249" s="2">
        <v>1432.7</v>
      </c>
      <c r="D249" s="2">
        <f t="shared" si="12"/>
        <v>0</v>
      </c>
      <c r="E249" s="30">
        <f t="shared" si="13"/>
        <v>0</v>
      </c>
      <c r="F249" s="73">
        <f t="shared" si="14"/>
        <v>0</v>
      </c>
      <c r="G249" s="43">
        <f t="shared" si="15"/>
        <v>0</v>
      </c>
      <c r="I249" s="18"/>
      <c r="J249" s="136"/>
      <c r="K249" s="82"/>
      <c r="L249" s="143"/>
      <c r="M249" s="86"/>
      <c r="N249" s="170"/>
      <c r="O249" s="170"/>
      <c r="P249" s="170"/>
      <c r="Q249" s="68"/>
      <c r="R249" s="65"/>
      <c r="V249" s="169"/>
      <c r="W249" s="169"/>
    </row>
    <row r="250" spans="1:23" x14ac:dyDescent="0.2">
      <c r="A250" s="171">
        <v>41207</v>
      </c>
      <c r="B250" s="2">
        <v>286883385.45999998</v>
      </c>
      <c r="C250" s="2">
        <v>1432.7</v>
      </c>
      <c r="D250" s="2">
        <f t="shared" si="12"/>
        <v>0</v>
      </c>
      <c r="E250" s="30">
        <f t="shared" si="13"/>
        <v>0</v>
      </c>
      <c r="F250" s="73">
        <f t="shared" si="14"/>
        <v>0</v>
      </c>
      <c r="G250" s="43">
        <f t="shared" si="15"/>
        <v>0</v>
      </c>
      <c r="I250" s="18"/>
      <c r="J250" s="136"/>
      <c r="K250" s="82"/>
      <c r="L250" s="143"/>
      <c r="M250" s="86"/>
      <c r="N250" s="170"/>
      <c r="O250" s="170"/>
      <c r="P250" s="170"/>
      <c r="Q250" s="68"/>
      <c r="R250" s="65"/>
      <c r="V250" s="169"/>
      <c r="W250" s="169"/>
    </row>
    <row r="251" spans="1:23" x14ac:dyDescent="0.2">
      <c r="A251" s="171">
        <v>41208</v>
      </c>
      <c r="B251" s="2">
        <v>286883385.45999998</v>
      </c>
      <c r="C251" s="2">
        <v>1432.7</v>
      </c>
      <c r="D251" s="2">
        <f t="shared" si="12"/>
        <v>0</v>
      </c>
      <c r="E251" s="30">
        <f t="shared" si="13"/>
        <v>0</v>
      </c>
      <c r="F251" s="73">
        <f t="shared" si="14"/>
        <v>0</v>
      </c>
      <c r="G251" s="43">
        <f t="shared" si="15"/>
        <v>0</v>
      </c>
      <c r="I251" s="18"/>
      <c r="J251" s="136"/>
      <c r="K251" s="82"/>
      <c r="L251" s="143"/>
      <c r="M251" s="86"/>
      <c r="N251" s="170"/>
      <c r="O251" s="170"/>
      <c r="P251" s="170"/>
      <c r="Q251" s="68"/>
      <c r="R251" s="65"/>
      <c r="V251" s="169"/>
      <c r="W251" s="169"/>
    </row>
    <row r="252" spans="1:23" x14ac:dyDescent="0.2">
      <c r="A252" s="171">
        <v>41209</v>
      </c>
      <c r="B252" s="2">
        <v>286883385.45999998</v>
      </c>
      <c r="C252" s="2">
        <v>1432.7</v>
      </c>
      <c r="D252" s="2">
        <f t="shared" si="12"/>
        <v>0</v>
      </c>
      <c r="E252" s="30">
        <f t="shared" si="13"/>
        <v>0</v>
      </c>
      <c r="F252" s="73">
        <f t="shared" si="14"/>
        <v>0</v>
      </c>
      <c r="G252" s="43">
        <f t="shared" si="15"/>
        <v>0</v>
      </c>
      <c r="I252" s="18"/>
      <c r="J252" s="136"/>
      <c r="K252" s="82"/>
      <c r="L252" s="143"/>
      <c r="M252" s="86"/>
      <c r="N252" s="170"/>
      <c r="O252" s="170"/>
      <c r="P252" s="170"/>
      <c r="Q252" s="68"/>
      <c r="R252" s="65"/>
      <c r="V252" s="169"/>
      <c r="W252" s="169"/>
    </row>
    <row r="253" spans="1:23" x14ac:dyDescent="0.2">
      <c r="A253" s="171">
        <v>41210</v>
      </c>
      <c r="B253" s="2">
        <v>286883385.45999998</v>
      </c>
      <c r="C253" s="2">
        <v>1432.7</v>
      </c>
      <c r="D253" s="2">
        <f t="shared" si="12"/>
        <v>0</v>
      </c>
      <c r="E253" s="30">
        <f t="shared" si="13"/>
        <v>0</v>
      </c>
      <c r="F253" s="73">
        <f t="shared" si="14"/>
        <v>0</v>
      </c>
      <c r="G253" s="43">
        <f t="shared" si="15"/>
        <v>0</v>
      </c>
      <c r="I253" s="18"/>
      <c r="J253" s="136"/>
      <c r="K253" s="82"/>
      <c r="L253" s="143"/>
      <c r="M253" s="86"/>
      <c r="N253" s="170"/>
      <c r="O253" s="170"/>
      <c r="P253" s="170"/>
      <c r="Q253" s="68"/>
      <c r="R253" s="65"/>
      <c r="V253" s="169"/>
      <c r="W253" s="169"/>
    </row>
    <row r="254" spans="1:23" x14ac:dyDescent="0.2">
      <c r="A254" s="171">
        <v>41211</v>
      </c>
      <c r="B254" s="2">
        <v>286883385.45999998</v>
      </c>
      <c r="C254" s="2">
        <v>1432.7</v>
      </c>
      <c r="D254" s="2">
        <f t="shared" si="12"/>
        <v>0</v>
      </c>
      <c r="E254" s="30">
        <f t="shared" si="13"/>
        <v>0</v>
      </c>
      <c r="F254" s="73">
        <f t="shared" si="14"/>
        <v>0</v>
      </c>
      <c r="G254" s="43">
        <f t="shared" si="15"/>
        <v>0</v>
      </c>
      <c r="I254" s="18"/>
      <c r="J254" s="136"/>
      <c r="K254" s="82"/>
      <c r="L254" s="143"/>
      <c r="M254" s="86"/>
      <c r="N254" s="170"/>
      <c r="O254" s="170"/>
      <c r="P254" s="170"/>
      <c r="Q254" s="68"/>
      <c r="R254" s="65"/>
      <c r="V254" s="169"/>
      <c r="W254" s="169"/>
    </row>
    <row r="255" spans="1:23" x14ac:dyDescent="0.2">
      <c r="A255" s="171">
        <v>41212</v>
      </c>
      <c r="B255" s="2">
        <v>286883385.45999998</v>
      </c>
      <c r="C255" s="2">
        <v>1432.7</v>
      </c>
      <c r="D255" s="2">
        <f t="shared" si="12"/>
        <v>0</v>
      </c>
      <c r="E255" s="30">
        <f t="shared" si="13"/>
        <v>0</v>
      </c>
      <c r="F255" s="73">
        <f t="shared" si="14"/>
        <v>0</v>
      </c>
      <c r="G255" s="43">
        <f t="shared" si="15"/>
        <v>0</v>
      </c>
      <c r="I255" s="18"/>
      <c r="J255" s="136"/>
      <c r="K255" s="82"/>
      <c r="L255" s="143"/>
      <c r="M255" s="86"/>
      <c r="N255" s="170"/>
      <c r="O255" s="170"/>
      <c r="P255" s="170"/>
      <c r="Q255" s="68"/>
      <c r="R255" s="65"/>
      <c r="V255" s="169"/>
      <c r="W255" s="169"/>
    </row>
    <row r="256" spans="1:23" x14ac:dyDescent="0.2">
      <c r="A256" s="171">
        <v>41213</v>
      </c>
      <c r="B256" s="31">
        <v>286447309.33999997</v>
      </c>
      <c r="C256" s="31">
        <v>1430.53</v>
      </c>
      <c r="D256" s="2">
        <f t="shared" si="12"/>
        <v>-436076.12000000477</v>
      </c>
      <c r="E256" s="30">
        <f t="shared" si="13"/>
        <v>-2.1700000000000728</v>
      </c>
      <c r="F256" s="73">
        <f t="shared" si="14"/>
        <v>-1.5200466185965539E-3</v>
      </c>
      <c r="G256" s="43">
        <f t="shared" si="15"/>
        <v>-1.5146227402806399E-3</v>
      </c>
      <c r="I256" s="18"/>
      <c r="J256" s="136"/>
      <c r="K256" s="82"/>
      <c r="L256" s="143"/>
      <c r="M256" s="86"/>
      <c r="N256" s="170"/>
      <c r="O256" s="170"/>
      <c r="P256" s="170"/>
      <c r="Q256" s="68"/>
      <c r="R256" s="65"/>
      <c r="V256" s="169"/>
      <c r="W256" s="169"/>
    </row>
    <row r="257" spans="1:23" x14ac:dyDescent="0.2">
      <c r="A257" s="171">
        <v>41214</v>
      </c>
      <c r="B257" s="2">
        <v>286447309.33999997</v>
      </c>
      <c r="C257" s="2">
        <v>1430.53</v>
      </c>
      <c r="D257" s="2">
        <f t="shared" si="12"/>
        <v>0</v>
      </c>
      <c r="E257" s="30">
        <f t="shared" si="13"/>
        <v>0</v>
      </c>
      <c r="F257" s="73">
        <f t="shared" si="14"/>
        <v>0</v>
      </c>
      <c r="G257" s="43">
        <f t="shared" si="15"/>
        <v>0</v>
      </c>
      <c r="I257" s="18"/>
      <c r="J257" s="136"/>
      <c r="K257" s="82"/>
      <c r="L257" s="143"/>
      <c r="M257" s="86"/>
      <c r="N257" s="170"/>
      <c r="O257" s="170"/>
      <c r="P257" s="170"/>
      <c r="Q257" s="68"/>
      <c r="R257" s="65"/>
      <c r="V257" s="169"/>
      <c r="W257" s="169"/>
    </row>
    <row r="258" spans="1:23" x14ac:dyDescent="0.2">
      <c r="A258" s="171">
        <v>41215</v>
      </c>
      <c r="B258" s="2">
        <v>286447309.33999997</v>
      </c>
      <c r="C258" s="2">
        <v>1430.53</v>
      </c>
      <c r="D258" s="2">
        <f t="shared" si="12"/>
        <v>0</v>
      </c>
      <c r="E258" s="30">
        <f t="shared" si="13"/>
        <v>0</v>
      </c>
      <c r="F258" s="73">
        <f t="shared" si="14"/>
        <v>0</v>
      </c>
      <c r="G258" s="43">
        <f t="shared" si="15"/>
        <v>0</v>
      </c>
      <c r="I258" s="18"/>
      <c r="J258" s="136"/>
      <c r="K258" s="82"/>
      <c r="L258" s="143"/>
      <c r="M258" s="86"/>
      <c r="N258" s="170"/>
      <c r="O258" s="170"/>
      <c r="P258" s="170"/>
      <c r="Q258" s="68"/>
      <c r="R258" s="65"/>
      <c r="V258" s="169"/>
      <c r="W258" s="169"/>
    </row>
    <row r="259" spans="1:23" x14ac:dyDescent="0.2">
      <c r="A259" s="171">
        <v>41216</v>
      </c>
      <c r="B259" s="2">
        <v>286447309.33999997</v>
      </c>
      <c r="C259" s="2">
        <v>1430.53</v>
      </c>
      <c r="D259" s="2">
        <f t="shared" si="12"/>
        <v>0</v>
      </c>
      <c r="E259" s="30">
        <f t="shared" si="13"/>
        <v>0</v>
      </c>
      <c r="F259" s="73">
        <f t="shared" si="14"/>
        <v>0</v>
      </c>
      <c r="G259" s="43">
        <f t="shared" si="15"/>
        <v>0</v>
      </c>
      <c r="I259" s="18"/>
      <c r="J259" s="136"/>
      <c r="K259" s="82"/>
      <c r="L259" s="143"/>
      <c r="M259" s="86"/>
      <c r="N259" s="170"/>
      <c r="O259" s="170"/>
      <c r="P259" s="170"/>
      <c r="Q259" s="68"/>
      <c r="R259" s="65"/>
      <c r="V259" s="169"/>
      <c r="W259" s="169"/>
    </row>
    <row r="260" spans="1:23" x14ac:dyDescent="0.2">
      <c r="A260" s="171">
        <v>41217</v>
      </c>
      <c r="B260" s="2">
        <v>286447309.33999997</v>
      </c>
      <c r="C260" s="2">
        <v>1430.53</v>
      </c>
      <c r="D260" s="2">
        <f t="shared" ref="D260:D298" si="16">IF(B260-B259=-B260-B259,0,B260-B259)</f>
        <v>0</v>
      </c>
      <c r="E260" s="30">
        <f t="shared" ref="E260:E298" si="17">IF(C260-C259=-C260-C259,0,C260-C259)</f>
        <v>0</v>
      </c>
      <c r="F260" s="73">
        <f t="shared" ref="F260:F298" si="18">IFERROR(D260/B259,0)</f>
        <v>0</v>
      </c>
      <c r="G260" s="43">
        <f t="shared" ref="G260:G298" si="19">IFERROR(E260/C259,0)</f>
        <v>0</v>
      </c>
      <c r="I260" s="18"/>
      <c r="J260" s="136"/>
      <c r="K260" s="82"/>
      <c r="L260" s="143"/>
      <c r="M260" s="86"/>
      <c r="N260" s="170"/>
      <c r="O260" s="170"/>
      <c r="P260" s="170"/>
      <c r="Q260" s="68"/>
      <c r="R260" s="65"/>
      <c r="V260" s="169"/>
      <c r="W260" s="169"/>
    </row>
    <row r="261" spans="1:23" x14ac:dyDescent="0.2">
      <c r="A261" s="171">
        <v>41218</v>
      </c>
      <c r="B261" s="2">
        <v>286447309.33999997</v>
      </c>
      <c r="C261" s="2">
        <v>1430.53</v>
      </c>
      <c r="D261" s="2">
        <f t="shared" si="16"/>
        <v>0</v>
      </c>
      <c r="E261" s="30">
        <f t="shared" si="17"/>
        <v>0</v>
      </c>
      <c r="F261" s="73">
        <f t="shared" si="18"/>
        <v>0</v>
      </c>
      <c r="G261" s="43">
        <f t="shared" si="19"/>
        <v>0</v>
      </c>
      <c r="I261" s="18"/>
      <c r="J261" s="136"/>
      <c r="K261" s="82"/>
      <c r="L261" s="143"/>
      <c r="M261" s="86"/>
      <c r="N261" s="170"/>
      <c r="O261" s="170"/>
      <c r="P261" s="170"/>
      <c r="Q261" s="68"/>
      <c r="R261" s="65"/>
      <c r="V261" s="169"/>
      <c r="W261" s="169"/>
    </row>
    <row r="262" spans="1:23" x14ac:dyDescent="0.2">
      <c r="A262" s="171">
        <v>41219</v>
      </c>
      <c r="B262" s="2">
        <v>286447309.33999997</v>
      </c>
      <c r="C262" s="2">
        <v>1430.53</v>
      </c>
      <c r="D262" s="2">
        <f t="shared" si="16"/>
        <v>0</v>
      </c>
      <c r="E262" s="30">
        <f t="shared" si="17"/>
        <v>0</v>
      </c>
      <c r="F262" s="73">
        <f t="shared" si="18"/>
        <v>0</v>
      </c>
      <c r="G262" s="43">
        <f t="shared" si="19"/>
        <v>0</v>
      </c>
      <c r="I262" s="18"/>
      <c r="J262" s="136"/>
      <c r="K262" s="82"/>
      <c r="L262" s="143"/>
      <c r="M262" s="86"/>
      <c r="N262" s="170"/>
      <c r="O262" s="170"/>
      <c r="P262" s="170"/>
      <c r="Q262" s="68"/>
      <c r="R262" s="65"/>
      <c r="V262" s="169"/>
      <c r="W262" s="169"/>
    </row>
    <row r="263" spans="1:23" x14ac:dyDescent="0.2">
      <c r="A263" s="171">
        <v>41220</v>
      </c>
      <c r="B263" s="2">
        <v>286447309.33999997</v>
      </c>
      <c r="C263" s="2">
        <v>1430.53</v>
      </c>
      <c r="D263" s="2">
        <f t="shared" si="16"/>
        <v>0</v>
      </c>
      <c r="E263" s="30">
        <f t="shared" si="17"/>
        <v>0</v>
      </c>
      <c r="F263" s="73">
        <f t="shared" si="18"/>
        <v>0</v>
      </c>
      <c r="G263" s="43">
        <f t="shared" si="19"/>
        <v>0</v>
      </c>
      <c r="I263" s="18"/>
      <c r="J263" s="136"/>
      <c r="K263" s="82"/>
      <c r="L263" s="143"/>
      <c r="M263" s="86"/>
      <c r="N263" s="170"/>
      <c r="O263" s="170"/>
      <c r="P263" s="170"/>
      <c r="Q263" s="68"/>
      <c r="R263" s="65"/>
      <c r="V263" s="169"/>
      <c r="W263" s="169"/>
    </row>
    <row r="264" spans="1:23" x14ac:dyDescent="0.2">
      <c r="A264" s="171">
        <v>41221</v>
      </c>
      <c r="B264" s="2">
        <v>286447309.33999997</v>
      </c>
      <c r="C264" s="2">
        <v>1430.53</v>
      </c>
      <c r="D264" s="2">
        <f t="shared" si="16"/>
        <v>0</v>
      </c>
      <c r="E264" s="30">
        <f t="shared" si="17"/>
        <v>0</v>
      </c>
      <c r="F264" s="73">
        <f t="shared" si="18"/>
        <v>0</v>
      </c>
      <c r="G264" s="43">
        <f t="shared" si="19"/>
        <v>0</v>
      </c>
      <c r="I264" s="18"/>
      <c r="J264" s="136"/>
      <c r="K264" s="82"/>
      <c r="L264" s="143"/>
      <c r="M264" s="86"/>
      <c r="N264" s="170"/>
      <c r="O264" s="170"/>
      <c r="P264" s="170"/>
      <c r="Q264" s="68"/>
      <c r="R264" s="65"/>
      <c r="V264" s="169"/>
      <c r="W264" s="169"/>
    </row>
    <row r="265" spans="1:23" x14ac:dyDescent="0.2">
      <c r="A265" s="171">
        <v>41222</v>
      </c>
      <c r="B265" s="2">
        <v>286447309.33999997</v>
      </c>
      <c r="C265" s="2">
        <v>1430.53</v>
      </c>
      <c r="D265" s="2">
        <f t="shared" si="16"/>
        <v>0</v>
      </c>
      <c r="E265" s="30">
        <f t="shared" si="17"/>
        <v>0</v>
      </c>
      <c r="F265" s="73">
        <f t="shared" si="18"/>
        <v>0</v>
      </c>
      <c r="G265" s="43">
        <f t="shared" si="19"/>
        <v>0</v>
      </c>
      <c r="I265" s="18"/>
      <c r="J265" s="136"/>
      <c r="K265" s="82"/>
      <c r="L265" s="143"/>
      <c r="M265" s="86"/>
      <c r="N265" s="170"/>
      <c r="O265" s="170"/>
      <c r="P265" s="170"/>
      <c r="Q265" s="68"/>
      <c r="R265" s="65"/>
      <c r="V265" s="169"/>
      <c r="W265" s="169"/>
    </row>
    <row r="266" spans="1:23" x14ac:dyDescent="0.2">
      <c r="A266" s="171">
        <v>41223</v>
      </c>
      <c r="B266" s="2">
        <v>286447309.33999997</v>
      </c>
      <c r="C266" s="2">
        <v>1430.53</v>
      </c>
      <c r="D266" s="2">
        <f t="shared" si="16"/>
        <v>0</v>
      </c>
      <c r="E266" s="30">
        <f t="shared" si="17"/>
        <v>0</v>
      </c>
      <c r="F266" s="73">
        <f t="shared" si="18"/>
        <v>0</v>
      </c>
      <c r="G266" s="43">
        <f t="shared" si="19"/>
        <v>0</v>
      </c>
      <c r="I266" s="18"/>
      <c r="J266" s="136"/>
      <c r="K266" s="82"/>
      <c r="L266" s="143"/>
      <c r="M266" s="86"/>
      <c r="N266" s="170"/>
      <c r="O266" s="170"/>
      <c r="P266" s="170"/>
      <c r="Q266" s="68"/>
      <c r="R266" s="65"/>
      <c r="V266" s="169"/>
      <c r="W266" s="169"/>
    </row>
    <row r="267" spans="1:23" x14ac:dyDescent="0.2">
      <c r="A267" s="171">
        <v>41224</v>
      </c>
      <c r="B267" s="2">
        <v>286447309.33999997</v>
      </c>
      <c r="C267" s="2">
        <v>1430.53</v>
      </c>
      <c r="D267" s="2">
        <f t="shared" si="16"/>
        <v>0</v>
      </c>
      <c r="E267" s="30">
        <f t="shared" si="17"/>
        <v>0</v>
      </c>
      <c r="F267" s="73">
        <f t="shared" si="18"/>
        <v>0</v>
      </c>
      <c r="G267" s="43">
        <f t="shared" si="19"/>
        <v>0</v>
      </c>
      <c r="I267" s="18"/>
      <c r="J267" s="136"/>
      <c r="K267" s="82"/>
      <c r="L267" s="143"/>
      <c r="M267" s="86"/>
      <c r="N267" s="170"/>
      <c r="O267" s="170"/>
      <c r="P267" s="170"/>
      <c r="Q267" s="68"/>
      <c r="R267" s="65"/>
      <c r="V267" s="169"/>
      <c r="W267" s="169"/>
    </row>
    <row r="268" spans="1:23" x14ac:dyDescent="0.2">
      <c r="A268" s="171">
        <v>41225</v>
      </c>
      <c r="B268" s="2">
        <v>286447309.33999997</v>
      </c>
      <c r="C268" s="2">
        <v>1430.53</v>
      </c>
      <c r="D268" s="2">
        <f t="shared" si="16"/>
        <v>0</v>
      </c>
      <c r="E268" s="30">
        <f t="shared" si="17"/>
        <v>0</v>
      </c>
      <c r="F268" s="73">
        <f t="shared" si="18"/>
        <v>0</v>
      </c>
      <c r="G268" s="43">
        <f t="shared" si="19"/>
        <v>0</v>
      </c>
      <c r="I268" s="18"/>
      <c r="J268" s="136"/>
      <c r="K268" s="82"/>
      <c r="L268" s="143"/>
      <c r="M268" s="86"/>
      <c r="N268" s="170"/>
      <c r="O268" s="170"/>
      <c r="P268" s="170"/>
      <c r="Q268" s="68"/>
      <c r="R268" s="65"/>
      <c r="V268" s="169"/>
      <c r="W268" s="169"/>
    </row>
    <row r="269" spans="1:23" x14ac:dyDescent="0.2">
      <c r="A269" s="171">
        <v>41226</v>
      </c>
      <c r="B269" s="2">
        <v>286447309.33999997</v>
      </c>
      <c r="C269" s="2">
        <v>1430.53</v>
      </c>
      <c r="D269" s="2">
        <f t="shared" si="16"/>
        <v>0</v>
      </c>
      <c r="E269" s="30">
        <f t="shared" si="17"/>
        <v>0</v>
      </c>
      <c r="F269" s="73">
        <f t="shared" si="18"/>
        <v>0</v>
      </c>
      <c r="G269" s="43">
        <f t="shared" si="19"/>
        <v>0</v>
      </c>
      <c r="I269" s="18"/>
      <c r="J269" s="136"/>
      <c r="K269" s="82"/>
      <c r="L269" s="143"/>
      <c r="M269" s="86"/>
      <c r="N269" s="170"/>
      <c r="O269" s="170"/>
      <c r="P269" s="170"/>
      <c r="Q269" s="68"/>
      <c r="R269" s="65"/>
      <c r="V269" s="169"/>
      <c r="W269" s="169"/>
    </row>
    <row r="270" spans="1:23" x14ac:dyDescent="0.2">
      <c r="A270" s="171">
        <v>41227</v>
      </c>
      <c r="B270" s="2">
        <v>286447309.33999997</v>
      </c>
      <c r="C270" s="2">
        <v>1430.53</v>
      </c>
      <c r="D270" s="2">
        <f t="shared" si="16"/>
        <v>0</v>
      </c>
      <c r="E270" s="30">
        <f t="shared" si="17"/>
        <v>0</v>
      </c>
      <c r="F270" s="73">
        <f t="shared" si="18"/>
        <v>0</v>
      </c>
      <c r="G270" s="43">
        <f t="shared" si="19"/>
        <v>0</v>
      </c>
      <c r="I270" s="18"/>
      <c r="J270" s="136"/>
      <c r="K270" s="82"/>
      <c r="L270" s="143"/>
      <c r="M270" s="86"/>
      <c r="N270" s="170"/>
      <c r="O270" s="170"/>
      <c r="P270" s="170"/>
      <c r="Q270" s="68"/>
      <c r="R270" s="65"/>
      <c r="V270" s="169"/>
      <c r="W270" s="169"/>
    </row>
    <row r="271" spans="1:23" x14ac:dyDescent="0.2">
      <c r="A271" s="171">
        <v>41228</v>
      </c>
      <c r="B271" s="2">
        <v>286447309.33999997</v>
      </c>
      <c r="C271" s="2">
        <v>1430.53</v>
      </c>
      <c r="D271" s="2">
        <f t="shared" si="16"/>
        <v>0</v>
      </c>
      <c r="E271" s="30">
        <f t="shared" si="17"/>
        <v>0</v>
      </c>
      <c r="F271" s="73">
        <f t="shared" si="18"/>
        <v>0</v>
      </c>
      <c r="G271" s="43">
        <f t="shared" si="19"/>
        <v>0</v>
      </c>
      <c r="I271" s="18"/>
      <c r="J271" s="136"/>
      <c r="K271" s="82"/>
      <c r="L271" s="143"/>
      <c r="M271" s="86"/>
      <c r="N271" s="170"/>
      <c r="O271" s="170"/>
      <c r="P271" s="170"/>
      <c r="Q271" s="68"/>
      <c r="R271" s="65"/>
      <c r="V271" s="169"/>
      <c r="W271" s="169"/>
    </row>
    <row r="272" spans="1:23" x14ac:dyDescent="0.2">
      <c r="A272" s="171">
        <v>41229</v>
      </c>
      <c r="B272" s="2">
        <v>286447309.33999997</v>
      </c>
      <c r="C272" s="2">
        <v>1430.53</v>
      </c>
      <c r="D272" s="2">
        <f t="shared" si="16"/>
        <v>0</v>
      </c>
      <c r="E272" s="30">
        <f t="shared" si="17"/>
        <v>0</v>
      </c>
      <c r="F272" s="73">
        <f t="shared" si="18"/>
        <v>0</v>
      </c>
      <c r="G272" s="43">
        <f t="shared" si="19"/>
        <v>0</v>
      </c>
      <c r="I272" s="18"/>
      <c r="J272" s="136"/>
      <c r="K272" s="82"/>
      <c r="L272" s="143"/>
      <c r="M272" s="86"/>
      <c r="N272" s="170"/>
      <c r="O272" s="170"/>
      <c r="P272" s="170"/>
      <c r="Q272" s="68"/>
      <c r="R272" s="65"/>
      <c r="V272" s="169"/>
      <c r="W272" s="169"/>
    </row>
    <row r="273" spans="1:23" x14ac:dyDescent="0.2">
      <c r="A273" s="171">
        <v>41230</v>
      </c>
      <c r="B273" s="2">
        <v>286447309.33999997</v>
      </c>
      <c r="C273" s="2">
        <v>1430.53</v>
      </c>
      <c r="D273" s="2">
        <f t="shared" si="16"/>
        <v>0</v>
      </c>
      <c r="E273" s="30">
        <f t="shared" si="17"/>
        <v>0</v>
      </c>
      <c r="F273" s="73">
        <f t="shared" si="18"/>
        <v>0</v>
      </c>
      <c r="G273" s="43">
        <f t="shared" si="19"/>
        <v>0</v>
      </c>
      <c r="I273" s="18"/>
      <c r="J273" s="136"/>
      <c r="K273" s="82"/>
      <c r="L273" s="143"/>
      <c r="M273" s="86"/>
      <c r="N273" s="170"/>
      <c r="O273" s="170"/>
      <c r="P273" s="170"/>
      <c r="Q273" s="68"/>
      <c r="R273" s="65"/>
      <c r="V273" s="169"/>
      <c r="W273" s="169"/>
    </row>
    <row r="274" spans="1:23" x14ac:dyDescent="0.2">
      <c r="A274" s="171">
        <v>41231</v>
      </c>
      <c r="B274" s="2">
        <v>286447309.33999997</v>
      </c>
      <c r="C274" s="2">
        <v>1430.53</v>
      </c>
      <c r="D274" s="2">
        <f t="shared" si="16"/>
        <v>0</v>
      </c>
      <c r="E274" s="30">
        <f t="shared" si="17"/>
        <v>0</v>
      </c>
      <c r="F274" s="73">
        <f t="shared" si="18"/>
        <v>0</v>
      </c>
      <c r="G274" s="43">
        <f t="shared" si="19"/>
        <v>0</v>
      </c>
      <c r="I274" s="18"/>
      <c r="J274" s="136"/>
      <c r="K274" s="82"/>
      <c r="L274" s="143"/>
      <c r="M274" s="86"/>
      <c r="N274" s="170"/>
      <c r="O274" s="170"/>
      <c r="P274" s="170"/>
      <c r="Q274" s="68"/>
      <c r="R274" s="65"/>
      <c r="V274" s="169"/>
      <c r="W274" s="169"/>
    </row>
    <row r="275" spans="1:23" x14ac:dyDescent="0.2">
      <c r="A275" s="171">
        <v>41232</v>
      </c>
      <c r="B275" s="2">
        <v>286447309.33999997</v>
      </c>
      <c r="C275" s="2">
        <v>1430.53</v>
      </c>
      <c r="D275" s="2">
        <f t="shared" si="16"/>
        <v>0</v>
      </c>
      <c r="E275" s="30">
        <f t="shared" si="17"/>
        <v>0</v>
      </c>
      <c r="F275" s="73">
        <f t="shared" si="18"/>
        <v>0</v>
      </c>
      <c r="G275" s="43">
        <f t="shared" si="19"/>
        <v>0</v>
      </c>
      <c r="I275" s="18"/>
      <c r="J275" s="136"/>
      <c r="K275" s="82"/>
      <c r="L275" s="143"/>
      <c r="M275" s="86"/>
      <c r="N275" s="170"/>
      <c r="O275" s="170"/>
      <c r="P275" s="170"/>
      <c r="Q275" s="68"/>
      <c r="R275" s="65"/>
      <c r="V275" s="169"/>
      <c r="W275" s="169"/>
    </row>
    <row r="276" spans="1:23" x14ac:dyDescent="0.2">
      <c r="A276" s="171">
        <v>41233</v>
      </c>
      <c r="B276" s="2">
        <v>286447309.33999997</v>
      </c>
      <c r="C276" s="2">
        <v>1430.53</v>
      </c>
      <c r="D276" s="2">
        <f t="shared" si="16"/>
        <v>0</v>
      </c>
      <c r="E276" s="30">
        <f t="shared" si="17"/>
        <v>0</v>
      </c>
      <c r="F276" s="73">
        <f t="shared" si="18"/>
        <v>0</v>
      </c>
      <c r="G276" s="43">
        <f t="shared" si="19"/>
        <v>0</v>
      </c>
      <c r="I276" s="18"/>
      <c r="J276" s="136"/>
      <c r="K276" s="82"/>
      <c r="L276" s="143"/>
      <c r="M276" s="86"/>
      <c r="N276" s="170"/>
      <c r="O276" s="170"/>
      <c r="P276" s="170"/>
      <c r="Q276" s="68"/>
      <c r="R276" s="65"/>
      <c r="V276" s="169"/>
      <c r="W276" s="169"/>
    </row>
    <row r="277" spans="1:23" x14ac:dyDescent="0.2">
      <c r="A277" s="171">
        <v>41234</v>
      </c>
      <c r="B277" s="2">
        <v>286447309.33999997</v>
      </c>
      <c r="C277" s="2">
        <v>1430.53</v>
      </c>
      <c r="D277" s="2">
        <f t="shared" si="16"/>
        <v>0</v>
      </c>
      <c r="E277" s="30">
        <f t="shared" si="17"/>
        <v>0</v>
      </c>
      <c r="F277" s="73">
        <f t="shared" si="18"/>
        <v>0</v>
      </c>
      <c r="G277" s="43">
        <f t="shared" si="19"/>
        <v>0</v>
      </c>
      <c r="I277" s="18"/>
      <c r="J277" s="136"/>
      <c r="K277" s="82"/>
      <c r="L277" s="143"/>
      <c r="M277" s="86"/>
      <c r="N277" s="170"/>
      <c r="O277" s="170"/>
      <c r="P277" s="170"/>
      <c r="Q277" s="68"/>
      <c r="R277" s="65"/>
      <c r="V277" s="169"/>
      <c r="W277" s="169"/>
    </row>
    <row r="278" spans="1:23" x14ac:dyDescent="0.2">
      <c r="A278" s="171">
        <v>41235</v>
      </c>
      <c r="B278" s="2">
        <v>286447309.33999997</v>
      </c>
      <c r="C278" s="2">
        <v>1430.53</v>
      </c>
      <c r="D278" s="2">
        <f t="shared" si="16"/>
        <v>0</v>
      </c>
      <c r="E278" s="30">
        <f t="shared" si="17"/>
        <v>0</v>
      </c>
      <c r="F278" s="73">
        <f t="shared" si="18"/>
        <v>0</v>
      </c>
      <c r="G278" s="43">
        <f t="shared" si="19"/>
        <v>0</v>
      </c>
      <c r="I278" s="18"/>
      <c r="J278" s="136"/>
      <c r="K278" s="82"/>
      <c r="L278" s="143"/>
      <c r="M278" s="86"/>
      <c r="N278" s="170"/>
      <c r="O278" s="170"/>
      <c r="P278" s="170"/>
      <c r="Q278" s="68"/>
      <c r="R278" s="65"/>
      <c r="V278" s="169"/>
      <c r="W278" s="169"/>
    </row>
    <row r="279" spans="1:23" x14ac:dyDescent="0.2">
      <c r="A279" s="171">
        <v>41236</v>
      </c>
      <c r="B279" s="2">
        <v>286447309.33999997</v>
      </c>
      <c r="C279" s="2">
        <v>1430.53</v>
      </c>
      <c r="D279" s="2">
        <f t="shared" si="16"/>
        <v>0</v>
      </c>
      <c r="E279" s="30">
        <f t="shared" si="17"/>
        <v>0</v>
      </c>
      <c r="F279" s="73">
        <f t="shared" si="18"/>
        <v>0</v>
      </c>
      <c r="G279" s="43">
        <f t="shared" si="19"/>
        <v>0</v>
      </c>
      <c r="I279" s="18"/>
      <c r="J279" s="136"/>
      <c r="K279" s="82"/>
      <c r="L279" s="143"/>
      <c r="M279" s="86"/>
      <c r="N279" s="170"/>
      <c r="O279" s="170"/>
      <c r="P279" s="170"/>
      <c r="Q279" s="68"/>
      <c r="R279" s="65"/>
      <c r="V279" s="169"/>
      <c r="W279" s="169"/>
    </row>
    <row r="280" spans="1:23" x14ac:dyDescent="0.2">
      <c r="A280" s="171">
        <v>41237</v>
      </c>
      <c r="B280" s="2">
        <v>286447309.33999997</v>
      </c>
      <c r="C280" s="2">
        <v>1430.53</v>
      </c>
      <c r="D280" s="2">
        <f t="shared" si="16"/>
        <v>0</v>
      </c>
      <c r="E280" s="30">
        <f t="shared" si="17"/>
        <v>0</v>
      </c>
      <c r="F280" s="73">
        <f t="shared" si="18"/>
        <v>0</v>
      </c>
      <c r="G280" s="43">
        <f t="shared" si="19"/>
        <v>0</v>
      </c>
      <c r="I280" s="18"/>
      <c r="J280" s="136"/>
      <c r="K280" s="82"/>
      <c r="L280" s="143"/>
      <c r="M280" s="86"/>
      <c r="N280" s="170"/>
      <c r="O280" s="170"/>
      <c r="P280" s="170"/>
      <c r="Q280" s="68"/>
      <c r="R280" s="65"/>
      <c r="V280" s="169"/>
      <c r="W280" s="169"/>
    </row>
    <row r="281" spans="1:23" x14ac:dyDescent="0.2">
      <c r="A281" s="171">
        <v>41238</v>
      </c>
      <c r="B281" s="2">
        <v>286447309.33999997</v>
      </c>
      <c r="C281" s="2">
        <v>1430.53</v>
      </c>
      <c r="D281" s="2">
        <f t="shared" si="16"/>
        <v>0</v>
      </c>
      <c r="E281" s="30">
        <f t="shared" si="17"/>
        <v>0</v>
      </c>
      <c r="F281" s="73">
        <f t="shared" si="18"/>
        <v>0</v>
      </c>
      <c r="G281" s="43">
        <f t="shared" si="19"/>
        <v>0</v>
      </c>
      <c r="I281" s="18"/>
      <c r="J281" s="136"/>
      <c r="K281" s="82"/>
      <c r="L281" s="143"/>
      <c r="M281" s="86"/>
      <c r="N281" s="170"/>
      <c r="O281" s="170"/>
      <c r="P281" s="170"/>
      <c r="Q281" s="68"/>
      <c r="R281" s="65"/>
      <c r="V281" s="169"/>
      <c r="W281" s="169"/>
    </row>
    <row r="282" spans="1:23" x14ac:dyDescent="0.2">
      <c r="A282" s="171">
        <v>41239</v>
      </c>
      <c r="B282" s="2">
        <v>286447309.33999997</v>
      </c>
      <c r="C282" s="2">
        <v>1430.53</v>
      </c>
      <c r="D282" s="2">
        <f t="shared" si="16"/>
        <v>0</v>
      </c>
      <c r="E282" s="30">
        <f t="shared" si="17"/>
        <v>0</v>
      </c>
      <c r="F282" s="73">
        <f t="shared" si="18"/>
        <v>0</v>
      </c>
      <c r="G282" s="43">
        <f t="shared" si="19"/>
        <v>0</v>
      </c>
      <c r="I282" s="18"/>
      <c r="J282" s="136"/>
      <c r="K282" s="82"/>
      <c r="L282" s="143"/>
      <c r="M282" s="86"/>
      <c r="N282" s="170"/>
      <c r="O282" s="170"/>
      <c r="P282" s="170"/>
      <c r="Q282" s="68"/>
      <c r="R282" s="65"/>
      <c r="V282" s="169"/>
      <c r="W282" s="169"/>
    </row>
    <row r="283" spans="1:23" x14ac:dyDescent="0.2">
      <c r="A283" s="171">
        <v>41240</v>
      </c>
      <c r="B283" s="2">
        <v>286447309.33999997</v>
      </c>
      <c r="C283" s="2">
        <v>1430.53</v>
      </c>
      <c r="D283" s="2">
        <f t="shared" si="16"/>
        <v>0</v>
      </c>
      <c r="E283" s="30">
        <f t="shared" si="17"/>
        <v>0</v>
      </c>
      <c r="F283" s="73">
        <f t="shared" si="18"/>
        <v>0</v>
      </c>
      <c r="G283" s="43">
        <f t="shared" si="19"/>
        <v>0</v>
      </c>
      <c r="I283" s="18"/>
      <c r="J283" s="136"/>
      <c r="K283" s="82"/>
      <c r="L283" s="143"/>
      <c r="M283" s="86"/>
      <c r="N283" s="170"/>
      <c r="O283" s="170"/>
      <c r="P283" s="170"/>
      <c r="Q283" s="68"/>
      <c r="R283" s="65"/>
      <c r="V283" s="169"/>
      <c r="W283" s="169"/>
    </row>
    <row r="284" spans="1:23" x14ac:dyDescent="0.2">
      <c r="A284" s="171">
        <v>41241</v>
      </c>
      <c r="B284" s="2">
        <v>286447309.33999997</v>
      </c>
      <c r="C284" s="2">
        <v>1430.53</v>
      </c>
      <c r="D284" s="2">
        <f t="shared" si="16"/>
        <v>0</v>
      </c>
      <c r="E284" s="30">
        <f t="shared" si="17"/>
        <v>0</v>
      </c>
      <c r="F284" s="73">
        <f t="shared" si="18"/>
        <v>0</v>
      </c>
      <c r="G284" s="43">
        <f t="shared" si="19"/>
        <v>0</v>
      </c>
      <c r="I284" s="18"/>
      <c r="J284" s="136"/>
      <c r="K284" s="82"/>
      <c r="L284" s="143"/>
      <c r="M284" s="86"/>
      <c r="N284" s="170"/>
      <c r="O284" s="170"/>
      <c r="P284" s="170"/>
      <c r="Q284" s="68"/>
      <c r="R284" s="65"/>
      <c r="V284" s="169"/>
      <c r="W284" s="169"/>
    </row>
    <row r="285" spans="1:23" x14ac:dyDescent="0.2">
      <c r="A285" s="171">
        <v>41242</v>
      </c>
      <c r="B285" s="2">
        <v>286447309.33999997</v>
      </c>
      <c r="C285" s="2">
        <v>1430.53</v>
      </c>
      <c r="D285" s="2">
        <f t="shared" si="16"/>
        <v>0</v>
      </c>
      <c r="E285" s="30">
        <f t="shared" si="17"/>
        <v>0</v>
      </c>
      <c r="F285" s="73">
        <f t="shared" si="18"/>
        <v>0</v>
      </c>
      <c r="G285" s="43">
        <f t="shared" si="19"/>
        <v>0</v>
      </c>
      <c r="I285" s="18"/>
      <c r="J285" s="136"/>
      <c r="K285" s="82"/>
      <c r="L285" s="143"/>
      <c r="M285" s="86"/>
      <c r="N285" s="170"/>
      <c r="O285" s="170"/>
      <c r="P285" s="170"/>
      <c r="Q285" s="68"/>
      <c r="R285" s="65"/>
      <c r="V285" s="169"/>
      <c r="W285" s="169"/>
    </row>
    <row r="286" spans="1:23" x14ac:dyDescent="0.2">
      <c r="A286" s="171">
        <v>41243</v>
      </c>
      <c r="B286" s="31">
        <v>286017638.38</v>
      </c>
      <c r="C286" s="31">
        <v>1428.38</v>
      </c>
      <c r="D286" s="2">
        <f t="shared" si="16"/>
        <v>-429670.95999997854</v>
      </c>
      <c r="E286" s="30">
        <f t="shared" si="17"/>
        <v>-2.1499999999998636</v>
      </c>
      <c r="F286" s="73">
        <f t="shared" si="18"/>
        <v>-1.499999986000841E-3</v>
      </c>
      <c r="G286" s="43">
        <f t="shared" si="19"/>
        <v>-1.5029394699865529E-3</v>
      </c>
      <c r="I286" s="18"/>
      <c r="J286" s="136"/>
      <c r="K286" s="82"/>
      <c r="L286" s="143"/>
      <c r="M286" s="86"/>
      <c r="N286" s="170"/>
      <c r="O286" s="170"/>
      <c r="P286" s="170"/>
      <c r="Q286" s="68"/>
      <c r="R286" s="65"/>
      <c r="V286" s="169"/>
      <c r="W286" s="169"/>
    </row>
    <row r="287" spans="1:23" x14ac:dyDescent="0.2">
      <c r="A287" s="171">
        <v>41244</v>
      </c>
      <c r="B287" s="2">
        <v>286017638.38</v>
      </c>
      <c r="C287" s="2">
        <v>1428.38</v>
      </c>
      <c r="D287" s="2">
        <f t="shared" si="16"/>
        <v>0</v>
      </c>
      <c r="E287" s="30">
        <f t="shared" si="17"/>
        <v>0</v>
      </c>
      <c r="F287" s="73">
        <f t="shared" si="18"/>
        <v>0</v>
      </c>
      <c r="G287" s="43">
        <f t="shared" si="19"/>
        <v>0</v>
      </c>
      <c r="I287" s="18"/>
      <c r="J287" s="136"/>
      <c r="K287" s="82"/>
      <c r="L287" s="143"/>
      <c r="M287" s="86"/>
      <c r="N287" s="170"/>
      <c r="O287" s="170"/>
      <c r="P287" s="170"/>
      <c r="Q287" s="68"/>
      <c r="R287" s="65"/>
      <c r="V287" s="169"/>
      <c r="W287" s="169"/>
    </row>
    <row r="288" spans="1:23" x14ac:dyDescent="0.2">
      <c r="A288" s="171">
        <v>41245</v>
      </c>
      <c r="B288" s="2">
        <v>286017638.38</v>
      </c>
      <c r="C288" s="2">
        <v>1428.38</v>
      </c>
      <c r="D288" s="2">
        <f t="shared" si="16"/>
        <v>0</v>
      </c>
      <c r="E288" s="30">
        <f t="shared" si="17"/>
        <v>0</v>
      </c>
      <c r="F288" s="73">
        <f t="shared" si="18"/>
        <v>0</v>
      </c>
      <c r="G288" s="43">
        <f t="shared" si="19"/>
        <v>0</v>
      </c>
      <c r="I288" s="18"/>
      <c r="J288" s="136"/>
      <c r="K288" s="82"/>
      <c r="L288" s="143"/>
      <c r="M288" s="86"/>
      <c r="N288" s="170"/>
      <c r="O288" s="170"/>
      <c r="P288" s="170"/>
      <c r="Q288" s="68"/>
      <c r="R288" s="65"/>
      <c r="V288" s="169"/>
      <c r="W288" s="169"/>
    </row>
    <row r="289" spans="1:23" x14ac:dyDescent="0.2">
      <c r="A289" s="171">
        <v>41246</v>
      </c>
      <c r="B289" s="2">
        <v>286017638.38</v>
      </c>
      <c r="C289" s="2">
        <v>1428.38</v>
      </c>
      <c r="D289" s="2">
        <f t="shared" si="16"/>
        <v>0</v>
      </c>
      <c r="E289" s="30">
        <f t="shared" si="17"/>
        <v>0</v>
      </c>
      <c r="F289" s="73">
        <f t="shared" si="18"/>
        <v>0</v>
      </c>
      <c r="G289" s="43">
        <f t="shared" si="19"/>
        <v>0</v>
      </c>
      <c r="I289" s="18"/>
      <c r="J289" s="136"/>
      <c r="K289" s="82"/>
      <c r="L289" s="143"/>
      <c r="M289" s="86"/>
      <c r="N289" s="170"/>
      <c r="O289" s="170"/>
      <c r="P289" s="170"/>
      <c r="Q289" s="68"/>
      <c r="R289" s="65"/>
      <c r="V289" s="169"/>
      <c r="W289" s="169"/>
    </row>
    <row r="290" spans="1:23" x14ac:dyDescent="0.2">
      <c r="A290" s="171">
        <v>41247</v>
      </c>
      <c r="B290" s="2">
        <v>286017638.38</v>
      </c>
      <c r="C290" s="2">
        <v>1428.38</v>
      </c>
      <c r="D290" s="2">
        <f t="shared" si="16"/>
        <v>0</v>
      </c>
      <c r="E290" s="30">
        <f t="shared" si="17"/>
        <v>0</v>
      </c>
      <c r="F290" s="73">
        <f t="shared" si="18"/>
        <v>0</v>
      </c>
      <c r="G290" s="43">
        <f t="shared" si="19"/>
        <v>0</v>
      </c>
      <c r="I290" s="18"/>
      <c r="J290" s="136"/>
      <c r="K290" s="82"/>
      <c r="L290" s="143"/>
      <c r="M290" s="86"/>
      <c r="N290" s="170"/>
      <c r="O290" s="170"/>
      <c r="P290" s="170"/>
      <c r="Q290" s="68"/>
      <c r="R290" s="65"/>
      <c r="V290" s="169"/>
      <c r="W290" s="169"/>
    </row>
    <row r="291" spans="1:23" x14ac:dyDescent="0.2">
      <c r="A291" s="171">
        <v>41248</v>
      </c>
      <c r="B291" s="2">
        <v>286017638.38</v>
      </c>
      <c r="C291" s="2">
        <v>1428.38</v>
      </c>
      <c r="D291" s="2">
        <f t="shared" si="16"/>
        <v>0</v>
      </c>
      <c r="E291" s="30">
        <f t="shared" si="17"/>
        <v>0</v>
      </c>
      <c r="F291" s="73">
        <f t="shared" si="18"/>
        <v>0</v>
      </c>
      <c r="G291" s="43">
        <f t="shared" si="19"/>
        <v>0</v>
      </c>
      <c r="I291" s="18"/>
      <c r="J291" s="136"/>
      <c r="K291" s="82"/>
      <c r="L291" s="143"/>
      <c r="M291" s="86"/>
      <c r="N291" s="170"/>
      <c r="O291" s="170"/>
      <c r="P291" s="170"/>
      <c r="Q291" s="68"/>
      <c r="R291" s="65"/>
      <c r="V291" s="169"/>
      <c r="W291" s="169"/>
    </row>
    <row r="292" spans="1:23" x14ac:dyDescent="0.2">
      <c r="A292" s="171">
        <v>41249</v>
      </c>
      <c r="B292" s="2">
        <v>286017638.38</v>
      </c>
      <c r="C292" s="2">
        <v>1428.38</v>
      </c>
      <c r="D292" s="2">
        <f t="shared" si="16"/>
        <v>0</v>
      </c>
      <c r="E292" s="30">
        <f t="shared" si="17"/>
        <v>0</v>
      </c>
      <c r="F292" s="73">
        <f t="shared" si="18"/>
        <v>0</v>
      </c>
      <c r="G292" s="43">
        <f t="shared" si="19"/>
        <v>0</v>
      </c>
      <c r="I292" s="18"/>
      <c r="J292" s="136"/>
      <c r="K292" s="82"/>
      <c r="L292" s="143"/>
      <c r="M292" s="86"/>
      <c r="N292" s="170"/>
      <c r="O292" s="170"/>
      <c r="P292" s="170"/>
      <c r="Q292" s="68"/>
      <c r="R292" s="65"/>
      <c r="V292" s="169"/>
      <c r="W292" s="169"/>
    </row>
    <row r="293" spans="1:23" x14ac:dyDescent="0.2">
      <c r="A293" s="171">
        <v>41250</v>
      </c>
      <c r="B293" s="2">
        <v>286017638.38</v>
      </c>
      <c r="C293" s="2">
        <v>1428.38</v>
      </c>
      <c r="D293" s="2">
        <f t="shared" si="16"/>
        <v>0</v>
      </c>
      <c r="E293" s="30">
        <f t="shared" si="17"/>
        <v>0</v>
      </c>
      <c r="F293" s="73">
        <f t="shared" si="18"/>
        <v>0</v>
      </c>
      <c r="G293" s="43">
        <f t="shared" si="19"/>
        <v>0</v>
      </c>
      <c r="I293" s="18"/>
      <c r="J293" s="136"/>
      <c r="K293" s="82"/>
      <c r="L293" s="143"/>
      <c r="M293" s="86"/>
      <c r="N293" s="170"/>
      <c r="O293" s="170"/>
      <c r="P293" s="170"/>
      <c r="Q293" s="68"/>
      <c r="R293" s="65"/>
      <c r="V293" s="169"/>
      <c r="W293" s="169"/>
    </row>
    <row r="294" spans="1:23" x14ac:dyDescent="0.2">
      <c r="A294" s="171">
        <v>41251</v>
      </c>
      <c r="B294" s="2">
        <v>286017638.38</v>
      </c>
      <c r="C294" s="2">
        <v>1428.38</v>
      </c>
      <c r="D294" s="2">
        <f t="shared" si="16"/>
        <v>0</v>
      </c>
      <c r="E294" s="30">
        <f t="shared" si="17"/>
        <v>0</v>
      </c>
      <c r="F294" s="73">
        <f t="shared" si="18"/>
        <v>0</v>
      </c>
      <c r="G294" s="43">
        <f t="shared" si="19"/>
        <v>0</v>
      </c>
      <c r="I294" s="18"/>
      <c r="J294" s="136"/>
      <c r="K294" s="82"/>
      <c r="L294" s="143"/>
      <c r="M294" s="86"/>
      <c r="N294" s="170"/>
      <c r="O294" s="170"/>
      <c r="P294" s="170"/>
      <c r="Q294" s="68"/>
      <c r="R294" s="65"/>
      <c r="V294" s="169"/>
      <c r="W294" s="169"/>
    </row>
    <row r="295" spans="1:23" x14ac:dyDescent="0.2">
      <c r="A295" s="171">
        <v>41252</v>
      </c>
      <c r="B295" s="2">
        <v>286017638.38</v>
      </c>
      <c r="C295" s="2">
        <v>1428.38</v>
      </c>
      <c r="D295" s="2">
        <f t="shared" si="16"/>
        <v>0</v>
      </c>
      <c r="E295" s="30">
        <f t="shared" si="17"/>
        <v>0</v>
      </c>
      <c r="F295" s="73">
        <f t="shared" si="18"/>
        <v>0</v>
      </c>
      <c r="G295" s="43">
        <f t="shared" si="19"/>
        <v>0</v>
      </c>
      <c r="I295" s="18"/>
      <c r="J295" s="136"/>
      <c r="K295" s="82"/>
      <c r="L295" s="143"/>
      <c r="M295" s="86"/>
      <c r="N295" s="170"/>
      <c r="O295" s="170"/>
      <c r="P295" s="170"/>
      <c r="Q295" s="68"/>
      <c r="R295" s="65"/>
      <c r="V295" s="169"/>
      <c r="W295" s="169"/>
    </row>
    <row r="296" spans="1:23" x14ac:dyDescent="0.2">
      <c r="A296" s="171">
        <v>41253</v>
      </c>
      <c r="B296" s="2">
        <v>286017638.38</v>
      </c>
      <c r="C296" s="2">
        <v>1428.38</v>
      </c>
      <c r="D296" s="2">
        <f t="shared" si="16"/>
        <v>0</v>
      </c>
      <c r="E296" s="30">
        <f t="shared" si="17"/>
        <v>0</v>
      </c>
      <c r="F296" s="73">
        <f t="shared" si="18"/>
        <v>0</v>
      </c>
      <c r="G296" s="43">
        <f t="shared" si="19"/>
        <v>0</v>
      </c>
      <c r="I296" s="18"/>
      <c r="J296" s="136"/>
      <c r="K296" s="82"/>
      <c r="L296" s="143"/>
      <c r="M296" s="86"/>
      <c r="N296" s="170"/>
      <c r="O296" s="170"/>
      <c r="P296" s="170"/>
      <c r="Q296" s="68"/>
      <c r="R296" s="65"/>
      <c r="V296" s="169"/>
      <c r="W296" s="169"/>
    </row>
    <row r="297" spans="1:23" x14ac:dyDescent="0.2">
      <c r="A297" s="171">
        <v>41254</v>
      </c>
      <c r="B297" s="2">
        <v>286017638.38</v>
      </c>
      <c r="C297" s="2">
        <v>1428.38</v>
      </c>
      <c r="D297" s="2">
        <f t="shared" si="16"/>
        <v>0</v>
      </c>
      <c r="E297" s="30">
        <f t="shared" si="17"/>
        <v>0</v>
      </c>
      <c r="F297" s="73">
        <f t="shared" si="18"/>
        <v>0</v>
      </c>
      <c r="G297" s="43">
        <f t="shared" si="19"/>
        <v>0</v>
      </c>
      <c r="I297" s="18"/>
      <c r="J297" s="136"/>
      <c r="K297" s="82"/>
      <c r="L297" s="143"/>
      <c r="M297" s="86"/>
      <c r="N297" s="170"/>
      <c r="O297" s="170"/>
      <c r="P297" s="170"/>
      <c r="Q297" s="68"/>
      <c r="R297" s="65"/>
      <c r="V297" s="169"/>
      <c r="W297" s="169"/>
    </row>
    <row r="298" spans="1:23" x14ac:dyDescent="0.2">
      <c r="A298" s="171">
        <v>41255</v>
      </c>
      <c r="B298" s="2">
        <v>286017638.38</v>
      </c>
      <c r="C298" s="2">
        <v>1428.38</v>
      </c>
      <c r="D298" s="2">
        <f t="shared" si="16"/>
        <v>0</v>
      </c>
      <c r="E298" s="30">
        <f t="shared" si="17"/>
        <v>0</v>
      </c>
      <c r="F298" s="73">
        <f t="shared" si="18"/>
        <v>0</v>
      </c>
      <c r="G298" s="43">
        <f t="shared" si="19"/>
        <v>0</v>
      </c>
      <c r="I298" s="18"/>
      <c r="J298" s="136"/>
      <c r="K298" s="82"/>
      <c r="L298" s="143"/>
      <c r="M298" s="86"/>
      <c r="N298" s="170"/>
      <c r="O298" s="170"/>
      <c r="P298" s="170"/>
      <c r="Q298" s="68"/>
      <c r="R298" s="65"/>
      <c r="V298" s="169"/>
      <c r="W298" s="169"/>
    </row>
    <row r="299" spans="1:23" x14ac:dyDescent="0.2">
      <c r="A299" s="171">
        <v>41256</v>
      </c>
      <c r="B299" s="2">
        <v>286017638.38</v>
      </c>
      <c r="C299" s="2">
        <v>1428.38</v>
      </c>
      <c r="D299" s="2">
        <f t="shared" ref="D299:D318" si="20">IF(B299-B298=-B299-B298,0,B299-B298)</f>
        <v>0</v>
      </c>
      <c r="E299" s="30">
        <f t="shared" ref="E299:E318" si="21">IF(C299-C298=-C299-C298,0,C299-C298)</f>
        <v>0</v>
      </c>
      <c r="F299" s="73">
        <f t="shared" ref="F299:F318" si="22">IFERROR(D299/B298,0)</f>
        <v>0</v>
      </c>
      <c r="G299" s="43">
        <f t="shared" ref="G299:G318" si="23">IFERROR(E299/C298,0)</f>
        <v>0</v>
      </c>
      <c r="I299" s="18"/>
      <c r="J299" s="136"/>
      <c r="K299" s="82"/>
      <c r="L299" s="143"/>
      <c r="M299" s="86"/>
      <c r="N299" s="170"/>
      <c r="O299" s="170"/>
      <c r="P299" s="170"/>
      <c r="Q299" s="68"/>
      <c r="R299" s="65"/>
      <c r="V299" s="169"/>
      <c r="W299" s="169"/>
    </row>
    <row r="300" spans="1:23" x14ac:dyDescent="0.2">
      <c r="A300" s="171">
        <v>41257</v>
      </c>
      <c r="B300" s="2">
        <v>286017638.38</v>
      </c>
      <c r="C300" s="2">
        <v>1428.38</v>
      </c>
      <c r="D300" s="2">
        <f t="shared" si="20"/>
        <v>0</v>
      </c>
      <c r="E300" s="30">
        <f t="shared" si="21"/>
        <v>0</v>
      </c>
      <c r="F300" s="73">
        <f t="shared" si="22"/>
        <v>0</v>
      </c>
      <c r="G300" s="43">
        <f t="shared" si="23"/>
        <v>0</v>
      </c>
      <c r="I300" s="18"/>
      <c r="J300" s="136"/>
      <c r="K300" s="82"/>
      <c r="L300" s="143"/>
      <c r="M300" s="86"/>
      <c r="N300" s="170"/>
      <c r="O300" s="170"/>
      <c r="P300" s="170"/>
      <c r="Q300" s="68"/>
      <c r="R300" s="65"/>
      <c r="V300" s="169"/>
      <c r="W300" s="169"/>
    </row>
    <row r="301" spans="1:23" x14ac:dyDescent="0.2">
      <c r="A301" s="171">
        <v>41258</v>
      </c>
      <c r="B301" s="2">
        <v>286017638.38</v>
      </c>
      <c r="C301" s="2">
        <v>1428.38</v>
      </c>
      <c r="D301" s="2">
        <f t="shared" si="20"/>
        <v>0</v>
      </c>
      <c r="E301" s="30">
        <f t="shared" si="21"/>
        <v>0</v>
      </c>
      <c r="F301" s="73">
        <f t="shared" si="22"/>
        <v>0</v>
      </c>
      <c r="G301" s="43">
        <f t="shared" si="23"/>
        <v>0</v>
      </c>
      <c r="I301" s="18"/>
      <c r="J301" s="136"/>
      <c r="K301" s="82"/>
      <c r="L301" s="143"/>
      <c r="M301" s="86"/>
      <c r="N301" s="170"/>
      <c r="O301" s="170"/>
      <c r="P301" s="170"/>
      <c r="Q301" s="68"/>
      <c r="R301" s="65"/>
      <c r="V301" s="169"/>
      <c r="W301" s="169"/>
    </row>
    <row r="302" spans="1:23" x14ac:dyDescent="0.2">
      <c r="A302" s="171">
        <v>41259</v>
      </c>
      <c r="B302" s="2">
        <v>286017638.38</v>
      </c>
      <c r="C302" s="2">
        <v>1428.38</v>
      </c>
      <c r="D302" s="2">
        <f t="shared" si="20"/>
        <v>0</v>
      </c>
      <c r="E302" s="30">
        <f t="shared" si="21"/>
        <v>0</v>
      </c>
      <c r="F302" s="73">
        <f t="shared" si="22"/>
        <v>0</v>
      </c>
      <c r="G302" s="43">
        <f t="shared" si="23"/>
        <v>0</v>
      </c>
      <c r="I302" s="18"/>
      <c r="J302" s="136"/>
      <c r="K302" s="82"/>
      <c r="L302" s="143"/>
      <c r="M302" s="86"/>
      <c r="N302" s="170"/>
      <c r="O302" s="170"/>
      <c r="P302" s="170"/>
      <c r="Q302" s="68"/>
      <c r="R302" s="65"/>
      <c r="V302" s="169"/>
      <c r="W302" s="169"/>
    </row>
    <row r="303" spans="1:23" x14ac:dyDescent="0.2">
      <c r="A303" s="171">
        <v>41260</v>
      </c>
      <c r="B303" s="2">
        <v>286017638.38</v>
      </c>
      <c r="C303" s="2">
        <v>1428.38</v>
      </c>
      <c r="D303" s="2">
        <f t="shared" si="20"/>
        <v>0</v>
      </c>
      <c r="E303" s="30">
        <f t="shared" si="21"/>
        <v>0</v>
      </c>
      <c r="F303" s="73">
        <f t="shared" si="22"/>
        <v>0</v>
      </c>
      <c r="G303" s="43">
        <f t="shared" si="23"/>
        <v>0</v>
      </c>
      <c r="I303" s="18"/>
      <c r="J303" s="136"/>
      <c r="K303" s="82"/>
      <c r="L303" s="143"/>
      <c r="M303" s="86"/>
      <c r="N303" s="170"/>
      <c r="O303" s="170"/>
      <c r="P303" s="170"/>
      <c r="Q303" s="68"/>
      <c r="R303" s="65"/>
      <c r="V303" s="169"/>
      <c r="W303" s="169"/>
    </row>
    <row r="304" spans="1:23" x14ac:dyDescent="0.2">
      <c r="A304" s="171">
        <v>41261</v>
      </c>
      <c r="B304" s="2">
        <v>286017638.38</v>
      </c>
      <c r="C304" s="2">
        <v>1428.38</v>
      </c>
      <c r="D304" s="2">
        <f t="shared" si="20"/>
        <v>0</v>
      </c>
      <c r="E304" s="30">
        <f t="shared" si="21"/>
        <v>0</v>
      </c>
      <c r="F304" s="73">
        <f t="shared" si="22"/>
        <v>0</v>
      </c>
      <c r="G304" s="43">
        <f t="shared" si="23"/>
        <v>0</v>
      </c>
      <c r="I304" s="18"/>
      <c r="J304" s="136"/>
      <c r="K304" s="82"/>
      <c r="L304" s="143"/>
      <c r="M304" s="86"/>
      <c r="N304" s="170"/>
      <c r="O304" s="170"/>
      <c r="P304" s="170"/>
      <c r="Q304" s="68"/>
      <c r="R304" s="65"/>
      <c r="V304" s="169"/>
      <c r="W304" s="169"/>
    </row>
    <row r="305" spans="1:23" x14ac:dyDescent="0.2">
      <c r="A305" s="171">
        <v>41262</v>
      </c>
      <c r="B305" s="2">
        <v>286017638.38</v>
      </c>
      <c r="C305" s="2">
        <v>1428.38</v>
      </c>
      <c r="D305" s="2">
        <f t="shared" si="20"/>
        <v>0</v>
      </c>
      <c r="E305" s="30">
        <f t="shared" si="21"/>
        <v>0</v>
      </c>
      <c r="F305" s="73">
        <f t="shared" si="22"/>
        <v>0</v>
      </c>
      <c r="G305" s="43">
        <f t="shared" si="23"/>
        <v>0</v>
      </c>
      <c r="I305" s="18"/>
      <c r="J305" s="136"/>
      <c r="K305" s="82"/>
      <c r="L305" s="143"/>
      <c r="M305" s="86"/>
      <c r="N305" s="170"/>
      <c r="O305" s="170"/>
      <c r="P305" s="170"/>
      <c r="Q305" s="68"/>
      <c r="R305" s="65"/>
      <c r="V305" s="169"/>
      <c r="W305" s="169"/>
    </row>
    <row r="306" spans="1:23" x14ac:dyDescent="0.2">
      <c r="A306" s="171">
        <v>41263</v>
      </c>
      <c r="B306" s="2">
        <v>286017638.38</v>
      </c>
      <c r="C306" s="2">
        <v>1428.38</v>
      </c>
      <c r="D306" s="2">
        <f t="shared" si="20"/>
        <v>0</v>
      </c>
      <c r="E306" s="30">
        <f t="shared" si="21"/>
        <v>0</v>
      </c>
      <c r="F306" s="73">
        <f t="shared" si="22"/>
        <v>0</v>
      </c>
      <c r="G306" s="43">
        <f t="shared" si="23"/>
        <v>0</v>
      </c>
      <c r="I306" s="18"/>
      <c r="J306" s="136"/>
      <c r="K306" s="82"/>
      <c r="L306" s="143"/>
      <c r="M306" s="86"/>
      <c r="N306" s="170"/>
      <c r="O306" s="170"/>
      <c r="P306" s="170"/>
      <c r="Q306" s="68"/>
      <c r="R306" s="65"/>
      <c r="V306" s="169"/>
      <c r="W306" s="169"/>
    </row>
    <row r="307" spans="1:23" x14ac:dyDescent="0.2">
      <c r="A307" s="171">
        <v>41264</v>
      </c>
      <c r="B307" s="2">
        <v>286017638.38</v>
      </c>
      <c r="C307" s="2">
        <v>1428.38</v>
      </c>
      <c r="D307" s="2">
        <f t="shared" si="20"/>
        <v>0</v>
      </c>
      <c r="E307" s="30">
        <f t="shared" si="21"/>
        <v>0</v>
      </c>
      <c r="F307" s="73">
        <f t="shared" si="22"/>
        <v>0</v>
      </c>
      <c r="G307" s="43">
        <f t="shared" si="23"/>
        <v>0</v>
      </c>
      <c r="I307" s="18"/>
      <c r="J307" s="136"/>
      <c r="K307" s="82"/>
      <c r="L307" s="143"/>
      <c r="M307" s="86"/>
      <c r="N307" s="170"/>
      <c r="O307" s="170"/>
      <c r="P307" s="170"/>
      <c r="Q307" s="68"/>
      <c r="R307" s="65"/>
      <c r="V307" s="169"/>
      <c r="W307" s="169"/>
    </row>
    <row r="308" spans="1:23" x14ac:dyDescent="0.2">
      <c r="A308" s="171">
        <v>41265</v>
      </c>
      <c r="B308" s="2">
        <v>286017638.38</v>
      </c>
      <c r="C308" s="2">
        <v>1428.38</v>
      </c>
      <c r="D308" s="2">
        <f t="shared" si="20"/>
        <v>0</v>
      </c>
      <c r="E308" s="30">
        <f t="shared" si="21"/>
        <v>0</v>
      </c>
      <c r="F308" s="73">
        <f t="shared" si="22"/>
        <v>0</v>
      </c>
      <c r="G308" s="43">
        <f t="shared" si="23"/>
        <v>0</v>
      </c>
      <c r="I308" s="18"/>
      <c r="J308" s="136"/>
      <c r="K308" s="82"/>
      <c r="L308" s="143"/>
      <c r="M308" s="86"/>
      <c r="N308" s="170"/>
      <c r="O308" s="170"/>
      <c r="P308" s="170"/>
      <c r="Q308" s="68"/>
      <c r="R308" s="65"/>
      <c r="V308" s="169"/>
      <c r="W308" s="169"/>
    </row>
    <row r="309" spans="1:23" x14ac:dyDescent="0.2">
      <c r="A309" s="171">
        <v>41266</v>
      </c>
      <c r="B309" s="2">
        <v>286017638.38</v>
      </c>
      <c r="C309" s="2">
        <v>1428.38</v>
      </c>
      <c r="D309" s="2">
        <f t="shared" si="20"/>
        <v>0</v>
      </c>
      <c r="E309" s="30">
        <f t="shared" si="21"/>
        <v>0</v>
      </c>
      <c r="F309" s="73">
        <f t="shared" si="22"/>
        <v>0</v>
      </c>
      <c r="G309" s="43">
        <f t="shared" si="23"/>
        <v>0</v>
      </c>
      <c r="I309" s="18"/>
      <c r="J309" s="136"/>
      <c r="K309" s="82"/>
      <c r="L309" s="143"/>
      <c r="M309" s="86"/>
      <c r="N309" s="170"/>
      <c r="O309" s="170"/>
      <c r="P309" s="170"/>
      <c r="Q309" s="68"/>
      <c r="R309" s="65"/>
      <c r="V309" s="169"/>
      <c r="W309" s="169"/>
    </row>
    <row r="310" spans="1:23" x14ac:dyDescent="0.2">
      <c r="A310" s="171">
        <v>41267</v>
      </c>
      <c r="B310" s="2">
        <v>286017638.38</v>
      </c>
      <c r="C310" s="2">
        <v>1428.38</v>
      </c>
      <c r="D310" s="2">
        <f t="shared" si="20"/>
        <v>0</v>
      </c>
      <c r="E310" s="30">
        <f t="shared" si="21"/>
        <v>0</v>
      </c>
      <c r="F310" s="73">
        <f t="shared" si="22"/>
        <v>0</v>
      </c>
      <c r="G310" s="43">
        <f t="shared" si="23"/>
        <v>0</v>
      </c>
      <c r="I310" s="18"/>
      <c r="J310" s="136"/>
      <c r="K310" s="82"/>
      <c r="L310" s="143"/>
      <c r="M310" s="86"/>
      <c r="N310" s="170"/>
      <c r="O310" s="170"/>
      <c r="P310" s="170"/>
      <c r="Q310" s="68"/>
      <c r="R310" s="65"/>
      <c r="V310" s="169"/>
      <c r="W310" s="169"/>
    </row>
    <row r="311" spans="1:23" x14ac:dyDescent="0.2">
      <c r="A311" s="171">
        <v>41268</v>
      </c>
      <c r="B311" s="2">
        <v>286017638.38</v>
      </c>
      <c r="C311" s="2">
        <v>1428.38</v>
      </c>
      <c r="D311" s="2">
        <f t="shared" si="20"/>
        <v>0</v>
      </c>
      <c r="E311" s="30">
        <f t="shared" si="21"/>
        <v>0</v>
      </c>
      <c r="F311" s="73">
        <f t="shared" si="22"/>
        <v>0</v>
      </c>
      <c r="G311" s="43">
        <f t="shared" si="23"/>
        <v>0</v>
      </c>
      <c r="I311" s="18"/>
      <c r="J311" s="136"/>
      <c r="K311" s="82"/>
      <c r="L311" s="143"/>
      <c r="M311" s="86"/>
      <c r="N311" s="170"/>
      <c r="O311" s="170"/>
      <c r="P311" s="170"/>
      <c r="Q311" s="68"/>
      <c r="R311" s="65"/>
      <c r="V311" s="169"/>
      <c r="W311" s="169"/>
    </row>
    <row r="312" spans="1:23" x14ac:dyDescent="0.2">
      <c r="A312" s="171">
        <v>41269</v>
      </c>
      <c r="B312" s="2">
        <v>286017638.38</v>
      </c>
      <c r="C312" s="2">
        <v>1428.38</v>
      </c>
      <c r="D312" s="2">
        <f t="shared" si="20"/>
        <v>0</v>
      </c>
      <c r="E312" s="30">
        <f t="shared" si="21"/>
        <v>0</v>
      </c>
      <c r="F312" s="73">
        <f t="shared" si="22"/>
        <v>0</v>
      </c>
      <c r="G312" s="43">
        <f t="shared" si="23"/>
        <v>0</v>
      </c>
      <c r="I312" s="18"/>
      <c r="J312" s="136"/>
      <c r="K312" s="82"/>
      <c r="L312" s="143"/>
      <c r="M312" s="86"/>
      <c r="N312" s="170"/>
      <c r="O312" s="170"/>
      <c r="P312" s="170"/>
      <c r="Q312" s="68"/>
      <c r="R312" s="65"/>
      <c r="V312" s="169"/>
      <c r="W312" s="169"/>
    </row>
    <row r="313" spans="1:23" x14ac:dyDescent="0.2">
      <c r="A313" s="171">
        <v>41270</v>
      </c>
      <c r="B313" s="2">
        <v>286017638.38</v>
      </c>
      <c r="C313" s="2">
        <v>1428.38</v>
      </c>
      <c r="D313" s="2">
        <f t="shared" si="20"/>
        <v>0</v>
      </c>
      <c r="E313" s="30">
        <f t="shared" si="21"/>
        <v>0</v>
      </c>
      <c r="F313" s="73">
        <f t="shared" si="22"/>
        <v>0</v>
      </c>
      <c r="G313" s="43">
        <f t="shared" si="23"/>
        <v>0</v>
      </c>
      <c r="I313" s="18"/>
      <c r="J313" s="136"/>
      <c r="K313" s="82"/>
      <c r="L313" s="143"/>
      <c r="M313" s="86"/>
      <c r="N313" s="170"/>
      <c r="O313" s="170"/>
      <c r="P313" s="170"/>
      <c r="Q313" s="68"/>
      <c r="R313" s="65"/>
      <c r="V313" s="169"/>
      <c r="W313" s="169"/>
    </row>
    <row r="314" spans="1:23" x14ac:dyDescent="0.2">
      <c r="A314" s="171">
        <v>41271</v>
      </c>
      <c r="B314" s="2">
        <v>286017638.38</v>
      </c>
      <c r="C314" s="2">
        <v>1428.38</v>
      </c>
      <c r="D314" s="2">
        <f t="shared" si="20"/>
        <v>0</v>
      </c>
      <c r="E314" s="30">
        <f t="shared" si="21"/>
        <v>0</v>
      </c>
      <c r="F314" s="73">
        <f t="shared" si="22"/>
        <v>0</v>
      </c>
      <c r="G314" s="43">
        <f t="shared" si="23"/>
        <v>0</v>
      </c>
      <c r="I314" s="18"/>
      <c r="J314" s="136"/>
      <c r="K314" s="82"/>
      <c r="L314" s="143"/>
      <c r="M314" s="86"/>
      <c r="N314" s="170"/>
      <c r="O314" s="170"/>
      <c r="P314" s="170"/>
      <c r="Q314" s="68"/>
      <c r="R314" s="65"/>
      <c r="V314" s="169"/>
      <c r="W314" s="169"/>
    </row>
    <row r="315" spans="1:23" x14ac:dyDescent="0.2">
      <c r="A315" s="171">
        <v>41272</v>
      </c>
      <c r="B315" s="32">
        <v>286188611.92000002</v>
      </c>
      <c r="C315" s="32">
        <v>1426.24</v>
      </c>
      <c r="D315" s="2">
        <f t="shared" si="20"/>
        <v>170973.54000002146</v>
      </c>
      <c r="E315" s="30">
        <f t="shared" si="21"/>
        <v>-2.1400000000001</v>
      </c>
      <c r="F315" s="73">
        <f t="shared" si="22"/>
        <v>5.9777271418788461E-4</v>
      </c>
      <c r="G315" s="43">
        <f t="shared" si="23"/>
        <v>-1.4982007589017627E-3</v>
      </c>
      <c r="I315" s="18"/>
      <c r="J315" s="136"/>
      <c r="K315" s="82"/>
      <c r="L315" s="143"/>
      <c r="M315" s="86"/>
      <c r="N315" s="170"/>
      <c r="O315" s="170"/>
      <c r="P315" s="170"/>
      <c r="Q315" s="68"/>
      <c r="R315" s="65"/>
      <c r="V315" s="169"/>
      <c r="W315" s="169"/>
    </row>
    <row r="316" spans="1:23" x14ac:dyDescent="0.2">
      <c r="A316" s="171">
        <v>41273</v>
      </c>
      <c r="B316" s="2">
        <v>286188611.92000002</v>
      </c>
      <c r="C316" s="2">
        <v>1426.24</v>
      </c>
      <c r="D316" s="2">
        <f t="shared" si="20"/>
        <v>0</v>
      </c>
      <c r="E316" s="30">
        <f t="shared" si="21"/>
        <v>0</v>
      </c>
      <c r="F316" s="73">
        <f t="shared" si="22"/>
        <v>0</v>
      </c>
      <c r="G316" s="43">
        <f t="shared" si="23"/>
        <v>0</v>
      </c>
      <c r="I316" s="18"/>
      <c r="J316" s="136"/>
      <c r="K316" s="82"/>
      <c r="L316" s="143"/>
      <c r="M316" s="86"/>
      <c r="N316" s="170"/>
      <c r="O316" s="170"/>
      <c r="P316" s="170"/>
      <c r="Q316" s="68"/>
      <c r="R316" s="65"/>
      <c r="V316" s="169"/>
      <c r="W316" s="169"/>
    </row>
    <row r="317" spans="1:23" ht="12.75" customHeight="1" x14ac:dyDescent="0.2">
      <c r="A317" s="171">
        <v>41274</v>
      </c>
      <c r="B317" s="2">
        <v>286188611.92000002</v>
      </c>
      <c r="C317" s="2">
        <v>1426.24</v>
      </c>
      <c r="D317" s="2">
        <f t="shared" si="20"/>
        <v>0</v>
      </c>
      <c r="E317" s="30">
        <f t="shared" si="21"/>
        <v>0</v>
      </c>
      <c r="F317" s="73">
        <f t="shared" si="22"/>
        <v>0</v>
      </c>
      <c r="G317" s="43">
        <f t="shared" si="23"/>
        <v>0</v>
      </c>
      <c r="I317" s="18"/>
      <c r="J317" s="136"/>
      <c r="K317" s="82"/>
      <c r="L317" s="143"/>
      <c r="M317" s="86"/>
      <c r="N317" s="170"/>
      <c r="O317" s="170"/>
      <c r="P317" s="170"/>
      <c r="Q317" s="68"/>
      <c r="R317" s="65"/>
      <c r="V317" s="169"/>
      <c r="W317" s="169"/>
    </row>
    <row r="318" spans="1:23" x14ac:dyDescent="0.2">
      <c r="A318" s="171">
        <v>41275</v>
      </c>
      <c r="B318" s="2">
        <v>286188611.92000002</v>
      </c>
      <c r="C318" s="2">
        <v>1426.24</v>
      </c>
      <c r="D318" s="2">
        <f t="shared" si="20"/>
        <v>0</v>
      </c>
      <c r="E318" s="30">
        <f t="shared" si="21"/>
        <v>0</v>
      </c>
      <c r="F318" s="73">
        <f t="shared" si="22"/>
        <v>0</v>
      </c>
      <c r="G318" s="43">
        <f t="shared" si="23"/>
        <v>0</v>
      </c>
      <c r="H318" s="55"/>
      <c r="I318" s="31" t="e">
        <f>ROUND(#REF!*$N$2/$O$1053,2)</f>
        <v>#REF!</v>
      </c>
      <c r="J318" s="137" t="e">
        <f>ROUND(IF(#REF!&lt;=$R$1054,#REF!*$S$1054/$O$1053,MAX(IF(#REF!&lt;=$R$1055,#REF!*$S$1055/$O$1053,MAX(IF(#REF!&lt;=$R$1056,#REF!*$S$1056/$O$1053,MAX(IF(#REF!&lt;=$R$1057,#REF!*$S$1057/$O$1053,MAX(IF(#REF!&lt;=$R$1058,#REF!*$S$1058/$O$1053,MAX(IF(#REF!&lt;=$R$1059,#REF!*$S$1059/$O$1053,MAX(IF(#REF!&gt;$R$1060,#REF!*$S$1060/$O$1053,0),$R$1059*$S$1059/$O$1053)),$R$1058*$S$1058/$O$1053)),$R$1057*$S$1057/$O$1053)),$R$1056*$S$1056/$O$1053)),$R$1055*$S$1055/$O$1053)),$R$1054*$S$1054/$O$1053)),4)</f>
        <v>#REF!</v>
      </c>
      <c r="K318" s="77" t="e">
        <f>ROUND(J318*18%,4)</f>
        <v>#REF!</v>
      </c>
      <c r="L318" s="137" t="e">
        <f>ROUND(IF(#REF!&lt;=$R$1064,#REF!*$S$1064/$O$1053,IF(#REF!&gt;$R$1065,#REF!*$S$1065/$O$1053,0)),4)</f>
        <v>#REF!</v>
      </c>
      <c r="M318" s="77" t="e">
        <f>ROUND(L318*18%,4)</f>
        <v>#REF!</v>
      </c>
      <c r="N318" s="14"/>
      <c r="P318" s="14"/>
      <c r="Q318" s="69" t="s">
        <v>28</v>
      </c>
      <c r="R318" s="67">
        <v>5.0000000000000001E-3</v>
      </c>
      <c r="V318" s="36">
        <f t="shared" ref="V318:V382" si="24">C318+(ROUND(C318*$V$2,2))</f>
        <v>1430.52</v>
      </c>
      <c r="W318" s="36">
        <f t="shared" ref="W318:W381" si="25">C318-(ROUND(C318*$V$2,2))</f>
        <v>1421.96</v>
      </c>
    </row>
    <row r="319" spans="1:23" x14ac:dyDescent="0.2">
      <c r="A319" s="171">
        <v>41276</v>
      </c>
      <c r="B319" s="2">
        <v>286188611.92000002</v>
      </c>
      <c r="C319" s="2">
        <v>1426.24</v>
      </c>
      <c r="D319" s="2">
        <f t="shared" ref="D319:E382" si="26">IF(B319-B318=-B319-B318,0,B319-B318)</f>
        <v>0</v>
      </c>
      <c r="E319" s="30">
        <f t="shared" si="26"/>
        <v>0</v>
      </c>
      <c r="F319" s="73">
        <f t="shared" ref="F319:G382" si="27">IFERROR(D319/B318,0)</f>
        <v>0</v>
      </c>
      <c r="G319" s="43">
        <f t="shared" si="27"/>
        <v>0</v>
      </c>
      <c r="H319" s="55"/>
      <c r="I319" s="31">
        <f t="shared" ref="I319:I350" si="28">ROUND(B318*$N$2/$O$1053,2)</f>
        <v>7037.42</v>
      </c>
      <c r="J319" s="137">
        <f t="shared" ref="J319:J326" si="29">ROUND(IF(B318&lt;=$R$1054,B318*$S$1054/$O$1053,MAX(IF(B318&lt;=$R$1055,B318*$S$1055/$O$1053,MAX(IF(B318&lt;=$R$1056,B318*$S$1056/$O$1053,MAX(IF(B318&lt;=$R$1057,B318*$S$1057/$O$1053,MAX(IF(B318&lt;=$R$1058,B318*$S$1058/$O$1053,MAX(IF(B318&lt;=$R$1059,B318*$S$1059/$O$1053,MAX(IF(B318&gt;$R$1060,B318*$S$1060/$O$1053,0),$R$1059*$S$1059/$O$1053)),$R$1058*$S$1058/$O$1053)),$R$1057*$S$1057/$O$1053)),$R$1056*$S$1056/$O$1053)),$R$1055*$S$1055/$O$1053)),$R$1054*$S$1054/$O$1053)),4)</f>
        <v>3049.5508</v>
      </c>
      <c r="K319" s="77">
        <f t="shared" ref="K319:K326" si="30">ROUND(J319*18%,4)</f>
        <v>548.91909999999996</v>
      </c>
      <c r="L319" s="137">
        <f t="shared" ref="L319:L326" si="31">ROUND(IF(B318&lt;=$R$1064,B318*$S$1064/$O$1053,IF(B318&gt;$R$1065,B318*$S$1065/$O$1053,0)),4)</f>
        <v>781.93610000000001</v>
      </c>
      <c r="M319" s="77">
        <f t="shared" ref="M319:M326" si="32">ROUND(L319*18%,4)</f>
        <v>140.74850000000001</v>
      </c>
      <c r="N319" s="187" t="s">
        <v>44</v>
      </c>
      <c r="O319" s="188"/>
      <c r="P319" s="188"/>
      <c r="V319" s="36">
        <f t="shared" si="24"/>
        <v>1430.52</v>
      </c>
      <c r="W319" s="36">
        <f t="shared" si="25"/>
        <v>1421.96</v>
      </c>
    </row>
    <row r="320" spans="1:23" x14ac:dyDescent="0.2">
      <c r="A320" s="171">
        <v>41277</v>
      </c>
      <c r="B320" s="2">
        <v>286188611.92000002</v>
      </c>
      <c r="C320" s="2">
        <v>1426.24</v>
      </c>
      <c r="D320" s="2">
        <f t="shared" si="26"/>
        <v>0</v>
      </c>
      <c r="E320" s="30">
        <f t="shared" si="26"/>
        <v>0</v>
      </c>
      <c r="F320" s="73">
        <f t="shared" si="27"/>
        <v>0</v>
      </c>
      <c r="G320" s="43">
        <f t="shared" si="27"/>
        <v>0</v>
      </c>
      <c r="H320" s="55"/>
      <c r="I320" s="31">
        <f t="shared" si="28"/>
        <v>7037.42</v>
      </c>
      <c r="J320" s="137">
        <f t="shared" si="29"/>
        <v>3049.5508</v>
      </c>
      <c r="K320" s="77">
        <f t="shared" si="30"/>
        <v>548.91909999999996</v>
      </c>
      <c r="L320" s="137">
        <f t="shared" si="31"/>
        <v>781.93610000000001</v>
      </c>
      <c r="M320" s="77">
        <f t="shared" si="32"/>
        <v>140.74850000000001</v>
      </c>
      <c r="N320" s="14"/>
      <c r="O320" s="25">
        <v>365</v>
      </c>
      <c r="P320" s="14"/>
      <c r="Q320" s="36"/>
      <c r="V320" s="36">
        <f t="shared" si="24"/>
        <v>1430.52</v>
      </c>
      <c r="W320" s="36">
        <f t="shared" si="25"/>
        <v>1421.96</v>
      </c>
    </row>
    <row r="321" spans="1:23" x14ac:dyDescent="0.2">
      <c r="A321" s="171">
        <v>41278</v>
      </c>
      <c r="B321" s="2">
        <v>286188611.92000002</v>
      </c>
      <c r="C321" s="2">
        <v>1426.24</v>
      </c>
      <c r="D321" s="2">
        <f t="shared" si="26"/>
        <v>0</v>
      </c>
      <c r="E321" s="30">
        <f t="shared" si="26"/>
        <v>0</v>
      </c>
      <c r="F321" s="73">
        <f t="shared" si="27"/>
        <v>0</v>
      </c>
      <c r="G321" s="43">
        <f t="shared" si="27"/>
        <v>0</v>
      </c>
      <c r="H321" s="55"/>
      <c r="I321" s="31">
        <f t="shared" si="28"/>
        <v>7037.42</v>
      </c>
      <c r="J321" s="137">
        <f t="shared" si="29"/>
        <v>3049.5508</v>
      </c>
      <c r="K321" s="77">
        <f t="shared" si="30"/>
        <v>548.91909999999996</v>
      </c>
      <c r="L321" s="137">
        <f t="shared" si="31"/>
        <v>781.93610000000001</v>
      </c>
      <c r="M321" s="77">
        <f t="shared" si="32"/>
        <v>140.74850000000001</v>
      </c>
      <c r="N321" s="14"/>
      <c r="O321" s="14"/>
      <c r="P321" s="14"/>
      <c r="Q321" s="36"/>
      <c r="V321" s="36">
        <f t="shared" si="24"/>
        <v>1430.52</v>
      </c>
      <c r="W321" s="36">
        <f t="shared" si="25"/>
        <v>1421.96</v>
      </c>
    </row>
    <row r="322" spans="1:23" x14ac:dyDescent="0.2">
      <c r="A322" s="171">
        <v>41279</v>
      </c>
      <c r="B322" s="2">
        <v>286188611.92000002</v>
      </c>
      <c r="C322" s="2">
        <v>1426.24</v>
      </c>
      <c r="D322" s="2">
        <f t="shared" si="26"/>
        <v>0</v>
      </c>
      <c r="E322" s="30">
        <f t="shared" si="26"/>
        <v>0</v>
      </c>
      <c r="F322" s="73">
        <f t="shared" si="27"/>
        <v>0</v>
      </c>
      <c r="G322" s="43">
        <f t="shared" si="27"/>
        <v>0</v>
      </c>
      <c r="H322" s="55"/>
      <c r="I322" s="31">
        <f t="shared" si="28"/>
        <v>7037.42</v>
      </c>
      <c r="J322" s="137">
        <f t="shared" si="29"/>
        <v>3049.5508</v>
      </c>
      <c r="K322" s="77">
        <f t="shared" si="30"/>
        <v>548.91909999999996</v>
      </c>
      <c r="L322" s="137">
        <f t="shared" si="31"/>
        <v>781.93610000000001</v>
      </c>
      <c r="M322" s="77">
        <f t="shared" si="32"/>
        <v>140.74850000000001</v>
      </c>
      <c r="N322" s="187" t="s">
        <v>19</v>
      </c>
      <c r="O322" s="188"/>
      <c r="P322" s="188"/>
      <c r="Q322" s="195" t="s">
        <v>39</v>
      </c>
      <c r="R322" s="196"/>
      <c r="S322" s="196"/>
      <c r="T322" s="3" t="s">
        <v>42</v>
      </c>
      <c r="U322" s="3" t="s">
        <v>42</v>
      </c>
      <c r="V322" s="36">
        <f t="shared" si="24"/>
        <v>1430.52</v>
      </c>
      <c r="W322" s="36">
        <f t="shared" si="25"/>
        <v>1421.96</v>
      </c>
    </row>
    <row r="323" spans="1:23" x14ac:dyDescent="0.2">
      <c r="A323" s="171">
        <v>41280</v>
      </c>
      <c r="B323" s="2">
        <v>286188611.92000002</v>
      </c>
      <c r="C323" s="2">
        <v>1426.24</v>
      </c>
      <c r="D323" s="2">
        <f t="shared" si="26"/>
        <v>0</v>
      </c>
      <c r="E323" s="30">
        <f t="shared" si="26"/>
        <v>0</v>
      </c>
      <c r="F323" s="73">
        <f t="shared" si="27"/>
        <v>0</v>
      </c>
      <c r="G323" s="43">
        <f t="shared" si="27"/>
        <v>0</v>
      </c>
      <c r="H323" s="55"/>
      <c r="I323" s="31">
        <f t="shared" si="28"/>
        <v>7037.42</v>
      </c>
      <c r="J323" s="137">
        <f t="shared" si="29"/>
        <v>3049.5508</v>
      </c>
      <c r="K323" s="77">
        <f t="shared" si="30"/>
        <v>548.91909999999996</v>
      </c>
      <c r="L323" s="137">
        <f t="shared" si="31"/>
        <v>781.93610000000001</v>
      </c>
      <c r="M323" s="77">
        <f t="shared" si="32"/>
        <v>140.74850000000001</v>
      </c>
      <c r="N323" s="14"/>
      <c r="O323" s="25">
        <v>366</v>
      </c>
      <c r="P323" s="14"/>
      <c r="Q323" s="197" t="s">
        <v>36</v>
      </c>
      <c r="R323" s="197"/>
      <c r="S323" s="70" t="s">
        <v>37</v>
      </c>
      <c r="V323" s="36">
        <f t="shared" si="24"/>
        <v>1430.52</v>
      </c>
      <c r="W323" s="36">
        <f t="shared" si="25"/>
        <v>1421.96</v>
      </c>
    </row>
    <row r="324" spans="1:23" x14ac:dyDescent="0.2">
      <c r="A324" s="171">
        <v>41281</v>
      </c>
      <c r="B324" s="2">
        <v>286188611.92000002</v>
      </c>
      <c r="C324" s="2">
        <v>1426.24</v>
      </c>
      <c r="D324" s="2">
        <f t="shared" si="26"/>
        <v>0</v>
      </c>
      <c r="E324" s="30">
        <f t="shared" si="26"/>
        <v>0</v>
      </c>
      <c r="F324" s="73">
        <f t="shared" si="27"/>
        <v>0</v>
      </c>
      <c r="G324" s="43">
        <f t="shared" si="27"/>
        <v>0</v>
      </c>
      <c r="H324" s="55"/>
      <c r="I324" s="31">
        <f t="shared" si="28"/>
        <v>7037.42</v>
      </c>
      <c r="J324" s="137">
        <f t="shared" si="29"/>
        <v>3049.5508</v>
      </c>
      <c r="K324" s="77">
        <f t="shared" si="30"/>
        <v>548.91909999999996</v>
      </c>
      <c r="L324" s="137">
        <f t="shared" si="31"/>
        <v>781.93610000000001</v>
      </c>
      <c r="M324" s="77">
        <f t="shared" si="32"/>
        <v>140.74850000000001</v>
      </c>
      <c r="Q324" s="53">
        <v>0</v>
      </c>
      <c r="R324" s="49">
        <v>100000000</v>
      </c>
      <c r="S324" s="48">
        <v>4.8999999999999998E-3</v>
      </c>
      <c r="T324" s="62">
        <f>IF(B328&lt;=R324,B328*S324/O323,T325)</f>
        <v>3049.5507827540987</v>
      </c>
      <c r="U324" s="56">
        <f t="shared" ref="U324:U329" si="33">R324*S324/$O$1053</f>
        <v>1338.7978142076502</v>
      </c>
      <c r="V324" s="36">
        <f t="shared" si="24"/>
        <v>1430.52</v>
      </c>
      <c r="W324" s="36">
        <f t="shared" si="25"/>
        <v>1421.96</v>
      </c>
    </row>
    <row r="325" spans="1:23" x14ac:dyDescent="0.2">
      <c r="A325" s="171">
        <v>41282</v>
      </c>
      <c r="B325" s="2">
        <v>286188611.92000002</v>
      </c>
      <c r="C325" s="2">
        <v>1426.24</v>
      </c>
      <c r="D325" s="2">
        <f t="shared" si="26"/>
        <v>0</v>
      </c>
      <c r="E325" s="30">
        <f t="shared" si="26"/>
        <v>0</v>
      </c>
      <c r="F325" s="73">
        <f t="shared" si="27"/>
        <v>0</v>
      </c>
      <c r="G325" s="43">
        <f t="shared" si="27"/>
        <v>0</v>
      </c>
      <c r="H325" s="55"/>
      <c r="I325" s="31">
        <f t="shared" si="28"/>
        <v>7037.42</v>
      </c>
      <c r="J325" s="137">
        <f t="shared" si="29"/>
        <v>3049.5508</v>
      </c>
      <c r="K325" s="77">
        <f t="shared" si="30"/>
        <v>548.91909999999996</v>
      </c>
      <c r="L325" s="137">
        <f t="shared" si="31"/>
        <v>781.93610000000001</v>
      </c>
      <c r="M325" s="77">
        <f t="shared" si="32"/>
        <v>140.74850000000001</v>
      </c>
      <c r="Q325" s="58">
        <v>100000000</v>
      </c>
      <c r="R325" s="58">
        <v>300000000</v>
      </c>
      <c r="S325" s="59">
        <v>3.8999999999999998E-3</v>
      </c>
      <c r="T325" s="60">
        <f>MAX(IF(B328&lt;=R325,B328*S325/O323,T326),R324*S324/$O$1053)</f>
        <v>3049.5507827540987</v>
      </c>
      <c r="U325" s="56">
        <f t="shared" si="33"/>
        <v>3196.7213114754099</v>
      </c>
      <c r="V325" s="36">
        <f t="shared" si="24"/>
        <v>1430.52</v>
      </c>
      <c r="W325" s="36">
        <f t="shared" si="25"/>
        <v>1421.96</v>
      </c>
    </row>
    <row r="326" spans="1:23" x14ac:dyDescent="0.2">
      <c r="A326" s="171">
        <v>41283</v>
      </c>
      <c r="B326" s="2">
        <v>286188611.92000002</v>
      </c>
      <c r="C326" s="2">
        <v>1426.24</v>
      </c>
      <c r="D326" s="2">
        <f t="shared" si="26"/>
        <v>0</v>
      </c>
      <c r="E326" s="30">
        <f t="shared" si="26"/>
        <v>0</v>
      </c>
      <c r="F326" s="73">
        <f t="shared" si="27"/>
        <v>0</v>
      </c>
      <c r="G326" s="43">
        <f t="shared" si="27"/>
        <v>0</v>
      </c>
      <c r="H326" s="55"/>
      <c r="I326" s="31">
        <f t="shared" si="28"/>
        <v>7037.42</v>
      </c>
      <c r="J326" s="137">
        <f t="shared" si="29"/>
        <v>3049.5508</v>
      </c>
      <c r="K326" s="77">
        <f t="shared" si="30"/>
        <v>548.91909999999996</v>
      </c>
      <c r="L326" s="137">
        <f t="shared" si="31"/>
        <v>781.93610000000001</v>
      </c>
      <c r="M326" s="77">
        <f t="shared" si="32"/>
        <v>140.74850000000001</v>
      </c>
      <c r="Q326" s="52">
        <v>300000000</v>
      </c>
      <c r="R326" s="52">
        <v>600000000</v>
      </c>
      <c r="S326" s="48">
        <v>2.8999999999999998E-3</v>
      </c>
      <c r="T326" s="60">
        <f>MAX(IF(B328&lt;=R326,B328*S326/O323,T327),R325*S325/$O$1053)</f>
        <v>3196.7213114754099</v>
      </c>
      <c r="U326" s="56">
        <f t="shared" si="33"/>
        <v>4754.0983606557375</v>
      </c>
      <c r="V326" s="36">
        <f t="shared" si="24"/>
        <v>1430.52</v>
      </c>
      <c r="W326" s="36">
        <f t="shared" si="25"/>
        <v>1421.96</v>
      </c>
    </row>
    <row r="327" spans="1:23" x14ac:dyDescent="0.2">
      <c r="A327" s="171">
        <v>41284</v>
      </c>
      <c r="B327" s="2">
        <v>286188611.92000002</v>
      </c>
      <c r="C327" s="2">
        <v>1426.24</v>
      </c>
      <c r="D327" s="2">
        <f t="shared" si="26"/>
        <v>0</v>
      </c>
      <c r="E327" s="30">
        <f t="shared" si="26"/>
        <v>0</v>
      </c>
      <c r="F327" s="73">
        <f t="shared" si="27"/>
        <v>0</v>
      </c>
      <c r="G327" s="43">
        <f t="shared" si="27"/>
        <v>0</v>
      </c>
      <c r="H327" s="55"/>
      <c r="I327" s="19">
        <f t="shared" si="28"/>
        <v>7037.42</v>
      </c>
      <c r="J327" s="138">
        <f>ROUND(IF(B326&lt;=$R$1054,B326*$S$1054/$O$1053,MAX(IF(B326&lt;=$R$1055,B326*$S$1055/$O$1053,MAX(IF(B326&lt;=$R$1056,B326*$S$1056/$O$1053,MAX(IF(B326&lt;=$R$1057,B326*$S$1057/$O$1053,MAX(IF(B326&lt;=$R$1058,B326*$S$1058/$O$1053,MAX(IF(B326&lt;=$R$1059,B326*$S$1059/$O$1053,MAX(IF(B326&gt;$R$1060,B326*$S$1060/$O$1053,0),$R$1059*$S$1059/$O$1053)),$R$1058*$S$1058/$O$1053)),$R$1057*$S$1057/$O$1053)),$R$1056*$S$1056/$O$1053)),$R$1055*$S$1055/$O$1053)),$R$1054*$S$1054/$O$1053)),4)</f>
        <v>3049.5508</v>
      </c>
      <c r="K327" s="78">
        <f>ROUND(J327*18%,4)</f>
        <v>548.91909999999996</v>
      </c>
      <c r="L327" s="144">
        <f>ROUND(IF(B326&lt;=$R$1064,B326*$S$1064/$O$1053,IF(B326&gt;$R$1065,B326*$S$1065/$O$1053,0)),4)</f>
        <v>781.93610000000001</v>
      </c>
      <c r="M327" s="87">
        <f>ROUND(L327*18%,4)</f>
        <v>140.74850000000001</v>
      </c>
      <c r="N327" s="14"/>
      <c r="Q327" s="52">
        <v>600000000</v>
      </c>
      <c r="R327" s="51">
        <v>900000000</v>
      </c>
      <c r="S327" s="48">
        <v>2.3999999999999998E-3</v>
      </c>
      <c r="T327" s="60">
        <f>MAX(IF(B328&lt;=R327,B328*S327/O323,T328),R326*S326/$O$1053)</f>
        <v>4754.0983606557375</v>
      </c>
      <c r="U327" s="56">
        <f t="shared" si="33"/>
        <v>5901.6393442622948</v>
      </c>
      <c r="V327" s="36">
        <f t="shared" si="24"/>
        <v>1430.52</v>
      </c>
      <c r="W327" s="36">
        <f t="shared" si="25"/>
        <v>1421.96</v>
      </c>
    </row>
    <row r="328" spans="1:23" x14ac:dyDescent="0.2">
      <c r="A328" s="171">
        <v>41285</v>
      </c>
      <c r="B328" s="2">
        <v>286188611.92000002</v>
      </c>
      <c r="C328" s="2">
        <v>1426.24</v>
      </c>
      <c r="D328" s="2">
        <f t="shared" si="26"/>
        <v>0</v>
      </c>
      <c r="E328" s="30">
        <f t="shared" si="26"/>
        <v>0</v>
      </c>
      <c r="F328" s="73">
        <f t="shared" si="27"/>
        <v>0</v>
      </c>
      <c r="G328" s="43">
        <f t="shared" si="27"/>
        <v>0</v>
      </c>
      <c r="H328" s="55"/>
      <c r="I328" s="19">
        <f t="shared" si="28"/>
        <v>7037.42</v>
      </c>
      <c r="J328" s="138">
        <f t="shared" ref="J328:J330" si="34">ROUND(IF(B327&lt;=$R$1054,B327*$S$1054/$O$1053,MAX(IF(B327&lt;=$R$1055,B327*$S$1055/$O$1053,MAX(IF(B327&lt;=$R$1056,B327*$S$1056/$O$1053,MAX(IF(B327&lt;=$R$1057,B327*$S$1057/$O$1053,MAX(IF(B327&lt;=$R$1058,B327*$S$1058/$O$1053,MAX(IF(B327&lt;=$R$1059,B327*$S$1059/$O$1053,MAX(IF(B327&gt;$R$1060,B327*$S$1060/$O$1053,0),$R$1059*$S$1059/$O$1053)),$R$1058*$S$1058/$O$1053)),$R$1057*$S$1057/$O$1053)),$R$1056*$S$1056/$O$1053)),$R$1055*$S$1055/$O$1053)),$R$1054*$S$1054/$O$1053)),4)</f>
        <v>3049.5508</v>
      </c>
      <c r="K328" s="78">
        <f t="shared" ref="K328:K391" si="35">ROUND(J328*18%,4)</f>
        <v>548.91909999999996</v>
      </c>
      <c r="L328" s="144">
        <f t="shared" ref="L328:L330" si="36">ROUND(IF(B327&lt;=$R$1064,B327*$S$1064/$O$1053,IF(B327&gt;$R$1065,B327*$S$1065/$O$1053,0)),4)</f>
        <v>781.93610000000001</v>
      </c>
      <c r="M328" s="87">
        <f t="shared" ref="M328:M391" si="37">ROUND(L328*18%,4)</f>
        <v>140.74850000000001</v>
      </c>
      <c r="N328" s="14"/>
      <c r="O328" s="72"/>
      <c r="Q328" s="52">
        <v>900000000</v>
      </c>
      <c r="R328" s="52">
        <v>1500000000</v>
      </c>
      <c r="S328" s="48">
        <v>1.9E-3</v>
      </c>
      <c r="T328" s="60">
        <f>MAX(IF(B328&lt;=R328,B328*S328/O323,T329),R327*S327/$O$1053)</f>
        <v>5901.6393442622948</v>
      </c>
      <c r="U328" s="56">
        <f t="shared" si="33"/>
        <v>7786.8852459016398</v>
      </c>
      <c r="V328" s="36">
        <f t="shared" si="24"/>
        <v>1430.52</v>
      </c>
      <c r="W328" s="36">
        <f t="shared" si="25"/>
        <v>1421.96</v>
      </c>
    </row>
    <row r="329" spans="1:23" x14ac:dyDescent="0.2">
      <c r="A329" s="171">
        <v>41286</v>
      </c>
      <c r="B329" s="2">
        <v>286188611.92000002</v>
      </c>
      <c r="C329" s="2">
        <v>1426.24</v>
      </c>
      <c r="D329" s="2">
        <f t="shared" si="26"/>
        <v>0</v>
      </c>
      <c r="E329" s="30">
        <f t="shared" si="26"/>
        <v>0</v>
      </c>
      <c r="F329" s="73">
        <f t="shared" si="27"/>
        <v>0</v>
      </c>
      <c r="G329" s="43">
        <f t="shared" si="27"/>
        <v>0</v>
      </c>
      <c r="H329" s="55"/>
      <c r="I329" s="19">
        <f t="shared" si="28"/>
        <v>7037.42</v>
      </c>
      <c r="J329" s="138">
        <f t="shared" si="34"/>
        <v>3049.5508</v>
      </c>
      <c r="K329" s="78">
        <f t="shared" si="35"/>
        <v>548.91909999999996</v>
      </c>
      <c r="L329" s="144">
        <f t="shared" si="36"/>
        <v>781.93610000000001</v>
      </c>
      <c r="M329" s="87">
        <f t="shared" si="37"/>
        <v>140.74850000000001</v>
      </c>
      <c r="N329" s="14"/>
      <c r="Q329" s="52">
        <v>1500000000</v>
      </c>
      <c r="R329" s="51">
        <v>2000000000</v>
      </c>
      <c r="S329" s="48">
        <v>1.6999999999999999E-3</v>
      </c>
      <c r="T329" s="60">
        <f>MAX(IF(B328&lt;=R329,B328*S329/O323,T330),R328*S328/$O$1053)</f>
        <v>7786.8852459016398</v>
      </c>
      <c r="U329" s="56">
        <f t="shared" si="33"/>
        <v>9289.6174863387987</v>
      </c>
      <c r="V329" s="36">
        <f t="shared" si="24"/>
        <v>1430.52</v>
      </c>
      <c r="W329" s="36">
        <f t="shared" si="25"/>
        <v>1421.96</v>
      </c>
    </row>
    <row r="330" spans="1:23" x14ac:dyDescent="0.2">
      <c r="A330" s="171">
        <v>41287</v>
      </c>
      <c r="B330" s="2">
        <v>286188611.92000002</v>
      </c>
      <c r="C330" s="2">
        <v>1426.24</v>
      </c>
      <c r="D330" s="2">
        <f t="shared" si="26"/>
        <v>0</v>
      </c>
      <c r="E330" s="30">
        <f t="shared" si="26"/>
        <v>0</v>
      </c>
      <c r="F330" s="73">
        <f t="shared" si="27"/>
        <v>0</v>
      </c>
      <c r="G330" s="43">
        <f t="shared" si="27"/>
        <v>0</v>
      </c>
      <c r="H330" s="55"/>
      <c r="I330" s="19">
        <f t="shared" si="28"/>
        <v>7037.42</v>
      </c>
      <c r="J330" s="138">
        <f t="shared" si="34"/>
        <v>3049.5508</v>
      </c>
      <c r="K330" s="78">
        <f t="shared" si="35"/>
        <v>548.91909999999996</v>
      </c>
      <c r="L330" s="144">
        <f t="shared" si="36"/>
        <v>781.93610000000001</v>
      </c>
      <c r="M330" s="87">
        <f t="shared" si="37"/>
        <v>140.74850000000001</v>
      </c>
      <c r="N330" s="14"/>
      <c r="Q330" s="53" t="s">
        <v>41</v>
      </c>
      <c r="R330" s="52">
        <v>2000000000</v>
      </c>
      <c r="S330" s="48">
        <v>1.5E-3</v>
      </c>
      <c r="T330" s="60">
        <f>MAX(IF(B328&gt;R330,B328*S330/O323,0),R329*S329/$O$1053)</f>
        <v>9289.6174863387987</v>
      </c>
      <c r="U330" s="14"/>
      <c r="V330" s="36">
        <f t="shared" si="24"/>
        <v>1430.52</v>
      </c>
      <c r="W330" s="36">
        <f t="shared" si="25"/>
        <v>1421.96</v>
      </c>
    </row>
    <row r="331" spans="1:23" x14ac:dyDescent="0.2">
      <c r="A331" s="171">
        <v>41288</v>
      </c>
      <c r="B331" s="2">
        <v>286188611.92000002</v>
      </c>
      <c r="C331" s="2">
        <v>1426.24</v>
      </c>
      <c r="D331" s="2">
        <f t="shared" si="26"/>
        <v>0</v>
      </c>
      <c r="E331" s="30">
        <f t="shared" si="26"/>
        <v>0</v>
      </c>
      <c r="F331" s="73">
        <f t="shared" si="27"/>
        <v>0</v>
      </c>
      <c r="G331" s="43">
        <f t="shared" si="27"/>
        <v>0</v>
      </c>
      <c r="H331" s="55"/>
      <c r="I331" s="31">
        <f t="shared" si="28"/>
        <v>7037.42</v>
      </c>
      <c r="J331" s="137">
        <f>ROUND(IF(B330&lt;=$R$1054,B330*$S$1054/$O$1053,MAX(IF(B330&lt;=$R$1055,B330*$S$1055/$O$1053,MAX(IF(B330&lt;=$R$1056,B330*$S$1056/$O$1053,MAX(IF(B330&lt;=$R$1057,B330*$S$1057/$O$1053,MAX(IF(B330&lt;=$R$1058,B330*$S$1058/$O$1053,MAX(IF(B330&lt;=$R$1059,B330*$S$1059/$O$1053,MAX(IF(B330&gt;$R$1060,B330*$S$1060/$O$1053,0),$R$1059*$S$1059/$O$1053)),$R$1058*$S$1058/$O$1053)),$R$1057*$S$1057/$O$1053)),$R$1056*$S$1056/$O$1053)),$R$1055*$S$1055/$O$1053)),$R$1054*$S$1054/$O$1053)),4)</f>
        <v>3049.5508</v>
      </c>
      <c r="K331" s="77">
        <f t="shared" si="35"/>
        <v>548.91909999999996</v>
      </c>
      <c r="L331" s="137">
        <f>ROUND(IF(B330&lt;=$R$1064,B330*$S$1064/$O$1053,IF(B330&gt;$R$1065,B330*$S$1065/$O$1053,0)),4)</f>
        <v>781.93610000000001</v>
      </c>
      <c r="M331" s="77">
        <f t="shared" si="37"/>
        <v>140.74850000000001</v>
      </c>
      <c r="N331" s="14"/>
      <c r="O331" s="14"/>
      <c r="P331" s="14"/>
      <c r="Q331" s="71" t="s">
        <v>38</v>
      </c>
      <c r="R331" s="52">
        <v>20000</v>
      </c>
      <c r="S331" s="49"/>
      <c r="V331" s="36">
        <f t="shared" si="24"/>
        <v>1430.52</v>
      </c>
      <c r="W331" s="36">
        <f t="shared" si="25"/>
        <v>1421.96</v>
      </c>
    </row>
    <row r="332" spans="1:23" x14ac:dyDescent="0.2">
      <c r="A332" s="171">
        <v>41289</v>
      </c>
      <c r="B332" s="2">
        <v>286188611.92000002</v>
      </c>
      <c r="C332" s="2">
        <v>1426.24</v>
      </c>
      <c r="D332" s="2">
        <f t="shared" si="26"/>
        <v>0</v>
      </c>
      <c r="E332" s="30">
        <f t="shared" si="26"/>
        <v>0</v>
      </c>
      <c r="F332" s="73">
        <f t="shared" si="27"/>
        <v>0</v>
      </c>
      <c r="G332" s="43">
        <f t="shared" si="27"/>
        <v>0</v>
      </c>
      <c r="H332" s="55"/>
      <c r="I332" s="31">
        <f t="shared" si="28"/>
        <v>7037.42</v>
      </c>
      <c r="J332" s="137">
        <f>ROUND(IF(B331&lt;=$R$1054,B331*$S$1054/$O$1053,MAX(IF(B331&lt;=$R$1055,B331*$S$1055/$O$1053,MAX(IF(B331&lt;=$R$1056,B331*$S$1056/$O$1053,MAX(IF(B331&lt;=$R$1057,B331*$S$1057/$O$1053,MAX(IF(B331&lt;=$R$1058,B331*$S$1058/$O$1053,MAX(IF(B331&lt;=$R$1059,B331*$S$1059/$O$1053,MAX(IF(B331&gt;$R$1060,B331*$S$1060/$O$1053,0),$R$1059*$S$1059/$O$1053)),$R$1058*$S$1058/$O$1053)),$R$1057*$S$1057/$O$1053)),$R$1056*$S$1056/$O$1053)),$R$1055*$S$1055/$O$1053)),$R$1054*$S$1054/$O$1053)),4)</f>
        <v>3049.5508</v>
      </c>
      <c r="K332" s="77">
        <f t="shared" si="35"/>
        <v>548.91909999999996</v>
      </c>
      <c r="L332" s="137">
        <f>ROUND(IF(B331&lt;=$R$1064,B331*$S$1064/$O$1053,IF(B331&gt;$R$1065,B331*$S$1065/$O$1053,0)),4)</f>
        <v>781.93610000000001</v>
      </c>
      <c r="M332" s="77">
        <f t="shared" si="37"/>
        <v>140.74850000000001</v>
      </c>
      <c r="N332" s="14"/>
      <c r="P332" s="14"/>
      <c r="T332" s="14">
        <f>ROUND(IF(B328&lt;=R324,B328*S324/O323,IF(B328&lt;=R325,B328*S325/O323,IF(B328&lt;=R326,B328*S326/O323,IF(B328&lt;=R327,B328*S327/O323,IF(B328&lt;=R328,B328*S328/O323,IF(B328&lt;=R329,B328*S329/O323,IF(B328&gt;R330,B328*S330/O323,0))))))),2)</f>
        <v>3049.55</v>
      </c>
      <c r="V332" s="36">
        <f t="shared" si="24"/>
        <v>1430.52</v>
      </c>
      <c r="W332" s="36">
        <f t="shared" si="25"/>
        <v>1421.96</v>
      </c>
    </row>
    <row r="333" spans="1:23" x14ac:dyDescent="0.2">
      <c r="A333" s="171">
        <v>41290</v>
      </c>
      <c r="B333" s="2">
        <v>286188611.92000002</v>
      </c>
      <c r="C333" s="2">
        <v>1426.24</v>
      </c>
      <c r="D333" s="2">
        <f t="shared" si="26"/>
        <v>0</v>
      </c>
      <c r="E333" s="30">
        <f t="shared" si="26"/>
        <v>0</v>
      </c>
      <c r="F333" s="73">
        <f t="shared" si="27"/>
        <v>0</v>
      </c>
      <c r="G333" s="43">
        <f t="shared" si="27"/>
        <v>0</v>
      </c>
      <c r="H333" s="55"/>
      <c r="I333" s="19">
        <f t="shared" si="28"/>
        <v>7037.42</v>
      </c>
      <c r="J333" s="138">
        <f>ROUND(IF(B332&lt;=$R$1054,B332*$S$1054/$O$1053,MAX(IF(B332&lt;=$R$1055,B332*$S$1055/$O$1053,MAX(IF(B332&lt;=$R$1056,B332*$S$1056/$O$1053,MAX(IF(B332&lt;=$R$1057,B332*$S$1057/$O$1053,MAX(IF(B332&lt;=$R$1058,B332*$S$1058/$O$1053,MAX(IF(B332&lt;=$R$1059,B332*$S$1059/$O$1053,MAX(IF(B332&gt;$R$1060,B332*$S$1060/$O$1053,0),$R$1059*$S$1059/$O$1053)),$R$1058*$S$1058/$O$1053)),$R$1057*$S$1057/$O$1053)),$R$1056*$S$1056/$O$1053)),$R$1055*$S$1055/$O$1053)),$R$1054*$S$1054/$O$1053)),4)</f>
        <v>3049.5508</v>
      </c>
      <c r="K333" s="78">
        <f t="shared" si="35"/>
        <v>548.91909999999996</v>
      </c>
      <c r="L333" s="144">
        <f>ROUND(IF(B332&lt;=$R$1064,B332*$S$1064/$O$1053,IF(B332&gt;$R$1065,B332*$S$1065/$O$1053,0)),4)</f>
        <v>781.93610000000001</v>
      </c>
      <c r="M333" s="87">
        <f t="shared" si="37"/>
        <v>140.74850000000001</v>
      </c>
      <c r="N333" s="14"/>
      <c r="P333" s="14"/>
      <c r="Q333" s="198" t="s">
        <v>40</v>
      </c>
      <c r="R333" s="198"/>
      <c r="S333" s="198"/>
      <c r="T333" s="63">
        <f>ROUND(IF(B328&lt;=R324,B328*S324/O323,MAX(IF(B328&lt;=R325,B328*S325/O323,MAX(IF(B328&lt;=R326,B328*S326/O323,MAX(IF(B328&lt;=R327,B328*S327/O323,MAX(IF(B328&lt;=R328,B328*S328/O323,MAX(IF(B328&lt;=R329,B328*S329/O323,MAX(IF(B328&gt;R330,B328*S330/O323,0),R329*S329/$O$1053)),R328*S328/$O$1053)),R327*S327/$O$1053)),R326*S326/$O$1053)),R325*S325/$O$1053)),R324*S324/$O$1053)),2)</f>
        <v>3049.55</v>
      </c>
      <c r="V333" s="36">
        <f t="shared" si="24"/>
        <v>1430.52</v>
      </c>
      <c r="W333" s="36">
        <f t="shared" si="25"/>
        <v>1421.96</v>
      </c>
    </row>
    <row r="334" spans="1:23" x14ac:dyDescent="0.2">
      <c r="A334" s="171">
        <v>41291</v>
      </c>
      <c r="B334" s="2">
        <v>286188611.92000002</v>
      </c>
      <c r="C334" s="2">
        <v>1426.24</v>
      </c>
      <c r="D334" s="2">
        <f t="shared" si="26"/>
        <v>0</v>
      </c>
      <c r="E334" s="30">
        <f t="shared" si="26"/>
        <v>0</v>
      </c>
      <c r="F334" s="73">
        <f t="shared" si="27"/>
        <v>0</v>
      </c>
      <c r="G334" s="43">
        <f t="shared" si="27"/>
        <v>0</v>
      </c>
      <c r="H334" s="55"/>
      <c r="I334" s="19">
        <f t="shared" si="28"/>
        <v>7037.42</v>
      </c>
      <c r="J334" s="138">
        <f t="shared" ref="J334:J337" si="38">ROUND(IF(B333&lt;=$R$1054,B333*$S$1054/$O$1053,MAX(IF(B333&lt;=$R$1055,B333*$S$1055/$O$1053,MAX(IF(B333&lt;=$R$1056,B333*$S$1056/$O$1053,MAX(IF(B333&lt;=$R$1057,B333*$S$1057/$O$1053,MAX(IF(B333&lt;=$R$1058,B333*$S$1058/$O$1053,MAX(IF(B333&lt;=$R$1059,B333*$S$1059/$O$1053,MAX(IF(B333&gt;$R$1060,B333*$S$1060/$O$1053,0),$R$1059*$S$1059/$O$1053)),$R$1058*$S$1058/$O$1053)),$R$1057*$S$1057/$O$1053)),$R$1056*$S$1056/$O$1053)),$R$1055*$S$1055/$O$1053)),$R$1054*$S$1054/$O$1053)),4)</f>
        <v>3049.5508</v>
      </c>
      <c r="K334" s="78">
        <f t="shared" si="35"/>
        <v>548.91909999999996</v>
      </c>
      <c r="L334" s="144">
        <f t="shared" ref="L334:L337" si="39">ROUND(IF(B333&lt;=$R$1064,B333*$S$1064/$O$1053,IF(B333&gt;$R$1065,B333*$S$1065/$O$1053,0)),4)</f>
        <v>781.93610000000001</v>
      </c>
      <c r="M334" s="87">
        <f t="shared" si="37"/>
        <v>140.74850000000001</v>
      </c>
      <c r="N334" s="14"/>
      <c r="P334" s="14"/>
      <c r="Q334" s="50">
        <v>0</v>
      </c>
      <c r="R334" s="49">
        <v>100000000</v>
      </c>
      <c r="S334" s="48">
        <v>1.5E-3</v>
      </c>
      <c r="T334" s="61">
        <f>ROUND(IF(B328&lt;=R334,B328*S334/O323,IF(B328&gt;R335,B328*S335/O323,0)),2)</f>
        <v>781.94</v>
      </c>
      <c r="V334" s="36">
        <f t="shared" si="24"/>
        <v>1430.52</v>
      </c>
      <c r="W334" s="36">
        <f t="shared" si="25"/>
        <v>1421.96</v>
      </c>
    </row>
    <row r="335" spans="1:23" x14ac:dyDescent="0.2">
      <c r="A335" s="171">
        <v>41292</v>
      </c>
      <c r="B335" s="2">
        <v>286188611.92000002</v>
      </c>
      <c r="C335" s="2">
        <v>1426.24</v>
      </c>
      <c r="D335" s="2">
        <f t="shared" si="26"/>
        <v>0</v>
      </c>
      <c r="E335" s="30">
        <f t="shared" si="26"/>
        <v>0</v>
      </c>
      <c r="F335" s="73">
        <f t="shared" si="27"/>
        <v>0</v>
      </c>
      <c r="G335" s="43">
        <f t="shared" si="27"/>
        <v>0</v>
      </c>
      <c r="H335" s="55"/>
      <c r="I335" s="19">
        <f t="shared" si="28"/>
        <v>7037.42</v>
      </c>
      <c r="J335" s="138">
        <f t="shared" si="38"/>
        <v>3049.5508</v>
      </c>
      <c r="K335" s="78">
        <f t="shared" si="35"/>
        <v>548.91909999999996</v>
      </c>
      <c r="L335" s="144">
        <f t="shared" si="39"/>
        <v>781.93610000000001</v>
      </c>
      <c r="M335" s="87">
        <f t="shared" si="37"/>
        <v>140.74850000000001</v>
      </c>
      <c r="N335" s="14"/>
      <c r="P335" s="14"/>
      <c r="Q335" s="50" t="s">
        <v>41</v>
      </c>
      <c r="R335" s="49">
        <v>100000000</v>
      </c>
      <c r="S335" s="48">
        <v>1E-3</v>
      </c>
      <c r="T335" s="14">
        <f>IF(B328&gt;R335,B328*S335/O323,0)</f>
        <v>781.9360981420765</v>
      </c>
      <c r="V335" s="36">
        <f t="shared" si="24"/>
        <v>1430.52</v>
      </c>
      <c r="W335" s="36">
        <f t="shared" si="25"/>
        <v>1421.96</v>
      </c>
    </row>
    <row r="336" spans="1:23" x14ac:dyDescent="0.2">
      <c r="A336" s="171">
        <v>41293</v>
      </c>
      <c r="B336" s="2">
        <v>286188611.92000002</v>
      </c>
      <c r="C336" s="2">
        <v>1426.24</v>
      </c>
      <c r="D336" s="2">
        <f t="shared" si="26"/>
        <v>0</v>
      </c>
      <c r="E336" s="30">
        <f t="shared" si="26"/>
        <v>0</v>
      </c>
      <c r="F336" s="73">
        <f t="shared" si="27"/>
        <v>0</v>
      </c>
      <c r="G336" s="43">
        <f t="shared" si="27"/>
        <v>0</v>
      </c>
      <c r="H336" s="55"/>
      <c r="I336" s="19">
        <f t="shared" si="28"/>
        <v>7037.42</v>
      </c>
      <c r="J336" s="138">
        <f t="shared" si="38"/>
        <v>3049.5508</v>
      </c>
      <c r="K336" s="78">
        <f t="shared" si="35"/>
        <v>548.91909999999996</v>
      </c>
      <c r="L336" s="144">
        <f t="shared" si="39"/>
        <v>781.93610000000001</v>
      </c>
      <c r="M336" s="87">
        <f t="shared" si="37"/>
        <v>140.74850000000001</v>
      </c>
      <c r="N336" s="14"/>
      <c r="O336" s="14"/>
      <c r="P336" s="14"/>
      <c r="Q336" s="71" t="s">
        <v>38</v>
      </c>
      <c r="R336" s="52">
        <v>6000</v>
      </c>
      <c r="S336" s="49"/>
      <c r="V336" s="36">
        <f t="shared" si="24"/>
        <v>1430.52</v>
      </c>
      <c r="W336" s="36">
        <f t="shared" si="25"/>
        <v>1421.96</v>
      </c>
    </row>
    <row r="337" spans="1:23" x14ac:dyDescent="0.2">
      <c r="A337" s="171">
        <v>41294</v>
      </c>
      <c r="B337" s="2">
        <v>286188611.92000002</v>
      </c>
      <c r="C337" s="2">
        <v>1426.24</v>
      </c>
      <c r="D337" s="2">
        <f t="shared" si="26"/>
        <v>0</v>
      </c>
      <c r="E337" s="30">
        <f t="shared" si="26"/>
        <v>0</v>
      </c>
      <c r="F337" s="73">
        <f t="shared" si="27"/>
        <v>0</v>
      </c>
      <c r="G337" s="43">
        <f t="shared" si="27"/>
        <v>0</v>
      </c>
      <c r="H337" s="55"/>
      <c r="I337" s="19">
        <f t="shared" si="28"/>
        <v>7037.42</v>
      </c>
      <c r="J337" s="138">
        <f t="shared" si="38"/>
        <v>3049.5508</v>
      </c>
      <c r="K337" s="78">
        <f t="shared" si="35"/>
        <v>548.91909999999996</v>
      </c>
      <c r="L337" s="144">
        <f t="shared" si="39"/>
        <v>781.93610000000001</v>
      </c>
      <c r="M337" s="87">
        <f t="shared" si="37"/>
        <v>140.74850000000001</v>
      </c>
      <c r="N337" s="14"/>
      <c r="O337" s="14"/>
      <c r="P337" s="14"/>
      <c r="V337" s="36">
        <f t="shared" si="24"/>
        <v>1430.52</v>
      </c>
      <c r="W337" s="36">
        <f t="shared" si="25"/>
        <v>1421.96</v>
      </c>
    </row>
    <row r="338" spans="1:23" x14ac:dyDescent="0.2">
      <c r="A338" s="171">
        <v>41295</v>
      </c>
      <c r="B338" s="2">
        <v>286188611.92000002</v>
      </c>
      <c r="C338" s="2">
        <v>1426.24</v>
      </c>
      <c r="D338" s="2">
        <f t="shared" si="26"/>
        <v>0</v>
      </c>
      <c r="E338" s="30">
        <f t="shared" si="26"/>
        <v>0</v>
      </c>
      <c r="F338" s="73">
        <f t="shared" si="27"/>
        <v>0</v>
      </c>
      <c r="G338" s="43">
        <f t="shared" si="27"/>
        <v>0</v>
      </c>
      <c r="H338" s="55"/>
      <c r="I338" s="31">
        <f t="shared" si="28"/>
        <v>7037.42</v>
      </c>
      <c r="J338" s="137">
        <f>ROUND(IF(B337&lt;=$R$1054,B337*$S$1054/$O$1053,MAX(IF(B337&lt;=$R$1055,B337*$S$1055/$O$1053,MAX(IF(B337&lt;=$R$1056,B337*$S$1056/$O$1053,MAX(IF(B337&lt;=$R$1057,B337*$S$1057/$O$1053,MAX(IF(B337&lt;=$R$1058,B337*$S$1058/$O$1053,MAX(IF(B337&lt;=$R$1059,B337*$S$1059/$O$1053,MAX(IF(B337&gt;$R$1060,B337*$S$1060/$O$1053,0),$R$1059*$S$1059/$O$1053)),$R$1058*$S$1058/$O$1053)),$R$1057*$S$1057/$O$1053)),$R$1056*$S$1056/$O$1053)),$R$1055*$S$1055/$O$1053)),$R$1054*$S$1054/$O$1053)),4)</f>
        <v>3049.5508</v>
      </c>
      <c r="K338" s="77">
        <f t="shared" si="35"/>
        <v>548.91909999999996</v>
      </c>
      <c r="L338" s="137">
        <f>ROUND(IF(B337&lt;=$R$1064,B337*$S$1064/$O$1053,IF(B337&gt;$R$1065,B337*$S$1065/$O$1053,0)),4)</f>
        <v>781.93610000000001</v>
      </c>
      <c r="M338" s="77">
        <f t="shared" si="37"/>
        <v>140.74850000000001</v>
      </c>
      <c r="N338" s="14"/>
      <c r="O338" s="14"/>
      <c r="P338" s="14"/>
      <c r="Q338" s="36"/>
      <c r="R338" s="36"/>
      <c r="S338" s="57"/>
      <c r="V338" s="36">
        <f t="shared" si="24"/>
        <v>1430.52</v>
      </c>
      <c r="W338" s="36">
        <f t="shared" si="25"/>
        <v>1421.96</v>
      </c>
    </row>
    <row r="339" spans="1:23" x14ac:dyDescent="0.2">
      <c r="A339" s="171">
        <v>41296</v>
      </c>
      <c r="B339" s="2">
        <v>286188611.92000002</v>
      </c>
      <c r="C339" s="2">
        <v>1426.24</v>
      </c>
      <c r="D339" s="2">
        <f t="shared" si="26"/>
        <v>0</v>
      </c>
      <c r="E339" s="30">
        <f t="shared" si="26"/>
        <v>0</v>
      </c>
      <c r="F339" s="73">
        <f t="shared" si="27"/>
        <v>0</v>
      </c>
      <c r="G339" s="43">
        <f t="shared" si="27"/>
        <v>0</v>
      </c>
      <c r="H339" s="55"/>
      <c r="I339" s="31">
        <f t="shared" si="28"/>
        <v>7037.42</v>
      </c>
      <c r="J339" s="137">
        <f>ROUND(IF(B338&lt;=$R$1054,B338*$S$1054/$O$1053,MAX(IF(B338&lt;=$R$1055,B338*$S$1055/$O$1053,MAX(IF(B338&lt;=$R$1056,B338*$S$1056/$O$1053,MAX(IF(B338&lt;=$R$1057,B338*$S$1057/$O$1053,MAX(IF(B338&lt;=$R$1058,B338*$S$1058/$O$1053,MAX(IF(B338&lt;=$R$1059,B338*$S$1059/$O$1053,MAX(IF(B338&gt;$R$1060,B338*$S$1060/$O$1053,0),$R$1059*$S$1059/$O$1053)),$R$1058*$S$1058/$O$1053)),$R$1057*$S$1057/$O$1053)),$R$1056*$S$1056/$O$1053)),$R$1055*$S$1055/$O$1053)),$R$1054*$S$1054/$O$1053)),4)</f>
        <v>3049.5508</v>
      </c>
      <c r="K339" s="77">
        <f t="shared" si="35"/>
        <v>548.91909999999996</v>
      </c>
      <c r="L339" s="137">
        <f>ROUND(IF(B338&lt;=$R$1064,B338*$S$1064/$O$1053,IF(B338&gt;$R$1065,B338*$S$1065/$O$1053,0)),4)</f>
        <v>781.93610000000001</v>
      </c>
      <c r="M339" s="77">
        <f t="shared" si="37"/>
        <v>140.74850000000001</v>
      </c>
      <c r="N339" s="14"/>
      <c r="O339" s="14"/>
      <c r="P339" s="14"/>
      <c r="Q339" s="36"/>
      <c r="R339" s="36"/>
      <c r="S339" s="57"/>
      <c r="V339" s="36">
        <f t="shared" si="24"/>
        <v>1430.52</v>
      </c>
      <c r="W339" s="36">
        <f t="shared" si="25"/>
        <v>1421.96</v>
      </c>
    </row>
    <row r="340" spans="1:23" x14ac:dyDescent="0.2">
      <c r="A340" s="171">
        <v>41297</v>
      </c>
      <c r="B340" s="2">
        <v>286188611.92000002</v>
      </c>
      <c r="C340" s="2">
        <v>1426.24</v>
      </c>
      <c r="D340" s="2">
        <f t="shared" si="26"/>
        <v>0</v>
      </c>
      <c r="E340" s="30">
        <f t="shared" si="26"/>
        <v>0</v>
      </c>
      <c r="F340" s="73">
        <f t="shared" si="27"/>
        <v>0</v>
      </c>
      <c r="G340" s="43">
        <f t="shared" si="27"/>
        <v>0</v>
      </c>
      <c r="H340" s="55"/>
      <c r="I340" s="19">
        <f t="shared" si="28"/>
        <v>7037.42</v>
      </c>
      <c r="J340" s="138">
        <f>ROUND(IF(B339&lt;=$R$1054,B339*$S$1054/$O$1053,MAX(IF(B339&lt;=$R$1055,B339*$S$1055/$O$1053,MAX(IF(B339&lt;=$R$1056,B339*$S$1056/$O$1053,MAX(IF(B339&lt;=$R$1057,B339*$S$1057/$O$1053,MAX(IF(B339&lt;=$R$1058,B339*$S$1058/$O$1053,MAX(IF(B339&lt;=$R$1059,B339*$S$1059/$O$1053,MAX(IF(B339&gt;$R$1060,B339*$S$1060/$O$1053,0),$R$1059*$S$1059/$O$1053)),$R$1058*$S$1058/$O$1053)),$R$1057*$S$1057/$O$1053)),$R$1056*$S$1056/$O$1053)),$R$1055*$S$1055/$O$1053)),$R$1054*$S$1054/$O$1053)),4)</f>
        <v>3049.5508</v>
      </c>
      <c r="K340" s="78">
        <f t="shared" si="35"/>
        <v>548.91909999999996</v>
      </c>
      <c r="L340" s="144">
        <f>ROUND(IF(B339&lt;=$R$1064,B339*$S$1064/$O$1053,IF(B339&gt;$R$1065,B339*$S$1065/$O$1053,0)),4)</f>
        <v>781.93610000000001</v>
      </c>
      <c r="M340" s="87">
        <f t="shared" si="37"/>
        <v>140.74850000000001</v>
      </c>
      <c r="N340" s="14"/>
      <c r="O340" s="14"/>
      <c r="P340" s="14"/>
      <c r="Q340" s="36"/>
      <c r="R340" s="36"/>
      <c r="S340" s="57"/>
      <c r="V340" s="36">
        <f t="shared" si="24"/>
        <v>1430.52</v>
      </c>
      <c r="W340" s="36">
        <f t="shared" si="25"/>
        <v>1421.96</v>
      </c>
    </row>
    <row r="341" spans="1:23" x14ac:dyDescent="0.2">
      <c r="A341" s="171">
        <v>41298</v>
      </c>
      <c r="B341" s="2">
        <v>286188611.92000002</v>
      </c>
      <c r="C341" s="2">
        <v>1426.24</v>
      </c>
      <c r="D341" s="2">
        <f t="shared" si="26"/>
        <v>0</v>
      </c>
      <c r="E341" s="30">
        <f t="shared" si="26"/>
        <v>0</v>
      </c>
      <c r="F341" s="73">
        <f t="shared" si="27"/>
        <v>0</v>
      </c>
      <c r="G341" s="43">
        <f t="shared" si="27"/>
        <v>0</v>
      </c>
      <c r="H341" s="55"/>
      <c r="I341" s="19">
        <f t="shared" si="28"/>
        <v>7037.42</v>
      </c>
      <c r="J341" s="138">
        <f t="shared" ref="J341:J404" si="40">ROUND(IF(B340&lt;=$R$1054,B340*$S$1054/$O$1053,MAX(IF(B340&lt;=$R$1055,B340*$S$1055/$O$1053,MAX(IF(B340&lt;=$R$1056,B340*$S$1056/$O$1053,MAX(IF(B340&lt;=$R$1057,B340*$S$1057/$O$1053,MAX(IF(B340&lt;=$R$1058,B340*$S$1058/$O$1053,MAX(IF(B340&lt;=$R$1059,B340*$S$1059/$O$1053,MAX(IF(B340&gt;$R$1060,B340*$S$1060/$O$1053,0),$R$1059*$S$1059/$O$1053)),$R$1058*$S$1058/$O$1053)),$R$1057*$S$1057/$O$1053)),$R$1056*$S$1056/$O$1053)),$R$1055*$S$1055/$O$1053)),$R$1054*$S$1054/$O$1053)),4)</f>
        <v>3049.5508</v>
      </c>
      <c r="K341" s="78">
        <f t="shared" si="35"/>
        <v>548.91909999999996</v>
      </c>
      <c r="L341" s="144">
        <f t="shared" ref="L341:L344" si="41">ROUND(IF(B340&lt;=$R$1064,B340*$S$1064/$O$1053,IF(B340&gt;$R$1065,B340*$S$1065/$O$1053,0)),4)</f>
        <v>781.93610000000001</v>
      </c>
      <c r="M341" s="87">
        <f t="shared" si="37"/>
        <v>140.74850000000001</v>
      </c>
      <c r="N341" s="14"/>
      <c r="O341" s="14"/>
      <c r="P341" s="14"/>
      <c r="V341" s="36">
        <f t="shared" si="24"/>
        <v>1430.52</v>
      </c>
      <c r="W341" s="36">
        <f t="shared" si="25"/>
        <v>1421.96</v>
      </c>
    </row>
    <row r="342" spans="1:23" x14ac:dyDescent="0.2">
      <c r="A342" s="171">
        <v>41299</v>
      </c>
      <c r="B342" s="2">
        <v>286188611.92000002</v>
      </c>
      <c r="C342" s="2">
        <v>1426.24</v>
      </c>
      <c r="D342" s="2">
        <f t="shared" si="26"/>
        <v>0</v>
      </c>
      <c r="E342" s="30">
        <f t="shared" si="26"/>
        <v>0</v>
      </c>
      <c r="F342" s="73">
        <f t="shared" si="27"/>
        <v>0</v>
      </c>
      <c r="G342" s="43">
        <f t="shared" si="27"/>
        <v>0</v>
      </c>
      <c r="H342" s="55"/>
      <c r="I342" s="19">
        <f t="shared" si="28"/>
        <v>7037.42</v>
      </c>
      <c r="J342" s="138">
        <f t="shared" si="40"/>
        <v>3049.5508</v>
      </c>
      <c r="K342" s="78">
        <f t="shared" si="35"/>
        <v>548.91909999999996</v>
      </c>
      <c r="L342" s="144">
        <f t="shared" si="41"/>
        <v>781.93610000000001</v>
      </c>
      <c r="M342" s="87">
        <f t="shared" si="37"/>
        <v>140.74850000000001</v>
      </c>
      <c r="N342" s="14"/>
      <c r="O342" s="14"/>
      <c r="P342" s="14"/>
      <c r="V342" s="36">
        <f t="shared" si="24"/>
        <v>1430.52</v>
      </c>
      <c r="W342" s="36">
        <f t="shared" si="25"/>
        <v>1421.96</v>
      </c>
    </row>
    <row r="343" spans="1:23" x14ac:dyDescent="0.2">
      <c r="A343" s="171">
        <v>41300</v>
      </c>
      <c r="B343" s="2">
        <v>286188611.92000002</v>
      </c>
      <c r="C343" s="2">
        <v>1426.24</v>
      </c>
      <c r="D343" s="2">
        <f t="shared" si="26"/>
        <v>0</v>
      </c>
      <c r="E343" s="30">
        <f t="shared" si="26"/>
        <v>0</v>
      </c>
      <c r="F343" s="73">
        <f t="shared" si="27"/>
        <v>0</v>
      </c>
      <c r="G343" s="43">
        <f t="shared" si="27"/>
        <v>0</v>
      </c>
      <c r="H343" s="55"/>
      <c r="I343" s="19">
        <f t="shared" si="28"/>
        <v>7037.42</v>
      </c>
      <c r="J343" s="138">
        <f t="shared" si="40"/>
        <v>3049.5508</v>
      </c>
      <c r="K343" s="78">
        <f t="shared" si="35"/>
        <v>548.91909999999996</v>
      </c>
      <c r="L343" s="144">
        <f t="shared" si="41"/>
        <v>781.93610000000001</v>
      </c>
      <c r="M343" s="87">
        <f t="shared" si="37"/>
        <v>140.74850000000001</v>
      </c>
      <c r="N343" s="191" t="s">
        <v>54</v>
      </c>
      <c r="O343" s="191"/>
      <c r="P343" s="191"/>
      <c r="V343" s="36">
        <f t="shared" si="24"/>
        <v>1430.52</v>
      </c>
      <c r="W343" s="36">
        <f t="shared" si="25"/>
        <v>1421.96</v>
      </c>
    </row>
    <row r="344" spans="1:23" x14ac:dyDescent="0.2">
      <c r="A344" s="171">
        <v>41301</v>
      </c>
      <c r="B344" s="2">
        <v>286188611.92000002</v>
      </c>
      <c r="C344" s="2">
        <v>1426.24</v>
      </c>
      <c r="D344" s="2">
        <f t="shared" si="26"/>
        <v>0</v>
      </c>
      <c r="E344" s="30">
        <f t="shared" si="26"/>
        <v>0</v>
      </c>
      <c r="F344" s="73">
        <f t="shared" si="27"/>
        <v>0</v>
      </c>
      <c r="G344" s="43">
        <f t="shared" si="27"/>
        <v>0</v>
      </c>
      <c r="H344" s="55"/>
      <c r="I344" s="19">
        <f t="shared" si="28"/>
        <v>7037.42</v>
      </c>
      <c r="J344" s="138">
        <f t="shared" si="40"/>
        <v>3049.5508</v>
      </c>
      <c r="K344" s="78">
        <f t="shared" si="35"/>
        <v>548.91909999999996</v>
      </c>
      <c r="L344" s="144">
        <f t="shared" si="41"/>
        <v>781.93610000000001</v>
      </c>
      <c r="M344" s="87">
        <f t="shared" si="37"/>
        <v>140.74850000000001</v>
      </c>
      <c r="N344" s="119" t="s">
        <v>52</v>
      </c>
      <c r="O344" s="120" t="e">
        <f>SUM(J318:J348)</f>
        <v>#REF!</v>
      </c>
      <c r="P344" s="76" t="e">
        <f>SUM(L318:L348)</f>
        <v>#REF!</v>
      </c>
      <c r="V344" s="36">
        <f t="shared" si="24"/>
        <v>1430.52</v>
      </c>
      <c r="W344" s="36">
        <f t="shared" si="25"/>
        <v>1421.96</v>
      </c>
    </row>
    <row r="345" spans="1:23" x14ac:dyDescent="0.2">
      <c r="A345" s="171">
        <v>41302</v>
      </c>
      <c r="B345" s="2">
        <v>286188611.92000002</v>
      </c>
      <c r="C345" s="2">
        <v>1426.24</v>
      </c>
      <c r="D345" s="2">
        <f t="shared" si="26"/>
        <v>0</v>
      </c>
      <c r="E345" s="30">
        <f t="shared" si="26"/>
        <v>0</v>
      </c>
      <c r="F345" s="73">
        <f t="shared" si="27"/>
        <v>0</v>
      </c>
      <c r="G345" s="43">
        <f t="shared" si="27"/>
        <v>0</v>
      </c>
      <c r="H345" s="55"/>
      <c r="I345" s="31">
        <f t="shared" si="28"/>
        <v>7037.42</v>
      </c>
      <c r="J345" s="137">
        <f t="shared" si="40"/>
        <v>3049.5508</v>
      </c>
      <c r="K345" s="77">
        <f t="shared" si="35"/>
        <v>548.91909999999996</v>
      </c>
      <c r="L345" s="137">
        <f>ROUND(IF(B344&lt;=$R$1064,B344*$S$1064/$O$1053,IF(B344&gt;$R$1065,B344*$S$1065/$O$1053,0)),4)</f>
        <v>781.93610000000001</v>
      </c>
      <c r="M345" s="77">
        <f t="shared" si="37"/>
        <v>140.74850000000001</v>
      </c>
      <c r="N345" s="119" t="s">
        <v>53</v>
      </c>
      <c r="O345" s="76" t="e">
        <f>SUM(K318:K348)</f>
        <v>#REF!</v>
      </c>
      <c r="P345" s="76" t="e">
        <f>SUM(M318:M348)</f>
        <v>#REF!</v>
      </c>
      <c r="V345" s="36">
        <f t="shared" si="24"/>
        <v>1430.52</v>
      </c>
      <c r="W345" s="36">
        <f t="shared" si="25"/>
        <v>1421.96</v>
      </c>
    </row>
    <row r="346" spans="1:23" x14ac:dyDescent="0.2">
      <c r="A346" s="171">
        <v>41303</v>
      </c>
      <c r="B346" s="2">
        <v>286188611.92000002</v>
      </c>
      <c r="C346" s="2">
        <v>1426.24</v>
      </c>
      <c r="D346" s="2">
        <f t="shared" si="26"/>
        <v>0</v>
      </c>
      <c r="E346" s="30">
        <f t="shared" si="26"/>
        <v>0</v>
      </c>
      <c r="F346" s="73">
        <f t="shared" si="27"/>
        <v>0</v>
      </c>
      <c r="G346" s="43">
        <f t="shared" si="27"/>
        <v>0</v>
      </c>
      <c r="H346" s="55"/>
      <c r="I346" s="31">
        <f t="shared" si="28"/>
        <v>7037.42</v>
      </c>
      <c r="J346" s="137">
        <f t="shared" si="40"/>
        <v>3049.5508</v>
      </c>
      <c r="K346" s="77">
        <f t="shared" si="35"/>
        <v>548.91909999999996</v>
      </c>
      <c r="L346" s="137">
        <f>ROUND(IF(B345&lt;=$R$1064,B345*$S$1064/$O$1053,IF(B345&gt;$R$1065,B345*$S$1065/$O$1053,0)),4)</f>
        <v>781.93610000000001</v>
      </c>
      <c r="M346" s="77">
        <f t="shared" si="37"/>
        <v>140.74850000000001</v>
      </c>
      <c r="N346" s="186" t="s">
        <v>5</v>
      </c>
      <c r="O346" s="186"/>
      <c r="P346" s="186"/>
      <c r="V346" s="36">
        <f t="shared" si="24"/>
        <v>1430.52</v>
      </c>
      <c r="W346" s="36">
        <f t="shared" si="25"/>
        <v>1421.96</v>
      </c>
    </row>
    <row r="347" spans="1:23" x14ac:dyDescent="0.2">
      <c r="A347" s="171">
        <v>41304</v>
      </c>
      <c r="B347" s="2">
        <v>286188611.92000002</v>
      </c>
      <c r="C347" s="2">
        <v>1426.24</v>
      </c>
      <c r="D347" s="2">
        <f t="shared" si="26"/>
        <v>0</v>
      </c>
      <c r="E347" s="30">
        <f t="shared" si="26"/>
        <v>0</v>
      </c>
      <c r="F347" s="73">
        <f t="shared" si="27"/>
        <v>0</v>
      </c>
      <c r="G347" s="43">
        <f t="shared" si="27"/>
        <v>0</v>
      </c>
      <c r="H347" s="55"/>
      <c r="I347" s="19">
        <f t="shared" si="28"/>
        <v>7037.42</v>
      </c>
      <c r="J347" s="138">
        <f t="shared" si="40"/>
        <v>3049.5508</v>
      </c>
      <c r="K347" s="78">
        <f t="shared" si="35"/>
        <v>548.91909999999996</v>
      </c>
      <c r="L347" s="144">
        <f>ROUND(IF(B346&lt;=$R$1064,B346*$S$1064/$O$1053,IF(B346&gt;$R$1065,B346*$S$1065/$O$1053,0)),4)</f>
        <v>781.93610000000001</v>
      </c>
      <c r="M347" s="87">
        <f t="shared" si="37"/>
        <v>140.74850000000001</v>
      </c>
      <c r="N347" s="92" t="s">
        <v>43</v>
      </c>
      <c r="O347" s="172" t="s">
        <v>39</v>
      </c>
      <c r="P347" s="93" t="s">
        <v>40</v>
      </c>
      <c r="V347" s="36">
        <f t="shared" si="24"/>
        <v>1430.52</v>
      </c>
      <c r="W347" s="36">
        <f t="shared" si="25"/>
        <v>1421.96</v>
      </c>
    </row>
    <row r="348" spans="1:23" x14ac:dyDescent="0.2">
      <c r="A348" s="171">
        <v>41305</v>
      </c>
      <c r="B348" s="31">
        <v>289481782.43000001</v>
      </c>
      <c r="C348" s="31">
        <v>1442.65</v>
      </c>
      <c r="D348" s="2">
        <f t="shared" si="26"/>
        <v>3293170.5099999905</v>
      </c>
      <c r="E348" s="30">
        <f t="shared" si="26"/>
        <v>16.410000000000082</v>
      </c>
      <c r="F348" s="73">
        <f t="shared" si="27"/>
        <v>1.1506993544944234E-2</v>
      </c>
      <c r="G348" s="43">
        <f t="shared" si="27"/>
        <v>1.1505777428763801E-2</v>
      </c>
      <c r="H348" s="55"/>
      <c r="I348" s="32">
        <f t="shared" si="28"/>
        <v>7037.42</v>
      </c>
      <c r="J348" s="139">
        <f t="shared" si="40"/>
        <v>3049.5508</v>
      </c>
      <c r="K348" s="79">
        <f t="shared" si="35"/>
        <v>548.91909999999996</v>
      </c>
      <c r="L348" s="139">
        <f>ROUND(IF(B347&lt;=$R$1064,B347*$S$1064/$O$1053,IF(B347&gt;$R$1065,B347*$S$1065/$O$1053,0)),4)</f>
        <v>781.93610000000001</v>
      </c>
      <c r="M348" s="79">
        <f t="shared" si="37"/>
        <v>140.74850000000001</v>
      </c>
      <c r="N348" s="94" t="e">
        <f>SUM(I318:I348)</f>
        <v>#REF!</v>
      </c>
      <c r="O348" s="89" t="e">
        <f>IF(SUM(J318:J348)&lt;20000,20000,SUM(J318:J348))</f>
        <v>#REF!</v>
      </c>
      <c r="P348" s="91" t="e">
        <f>IF(SUM(L318:L348)&lt;6000,6000,SUM(L318:L348))</f>
        <v>#REF!</v>
      </c>
      <c r="Q348" s="118"/>
      <c r="V348" s="36">
        <f t="shared" si="24"/>
        <v>1446.98</v>
      </c>
      <c r="W348" s="36">
        <f t="shared" si="25"/>
        <v>1438.3200000000002</v>
      </c>
    </row>
    <row r="349" spans="1:23" x14ac:dyDescent="0.2">
      <c r="A349" s="171">
        <v>41306</v>
      </c>
      <c r="B349" s="2">
        <v>289481782.43000001</v>
      </c>
      <c r="C349" s="2">
        <v>1442.65</v>
      </c>
      <c r="D349" s="2">
        <f t="shared" si="26"/>
        <v>0</v>
      </c>
      <c r="E349" s="30">
        <f t="shared" si="26"/>
        <v>0</v>
      </c>
      <c r="F349" s="73">
        <f t="shared" si="27"/>
        <v>0</v>
      </c>
      <c r="G349" s="43">
        <f t="shared" si="27"/>
        <v>0</v>
      </c>
      <c r="I349" s="19">
        <f t="shared" si="28"/>
        <v>7118.4</v>
      </c>
      <c r="J349" s="138">
        <f t="shared" si="40"/>
        <v>3084.6419000000001</v>
      </c>
      <c r="K349" s="78">
        <f t="shared" si="35"/>
        <v>555.2355</v>
      </c>
      <c r="L349" s="144">
        <f>ROUND(IF(B348&lt;=$R$1064,B348*$S$1064/$O$1053,IF(B348&gt;$R$1065,B348*$S$1065/$O$1053,0)),4)</f>
        <v>790.93380000000002</v>
      </c>
      <c r="M349" s="87">
        <f t="shared" si="37"/>
        <v>142.3681</v>
      </c>
      <c r="N349" s="94" t="e">
        <f>ROUND(N348*18/118,2)</f>
        <v>#REF!</v>
      </c>
      <c r="O349" s="90" t="e">
        <f>IF(O348=TRUE,SUM(K318:K348),O348*18%)</f>
        <v>#REF!</v>
      </c>
      <c r="P349" s="91" t="e">
        <f>IF(P348=TRUE,SUM(M318:M348),P348*18%)</f>
        <v>#REF!</v>
      </c>
      <c r="Q349" s="36"/>
      <c r="V349" s="36">
        <f t="shared" si="24"/>
        <v>1446.98</v>
      </c>
      <c r="W349" s="36">
        <f t="shared" si="25"/>
        <v>1438.3200000000002</v>
      </c>
    </row>
    <row r="350" spans="1:23" x14ac:dyDescent="0.2">
      <c r="A350" s="171">
        <v>41307</v>
      </c>
      <c r="B350" s="2">
        <v>289481782.43000001</v>
      </c>
      <c r="C350" s="2">
        <v>1442.65</v>
      </c>
      <c r="D350" s="2">
        <f t="shared" si="26"/>
        <v>0</v>
      </c>
      <c r="E350" s="30">
        <f t="shared" si="26"/>
        <v>0</v>
      </c>
      <c r="F350" s="73">
        <f t="shared" si="27"/>
        <v>0</v>
      </c>
      <c r="G350" s="43">
        <f t="shared" si="27"/>
        <v>0</v>
      </c>
      <c r="I350" s="19">
        <f t="shared" si="28"/>
        <v>7118.4</v>
      </c>
      <c r="J350" s="138">
        <f t="shared" si="40"/>
        <v>3084.6419000000001</v>
      </c>
      <c r="K350" s="78">
        <f t="shared" si="35"/>
        <v>555.2355</v>
      </c>
      <c r="L350" s="144">
        <f t="shared" ref="L350:L413" si="42">ROUND(IF(B349&lt;=$R$1064,B349*$S$1064/$O$1053,IF(B349&gt;$R$1065,B349*$S$1065/$O$1053,0)),4)</f>
        <v>790.93380000000002</v>
      </c>
      <c r="M350" s="87">
        <f t="shared" si="37"/>
        <v>142.3681</v>
      </c>
      <c r="N350" s="190" t="s">
        <v>47</v>
      </c>
      <c r="O350" s="190"/>
      <c r="P350" s="190"/>
      <c r="V350" s="36">
        <f t="shared" si="24"/>
        <v>1446.98</v>
      </c>
      <c r="W350" s="36">
        <f t="shared" si="25"/>
        <v>1438.3200000000002</v>
      </c>
    </row>
    <row r="351" spans="1:23" x14ac:dyDescent="0.2">
      <c r="A351" s="171">
        <v>41308</v>
      </c>
      <c r="B351" s="2">
        <v>289481782.43000001</v>
      </c>
      <c r="C351" s="2">
        <v>1442.65</v>
      </c>
      <c r="D351" s="2">
        <f t="shared" si="26"/>
        <v>0</v>
      </c>
      <c r="E351" s="30">
        <f t="shared" si="26"/>
        <v>0</v>
      </c>
      <c r="F351" s="73">
        <f t="shared" si="27"/>
        <v>0</v>
      </c>
      <c r="G351" s="43">
        <f t="shared" si="27"/>
        <v>0</v>
      </c>
      <c r="I351" s="19">
        <f t="shared" ref="I351:I382" si="43">ROUND(B350*$N$2/$O$1053,2)</f>
        <v>7118.4</v>
      </c>
      <c r="J351" s="138">
        <f t="shared" si="40"/>
        <v>3084.6419000000001</v>
      </c>
      <c r="K351" s="78">
        <f t="shared" si="35"/>
        <v>555.2355</v>
      </c>
      <c r="L351" s="144">
        <f t="shared" si="42"/>
        <v>790.93380000000002</v>
      </c>
      <c r="M351" s="87">
        <f t="shared" si="37"/>
        <v>142.3681</v>
      </c>
      <c r="N351" s="88"/>
      <c r="O351" s="121"/>
      <c r="V351" s="36">
        <f t="shared" si="24"/>
        <v>1446.98</v>
      </c>
      <c r="W351" s="36">
        <f t="shared" si="25"/>
        <v>1438.3200000000002</v>
      </c>
    </row>
    <row r="352" spans="1:23" x14ac:dyDescent="0.2">
      <c r="A352" s="171">
        <v>41309</v>
      </c>
      <c r="B352" s="2">
        <v>289481782.43000001</v>
      </c>
      <c r="C352" s="2">
        <v>1442.65</v>
      </c>
      <c r="D352" s="2">
        <f t="shared" si="26"/>
        <v>0</v>
      </c>
      <c r="E352" s="30">
        <f t="shared" si="26"/>
        <v>0</v>
      </c>
      <c r="F352" s="73">
        <f t="shared" si="27"/>
        <v>0</v>
      </c>
      <c r="G352" s="43">
        <f t="shared" si="27"/>
        <v>0</v>
      </c>
      <c r="I352" s="31">
        <f t="shared" si="43"/>
        <v>7118.4</v>
      </c>
      <c r="J352" s="137">
        <f t="shared" si="40"/>
        <v>3084.6419000000001</v>
      </c>
      <c r="K352" s="77">
        <f t="shared" si="35"/>
        <v>555.2355</v>
      </c>
      <c r="L352" s="137">
        <f t="shared" si="42"/>
        <v>790.93380000000002</v>
      </c>
      <c r="M352" s="77">
        <f t="shared" si="37"/>
        <v>142.3681</v>
      </c>
      <c r="V352" s="36">
        <f t="shared" si="24"/>
        <v>1446.98</v>
      </c>
      <c r="W352" s="36">
        <f t="shared" si="25"/>
        <v>1438.3200000000002</v>
      </c>
    </row>
    <row r="353" spans="1:23" x14ac:dyDescent="0.2">
      <c r="A353" s="171">
        <v>41310</v>
      </c>
      <c r="B353" s="2">
        <v>289481782.43000001</v>
      </c>
      <c r="C353" s="2">
        <v>1442.65</v>
      </c>
      <c r="D353" s="2">
        <f t="shared" si="26"/>
        <v>0</v>
      </c>
      <c r="E353" s="30">
        <f t="shared" si="26"/>
        <v>0</v>
      </c>
      <c r="F353" s="73">
        <f t="shared" si="27"/>
        <v>0</v>
      </c>
      <c r="G353" s="43">
        <f t="shared" si="27"/>
        <v>0</v>
      </c>
      <c r="I353" s="31">
        <f t="shared" si="43"/>
        <v>7118.4</v>
      </c>
      <c r="J353" s="137">
        <f t="shared" si="40"/>
        <v>3084.6419000000001</v>
      </c>
      <c r="K353" s="77">
        <f t="shared" si="35"/>
        <v>555.2355</v>
      </c>
      <c r="L353" s="137">
        <f t="shared" si="42"/>
        <v>790.93380000000002</v>
      </c>
      <c r="M353" s="77">
        <f t="shared" si="37"/>
        <v>142.3681</v>
      </c>
      <c r="N353" s="14"/>
      <c r="O353" s="14"/>
      <c r="P353" s="14"/>
      <c r="V353" s="36">
        <f t="shared" si="24"/>
        <v>1446.98</v>
      </c>
      <c r="W353" s="36">
        <f t="shared" si="25"/>
        <v>1438.3200000000002</v>
      </c>
    </row>
    <row r="354" spans="1:23" x14ac:dyDescent="0.2">
      <c r="A354" s="171">
        <v>41311</v>
      </c>
      <c r="B354" s="2">
        <v>289481782.43000001</v>
      </c>
      <c r="C354" s="2">
        <v>1442.65</v>
      </c>
      <c r="D354" s="2">
        <f t="shared" si="26"/>
        <v>0</v>
      </c>
      <c r="E354" s="30">
        <f t="shared" si="26"/>
        <v>0</v>
      </c>
      <c r="F354" s="73">
        <f t="shared" si="27"/>
        <v>0</v>
      </c>
      <c r="G354" s="43">
        <f t="shared" si="27"/>
        <v>0</v>
      </c>
      <c r="I354" s="19">
        <f t="shared" si="43"/>
        <v>7118.4</v>
      </c>
      <c r="J354" s="138">
        <f t="shared" si="40"/>
        <v>3084.6419000000001</v>
      </c>
      <c r="K354" s="78">
        <f t="shared" si="35"/>
        <v>555.2355</v>
      </c>
      <c r="L354" s="144">
        <f t="shared" si="42"/>
        <v>790.93380000000002</v>
      </c>
      <c r="M354" s="87">
        <f t="shared" si="37"/>
        <v>142.3681</v>
      </c>
      <c r="N354" s="14"/>
      <c r="O354" s="14"/>
      <c r="P354" s="14"/>
      <c r="V354" s="36">
        <f t="shared" si="24"/>
        <v>1446.98</v>
      </c>
      <c r="W354" s="36">
        <f t="shared" si="25"/>
        <v>1438.3200000000002</v>
      </c>
    </row>
    <row r="355" spans="1:23" x14ac:dyDescent="0.2">
      <c r="A355" s="171">
        <v>41312</v>
      </c>
      <c r="B355" s="2">
        <v>289481782.43000001</v>
      </c>
      <c r="C355" s="2">
        <v>1442.65</v>
      </c>
      <c r="D355" s="2">
        <f t="shared" si="26"/>
        <v>0</v>
      </c>
      <c r="E355" s="30">
        <f t="shared" si="26"/>
        <v>0</v>
      </c>
      <c r="F355" s="73">
        <f t="shared" si="27"/>
        <v>0</v>
      </c>
      <c r="G355" s="43">
        <f t="shared" si="27"/>
        <v>0</v>
      </c>
      <c r="I355" s="19">
        <f t="shared" si="43"/>
        <v>7118.4</v>
      </c>
      <c r="J355" s="138">
        <f t="shared" si="40"/>
        <v>3084.6419000000001</v>
      </c>
      <c r="K355" s="78">
        <f t="shared" si="35"/>
        <v>555.2355</v>
      </c>
      <c r="L355" s="144">
        <f t="shared" si="42"/>
        <v>790.93380000000002</v>
      </c>
      <c r="M355" s="87">
        <f t="shared" si="37"/>
        <v>142.3681</v>
      </c>
      <c r="N355" s="14"/>
      <c r="O355" s="14"/>
      <c r="P355" s="14"/>
      <c r="V355" s="36">
        <f t="shared" si="24"/>
        <v>1446.98</v>
      </c>
      <c r="W355" s="36">
        <f t="shared" si="25"/>
        <v>1438.3200000000002</v>
      </c>
    </row>
    <row r="356" spans="1:23" x14ac:dyDescent="0.2">
      <c r="A356" s="171">
        <v>41313</v>
      </c>
      <c r="B356" s="2">
        <v>289481782.43000001</v>
      </c>
      <c r="C356" s="2">
        <v>1442.65</v>
      </c>
      <c r="D356" s="2">
        <f t="shared" si="26"/>
        <v>0</v>
      </c>
      <c r="E356" s="30">
        <f t="shared" si="26"/>
        <v>0</v>
      </c>
      <c r="F356" s="73">
        <f t="shared" si="27"/>
        <v>0</v>
      </c>
      <c r="G356" s="43">
        <f t="shared" si="27"/>
        <v>0</v>
      </c>
      <c r="I356" s="19">
        <f t="shared" si="43"/>
        <v>7118.4</v>
      </c>
      <c r="J356" s="138">
        <f t="shared" si="40"/>
        <v>3084.6419000000001</v>
      </c>
      <c r="K356" s="78">
        <f t="shared" si="35"/>
        <v>555.2355</v>
      </c>
      <c r="L356" s="144">
        <f t="shared" si="42"/>
        <v>790.93380000000002</v>
      </c>
      <c r="M356" s="87">
        <f t="shared" si="37"/>
        <v>142.3681</v>
      </c>
      <c r="N356" s="14"/>
      <c r="O356" s="14"/>
      <c r="P356" s="14"/>
      <c r="V356" s="36">
        <f t="shared" si="24"/>
        <v>1446.98</v>
      </c>
      <c r="W356" s="36">
        <f t="shared" si="25"/>
        <v>1438.3200000000002</v>
      </c>
    </row>
    <row r="357" spans="1:23" x14ac:dyDescent="0.2">
      <c r="A357" s="171">
        <v>41314</v>
      </c>
      <c r="B357" s="2">
        <v>289481782.43000001</v>
      </c>
      <c r="C357" s="2">
        <v>1442.65</v>
      </c>
      <c r="D357" s="2">
        <f t="shared" si="26"/>
        <v>0</v>
      </c>
      <c r="E357" s="30">
        <f t="shared" si="26"/>
        <v>0</v>
      </c>
      <c r="F357" s="73">
        <f t="shared" si="27"/>
        <v>0</v>
      </c>
      <c r="G357" s="43">
        <f t="shared" si="27"/>
        <v>0</v>
      </c>
      <c r="I357" s="19">
        <f t="shared" si="43"/>
        <v>7118.4</v>
      </c>
      <c r="J357" s="138">
        <f t="shared" si="40"/>
        <v>3084.6419000000001</v>
      </c>
      <c r="K357" s="78">
        <f t="shared" si="35"/>
        <v>555.2355</v>
      </c>
      <c r="L357" s="144">
        <f t="shared" si="42"/>
        <v>790.93380000000002</v>
      </c>
      <c r="M357" s="87">
        <f t="shared" si="37"/>
        <v>142.3681</v>
      </c>
      <c r="N357" s="14"/>
      <c r="O357" s="14"/>
      <c r="P357" s="14"/>
      <c r="V357" s="36">
        <f t="shared" si="24"/>
        <v>1446.98</v>
      </c>
      <c r="W357" s="36">
        <f t="shared" si="25"/>
        <v>1438.3200000000002</v>
      </c>
    </row>
    <row r="358" spans="1:23" x14ac:dyDescent="0.2">
      <c r="A358" s="171">
        <v>41315</v>
      </c>
      <c r="B358" s="2">
        <v>289481782.43000001</v>
      </c>
      <c r="C358" s="2">
        <v>1442.65</v>
      </c>
      <c r="D358" s="2">
        <f t="shared" si="26"/>
        <v>0</v>
      </c>
      <c r="E358" s="30">
        <f t="shared" si="26"/>
        <v>0</v>
      </c>
      <c r="F358" s="73">
        <f t="shared" si="27"/>
        <v>0</v>
      </c>
      <c r="G358" s="43">
        <f t="shared" si="27"/>
        <v>0</v>
      </c>
      <c r="I358" s="19">
        <f t="shared" si="43"/>
        <v>7118.4</v>
      </c>
      <c r="J358" s="138">
        <f t="shared" si="40"/>
        <v>3084.6419000000001</v>
      </c>
      <c r="K358" s="78">
        <f t="shared" si="35"/>
        <v>555.2355</v>
      </c>
      <c r="L358" s="144">
        <f t="shared" si="42"/>
        <v>790.93380000000002</v>
      </c>
      <c r="M358" s="87">
        <f t="shared" si="37"/>
        <v>142.3681</v>
      </c>
      <c r="N358" s="14"/>
      <c r="O358" s="14"/>
      <c r="P358" s="14"/>
      <c r="V358" s="36">
        <f t="shared" si="24"/>
        <v>1446.98</v>
      </c>
      <c r="W358" s="36">
        <f t="shared" si="25"/>
        <v>1438.3200000000002</v>
      </c>
    </row>
    <row r="359" spans="1:23" x14ac:dyDescent="0.2">
      <c r="A359" s="171">
        <v>41316</v>
      </c>
      <c r="B359" s="2">
        <v>289481782.43000001</v>
      </c>
      <c r="C359" s="2">
        <v>1442.65</v>
      </c>
      <c r="D359" s="2">
        <f t="shared" si="26"/>
        <v>0</v>
      </c>
      <c r="E359" s="30">
        <f t="shared" si="26"/>
        <v>0</v>
      </c>
      <c r="F359" s="73">
        <f t="shared" si="27"/>
        <v>0</v>
      </c>
      <c r="G359" s="43">
        <f t="shared" si="27"/>
        <v>0</v>
      </c>
      <c r="I359" s="31">
        <f t="shared" si="43"/>
        <v>7118.4</v>
      </c>
      <c r="J359" s="137">
        <f t="shared" si="40"/>
        <v>3084.6419000000001</v>
      </c>
      <c r="K359" s="77">
        <f t="shared" si="35"/>
        <v>555.2355</v>
      </c>
      <c r="L359" s="137">
        <f t="shared" si="42"/>
        <v>790.93380000000002</v>
      </c>
      <c r="M359" s="77">
        <f t="shared" si="37"/>
        <v>142.3681</v>
      </c>
      <c r="N359" s="14"/>
      <c r="O359" s="14"/>
      <c r="P359" s="14"/>
      <c r="V359" s="36">
        <f t="shared" si="24"/>
        <v>1446.98</v>
      </c>
      <c r="W359" s="36">
        <f t="shared" si="25"/>
        <v>1438.3200000000002</v>
      </c>
    </row>
    <row r="360" spans="1:23" x14ac:dyDescent="0.2">
      <c r="A360" s="171">
        <v>41317</v>
      </c>
      <c r="B360" s="2">
        <v>289481782.43000001</v>
      </c>
      <c r="C360" s="2">
        <v>1442.65</v>
      </c>
      <c r="D360" s="2">
        <f t="shared" si="26"/>
        <v>0</v>
      </c>
      <c r="E360" s="30">
        <f t="shared" si="26"/>
        <v>0</v>
      </c>
      <c r="F360" s="73">
        <f t="shared" si="27"/>
        <v>0</v>
      </c>
      <c r="G360" s="43">
        <f t="shared" si="27"/>
        <v>0</v>
      </c>
      <c r="I360" s="31">
        <f t="shared" si="43"/>
        <v>7118.4</v>
      </c>
      <c r="J360" s="137">
        <f t="shared" si="40"/>
        <v>3084.6419000000001</v>
      </c>
      <c r="K360" s="77">
        <f t="shared" si="35"/>
        <v>555.2355</v>
      </c>
      <c r="L360" s="137">
        <f t="shared" si="42"/>
        <v>790.93380000000002</v>
      </c>
      <c r="M360" s="77">
        <f t="shared" si="37"/>
        <v>142.3681</v>
      </c>
      <c r="N360" s="14"/>
      <c r="O360" s="14"/>
      <c r="P360" s="14"/>
      <c r="V360" s="36">
        <f t="shared" si="24"/>
        <v>1446.98</v>
      </c>
      <c r="W360" s="36">
        <f t="shared" si="25"/>
        <v>1438.3200000000002</v>
      </c>
    </row>
    <row r="361" spans="1:23" x14ac:dyDescent="0.2">
      <c r="A361" s="171">
        <v>41318</v>
      </c>
      <c r="B361" s="2">
        <v>289481782.43000001</v>
      </c>
      <c r="C361" s="2">
        <v>1442.65</v>
      </c>
      <c r="D361" s="2">
        <f t="shared" si="26"/>
        <v>0</v>
      </c>
      <c r="E361" s="30">
        <f t="shared" si="26"/>
        <v>0</v>
      </c>
      <c r="F361" s="73">
        <f t="shared" si="27"/>
        <v>0</v>
      </c>
      <c r="G361" s="43">
        <f t="shared" si="27"/>
        <v>0</v>
      </c>
      <c r="I361" s="19">
        <f t="shared" si="43"/>
        <v>7118.4</v>
      </c>
      <c r="J361" s="138">
        <f t="shared" si="40"/>
        <v>3084.6419000000001</v>
      </c>
      <c r="K361" s="78">
        <f t="shared" si="35"/>
        <v>555.2355</v>
      </c>
      <c r="L361" s="144">
        <f t="shared" si="42"/>
        <v>790.93380000000002</v>
      </c>
      <c r="M361" s="87">
        <f t="shared" si="37"/>
        <v>142.3681</v>
      </c>
      <c r="N361" s="14"/>
      <c r="O361" s="14"/>
      <c r="P361" s="14"/>
      <c r="V361" s="36">
        <f t="shared" si="24"/>
        <v>1446.98</v>
      </c>
      <c r="W361" s="36">
        <f t="shared" si="25"/>
        <v>1438.3200000000002</v>
      </c>
    </row>
    <row r="362" spans="1:23" x14ac:dyDescent="0.2">
      <c r="A362" s="171">
        <v>41319</v>
      </c>
      <c r="B362" s="2">
        <v>289481782.43000001</v>
      </c>
      <c r="C362" s="2">
        <v>1442.65</v>
      </c>
      <c r="D362" s="2">
        <f t="shared" si="26"/>
        <v>0</v>
      </c>
      <c r="E362" s="30">
        <f t="shared" si="26"/>
        <v>0</v>
      </c>
      <c r="F362" s="73">
        <f t="shared" si="27"/>
        <v>0</v>
      </c>
      <c r="G362" s="43">
        <f t="shared" si="27"/>
        <v>0</v>
      </c>
      <c r="I362" s="19">
        <f t="shared" si="43"/>
        <v>7118.4</v>
      </c>
      <c r="J362" s="138">
        <f t="shared" si="40"/>
        <v>3084.6419000000001</v>
      </c>
      <c r="K362" s="78">
        <f t="shared" si="35"/>
        <v>555.2355</v>
      </c>
      <c r="L362" s="144">
        <f t="shared" si="42"/>
        <v>790.93380000000002</v>
      </c>
      <c r="M362" s="87">
        <f t="shared" si="37"/>
        <v>142.3681</v>
      </c>
      <c r="N362" s="14"/>
      <c r="O362" s="14"/>
      <c r="P362" s="14"/>
      <c r="V362" s="36">
        <f t="shared" si="24"/>
        <v>1446.98</v>
      </c>
      <c r="W362" s="36">
        <f t="shared" si="25"/>
        <v>1438.3200000000002</v>
      </c>
    </row>
    <row r="363" spans="1:23" x14ac:dyDescent="0.2">
      <c r="A363" s="171">
        <v>41320</v>
      </c>
      <c r="B363" s="2">
        <v>289481782.43000001</v>
      </c>
      <c r="C363" s="2">
        <v>1442.65</v>
      </c>
      <c r="D363" s="2">
        <f t="shared" si="26"/>
        <v>0</v>
      </c>
      <c r="E363" s="30">
        <f t="shared" si="26"/>
        <v>0</v>
      </c>
      <c r="F363" s="73">
        <f t="shared" si="27"/>
        <v>0</v>
      </c>
      <c r="G363" s="43">
        <f t="shared" si="27"/>
        <v>0</v>
      </c>
      <c r="I363" s="19">
        <f t="shared" si="43"/>
        <v>7118.4</v>
      </c>
      <c r="J363" s="138">
        <f t="shared" si="40"/>
        <v>3084.6419000000001</v>
      </c>
      <c r="K363" s="78">
        <f t="shared" si="35"/>
        <v>555.2355</v>
      </c>
      <c r="L363" s="144">
        <f t="shared" si="42"/>
        <v>790.93380000000002</v>
      </c>
      <c r="M363" s="87">
        <f t="shared" si="37"/>
        <v>142.3681</v>
      </c>
      <c r="N363" s="14"/>
      <c r="O363" s="14"/>
      <c r="P363" s="14"/>
      <c r="V363" s="36">
        <f t="shared" si="24"/>
        <v>1446.98</v>
      </c>
      <c r="W363" s="36">
        <f t="shared" si="25"/>
        <v>1438.3200000000002</v>
      </c>
    </row>
    <row r="364" spans="1:23" x14ac:dyDescent="0.2">
      <c r="A364" s="171">
        <v>41321</v>
      </c>
      <c r="B364" s="2">
        <v>289481782.43000001</v>
      </c>
      <c r="C364" s="2">
        <v>1442.65</v>
      </c>
      <c r="D364" s="2">
        <f t="shared" si="26"/>
        <v>0</v>
      </c>
      <c r="E364" s="30">
        <f t="shared" si="26"/>
        <v>0</v>
      </c>
      <c r="F364" s="73">
        <f t="shared" si="27"/>
        <v>0</v>
      </c>
      <c r="G364" s="43">
        <f t="shared" si="27"/>
        <v>0</v>
      </c>
      <c r="I364" s="19">
        <f t="shared" si="43"/>
        <v>7118.4</v>
      </c>
      <c r="J364" s="138">
        <f t="shared" si="40"/>
        <v>3084.6419000000001</v>
      </c>
      <c r="K364" s="78">
        <f t="shared" si="35"/>
        <v>555.2355</v>
      </c>
      <c r="L364" s="144">
        <f t="shared" si="42"/>
        <v>790.93380000000002</v>
      </c>
      <c r="M364" s="87">
        <f t="shared" si="37"/>
        <v>142.3681</v>
      </c>
      <c r="N364" s="14"/>
      <c r="O364" s="14"/>
      <c r="P364" s="14"/>
      <c r="V364" s="36">
        <f t="shared" si="24"/>
        <v>1446.98</v>
      </c>
      <c r="W364" s="36">
        <f t="shared" si="25"/>
        <v>1438.3200000000002</v>
      </c>
    </row>
    <row r="365" spans="1:23" x14ac:dyDescent="0.2">
      <c r="A365" s="171">
        <v>41322</v>
      </c>
      <c r="B365" s="2">
        <v>289481782.43000001</v>
      </c>
      <c r="C365" s="2">
        <v>1442.65</v>
      </c>
      <c r="D365" s="2">
        <f t="shared" si="26"/>
        <v>0</v>
      </c>
      <c r="E365" s="30">
        <f t="shared" si="26"/>
        <v>0</v>
      </c>
      <c r="F365" s="73">
        <f t="shared" si="27"/>
        <v>0</v>
      </c>
      <c r="G365" s="43">
        <f t="shared" si="27"/>
        <v>0</v>
      </c>
      <c r="I365" s="19">
        <f t="shared" si="43"/>
        <v>7118.4</v>
      </c>
      <c r="J365" s="138">
        <f t="shared" si="40"/>
        <v>3084.6419000000001</v>
      </c>
      <c r="K365" s="78">
        <f t="shared" si="35"/>
        <v>555.2355</v>
      </c>
      <c r="L365" s="144">
        <f t="shared" si="42"/>
        <v>790.93380000000002</v>
      </c>
      <c r="M365" s="87">
        <f t="shared" si="37"/>
        <v>142.3681</v>
      </c>
      <c r="N365" s="14"/>
      <c r="O365" s="14"/>
      <c r="P365" s="14"/>
      <c r="V365" s="36">
        <f t="shared" si="24"/>
        <v>1446.98</v>
      </c>
      <c r="W365" s="36">
        <f t="shared" si="25"/>
        <v>1438.3200000000002</v>
      </c>
    </row>
    <row r="366" spans="1:23" x14ac:dyDescent="0.2">
      <c r="A366" s="171">
        <v>41323</v>
      </c>
      <c r="B366" s="2">
        <v>289481782.43000001</v>
      </c>
      <c r="C366" s="2">
        <v>1442.65</v>
      </c>
      <c r="D366" s="2">
        <f t="shared" si="26"/>
        <v>0</v>
      </c>
      <c r="E366" s="30">
        <f t="shared" si="26"/>
        <v>0</v>
      </c>
      <c r="F366" s="73">
        <f t="shared" si="27"/>
        <v>0</v>
      </c>
      <c r="G366" s="43">
        <f t="shared" si="27"/>
        <v>0</v>
      </c>
      <c r="I366" s="31">
        <f t="shared" si="43"/>
        <v>7118.4</v>
      </c>
      <c r="J366" s="137">
        <f t="shared" si="40"/>
        <v>3084.6419000000001</v>
      </c>
      <c r="K366" s="77">
        <f t="shared" si="35"/>
        <v>555.2355</v>
      </c>
      <c r="L366" s="137">
        <f t="shared" si="42"/>
        <v>790.93380000000002</v>
      </c>
      <c r="M366" s="77">
        <f t="shared" si="37"/>
        <v>142.3681</v>
      </c>
      <c r="N366" s="14"/>
      <c r="O366" s="14"/>
      <c r="P366" s="14"/>
      <c r="V366" s="36">
        <f t="shared" si="24"/>
        <v>1446.98</v>
      </c>
      <c r="W366" s="36">
        <f t="shared" si="25"/>
        <v>1438.3200000000002</v>
      </c>
    </row>
    <row r="367" spans="1:23" x14ac:dyDescent="0.2">
      <c r="A367" s="171">
        <v>41324</v>
      </c>
      <c r="B367" s="2">
        <v>289481782.43000001</v>
      </c>
      <c r="C367" s="2">
        <v>1442.65</v>
      </c>
      <c r="D367" s="2">
        <f t="shared" si="26"/>
        <v>0</v>
      </c>
      <c r="E367" s="30">
        <f t="shared" si="26"/>
        <v>0</v>
      </c>
      <c r="F367" s="73">
        <f t="shared" si="27"/>
        <v>0</v>
      </c>
      <c r="G367" s="43">
        <f t="shared" si="27"/>
        <v>0</v>
      </c>
      <c r="I367" s="31">
        <f t="shared" si="43"/>
        <v>7118.4</v>
      </c>
      <c r="J367" s="137">
        <f t="shared" si="40"/>
        <v>3084.6419000000001</v>
      </c>
      <c r="K367" s="77">
        <f t="shared" si="35"/>
        <v>555.2355</v>
      </c>
      <c r="L367" s="137">
        <f t="shared" si="42"/>
        <v>790.93380000000002</v>
      </c>
      <c r="M367" s="77">
        <f t="shared" si="37"/>
        <v>142.3681</v>
      </c>
      <c r="N367" s="14"/>
      <c r="O367" s="14"/>
      <c r="P367" s="14"/>
      <c r="V367" s="36">
        <f t="shared" si="24"/>
        <v>1446.98</v>
      </c>
      <c r="W367" s="36">
        <f t="shared" si="25"/>
        <v>1438.3200000000002</v>
      </c>
    </row>
    <row r="368" spans="1:23" x14ac:dyDescent="0.2">
      <c r="A368" s="171">
        <v>41325</v>
      </c>
      <c r="B368" s="2">
        <v>289481782.43000001</v>
      </c>
      <c r="C368" s="2">
        <v>1442.65</v>
      </c>
      <c r="D368" s="2">
        <f t="shared" si="26"/>
        <v>0</v>
      </c>
      <c r="E368" s="30">
        <f t="shared" si="26"/>
        <v>0</v>
      </c>
      <c r="F368" s="73">
        <f t="shared" si="27"/>
        <v>0</v>
      </c>
      <c r="G368" s="43">
        <f t="shared" si="27"/>
        <v>0</v>
      </c>
      <c r="I368" s="19">
        <f t="shared" si="43"/>
        <v>7118.4</v>
      </c>
      <c r="J368" s="138">
        <f t="shared" si="40"/>
        <v>3084.6419000000001</v>
      </c>
      <c r="K368" s="78">
        <f t="shared" si="35"/>
        <v>555.2355</v>
      </c>
      <c r="L368" s="144">
        <f t="shared" si="42"/>
        <v>790.93380000000002</v>
      </c>
      <c r="M368" s="87">
        <f t="shared" si="37"/>
        <v>142.3681</v>
      </c>
      <c r="N368" s="14"/>
      <c r="O368" s="14"/>
      <c r="P368" s="14"/>
      <c r="V368" s="36">
        <f t="shared" si="24"/>
        <v>1446.98</v>
      </c>
      <c r="W368" s="36">
        <f t="shared" si="25"/>
        <v>1438.3200000000002</v>
      </c>
    </row>
    <row r="369" spans="1:23" x14ac:dyDescent="0.2">
      <c r="A369" s="171">
        <v>41326</v>
      </c>
      <c r="B369" s="2">
        <v>289481782.43000001</v>
      </c>
      <c r="C369" s="2">
        <v>1442.65</v>
      </c>
      <c r="D369" s="2">
        <f t="shared" si="26"/>
        <v>0</v>
      </c>
      <c r="E369" s="30">
        <f t="shared" si="26"/>
        <v>0</v>
      </c>
      <c r="F369" s="73">
        <f t="shared" si="27"/>
        <v>0</v>
      </c>
      <c r="G369" s="43">
        <f t="shared" si="27"/>
        <v>0</v>
      </c>
      <c r="I369" s="19">
        <f t="shared" si="43"/>
        <v>7118.4</v>
      </c>
      <c r="J369" s="138">
        <f t="shared" si="40"/>
        <v>3084.6419000000001</v>
      </c>
      <c r="K369" s="78">
        <f t="shared" si="35"/>
        <v>555.2355</v>
      </c>
      <c r="L369" s="144">
        <f t="shared" si="42"/>
        <v>790.93380000000002</v>
      </c>
      <c r="M369" s="87">
        <f t="shared" si="37"/>
        <v>142.3681</v>
      </c>
      <c r="N369" s="14"/>
      <c r="O369" s="14"/>
      <c r="P369" s="14"/>
      <c r="V369" s="36">
        <f t="shared" si="24"/>
        <v>1446.98</v>
      </c>
      <c r="W369" s="36">
        <f t="shared" si="25"/>
        <v>1438.3200000000002</v>
      </c>
    </row>
    <row r="370" spans="1:23" x14ac:dyDescent="0.2">
      <c r="A370" s="171">
        <v>41327</v>
      </c>
      <c r="B370" s="2">
        <v>289481782.43000001</v>
      </c>
      <c r="C370" s="2">
        <v>1442.65</v>
      </c>
      <c r="D370" s="2">
        <f t="shared" si="26"/>
        <v>0</v>
      </c>
      <c r="E370" s="30">
        <f t="shared" si="26"/>
        <v>0</v>
      </c>
      <c r="F370" s="73">
        <f t="shared" si="27"/>
        <v>0</v>
      </c>
      <c r="G370" s="43">
        <f t="shared" si="27"/>
        <v>0</v>
      </c>
      <c r="I370" s="19">
        <f t="shared" si="43"/>
        <v>7118.4</v>
      </c>
      <c r="J370" s="138">
        <f t="shared" si="40"/>
        <v>3084.6419000000001</v>
      </c>
      <c r="K370" s="78">
        <f t="shared" si="35"/>
        <v>555.2355</v>
      </c>
      <c r="L370" s="144">
        <f t="shared" si="42"/>
        <v>790.93380000000002</v>
      </c>
      <c r="M370" s="87">
        <f t="shared" si="37"/>
        <v>142.3681</v>
      </c>
      <c r="N370" s="14"/>
      <c r="O370" s="14"/>
      <c r="P370" s="14"/>
      <c r="V370" s="36">
        <f t="shared" si="24"/>
        <v>1446.98</v>
      </c>
      <c r="W370" s="36">
        <f t="shared" si="25"/>
        <v>1438.3200000000002</v>
      </c>
    </row>
    <row r="371" spans="1:23" x14ac:dyDescent="0.2">
      <c r="A371" s="171">
        <v>41328</v>
      </c>
      <c r="B371" s="2">
        <v>289481782.43000001</v>
      </c>
      <c r="C371" s="2">
        <v>1442.65</v>
      </c>
      <c r="D371" s="2">
        <f t="shared" si="26"/>
        <v>0</v>
      </c>
      <c r="E371" s="30">
        <f t="shared" si="26"/>
        <v>0</v>
      </c>
      <c r="F371" s="73">
        <f t="shared" si="27"/>
        <v>0</v>
      </c>
      <c r="G371" s="43">
        <f t="shared" si="27"/>
        <v>0</v>
      </c>
      <c r="I371" s="31">
        <f t="shared" si="43"/>
        <v>7118.4</v>
      </c>
      <c r="J371" s="137">
        <f t="shared" si="40"/>
        <v>3084.6419000000001</v>
      </c>
      <c r="K371" s="77">
        <f t="shared" si="35"/>
        <v>555.2355</v>
      </c>
      <c r="L371" s="137">
        <f t="shared" si="42"/>
        <v>790.93380000000002</v>
      </c>
      <c r="M371" s="77">
        <f t="shared" si="37"/>
        <v>142.3681</v>
      </c>
      <c r="V371" s="36">
        <f t="shared" si="24"/>
        <v>1446.98</v>
      </c>
      <c r="W371" s="36">
        <f t="shared" si="25"/>
        <v>1438.3200000000002</v>
      </c>
    </row>
    <row r="372" spans="1:23" x14ac:dyDescent="0.2">
      <c r="A372" s="171">
        <v>41329</v>
      </c>
      <c r="B372" s="2">
        <v>289481782.43000001</v>
      </c>
      <c r="C372" s="2">
        <v>1442.65</v>
      </c>
      <c r="D372" s="2">
        <f t="shared" si="26"/>
        <v>0</v>
      </c>
      <c r="E372" s="30">
        <f t="shared" si="26"/>
        <v>0</v>
      </c>
      <c r="F372" s="73">
        <f t="shared" si="27"/>
        <v>0</v>
      </c>
      <c r="G372" s="43">
        <f t="shared" si="27"/>
        <v>0</v>
      </c>
      <c r="I372" s="19">
        <f t="shared" si="43"/>
        <v>7118.4</v>
      </c>
      <c r="J372" s="138">
        <f t="shared" si="40"/>
        <v>3084.6419000000001</v>
      </c>
      <c r="K372" s="78">
        <f t="shared" si="35"/>
        <v>555.2355</v>
      </c>
      <c r="L372" s="144">
        <f t="shared" si="42"/>
        <v>790.93380000000002</v>
      </c>
      <c r="M372" s="87">
        <f t="shared" si="37"/>
        <v>142.3681</v>
      </c>
      <c r="N372" s="191" t="s">
        <v>54</v>
      </c>
      <c r="O372" s="191"/>
      <c r="P372" s="191"/>
      <c r="V372" s="36">
        <f t="shared" si="24"/>
        <v>1446.98</v>
      </c>
      <c r="W372" s="36">
        <f t="shared" si="25"/>
        <v>1438.3200000000002</v>
      </c>
    </row>
    <row r="373" spans="1:23" x14ac:dyDescent="0.2">
      <c r="A373" s="171">
        <v>41330</v>
      </c>
      <c r="B373" s="2">
        <v>289481782.43000001</v>
      </c>
      <c r="C373" s="2">
        <v>1442.65</v>
      </c>
      <c r="D373" s="2">
        <f t="shared" si="26"/>
        <v>0</v>
      </c>
      <c r="E373" s="30">
        <f t="shared" si="26"/>
        <v>0</v>
      </c>
      <c r="F373" s="73">
        <f t="shared" si="27"/>
        <v>0</v>
      </c>
      <c r="G373" s="43">
        <f t="shared" si="27"/>
        <v>0</v>
      </c>
      <c r="I373" s="31">
        <f t="shared" si="43"/>
        <v>7118.4</v>
      </c>
      <c r="J373" s="137">
        <f t="shared" si="40"/>
        <v>3084.6419000000001</v>
      </c>
      <c r="K373" s="77">
        <f t="shared" si="35"/>
        <v>555.2355</v>
      </c>
      <c r="L373" s="137">
        <f t="shared" si="42"/>
        <v>790.93380000000002</v>
      </c>
      <c r="M373" s="77">
        <f t="shared" si="37"/>
        <v>142.3681</v>
      </c>
      <c r="N373" s="119" t="s">
        <v>52</v>
      </c>
      <c r="O373" s="120">
        <f>SUM(J349:J377)</f>
        <v>89449.988200000036</v>
      </c>
      <c r="P373" s="76">
        <f>SUM(L349:L377)</f>
        <v>22935.893799999998</v>
      </c>
      <c r="V373" s="36">
        <f t="shared" si="24"/>
        <v>1446.98</v>
      </c>
      <c r="W373" s="36">
        <f t="shared" si="25"/>
        <v>1438.3200000000002</v>
      </c>
    </row>
    <row r="374" spans="1:23" x14ac:dyDescent="0.2">
      <c r="A374" s="171">
        <v>41331</v>
      </c>
      <c r="B374" s="2">
        <v>289481782.43000001</v>
      </c>
      <c r="C374" s="2">
        <v>1442.65</v>
      </c>
      <c r="D374" s="2">
        <f t="shared" si="26"/>
        <v>0</v>
      </c>
      <c r="E374" s="30">
        <f t="shared" si="26"/>
        <v>0</v>
      </c>
      <c r="F374" s="73">
        <f t="shared" si="27"/>
        <v>0</v>
      </c>
      <c r="G374" s="43">
        <f t="shared" si="27"/>
        <v>0</v>
      </c>
      <c r="I374" s="31">
        <f t="shared" si="43"/>
        <v>7118.4</v>
      </c>
      <c r="J374" s="137">
        <f t="shared" si="40"/>
        <v>3084.6419000000001</v>
      </c>
      <c r="K374" s="77">
        <f t="shared" si="35"/>
        <v>555.2355</v>
      </c>
      <c r="L374" s="137">
        <f t="shared" si="42"/>
        <v>790.93380000000002</v>
      </c>
      <c r="M374" s="77">
        <f t="shared" si="37"/>
        <v>142.3681</v>
      </c>
      <c r="N374" s="119" t="s">
        <v>53</v>
      </c>
      <c r="O374" s="76">
        <f>SUM(K349:K377)</f>
        <v>16100.996700000007</v>
      </c>
      <c r="P374" s="76">
        <f>SUM(M349:M377)</f>
        <v>4128.4613000000008</v>
      </c>
      <c r="V374" s="36">
        <f t="shared" si="24"/>
        <v>1446.98</v>
      </c>
      <c r="W374" s="36">
        <f t="shared" si="25"/>
        <v>1438.3200000000002</v>
      </c>
    </row>
    <row r="375" spans="1:23" x14ac:dyDescent="0.2">
      <c r="A375" s="171">
        <v>41332</v>
      </c>
      <c r="B375" s="2">
        <v>289481782.43000001</v>
      </c>
      <c r="C375" s="2">
        <v>1442.65</v>
      </c>
      <c r="D375" s="2">
        <f t="shared" si="26"/>
        <v>0</v>
      </c>
      <c r="E375" s="30">
        <f t="shared" si="26"/>
        <v>0</v>
      </c>
      <c r="F375" s="73">
        <f t="shared" si="27"/>
        <v>0</v>
      </c>
      <c r="G375" s="43">
        <f t="shared" si="27"/>
        <v>0</v>
      </c>
      <c r="I375" s="19">
        <f t="shared" si="43"/>
        <v>7118.4</v>
      </c>
      <c r="J375" s="138">
        <f t="shared" si="40"/>
        <v>3084.6419000000001</v>
      </c>
      <c r="K375" s="78">
        <f t="shared" si="35"/>
        <v>555.2355</v>
      </c>
      <c r="L375" s="144">
        <f t="shared" si="42"/>
        <v>790.93380000000002</v>
      </c>
      <c r="M375" s="87">
        <f t="shared" si="37"/>
        <v>142.3681</v>
      </c>
      <c r="N375" s="186" t="s">
        <v>6</v>
      </c>
      <c r="O375" s="186"/>
      <c r="P375" s="186"/>
      <c r="V375" s="36">
        <f t="shared" si="24"/>
        <v>1446.98</v>
      </c>
      <c r="W375" s="36">
        <f t="shared" si="25"/>
        <v>1438.3200000000002</v>
      </c>
    </row>
    <row r="376" spans="1:23" x14ac:dyDescent="0.2">
      <c r="A376" s="171">
        <v>41333</v>
      </c>
      <c r="B376" s="31">
        <v>289047559.75999999</v>
      </c>
      <c r="C376" s="31">
        <v>1440.49</v>
      </c>
      <c r="D376" s="2">
        <f t="shared" si="26"/>
        <v>-434222.67000001669</v>
      </c>
      <c r="E376" s="30">
        <f t="shared" si="26"/>
        <v>-2.1600000000000819</v>
      </c>
      <c r="F376" s="73">
        <f t="shared" si="27"/>
        <v>-1.4999999874085916E-3</v>
      </c>
      <c r="G376" s="43">
        <f t="shared" si="27"/>
        <v>-1.4972446539355227E-3</v>
      </c>
      <c r="I376" s="19">
        <f t="shared" si="43"/>
        <v>7118.4</v>
      </c>
      <c r="J376" s="138">
        <f t="shared" si="40"/>
        <v>3084.6419000000001</v>
      </c>
      <c r="K376" s="78">
        <f t="shared" si="35"/>
        <v>555.2355</v>
      </c>
      <c r="L376" s="144">
        <f t="shared" si="42"/>
        <v>790.93380000000002</v>
      </c>
      <c r="M376" s="87">
        <f t="shared" si="37"/>
        <v>142.3681</v>
      </c>
      <c r="N376" s="92" t="s">
        <v>43</v>
      </c>
      <c r="O376" s="172" t="s">
        <v>39</v>
      </c>
      <c r="P376" s="93" t="s">
        <v>40</v>
      </c>
      <c r="V376" s="36">
        <f t="shared" si="24"/>
        <v>1444.81</v>
      </c>
      <c r="W376" s="36">
        <f t="shared" si="25"/>
        <v>1436.17</v>
      </c>
    </row>
    <row r="377" spans="1:23" x14ac:dyDescent="0.2">
      <c r="A377" s="171">
        <v>41334</v>
      </c>
      <c r="B377" s="2">
        <v>289047559.75999999</v>
      </c>
      <c r="C377" s="2">
        <v>1440.49</v>
      </c>
      <c r="D377" s="2">
        <f t="shared" si="26"/>
        <v>0</v>
      </c>
      <c r="E377" s="30">
        <f t="shared" si="26"/>
        <v>0</v>
      </c>
      <c r="F377" s="73">
        <f t="shared" si="27"/>
        <v>0</v>
      </c>
      <c r="G377" s="43">
        <f t="shared" si="27"/>
        <v>0</v>
      </c>
      <c r="I377" s="32">
        <f t="shared" si="43"/>
        <v>7107.73</v>
      </c>
      <c r="J377" s="139">
        <f t="shared" si="40"/>
        <v>3080.0149999999999</v>
      </c>
      <c r="K377" s="79">
        <f t="shared" si="35"/>
        <v>554.40269999999998</v>
      </c>
      <c r="L377" s="139">
        <f t="shared" si="42"/>
        <v>789.74739999999997</v>
      </c>
      <c r="M377" s="79">
        <f t="shared" si="37"/>
        <v>142.15450000000001</v>
      </c>
      <c r="N377" s="94">
        <f>SUM(I349:I377)</f>
        <v>206422.92999999991</v>
      </c>
      <c r="O377" s="89">
        <f>IF(SUM(J349:J377)&lt;20000,20000,SUM(J349:J377))</f>
        <v>89449.988200000036</v>
      </c>
      <c r="P377" s="91">
        <f>IF(SUM(L349:L377)&lt;6000,6000,SUM(L349:L377))</f>
        <v>22935.893799999998</v>
      </c>
      <c r="V377" s="36">
        <f t="shared" si="24"/>
        <v>1444.81</v>
      </c>
      <c r="W377" s="36">
        <f t="shared" si="25"/>
        <v>1436.17</v>
      </c>
    </row>
    <row r="378" spans="1:23" x14ac:dyDescent="0.2">
      <c r="A378" s="171">
        <v>41335</v>
      </c>
      <c r="B378" s="2">
        <v>289047559.75999999</v>
      </c>
      <c r="C378" s="2">
        <v>1440.49</v>
      </c>
      <c r="D378" s="2">
        <f t="shared" si="26"/>
        <v>0</v>
      </c>
      <c r="E378" s="30">
        <f t="shared" si="26"/>
        <v>0</v>
      </c>
      <c r="F378" s="73">
        <f t="shared" si="27"/>
        <v>0</v>
      </c>
      <c r="G378" s="43">
        <f t="shared" si="27"/>
        <v>0</v>
      </c>
      <c r="I378" s="19">
        <f t="shared" si="43"/>
        <v>7107.73</v>
      </c>
      <c r="J378" s="138">
        <f t="shared" si="40"/>
        <v>3080.0149999999999</v>
      </c>
      <c r="K378" s="78">
        <f t="shared" si="35"/>
        <v>554.40269999999998</v>
      </c>
      <c r="L378" s="144">
        <f t="shared" si="42"/>
        <v>789.74739999999997</v>
      </c>
      <c r="M378" s="87">
        <f t="shared" si="37"/>
        <v>142.15450000000001</v>
      </c>
      <c r="N378" s="94">
        <f>ROUND(N377*18/118,2)</f>
        <v>31488.240000000002</v>
      </c>
      <c r="O378" s="95">
        <f>IF(O377=TRUE,SUM(K349:K377),O377*18%)</f>
        <v>16100.997876000007</v>
      </c>
      <c r="P378" s="96">
        <f>IF(P377=TRUE,SUM(M349:M377),P377*18%)</f>
        <v>4128.4608839999992</v>
      </c>
      <c r="V378" s="36">
        <f t="shared" si="24"/>
        <v>1444.81</v>
      </c>
      <c r="W378" s="36">
        <f t="shared" si="25"/>
        <v>1436.17</v>
      </c>
    </row>
    <row r="379" spans="1:23" x14ac:dyDescent="0.2">
      <c r="A379" s="171">
        <v>41336</v>
      </c>
      <c r="B379" s="2">
        <v>289047559.75999999</v>
      </c>
      <c r="C379" s="2">
        <v>1440.49</v>
      </c>
      <c r="D379" s="2">
        <f t="shared" si="26"/>
        <v>0</v>
      </c>
      <c r="E379" s="30">
        <f t="shared" si="26"/>
        <v>0</v>
      </c>
      <c r="F379" s="73">
        <f t="shared" si="27"/>
        <v>0</v>
      </c>
      <c r="G379" s="43">
        <f t="shared" si="27"/>
        <v>0</v>
      </c>
      <c r="I379" s="19">
        <f t="shared" si="43"/>
        <v>7107.73</v>
      </c>
      <c r="J379" s="138">
        <f t="shared" si="40"/>
        <v>3080.0149999999999</v>
      </c>
      <c r="K379" s="78">
        <f t="shared" si="35"/>
        <v>554.40269999999998</v>
      </c>
      <c r="L379" s="144">
        <f t="shared" si="42"/>
        <v>789.74739999999997</v>
      </c>
      <c r="M379" s="87">
        <f t="shared" si="37"/>
        <v>142.15450000000001</v>
      </c>
      <c r="N379" s="190" t="s">
        <v>47</v>
      </c>
      <c r="O379" s="190"/>
      <c r="P379" s="190"/>
      <c r="V379" s="36">
        <f t="shared" si="24"/>
        <v>1444.81</v>
      </c>
      <c r="W379" s="36">
        <f t="shared" si="25"/>
        <v>1436.17</v>
      </c>
    </row>
    <row r="380" spans="1:23" x14ac:dyDescent="0.2">
      <c r="A380" s="171">
        <v>41337</v>
      </c>
      <c r="B380" s="2">
        <v>289047559.75999999</v>
      </c>
      <c r="C380" s="2">
        <v>1440.49</v>
      </c>
      <c r="D380" s="2">
        <f t="shared" si="26"/>
        <v>0</v>
      </c>
      <c r="E380" s="30">
        <f t="shared" si="26"/>
        <v>0</v>
      </c>
      <c r="F380" s="73">
        <f t="shared" si="27"/>
        <v>0</v>
      </c>
      <c r="G380" s="43">
        <f t="shared" si="27"/>
        <v>0</v>
      </c>
      <c r="I380" s="31">
        <f t="shared" si="43"/>
        <v>7107.73</v>
      </c>
      <c r="J380" s="137">
        <f t="shared" si="40"/>
        <v>3080.0149999999999</v>
      </c>
      <c r="K380" s="77">
        <f t="shared" si="35"/>
        <v>554.40269999999998</v>
      </c>
      <c r="L380" s="137">
        <f t="shared" si="42"/>
        <v>789.74739999999997</v>
      </c>
      <c r="M380" s="77">
        <f t="shared" si="37"/>
        <v>142.15450000000001</v>
      </c>
      <c r="N380" s="14"/>
      <c r="O380" s="14"/>
      <c r="P380" s="14"/>
      <c r="V380" s="36">
        <f t="shared" si="24"/>
        <v>1444.81</v>
      </c>
      <c r="W380" s="36">
        <f t="shared" si="25"/>
        <v>1436.17</v>
      </c>
    </row>
    <row r="381" spans="1:23" x14ac:dyDescent="0.2">
      <c r="A381" s="171">
        <v>41338</v>
      </c>
      <c r="B381" s="2">
        <v>289047559.75999999</v>
      </c>
      <c r="C381" s="2">
        <v>1440.49</v>
      </c>
      <c r="D381" s="2">
        <f t="shared" si="26"/>
        <v>0</v>
      </c>
      <c r="E381" s="30">
        <f t="shared" si="26"/>
        <v>0</v>
      </c>
      <c r="F381" s="73">
        <f t="shared" si="27"/>
        <v>0</v>
      </c>
      <c r="G381" s="43">
        <f t="shared" si="27"/>
        <v>0</v>
      </c>
      <c r="I381" s="31">
        <f t="shared" si="43"/>
        <v>7107.73</v>
      </c>
      <c r="J381" s="137">
        <f t="shared" si="40"/>
        <v>3080.0149999999999</v>
      </c>
      <c r="K381" s="77">
        <f t="shared" si="35"/>
        <v>554.40269999999998</v>
      </c>
      <c r="L381" s="137">
        <f t="shared" si="42"/>
        <v>789.74739999999997</v>
      </c>
      <c r="M381" s="77">
        <f t="shared" si="37"/>
        <v>142.15450000000001</v>
      </c>
      <c r="N381" s="14"/>
      <c r="O381" s="14"/>
      <c r="P381" s="14"/>
      <c r="V381" s="36">
        <f t="shared" si="24"/>
        <v>1444.81</v>
      </c>
      <c r="W381" s="36">
        <f t="shared" si="25"/>
        <v>1436.17</v>
      </c>
    </row>
    <row r="382" spans="1:23" x14ac:dyDescent="0.2">
      <c r="A382" s="171">
        <v>41339</v>
      </c>
      <c r="B382" s="2">
        <v>289047559.75999999</v>
      </c>
      <c r="C382" s="2">
        <v>1440.49</v>
      </c>
      <c r="D382" s="2">
        <f t="shared" si="26"/>
        <v>0</v>
      </c>
      <c r="E382" s="30">
        <f t="shared" si="26"/>
        <v>0</v>
      </c>
      <c r="F382" s="73">
        <f t="shared" si="27"/>
        <v>0</v>
      </c>
      <c r="G382" s="43">
        <f t="shared" si="27"/>
        <v>0</v>
      </c>
      <c r="I382" s="19">
        <f t="shared" si="43"/>
        <v>7107.73</v>
      </c>
      <c r="J382" s="138">
        <f t="shared" si="40"/>
        <v>3080.0149999999999</v>
      </c>
      <c r="K382" s="78">
        <f t="shared" si="35"/>
        <v>554.40269999999998</v>
      </c>
      <c r="L382" s="144">
        <f t="shared" si="42"/>
        <v>789.74739999999997</v>
      </c>
      <c r="M382" s="87">
        <f t="shared" si="37"/>
        <v>142.15450000000001</v>
      </c>
      <c r="N382" s="14"/>
      <c r="O382" s="14"/>
      <c r="P382" s="14"/>
      <c r="V382" s="36">
        <f t="shared" si="24"/>
        <v>1444.81</v>
      </c>
      <c r="W382" s="36">
        <f t="shared" ref="W382:W390" si="44">C382-(ROUND(C382*$V$2,2))</f>
        <v>1436.17</v>
      </c>
    </row>
    <row r="383" spans="1:23" x14ac:dyDescent="0.2">
      <c r="A383" s="171">
        <v>41340</v>
      </c>
      <c r="B383" s="2">
        <v>289047559.75999999</v>
      </c>
      <c r="C383" s="2">
        <v>1440.49</v>
      </c>
      <c r="D383" s="2">
        <f t="shared" ref="D383:E446" si="45">IF(B383-B382=-B383-B382,0,B383-B382)</f>
        <v>0</v>
      </c>
      <c r="E383" s="30">
        <f t="shared" si="45"/>
        <v>0</v>
      </c>
      <c r="F383" s="73">
        <f t="shared" ref="F383:G446" si="46">IFERROR(D383/B382,0)</f>
        <v>0</v>
      </c>
      <c r="G383" s="43">
        <f t="shared" si="46"/>
        <v>0</v>
      </c>
      <c r="I383" s="19">
        <f t="shared" ref="I383:I414" si="47">ROUND(B382*$N$2/$O$1053,2)</f>
        <v>7107.73</v>
      </c>
      <c r="J383" s="138">
        <f t="shared" si="40"/>
        <v>3080.0149999999999</v>
      </c>
      <c r="K383" s="78">
        <f t="shared" si="35"/>
        <v>554.40269999999998</v>
      </c>
      <c r="L383" s="144">
        <f t="shared" si="42"/>
        <v>789.74739999999997</v>
      </c>
      <c r="M383" s="87">
        <f t="shared" si="37"/>
        <v>142.15450000000001</v>
      </c>
      <c r="N383" s="14"/>
      <c r="O383" s="14"/>
      <c r="P383" s="14"/>
      <c r="V383" s="36">
        <f t="shared" ref="V383:V390" si="48">C383+(ROUND(C383*$V$2,2))</f>
        <v>1444.81</v>
      </c>
      <c r="W383" s="36">
        <f t="shared" si="44"/>
        <v>1436.17</v>
      </c>
    </row>
    <row r="384" spans="1:23" x14ac:dyDescent="0.2">
      <c r="A384" s="171">
        <v>41341</v>
      </c>
      <c r="B384" s="2">
        <v>289047559.75999999</v>
      </c>
      <c r="C384" s="2">
        <v>1440.49</v>
      </c>
      <c r="D384" s="2">
        <f t="shared" si="45"/>
        <v>0</v>
      </c>
      <c r="E384" s="30">
        <f t="shared" si="45"/>
        <v>0</v>
      </c>
      <c r="F384" s="73">
        <f t="shared" si="46"/>
        <v>0</v>
      </c>
      <c r="G384" s="43">
        <f t="shared" si="46"/>
        <v>0</v>
      </c>
      <c r="I384" s="19">
        <f t="shared" si="47"/>
        <v>7107.73</v>
      </c>
      <c r="J384" s="138">
        <f t="shared" si="40"/>
        <v>3080.0149999999999</v>
      </c>
      <c r="K384" s="78">
        <f t="shared" si="35"/>
        <v>554.40269999999998</v>
      </c>
      <c r="L384" s="144">
        <f t="shared" si="42"/>
        <v>789.74739999999997</v>
      </c>
      <c r="M384" s="87">
        <f t="shared" si="37"/>
        <v>142.15450000000001</v>
      </c>
      <c r="N384" s="14"/>
      <c r="O384" s="14"/>
      <c r="P384" s="14"/>
      <c r="V384" s="36">
        <f t="shared" si="48"/>
        <v>1444.81</v>
      </c>
      <c r="W384" s="36">
        <f t="shared" si="44"/>
        <v>1436.17</v>
      </c>
    </row>
    <row r="385" spans="1:23" x14ac:dyDescent="0.2">
      <c r="A385" s="171">
        <v>41342</v>
      </c>
      <c r="B385" s="2">
        <v>289047559.75999999</v>
      </c>
      <c r="C385" s="2">
        <v>1440.49</v>
      </c>
      <c r="D385" s="2">
        <f t="shared" si="45"/>
        <v>0</v>
      </c>
      <c r="E385" s="30">
        <f t="shared" si="45"/>
        <v>0</v>
      </c>
      <c r="F385" s="73">
        <f t="shared" si="46"/>
        <v>0</v>
      </c>
      <c r="G385" s="43">
        <f t="shared" si="46"/>
        <v>0</v>
      </c>
      <c r="I385" s="31">
        <f t="shared" si="47"/>
        <v>7107.73</v>
      </c>
      <c r="J385" s="137">
        <f t="shared" si="40"/>
        <v>3080.0149999999999</v>
      </c>
      <c r="K385" s="77">
        <f t="shared" si="35"/>
        <v>554.40269999999998</v>
      </c>
      <c r="L385" s="137">
        <f t="shared" si="42"/>
        <v>789.74739999999997</v>
      </c>
      <c r="M385" s="77">
        <f t="shared" si="37"/>
        <v>142.15450000000001</v>
      </c>
      <c r="N385" s="14"/>
      <c r="O385" s="14"/>
      <c r="P385" s="14"/>
      <c r="V385" s="36">
        <f t="shared" si="48"/>
        <v>1444.81</v>
      </c>
      <c r="W385" s="36">
        <f t="shared" si="44"/>
        <v>1436.17</v>
      </c>
    </row>
    <row r="386" spans="1:23" x14ac:dyDescent="0.2">
      <c r="A386" s="171">
        <v>41343</v>
      </c>
      <c r="B386" s="2">
        <v>289047559.75999999</v>
      </c>
      <c r="C386" s="2">
        <v>1440.49</v>
      </c>
      <c r="D386" s="2">
        <f t="shared" si="45"/>
        <v>0</v>
      </c>
      <c r="E386" s="30">
        <f t="shared" si="45"/>
        <v>0</v>
      </c>
      <c r="F386" s="73">
        <f t="shared" si="46"/>
        <v>0</v>
      </c>
      <c r="G386" s="43">
        <f t="shared" si="46"/>
        <v>0</v>
      </c>
      <c r="I386" s="31">
        <f t="shared" si="47"/>
        <v>7107.73</v>
      </c>
      <c r="J386" s="137">
        <f t="shared" si="40"/>
        <v>3080.0149999999999</v>
      </c>
      <c r="K386" s="77">
        <f t="shared" si="35"/>
        <v>554.40269999999998</v>
      </c>
      <c r="L386" s="137">
        <f t="shared" si="42"/>
        <v>789.74739999999997</v>
      </c>
      <c r="M386" s="77">
        <f t="shared" si="37"/>
        <v>142.15450000000001</v>
      </c>
      <c r="N386" s="14"/>
      <c r="O386" s="14"/>
      <c r="P386" s="14"/>
      <c r="V386" s="36">
        <f t="shared" si="48"/>
        <v>1444.81</v>
      </c>
      <c r="W386" s="36">
        <f t="shared" si="44"/>
        <v>1436.17</v>
      </c>
    </row>
    <row r="387" spans="1:23" x14ac:dyDescent="0.2">
      <c r="A387" s="171">
        <v>41344</v>
      </c>
      <c r="B387" s="2">
        <v>289047559.75999999</v>
      </c>
      <c r="C387" s="2">
        <v>1440.49</v>
      </c>
      <c r="D387" s="2">
        <f t="shared" si="45"/>
        <v>0</v>
      </c>
      <c r="E387" s="30">
        <f t="shared" si="45"/>
        <v>0</v>
      </c>
      <c r="F387" s="73">
        <f t="shared" si="46"/>
        <v>0</v>
      </c>
      <c r="G387" s="43">
        <f t="shared" si="46"/>
        <v>0</v>
      </c>
      <c r="I387" s="31">
        <f t="shared" si="47"/>
        <v>7107.73</v>
      </c>
      <c r="J387" s="137">
        <f t="shared" si="40"/>
        <v>3080.0149999999999</v>
      </c>
      <c r="K387" s="77">
        <f t="shared" si="35"/>
        <v>554.40269999999998</v>
      </c>
      <c r="L387" s="137">
        <f t="shared" si="42"/>
        <v>789.74739999999997</v>
      </c>
      <c r="M387" s="77">
        <f t="shared" si="37"/>
        <v>142.15450000000001</v>
      </c>
      <c r="N387" s="14"/>
      <c r="O387" s="14"/>
      <c r="P387" s="14"/>
      <c r="V387" s="36">
        <f t="shared" si="48"/>
        <v>1444.81</v>
      </c>
      <c r="W387" s="36">
        <f t="shared" si="44"/>
        <v>1436.17</v>
      </c>
    </row>
    <row r="388" spans="1:23" x14ac:dyDescent="0.2">
      <c r="A388" s="171">
        <v>41345</v>
      </c>
      <c r="B388" s="2">
        <v>289047559.75999999</v>
      </c>
      <c r="C388" s="2">
        <v>1440.49</v>
      </c>
      <c r="D388" s="2">
        <f t="shared" si="45"/>
        <v>0</v>
      </c>
      <c r="E388" s="30">
        <f t="shared" si="45"/>
        <v>0</v>
      </c>
      <c r="F388" s="73">
        <f t="shared" si="46"/>
        <v>0</v>
      </c>
      <c r="G388" s="43">
        <f t="shared" si="46"/>
        <v>0</v>
      </c>
      <c r="I388" s="19">
        <f t="shared" si="47"/>
        <v>7107.73</v>
      </c>
      <c r="J388" s="138">
        <f t="shared" si="40"/>
        <v>3080.0149999999999</v>
      </c>
      <c r="K388" s="78">
        <f t="shared" si="35"/>
        <v>554.40269999999998</v>
      </c>
      <c r="L388" s="144">
        <f t="shared" si="42"/>
        <v>789.74739999999997</v>
      </c>
      <c r="M388" s="87">
        <f t="shared" si="37"/>
        <v>142.15450000000001</v>
      </c>
      <c r="N388" s="14"/>
      <c r="O388" s="14"/>
      <c r="P388" s="14"/>
      <c r="V388" s="36">
        <f t="shared" si="48"/>
        <v>1444.81</v>
      </c>
      <c r="W388" s="36">
        <f t="shared" si="44"/>
        <v>1436.17</v>
      </c>
    </row>
    <row r="389" spans="1:23" x14ac:dyDescent="0.2">
      <c r="A389" s="171">
        <v>41346</v>
      </c>
      <c r="B389" s="2">
        <v>289047559.75999999</v>
      </c>
      <c r="C389" s="2">
        <v>1440.49</v>
      </c>
      <c r="D389" s="2">
        <f t="shared" si="45"/>
        <v>0</v>
      </c>
      <c r="E389" s="30">
        <f t="shared" si="45"/>
        <v>0</v>
      </c>
      <c r="F389" s="73">
        <f t="shared" si="46"/>
        <v>0</v>
      </c>
      <c r="G389" s="43">
        <f t="shared" si="46"/>
        <v>0</v>
      </c>
      <c r="I389" s="19">
        <f t="shared" si="47"/>
        <v>7107.73</v>
      </c>
      <c r="J389" s="138">
        <f t="shared" si="40"/>
        <v>3080.0149999999999</v>
      </c>
      <c r="K389" s="78">
        <f t="shared" si="35"/>
        <v>554.40269999999998</v>
      </c>
      <c r="L389" s="144">
        <f t="shared" si="42"/>
        <v>789.74739999999997</v>
      </c>
      <c r="M389" s="87">
        <f t="shared" si="37"/>
        <v>142.15450000000001</v>
      </c>
      <c r="N389" s="14"/>
      <c r="O389" s="14"/>
      <c r="P389" s="14"/>
      <c r="V389" s="36">
        <f t="shared" si="48"/>
        <v>1444.81</v>
      </c>
      <c r="W389" s="36">
        <f t="shared" si="44"/>
        <v>1436.17</v>
      </c>
    </row>
    <row r="390" spans="1:23" x14ac:dyDescent="0.2">
      <c r="A390" s="171">
        <v>41347</v>
      </c>
      <c r="B390" s="2">
        <v>289047559.75999999</v>
      </c>
      <c r="C390" s="2">
        <v>1440.49</v>
      </c>
      <c r="D390" s="2">
        <f t="shared" si="45"/>
        <v>0</v>
      </c>
      <c r="E390" s="30">
        <f t="shared" si="45"/>
        <v>0</v>
      </c>
      <c r="F390" s="73">
        <f t="shared" si="46"/>
        <v>0</v>
      </c>
      <c r="G390" s="43">
        <f t="shared" si="46"/>
        <v>0</v>
      </c>
      <c r="I390" s="19">
        <f t="shared" si="47"/>
        <v>7107.73</v>
      </c>
      <c r="J390" s="138">
        <f t="shared" si="40"/>
        <v>3080.0149999999999</v>
      </c>
      <c r="K390" s="78">
        <f t="shared" si="35"/>
        <v>554.40269999999998</v>
      </c>
      <c r="L390" s="144">
        <f t="shared" si="42"/>
        <v>789.74739999999997</v>
      </c>
      <c r="M390" s="87">
        <f t="shared" si="37"/>
        <v>142.15450000000001</v>
      </c>
      <c r="N390" s="14"/>
      <c r="O390" s="14"/>
      <c r="P390" s="14"/>
      <c r="V390" s="36">
        <f t="shared" si="48"/>
        <v>1444.81</v>
      </c>
      <c r="W390" s="36">
        <f t="shared" si="44"/>
        <v>1436.17</v>
      </c>
    </row>
    <row r="391" spans="1:23" x14ac:dyDescent="0.2">
      <c r="A391" s="171">
        <v>41348</v>
      </c>
      <c r="B391" s="2">
        <v>289047559.75999999</v>
      </c>
      <c r="C391" s="2">
        <v>1440.49</v>
      </c>
      <c r="D391" s="2">
        <f t="shared" si="45"/>
        <v>0</v>
      </c>
      <c r="E391" s="30">
        <f t="shared" si="45"/>
        <v>0</v>
      </c>
      <c r="F391" s="73">
        <f t="shared" si="46"/>
        <v>0</v>
      </c>
      <c r="G391" s="43">
        <f t="shared" si="46"/>
        <v>0</v>
      </c>
      <c r="I391" s="19">
        <f t="shared" si="47"/>
        <v>7107.73</v>
      </c>
      <c r="J391" s="138">
        <f t="shared" si="40"/>
        <v>3080.0149999999999</v>
      </c>
      <c r="K391" s="78">
        <f t="shared" si="35"/>
        <v>554.40269999999998</v>
      </c>
      <c r="L391" s="144">
        <f t="shared" si="42"/>
        <v>789.74739999999997</v>
      </c>
      <c r="M391" s="87">
        <f t="shared" si="37"/>
        <v>142.15450000000001</v>
      </c>
      <c r="N391" s="14"/>
      <c r="O391" s="14"/>
      <c r="P391" s="14"/>
      <c r="V391" s="36">
        <f>C391+(ROUND(C391*$V$2,2))</f>
        <v>1444.81</v>
      </c>
      <c r="W391" s="36">
        <f>C391-(ROUND(C391*$V$2,2))</f>
        <v>1436.17</v>
      </c>
    </row>
    <row r="392" spans="1:23" x14ac:dyDescent="0.2">
      <c r="A392" s="171">
        <v>41349</v>
      </c>
      <c r="B392" s="2">
        <v>289047559.75999999</v>
      </c>
      <c r="C392" s="2">
        <v>1440.49</v>
      </c>
      <c r="D392" s="2">
        <f t="shared" si="45"/>
        <v>0</v>
      </c>
      <c r="E392" s="30">
        <f t="shared" si="45"/>
        <v>0</v>
      </c>
      <c r="F392" s="73">
        <f t="shared" si="46"/>
        <v>0</v>
      </c>
      <c r="G392" s="43">
        <f t="shared" si="46"/>
        <v>0</v>
      </c>
      <c r="I392" s="19">
        <f t="shared" si="47"/>
        <v>7107.73</v>
      </c>
      <c r="J392" s="138">
        <f t="shared" si="40"/>
        <v>3080.0149999999999</v>
      </c>
      <c r="K392" s="78">
        <f t="shared" ref="K392:K455" si="49">ROUND(J392*18%,4)</f>
        <v>554.40269999999998</v>
      </c>
      <c r="L392" s="144">
        <f t="shared" si="42"/>
        <v>789.74739999999997</v>
      </c>
      <c r="M392" s="87">
        <f t="shared" ref="M392:M455" si="50">ROUND(L392*18%,4)</f>
        <v>142.15450000000001</v>
      </c>
      <c r="N392" s="14"/>
      <c r="O392" s="14"/>
      <c r="P392" s="14"/>
      <c r="Q392" s="83"/>
      <c r="R392" s="83"/>
      <c r="V392" s="36">
        <f t="shared" ref="V392:V455" si="51">C392+(ROUND(C392*$V$2,2))</f>
        <v>1444.81</v>
      </c>
      <c r="W392" s="36">
        <f t="shared" ref="W392:W455" si="52">C392-(ROUND(C392*$V$2,2))</f>
        <v>1436.17</v>
      </c>
    </row>
    <row r="393" spans="1:23" x14ac:dyDescent="0.2">
      <c r="A393" s="171">
        <v>41350</v>
      </c>
      <c r="B393" s="2">
        <v>289047559.75999999</v>
      </c>
      <c r="C393" s="2">
        <v>1440.49</v>
      </c>
      <c r="D393" s="2">
        <f t="shared" si="45"/>
        <v>0</v>
      </c>
      <c r="E393" s="30">
        <f t="shared" si="45"/>
        <v>0</v>
      </c>
      <c r="F393" s="73">
        <f t="shared" si="46"/>
        <v>0</v>
      </c>
      <c r="G393" s="43">
        <f t="shared" si="46"/>
        <v>0</v>
      </c>
      <c r="I393" s="19">
        <f t="shared" si="47"/>
        <v>7107.73</v>
      </c>
      <c r="J393" s="138">
        <f t="shared" si="40"/>
        <v>3080.0149999999999</v>
      </c>
      <c r="K393" s="78">
        <f t="shared" si="49"/>
        <v>554.40269999999998</v>
      </c>
      <c r="L393" s="144">
        <f t="shared" si="42"/>
        <v>789.74739999999997</v>
      </c>
      <c r="M393" s="87">
        <f t="shared" si="50"/>
        <v>142.15450000000001</v>
      </c>
      <c r="N393" s="14"/>
      <c r="O393" s="14"/>
      <c r="P393" s="14"/>
      <c r="Q393" s="83"/>
      <c r="R393" s="83"/>
      <c r="V393" s="36">
        <f t="shared" si="51"/>
        <v>1444.81</v>
      </c>
      <c r="W393" s="36">
        <f t="shared" si="52"/>
        <v>1436.17</v>
      </c>
    </row>
    <row r="394" spans="1:23" x14ac:dyDescent="0.2">
      <c r="A394" s="171">
        <v>41351</v>
      </c>
      <c r="B394" s="2">
        <v>289047559.75999999</v>
      </c>
      <c r="C394" s="2">
        <v>1440.49</v>
      </c>
      <c r="D394" s="2">
        <f t="shared" si="45"/>
        <v>0</v>
      </c>
      <c r="E394" s="30">
        <f t="shared" si="45"/>
        <v>0</v>
      </c>
      <c r="F394" s="73">
        <f t="shared" si="46"/>
        <v>0</v>
      </c>
      <c r="G394" s="43">
        <f t="shared" si="46"/>
        <v>0</v>
      </c>
      <c r="I394" s="31">
        <f t="shared" si="47"/>
        <v>7107.73</v>
      </c>
      <c r="J394" s="137">
        <f t="shared" si="40"/>
        <v>3080.0149999999999</v>
      </c>
      <c r="K394" s="77">
        <f t="shared" si="49"/>
        <v>554.40269999999998</v>
      </c>
      <c r="L394" s="137">
        <f t="shared" si="42"/>
        <v>789.74739999999997</v>
      </c>
      <c r="M394" s="77">
        <f t="shared" si="50"/>
        <v>142.15450000000001</v>
      </c>
      <c r="N394" s="14"/>
      <c r="O394" s="14"/>
      <c r="P394" s="14"/>
      <c r="Q394" s="83"/>
      <c r="R394" s="83"/>
      <c r="V394" s="36">
        <f t="shared" si="51"/>
        <v>1444.81</v>
      </c>
      <c r="W394" s="36">
        <f t="shared" si="52"/>
        <v>1436.17</v>
      </c>
    </row>
    <row r="395" spans="1:23" x14ac:dyDescent="0.2">
      <c r="A395" s="171">
        <v>41352</v>
      </c>
      <c r="B395" s="2">
        <v>289047559.75999999</v>
      </c>
      <c r="C395" s="2">
        <v>1440.49</v>
      </c>
      <c r="D395" s="2">
        <f t="shared" si="45"/>
        <v>0</v>
      </c>
      <c r="E395" s="30">
        <f t="shared" si="45"/>
        <v>0</v>
      </c>
      <c r="F395" s="73">
        <f t="shared" si="46"/>
        <v>0</v>
      </c>
      <c r="G395" s="43">
        <f t="shared" si="46"/>
        <v>0</v>
      </c>
      <c r="I395" s="31">
        <f t="shared" si="47"/>
        <v>7107.73</v>
      </c>
      <c r="J395" s="137">
        <f t="shared" si="40"/>
        <v>3080.0149999999999</v>
      </c>
      <c r="K395" s="77">
        <f t="shared" si="49"/>
        <v>554.40269999999998</v>
      </c>
      <c r="L395" s="137">
        <f t="shared" si="42"/>
        <v>789.74739999999997</v>
      </c>
      <c r="M395" s="77">
        <f t="shared" si="50"/>
        <v>142.15450000000001</v>
      </c>
      <c r="N395" s="14"/>
      <c r="O395" s="14"/>
      <c r="P395" s="14"/>
      <c r="Q395" s="83"/>
      <c r="R395" s="83"/>
      <c r="V395" s="36">
        <f t="shared" si="51"/>
        <v>1444.81</v>
      </c>
      <c r="W395" s="36">
        <f t="shared" si="52"/>
        <v>1436.17</v>
      </c>
    </row>
    <row r="396" spans="1:23" x14ac:dyDescent="0.2">
      <c r="A396" s="171">
        <v>41353</v>
      </c>
      <c r="B396" s="2">
        <v>289047559.75999999</v>
      </c>
      <c r="C396" s="2">
        <v>1440.49</v>
      </c>
      <c r="D396" s="2">
        <f t="shared" si="45"/>
        <v>0</v>
      </c>
      <c r="E396" s="30">
        <f t="shared" si="45"/>
        <v>0</v>
      </c>
      <c r="F396" s="73">
        <f t="shared" si="46"/>
        <v>0</v>
      </c>
      <c r="G396" s="43">
        <f t="shared" si="46"/>
        <v>0</v>
      </c>
      <c r="I396" s="19">
        <f t="shared" si="47"/>
        <v>7107.73</v>
      </c>
      <c r="J396" s="138">
        <f t="shared" si="40"/>
        <v>3080.0149999999999</v>
      </c>
      <c r="K396" s="78">
        <f t="shared" si="49"/>
        <v>554.40269999999998</v>
      </c>
      <c r="L396" s="144">
        <f t="shared" si="42"/>
        <v>789.74739999999997</v>
      </c>
      <c r="M396" s="87">
        <f t="shared" si="50"/>
        <v>142.15450000000001</v>
      </c>
      <c r="N396" s="14"/>
      <c r="O396" s="14"/>
      <c r="P396" s="14"/>
      <c r="Q396" s="83"/>
      <c r="R396" s="83"/>
      <c r="V396" s="36">
        <f t="shared" si="51"/>
        <v>1444.81</v>
      </c>
      <c r="W396" s="36">
        <f t="shared" si="52"/>
        <v>1436.17</v>
      </c>
    </row>
    <row r="397" spans="1:23" x14ac:dyDescent="0.2">
      <c r="A397" s="171">
        <v>41354</v>
      </c>
      <c r="B397" s="2">
        <v>289047559.75999999</v>
      </c>
      <c r="C397" s="2">
        <v>1440.49</v>
      </c>
      <c r="D397" s="2">
        <f t="shared" si="45"/>
        <v>0</v>
      </c>
      <c r="E397" s="30">
        <f t="shared" si="45"/>
        <v>0</v>
      </c>
      <c r="F397" s="73">
        <f t="shared" si="46"/>
        <v>0</v>
      </c>
      <c r="G397" s="43">
        <f t="shared" si="46"/>
        <v>0</v>
      </c>
      <c r="I397" s="19">
        <f t="shared" si="47"/>
        <v>7107.73</v>
      </c>
      <c r="J397" s="138">
        <f t="shared" si="40"/>
        <v>3080.0149999999999</v>
      </c>
      <c r="K397" s="78">
        <f t="shared" si="49"/>
        <v>554.40269999999998</v>
      </c>
      <c r="L397" s="144">
        <f t="shared" si="42"/>
        <v>789.74739999999997</v>
      </c>
      <c r="M397" s="87">
        <f t="shared" si="50"/>
        <v>142.15450000000001</v>
      </c>
      <c r="N397" s="14"/>
      <c r="O397" s="14"/>
      <c r="P397" s="14"/>
      <c r="Q397" s="83"/>
      <c r="R397" s="83"/>
      <c r="V397" s="36">
        <f t="shared" si="51"/>
        <v>1444.81</v>
      </c>
      <c r="W397" s="36">
        <f t="shared" si="52"/>
        <v>1436.17</v>
      </c>
    </row>
    <row r="398" spans="1:23" x14ac:dyDescent="0.2">
      <c r="A398" s="171">
        <v>41355</v>
      </c>
      <c r="B398" s="2">
        <v>289047559.75999999</v>
      </c>
      <c r="C398" s="2">
        <v>1440.49</v>
      </c>
      <c r="D398" s="2">
        <f t="shared" si="45"/>
        <v>0</v>
      </c>
      <c r="E398" s="30">
        <f t="shared" si="45"/>
        <v>0</v>
      </c>
      <c r="F398" s="73">
        <f t="shared" si="46"/>
        <v>0</v>
      </c>
      <c r="G398" s="43">
        <f t="shared" si="46"/>
        <v>0</v>
      </c>
      <c r="I398" s="19">
        <f t="shared" si="47"/>
        <v>7107.73</v>
      </c>
      <c r="J398" s="138">
        <f t="shared" si="40"/>
        <v>3080.0149999999999</v>
      </c>
      <c r="K398" s="78">
        <f t="shared" si="49"/>
        <v>554.40269999999998</v>
      </c>
      <c r="L398" s="144">
        <f t="shared" si="42"/>
        <v>789.74739999999997</v>
      </c>
      <c r="M398" s="87">
        <f t="shared" si="50"/>
        <v>142.15450000000001</v>
      </c>
      <c r="N398" s="14"/>
      <c r="O398" s="116"/>
      <c r="P398" s="14"/>
      <c r="Q398" s="83"/>
      <c r="R398" s="83"/>
      <c r="S398" s="118"/>
      <c r="V398" s="36">
        <f t="shared" si="51"/>
        <v>1444.81</v>
      </c>
      <c r="W398" s="36">
        <f t="shared" si="52"/>
        <v>1436.17</v>
      </c>
    </row>
    <row r="399" spans="1:23" x14ac:dyDescent="0.2">
      <c r="A399" s="171">
        <v>41356</v>
      </c>
      <c r="B399" s="2">
        <v>289047559.75999999</v>
      </c>
      <c r="C399" s="2">
        <v>1440.49</v>
      </c>
      <c r="D399" s="2">
        <f t="shared" si="45"/>
        <v>0</v>
      </c>
      <c r="E399" s="30">
        <f t="shared" si="45"/>
        <v>0</v>
      </c>
      <c r="F399" s="73">
        <f t="shared" si="46"/>
        <v>0</v>
      </c>
      <c r="G399" s="43">
        <f t="shared" si="46"/>
        <v>0</v>
      </c>
      <c r="I399" s="19">
        <f t="shared" si="47"/>
        <v>7107.73</v>
      </c>
      <c r="J399" s="138">
        <f t="shared" si="40"/>
        <v>3080.0149999999999</v>
      </c>
      <c r="K399" s="78">
        <f t="shared" si="49"/>
        <v>554.40269999999998</v>
      </c>
      <c r="L399" s="144">
        <f t="shared" si="42"/>
        <v>789.74739999999997</v>
      </c>
      <c r="M399" s="87">
        <f t="shared" si="50"/>
        <v>142.15450000000001</v>
      </c>
      <c r="N399" s="14"/>
      <c r="O399" s="14"/>
      <c r="P399" s="14"/>
      <c r="Q399" s="83"/>
      <c r="R399" s="83"/>
      <c r="V399" s="36">
        <f t="shared" si="51"/>
        <v>1444.81</v>
      </c>
      <c r="W399" s="36">
        <f t="shared" si="52"/>
        <v>1436.17</v>
      </c>
    </row>
    <row r="400" spans="1:23" x14ac:dyDescent="0.2">
      <c r="A400" s="171">
        <v>41357</v>
      </c>
      <c r="B400" s="2">
        <v>289047559.75999999</v>
      </c>
      <c r="C400" s="2">
        <v>1440.49</v>
      </c>
      <c r="D400" s="2">
        <f t="shared" si="45"/>
        <v>0</v>
      </c>
      <c r="E400" s="30">
        <f t="shared" si="45"/>
        <v>0</v>
      </c>
      <c r="F400" s="73">
        <f t="shared" si="46"/>
        <v>0</v>
      </c>
      <c r="G400" s="43">
        <f t="shared" si="46"/>
        <v>0</v>
      </c>
      <c r="I400" s="19">
        <f t="shared" si="47"/>
        <v>7107.73</v>
      </c>
      <c r="J400" s="138">
        <f t="shared" si="40"/>
        <v>3080.0149999999999</v>
      </c>
      <c r="K400" s="78">
        <f t="shared" si="49"/>
        <v>554.40269999999998</v>
      </c>
      <c r="L400" s="144">
        <f t="shared" si="42"/>
        <v>789.74739999999997</v>
      </c>
      <c r="M400" s="87">
        <f t="shared" si="50"/>
        <v>142.15450000000001</v>
      </c>
      <c r="N400" s="14"/>
      <c r="O400" s="14"/>
      <c r="P400" s="14"/>
      <c r="Q400" s="83"/>
      <c r="R400" s="83"/>
      <c r="V400" s="36">
        <f t="shared" si="51"/>
        <v>1444.81</v>
      </c>
      <c r="W400" s="36">
        <f t="shared" si="52"/>
        <v>1436.17</v>
      </c>
    </row>
    <row r="401" spans="1:23" x14ac:dyDescent="0.2">
      <c r="A401" s="171">
        <v>41358</v>
      </c>
      <c r="B401" s="2">
        <v>289047559.75999999</v>
      </c>
      <c r="C401" s="2">
        <v>1440.49</v>
      </c>
      <c r="D401" s="2">
        <f t="shared" si="45"/>
        <v>0</v>
      </c>
      <c r="E401" s="30">
        <f t="shared" si="45"/>
        <v>0</v>
      </c>
      <c r="F401" s="73">
        <f t="shared" si="46"/>
        <v>0</v>
      </c>
      <c r="G401" s="43">
        <f t="shared" si="46"/>
        <v>0</v>
      </c>
      <c r="I401" s="31">
        <f t="shared" si="47"/>
        <v>7107.73</v>
      </c>
      <c r="J401" s="137">
        <f t="shared" si="40"/>
        <v>3080.0149999999999</v>
      </c>
      <c r="K401" s="77">
        <f t="shared" si="49"/>
        <v>554.40269999999998</v>
      </c>
      <c r="L401" s="137">
        <f t="shared" si="42"/>
        <v>789.74739999999997</v>
      </c>
      <c r="M401" s="77">
        <f t="shared" si="50"/>
        <v>142.15450000000001</v>
      </c>
      <c r="N401" s="14"/>
      <c r="O401" s="14"/>
      <c r="P401" s="14"/>
      <c r="Q401" s="83"/>
      <c r="R401" s="83"/>
      <c r="V401" s="36">
        <f t="shared" si="51"/>
        <v>1444.81</v>
      </c>
      <c r="W401" s="36">
        <f t="shared" si="52"/>
        <v>1436.17</v>
      </c>
    </row>
    <row r="402" spans="1:23" x14ac:dyDescent="0.2">
      <c r="A402" s="171">
        <v>41359</v>
      </c>
      <c r="B402" s="2">
        <v>289047559.75999999</v>
      </c>
      <c r="C402" s="2">
        <v>1440.49</v>
      </c>
      <c r="D402" s="2">
        <f t="shared" si="45"/>
        <v>0</v>
      </c>
      <c r="E402" s="30">
        <f t="shared" si="45"/>
        <v>0</v>
      </c>
      <c r="F402" s="73">
        <f t="shared" si="46"/>
        <v>0</v>
      </c>
      <c r="G402" s="43">
        <f t="shared" si="46"/>
        <v>0</v>
      </c>
      <c r="I402" s="31">
        <f t="shared" si="47"/>
        <v>7107.73</v>
      </c>
      <c r="J402" s="137">
        <f t="shared" si="40"/>
        <v>3080.0149999999999</v>
      </c>
      <c r="K402" s="77">
        <f t="shared" si="49"/>
        <v>554.40269999999998</v>
      </c>
      <c r="L402" s="137">
        <f t="shared" si="42"/>
        <v>789.74739999999997</v>
      </c>
      <c r="M402" s="77">
        <f t="shared" si="50"/>
        <v>142.15450000000001</v>
      </c>
      <c r="N402" s="191" t="s">
        <v>54</v>
      </c>
      <c r="O402" s="191"/>
      <c r="P402" s="191"/>
      <c r="Q402" s="83"/>
      <c r="R402" s="83"/>
      <c r="V402" s="36">
        <f t="shared" si="51"/>
        <v>1444.81</v>
      </c>
      <c r="W402" s="36">
        <f t="shared" si="52"/>
        <v>1436.17</v>
      </c>
    </row>
    <row r="403" spans="1:23" x14ac:dyDescent="0.2">
      <c r="A403" s="171">
        <v>41360</v>
      </c>
      <c r="B403" s="2">
        <v>289047559.75999999</v>
      </c>
      <c r="C403" s="2">
        <v>1440.49</v>
      </c>
      <c r="D403" s="2">
        <f t="shared" si="45"/>
        <v>0</v>
      </c>
      <c r="E403" s="30">
        <f t="shared" si="45"/>
        <v>0</v>
      </c>
      <c r="F403" s="73">
        <f t="shared" si="46"/>
        <v>0</v>
      </c>
      <c r="G403" s="43">
        <f t="shared" si="46"/>
        <v>0</v>
      </c>
      <c r="I403" s="19">
        <f t="shared" si="47"/>
        <v>7107.73</v>
      </c>
      <c r="J403" s="138">
        <f t="shared" si="40"/>
        <v>3080.0149999999999</v>
      </c>
      <c r="K403" s="78">
        <f t="shared" si="49"/>
        <v>554.40269999999998</v>
      </c>
      <c r="L403" s="144">
        <f t="shared" si="42"/>
        <v>789.74739999999997</v>
      </c>
      <c r="M403" s="87">
        <f t="shared" si="50"/>
        <v>142.15450000000001</v>
      </c>
      <c r="N403" s="119" t="s">
        <v>52</v>
      </c>
      <c r="O403" s="120">
        <f>SUM(J378:J408)</f>
        <v>95816.09599999999</v>
      </c>
      <c r="P403" s="76">
        <f>SUM(L378:L408)</f>
        <v>24568.228900000002</v>
      </c>
      <c r="Q403" s="83"/>
      <c r="R403" s="83"/>
      <c r="V403" s="36">
        <f t="shared" si="51"/>
        <v>1444.81</v>
      </c>
      <c r="W403" s="36">
        <f t="shared" si="52"/>
        <v>1436.17</v>
      </c>
    </row>
    <row r="404" spans="1:23" x14ac:dyDescent="0.2">
      <c r="A404" s="171">
        <v>41361</v>
      </c>
      <c r="B404" s="2">
        <v>289047559.75999999</v>
      </c>
      <c r="C404" s="2">
        <v>1440.49</v>
      </c>
      <c r="D404" s="2">
        <f t="shared" si="45"/>
        <v>0</v>
      </c>
      <c r="E404" s="30">
        <f t="shared" si="45"/>
        <v>0</v>
      </c>
      <c r="F404" s="73">
        <f t="shared" si="46"/>
        <v>0</v>
      </c>
      <c r="G404" s="43">
        <f t="shared" si="46"/>
        <v>0</v>
      </c>
      <c r="I404" s="19">
        <f t="shared" si="47"/>
        <v>7107.73</v>
      </c>
      <c r="J404" s="138">
        <f t="shared" si="40"/>
        <v>3080.0149999999999</v>
      </c>
      <c r="K404" s="78">
        <f t="shared" si="49"/>
        <v>554.40269999999998</v>
      </c>
      <c r="L404" s="144">
        <f t="shared" si="42"/>
        <v>789.74739999999997</v>
      </c>
      <c r="M404" s="87">
        <f t="shared" si="50"/>
        <v>142.15450000000001</v>
      </c>
      <c r="N404" s="119" t="s">
        <v>53</v>
      </c>
      <c r="O404" s="76">
        <f>SUM(K378:K408)</f>
        <v>17246.897400000005</v>
      </c>
      <c r="P404" s="76">
        <f>SUM(M378:M408)</f>
        <v>4422.2803000000031</v>
      </c>
      <c r="Q404" s="83"/>
      <c r="R404" s="83"/>
      <c r="V404" s="36">
        <f t="shared" si="51"/>
        <v>1444.81</v>
      </c>
      <c r="W404" s="36">
        <f t="shared" si="52"/>
        <v>1436.17</v>
      </c>
    </row>
    <row r="405" spans="1:23" x14ac:dyDescent="0.2">
      <c r="A405" s="171">
        <v>41362</v>
      </c>
      <c r="B405" s="31">
        <v>299546790.42000002</v>
      </c>
      <c r="C405" s="31">
        <v>1492.81</v>
      </c>
      <c r="D405" s="2">
        <f t="shared" si="45"/>
        <v>10499230.660000026</v>
      </c>
      <c r="E405" s="30">
        <f t="shared" si="45"/>
        <v>52.319999999999936</v>
      </c>
      <c r="F405" s="73">
        <f t="shared" si="46"/>
        <v>3.6323540211575134E-2</v>
      </c>
      <c r="G405" s="43">
        <f t="shared" si="46"/>
        <v>3.6320974112975399E-2</v>
      </c>
      <c r="I405" s="19">
        <f t="shared" si="47"/>
        <v>7107.73</v>
      </c>
      <c r="J405" s="138">
        <f t="shared" ref="J405:J468" si="53">ROUND(IF(B404&lt;=$R$1054,B404*$S$1054/$O$1053,MAX(IF(B404&lt;=$R$1055,B404*$S$1055/$O$1053,MAX(IF(B404&lt;=$R$1056,B404*$S$1056/$O$1053,MAX(IF(B404&lt;=$R$1057,B404*$S$1057/$O$1053,MAX(IF(B404&lt;=$R$1058,B404*$S$1058/$O$1053,MAX(IF(B404&lt;=$R$1059,B404*$S$1059/$O$1053,MAX(IF(B404&gt;$R$1060,B404*$S$1060/$O$1053,0),$R$1059*$S$1059/$O$1053)),$R$1058*$S$1058/$O$1053)),$R$1057*$S$1057/$O$1053)),$R$1056*$S$1056/$O$1053)),$R$1055*$S$1055/$O$1053)),$R$1054*$S$1054/$O$1053)),4)</f>
        <v>3080.0149999999999</v>
      </c>
      <c r="K405" s="78">
        <f t="shared" si="49"/>
        <v>554.40269999999998</v>
      </c>
      <c r="L405" s="144">
        <f t="shared" si="42"/>
        <v>789.74739999999997</v>
      </c>
      <c r="M405" s="87">
        <f t="shared" si="50"/>
        <v>142.15450000000001</v>
      </c>
      <c r="N405" s="186" t="s">
        <v>7</v>
      </c>
      <c r="O405" s="199"/>
      <c r="P405" s="199"/>
      <c r="Q405" s="83"/>
      <c r="R405" s="83"/>
      <c r="V405" s="36">
        <f t="shared" si="51"/>
        <v>1497.29</v>
      </c>
      <c r="W405" s="36">
        <f t="shared" si="52"/>
        <v>1488.33</v>
      </c>
    </row>
    <row r="406" spans="1:23" x14ac:dyDescent="0.2">
      <c r="A406" s="171">
        <v>41363</v>
      </c>
      <c r="B406" s="2">
        <v>299546790.42000002</v>
      </c>
      <c r="C406" s="2">
        <v>1492.81</v>
      </c>
      <c r="D406" s="2">
        <f t="shared" si="45"/>
        <v>0</v>
      </c>
      <c r="E406" s="30">
        <f t="shared" si="45"/>
        <v>0</v>
      </c>
      <c r="F406" s="73">
        <f t="shared" si="46"/>
        <v>0</v>
      </c>
      <c r="G406" s="43">
        <f t="shared" si="46"/>
        <v>0</v>
      </c>
      <c r="I406" s="19">
        <f t="shared" si="47"/>
        <v>7365.9</v>
      </c>
      <c r="J406" s="138">
        <f t="shared" si="53"/>
        <v>3191.8919999999998</v>
      </c>
      <c r="K406" s="78">
        <f t="shared" si="49"/>
        <v>574.54060000000004</v>
      </c>
      <c r="L406" s="144">
        <f t="shared" si="42"/>
        <v>818.43389999999999</v>
      </c>
      <c r="M406" s="87">
        <f t="shared" si="50"/>
        <v>147.31809999999999</v>
      </c>
      <c r="N406" s="92" t="s">
        <v>43</v>
      </c>
      <c r="O406" s="172" t="s">
        <v>39</v>
      </c>
      <c r="P406" s="93" t="s">
        <v>40</v>
      </c>
      <c r="Q406" s="83"/>
      <c r="R406" s="83"/>
      <c r="V406" s="36">
        <f t="shared" si="51"/>
        <v>1497.29</v>
      </c>
      <c r="W406" s="36">
        <f t="shared" si="52"/>
        <v>1488.33</v>
      </c>
    </row>
    <row r="407" spans="1:23" x14ac:dyDescent="0.2">
      <c r="A407" s="171">
        <v>41364</v>
      </c>
      <c r="B407" s="2">
        <v>299546790.42000002</v>
      </c>
      <c r="C407" s="2">
        <v>1492.81</v>
      </c>
      <c r="D407" s="2">
        <f t="shared" si="45"/>
        <v>0</v>
      </c>
      <c r="E407" s="30">
        <f t="shared" si="45"/>
        <v>0</v>
      </c>
      <c r="F407" s="73">
        <f t="shared" si="46"/>
        <v>0</v>
      </c>
      <c r="G407" s="43">
        <f t="shared" si="46"/>
        <v>0</v>
      </c>
      <c r="I407" s="32">
        <f t="shared" si="47"/>
        <v>7365.9</v>
      </c>
      <c r="J407" s="138">
        <f t="shared" si="53"/>
        <v>3191.8919999999998</v>
      </c>
      <c r="K407" s="78">
        <f t="shared" si="49"/>
        <v>574.54060000000004</v>
      </c>
      <c r="L407" s="144">
        <f t="shared" si="42"/>
        <v>818.43389999999999</v>
      </c>
      <c r="M407" s="87">
        <f t="shared" si="50"/>
        <v>147.31809999999999</v>
      </c>
      <c r="N407" s="94">
        <f>SUM(I378:I407)</f>
        <v>213748.24000000002</v>
      </c>
      <c r="O407" s="89">
        <f>IF(SUM(J378:J408)&lt;20000,20000,SUM(J378:J408))</f>
        <v>95816.09599999999</v>
      </c>
      <c r="P407" s="91">
        <f>IF(SUM(L378:L408)&lt;6000,6000,SUM(L378:L408))</f>
        <v>24568.228900000002</v>
      </c>
      <c r="Q407" s="83"/>
      <c r="R407" s="83"/>
      <c r="V407" s="36">
        <f t="shared" si="51"/>
        <v>1497.29</v>
      </c>
      <c r="W407" s="36">
        <f t="shared" si="52"/>
        <v>1488.33</v>
      </c>
    </row>
    <row r="408" spans="1:23" x14ac:dyDescent="0.2">
      <c r="A408" s="171">
        <v>41365</v>
      </c>
      <c r="B408" s="2">
        <v>299546790.42000002</v>
      </c>
      <c r="C408" s="2">
        <v>1492.81</v>
      </c>
      <c r="D408" s="2">
        <f t="shared" si="45"/>
        <v>0</v>
      </c>
      <c r="E408" s="30">
        <f t="shared" si="45"/>
        <v>0</v>
      </c>
      <c r="F408" s="73">
        <f t="shared" si="46"/>
        <v>0</v>
      </c>
      <c r="G408" s="43">
        <f t="shared" si="46"/>
        <v>0</v>
      </c>
      <c r="I408" s="31">
        <f t="shared" si="47"/>
        <v>7365.9</v>
      </c>
      <c r="J408" s="139">
        <f t="shared" si="53"/>
        <v>3191.8919999999998</v>
      </c>
      <c r="K408" s="79">
        <f t="shared" si="49"/>
        <v>574.54060000000004</v>
      </c>
      <c r="L408" s="139">
        <f t="shared" si="42"/>
        <v>818.43389999999999</v>
      </c>
      <c r="M408" s="79">
        <f t="shared" si="50"/>
        <v>147.31809999999999</v>
      </c>
      <c r="N408" s="94">
        <f>ROUND(N407*18/118,2)</f>
        <v>32605.66</v>
      </c>
      <c r="O408" s="95">
        <f>IF(O407=TRUE,SUM(K378:K408),O407*18%)</f>
        <v>17246.897279999997</v>
      </c>
      <c r="P408" s="96">
        <f>IF(P407=TRUE,SUM(M378:M408),P407*18%)</f>
        <v>4422.2812020000001</v>
      </c>
      <c r="Q408" s="83"/>
      <c r="R408" s="83"/>
      <c r="V408" s="36">
        <f t="shared" si="51"/>
        <v>1497.29</v>
      </c>
      <c r="W408" s="36">
        <f t="shared" si="52"/>
        <v>1488.33</v>
      </c>
    </row>
    <row r="409" spans="1:23" x14ac:dyDescent="0.2">
      <c r="A409" s="171">
        <v>41366</v>
      </c>
      <c r="B409" s="2">
        <v>299546790.42000002</v>
      </c>
      <c r="C409" s="2">
        <v>1492.81</v>
      </c>
      <c r="D409" s="2">
        <f t="shared" si="45"/>
        <v>0</v>
      </c>
      <c r="E409" s="30">
        <f t="shared" si="45"/>
        <v>0</v>
      </c>
      <c r="F409" s="73">
        <f t="shared" si="46"/>
        <v>0</v>
      </c>
      <c r="G409" s="43">
        <f t="shared" si="46"/>
        <v>0</v>
      </c>
      <c r="I409" s="31">
        <f t="shared" si="47"/>
        <v>7365.9</v>
      </c>
      <c r="J409" s="137">
        <f t="shared" si="53"/>
        <v>3191.8919999999998</v>
      </c>
      <c r="K409" s="77">
        <f t="shared" si="49"/>
        <v>574.54060000000004</v>
      </c>
      <c r="L409" s="137">
        <f t="shared" si="42"/>
        <v>818.43389999999999</v>
      </c>
      <c r="M409" s="77">
        <f t="shared" si="50"/>
        <v>147.31809999999999</v>
      </c>
      <c r="N409" s="190" t="s">
        <v>47</v>
      </c>
      <c r="O409" s="190"/>
      <c r="P409" s="190"/>
      <c r="Q409" s="83"/>
      <c r="R409" s="83"/>
      <c r="V409" s="36">
        <f t="shared" si="51"/>
        <v>1497.29</v>
      </c>
      <c r="W409" s="36">
        <f t="shared" si="52"/>
        <v>1488.33</v>
      </c>
    </row>
    <row r="410" spans="1:23" x14ac:dyDescent="0.2">
      <c r="A410" s="171">
        <v>41367</v>
      </c>
      <c r="B410" s="2">
        <v>299546790.42000002</v>
      </c>
      <c r="C410" s="2">
        <v>1492.81</v>
      </c>
      <c r="D410" s="2">
        <f t="shared" si="45"/>
        <v>0</v>
      </c>
      <c r="E410" s="30">
        <f t="shared" si="45"/>
        <v>0</v>
      </c>
      <c r="F410" s="73">
        <f t="shared" si="46"/>
        <v>0</v>
      </c>
      <c r="G410" s="43">
        <f t="shared" si="46"/>
        <v>0</v>
      </c>
      <c r="I410" s="19">
        <f t="shared" si="47"/>
        <v>7365.9</v>
      </c>
      <c r="J410" s="138">
        <f t="shared" si="53"/>
        <v>3191.8919999999998</v>
      </c>
      <c r="K410" s="78">
        <f t="shared" si="49"/>
        <v>574.54060000000004</v>
      </c>
      <c r="L410" s="144">
        <f t="shared" si="42"/>
        <v>818.43389999999999</v>
      </c>
      <c r="M410" s="87">
        <f t="shared" si="50"/>
        <v>147.31809999999999</v>
      </c>
      <c r="N410" s="145"/>
      <c r="O410" s="14"/>
      <c r="P410" s="14"/>
      <c r="V410" s="36">
        <f t="shared" si="51"/>
        <v>1497.29</v>
      </c>
      <c r="W410" s="36">
        <f t="shared" si="52"/>
        <v>1488.33</v>
      </c>
    </row>
    <row r="411" spans="1:23" x14ac:dyDescent="0.2">
      <c r="A411" s="171">
        <v>41368</v>
      </c>
      <c r="B411" s="2">
        <v>299546790.42000002</v>
      </c>
      <c r="C411" s="2">
        <v>1492.81</v>
      </c>
      <c r="D411" s="2">
        <f t="shared" si="45"/>
        <v>0</v>
      </c>
      <c r="E411" s="30">
        <f t="shared" si="45"/>
        <v>0</v>
      </c>
      <c r="F411" s="73">
        <f t="shared" si="46"/>
        <v>0</v>
      </c>
      <c r="G411" s="43">
        <f t="shared" si="46"/>
        <v>0</v>
      </c>
      <c r="I411" s="19">
        <f t="shared" si="47"/>
        <v>7365.9</v>
      </c>
      <c r="J411" s="138">
        <f t="shared" si="53"/>
        <v>3191.8919999999998</v>
      </c>
      <c r="K411" s="78">
        <f t="shared" si="49"/>
        <v>574.54060000000004</v>
      </c>
      <c r="L411" s="144">
        <f t="shared" si="42"/>
        <v>818.43389999999999</v>
      </c>
      <c r="M411" s="87">
        <f t="shared" si="50"/>
        <v>147.31809999999999</v>
      </c>
      <c r="N411" s="14"/>
      <c r="O411" s="14"/>
      <c r="P411" s="14"/>
      <c r="V411" s="36">
        <f t="shared" si="51"/>
        <v>1497.29</v>
      </c>
      <c r="W411" s="36">
        <f t="shared" si="52"/>
        <v>1488.33</v>
      </c>
    </row>
    <row r="412" spans="1:23" x14ac:dyDescent="0.2">
      <c r="A412" s="171">
        <v>41369</v>
      </c>
      <c r="B412" s="2">
        <v>299546790.42000002</v>
      </c>
      <c r="C412" s="2">
        <v>1492.81</v>
      </c>
      <c r="D412" s="2">
        <f t="shared" si="45"/>
        <v>0</v>
      </c>
      <c r="E412" s="30">
        <f t="shared" si="45"/>
        <v>0</v>
      </c>
      <c r="F412" s="73">
        <f t="shared" si="46"/>
        <v>0</v>
      </c>
      <c r="G412" s="43">
        <f t="shared" si="46"/>
        <v>0</v>
      </c>
      <c r="I412" s="19">
        <f t="shared" si="47"/>
        <v>7365.9</v>
      </c>
      <c r="J412" s="138">
        <f t="shared" si="53"/>
        <v>3191.8919999999998</v>
      </c>
      <c r="K412" s="78">
        <f t="shared" si="49"/>
        <v>574.54060000000004</v>
      </c>
      <c r="L412" s="144">
        <f t="shared" si="42"/>
        <v>818.43389999999999</v>
      </c>
      <c r="M412" s="87">
        <f t="shared" si="50"/>
        <v>147.31809999999999</v>
      </c>
      <c r="N412" s="14"/>
      <c r="O412" s="14"/>
      <c r="P412" s="14"/>
      <c r="V412" s="36">
        <f t="shared" si="51"/>
        <v>1497.29</v>
      </c>
      <c r="W412" s="36">
        <f t="shared" si="52"/>
        <v>1488.33</v>
      </c>
    </row>
    <row r="413" spans="1:23" x14ac:dyDescent="0.2">
      <c r="A413" s="171">
        <v>41370</v>
      </c>
      <c r="B413" s="2">
        <v>299546790.42000002</v>
      </c>
      <c r="C413" s="2">
        <v>1492.81</v>
      </c>
      <c r="D413" s="2">
        <f t="shared" si="45"/>
        <v>0</v>
      </c>
      <c r="E413" s="30">
        <f t="shared" si="45"/>
        <v>0</v>
      </c>
      <c r="F413" s="73">
        <f t="shared" si="46"/>
        <v>0</v>
      </c>
      <c r="G413" s="43">
        <f t="shared" si="46"/>
        <v>0</v>
      </c>
      <c r="I413" s="19">
        <f t="shared" si="47"/>
        <v>7365.9</v>
      </c>
      <c r="J413" s="138">
        <f t="shared" si="53"/>
        <v>3191.8919999999998</v>
      </c>
      <c r="K413" s="78">
        <f t="shared" si="49"/>
        <v>574.54060000000004</v>
      </c>
      <c r="L413" s="144">
        <f t="shared" si="42"/>
        <v>818.43389999999999</v>
      </c>
      <c r="M413" s="87">
        <f t="shared" si="50"/>
        <v>147.31809999999999</v>
      </c>
      <c r="N413" s="14"/>
      <c r="O413" s="14"/>
      <c r="P413" s="14"/>
      <c r="V413" s="36">
        <f t="shared" si="51"/>
        <v>1497.29</v>
      </c>
      <c r="W413" s="36">
        <f t="shared" si="52"/>
        <v>1488.33</v>
      </c>
    </row>
    <row r="414" spans="1:23" x14ac:dyDescent="0.2">
      <c r="A414" s="171">
        <v>41371</v>
      </c>
      <c r="B414" s="2">
        <v>299546790.42000002</v>
      </c>
      <c r="C414" s="2">
        <v>1492.81</v>
      </c>
      <c r="D414" s="2">
        <f t="shared" si="45"/>
        <v>0</v>
      </c>
      <c r="E414" s="30">
        <f t="shared" si="45"/>
        <v>0</v>
      </c>
      <c r="F414" s="73">
        <f t="shared" si="46"/>
        <v>0</v>
      </c>
      <c r="G414" s="43">
        <f t="shared" si="46"/>
        <v>0</v>
      </c>
      <c r="I414" s="19">
        <f t="shared" si="47"/>
        <v>7365.9</v>
      </c>
      <c r="J414" s="138">
        <f t="shared" si="53"/>
        <v>3191.8919999999998</v>
      </c>
      <c r="K414" s="78">
        <f t="shared" si="49"/>
        <v>574.54060000000004</v>
      </c>
      <c r="L414" s="144">
        <f t="shared" ref="L414:L477" si="54">ROUND(IF(B413&lt;=$R$1064,B413*$S$1064/$O$1053,IF(B413&gt;$R$1065,B413*$S$1065/$O$1053,0)),4)</f>
        <v>818.43389999999999</v>
      </c>
      <c r="M414" s="87">
        <f t="shared" si="50"/>
        <v>147.31809999999999</v>
      </c>
      <c r="N414" s="14"/>
      <c r="O414" s="14"/>
      <c r="P414" s="14"/>
      <c r="V414" s="36">
        <f t="shared" si="51"/>
        <v>1497.29</v>
      </c>
      <c r="W414" s="36">
        <f t="shared" si="52"/>
        <v>1488.33</v>
      </c>
    </row>
    <row r="415" spans="1:23" x14ac:dyDescent="0.2">
      <c r="A415" s="171">
        <v>41372</v>
      </c>
      <c r="B415" s="2">
        <v>299546790.42000002</v>
      </c>
      <c r="C415" s="2">
        <v>1492.81</v>
      </c>
      <c r="D415" s="2">
        <f t="shared" si="45"/>
        <v>0</v>
      </c>
      <c r="E415" s="30">
        <f t="shared" si="45"/>
        <v>0</v>
      </c>
      <c r="F415" s="73">
        <f t="shared" si="46"/>
        <v>0</v>
      </c>
      <c r="G415" s="43">
        <f t="shared" si="46"/>
        <v>0</v>
      </c>
      <c r="I415" s="31">
        <f t="shared" ref="I415:I436" si="55">ROUND(B414*$N$2/$O$1053,2)</f>
        <v>7365.9</v>
      </c>
      <c r="J415" s="137">
        <f t="shared" si="53"/>
        <v>3191.8919999999998</v>
      </c>
      <c r="K415" s="77">
        <f t="shared" si="49"/>
        <v>574.54060000000004</v>
      </c>
      <c r="L415" s="137">
        <f t="shared" si="54"/>
        <v>818.43389999999999</v>
      </c>
      <c r="M415" s="77">
        <f t="shared" si="50"/>
        <v>147.31809999999999</v>
      </c>
      <c r="N415" s="14"/>
      <c r="O415" s="14"/>
      <c r="P415" s="14"/>
      <c r="V415" s="36">
        <f t="shared" si="51"/>
        <v>1497.29</v>
      </c>
      <c r="W415" s="36">
        <f t="shared" si="52"/>
        <v>1488.33</v>
      </c>
    </row>
    <row r="416" spans="1:23" x14ac:dyDescent="0.2">
      <c r="A416" s="171">
        <v>41373</v>
      </c>
      <c r="B416" s="2">
        <v>299546790.42000002</v>
      </c>
      <c r="C416" s="2">
        <v>1492.81</v>
      </c>
      <c r="D416" s="2">
        <f t="shared" si="45"/>
        <v>0</v>
      </c>
      <c r="E416" s="30">
        <f t="shared" si="45"/>
        <v>0</v>
      </c>
      <c r="F416" s="73">
        <f t="shared" si="46"/>
        <v>0</v>
      </c>
      <c r="G416" s="43">
        <f t="shared" si="46"/>
        <v>0</v>
      </c>
      <c r="I416" s="31">
        <f t="shared" si="55"/>
        <v>7365.9</v>
      </c>
      <c r="J416" s="137">
        <f t="shared" si="53"/>
        <v>3191.8919999999998</v>
      </c>
      <c r="K416" s="77">
        <f t="shared" si="49"/>
        <v>574.54060000000004</v>
      </c>
      <c r="L416" s="137">
        <f t="shared" si="54"/>
        <v>818.43389999999999</v>
      </c>
      <c r="M416" s="77">
        <f t="shared" si="50"/>
        <v>147.31809999999999</v>
      </c>
      <c r="N416" s="14"/>
      <c r="O416" s="14"/>
      <c r="P416" s="14"/>
      <c r="V416" s="36">
        <f t="shared" si="51"/>
        <v>1497.29</v>
      </c>
      <c r="W416" s="36">
        <f t="shared" si="52"/>
        <v>1488.33</v>
      </c>
    </row>
    <row r="417" spans="1:23" x14ac:dyDescent="0.2">
      <c r="A417" s="171">
        <v>41374</v>
      </c>
      <c r="B417" s="2">
        <v>299546790.42000002</v>
      </c>
      <c r="C417" s="2">
        <v>1492.81</v>
      </c>
      <c r="D417" s="2">
        <f t="shared" si="45"/>
        <v>0</v>
      </c>
      <c r="E417" s="30">
        <f t="shared" si="45"/>
        <v>0</v>
      </c>
      <c r="F417" s="73">
        <f t="shared" si="46"/>
        <v>0</v>
      </c>
      <c r="G417" s="43">
        <f t="shared" si="46"/>
        <v>0</v>
      </c>
      <c r="I417" s="19">
        <f t="shared" si="55"/>
        <v>7365.9</v>
      </c>
      <c r="J417" s="138">
        <f t="shared" si="53"/>
        <v>3191.8919999999998</v>
      </c>
      <c r="K417" s="78">
        <f t="shared" si="49"/>
        <v>574.54060000000004</v>
      </c>
      <c r="L417" s="144">
        <f t="shared" si="54"/>
        <v>818.43389999999999</v>
      </c>
      <c r="M417" s="87">
        <f t="shared" si="50"/>
        <v>147.31809999999999</v>
      </c>
      <c r="N417" s="14"/>
      <c r="O417" s="14"/>
      <c r="P417" s="14"/>
      <c r="V417" s="36">
        <f t="shared" si="51"/>
        <v>1497.29</v>
      </c>
      <c r="W417" s="36">
        <f t="shared" si="52"/>
        <v>1488.33</v>
      </c>
    </row>
    <row r="418" spans="1:23" x14ac:dyDescent="0.2">
      <c r="A418" s="171">
        <v>41375</v>
      </c>
      <c r="B418" s="2">
        <v>299546790.42000002</v>
      </c>
      <c r="C418" s="2">
        <v>1492.81</v>
      </c>
      <c r="D418" s="2">
        <f t="shared" si="45"/>
        <v>0</v>
      </c>
      <c r="E418" s="30">
        <f t="shared" si="45"/>
        <v>0</v>
      </c>
      <c r="F418" s="73">
        <f t="shared" si="46"/>
        <v>0</v>
      </c>
      <c r="G418" s="43">
        <f t="shared" si="46"/>
        <v>0</v>
      </c>
      <c r="I418" s="19">
        <f t="shared" si="55"/>
        <v>7365.9</v>
      </c>
      <c r="J418" s="138">
        <f t="shared" si="53"/>
        <v>3191.8919999999998</v>
      </c>
      <c r="K418" s="78">
        <f t="shared" si="49"/>
        <v>574.54060000000004</v>
      </c>
      <c r="L418" s="144">
        <f t="shared" si="54"/>
        <v>818.43389999999999</v>
      </c>
      <c r="M418" s="87">
        <f t="shared" si="50"/>
        <v>147.31809999999999</v>
      </c>
      <c r="N418" s="14"/>
      <c r="O418" s="14"/>
      <c r="P418" s="14"/>
      <c r="V418" s="36">
        <f t="shared" si="51"/>
        <v>1497.29</v>
      </c>
      <c r="W418" s="36">
        <f t="shared" si="52"/>
        <v>1488.33</v>
      </c>
    </row>
    <row r="419" spans="1:23" x14ac:dyDescent="0.2">
      <c r="A419" s="171">
        <v>41376</v>
      </c>
      <c r="B419" s="2">
        <v>299546790.42000002</v>
      </c>
      <c r="C419" s="2">
        <v>1492.81</v>
      </c>
      <c r="D419" s="2">
        <f t="shared" si="45"/>
        <v>0</v>
      </c>
      <c r="E419" s="30">
        <f t="shared" si="45"/>
        <v>0</v>
      </c>
      <c r="F419" s="73">
        <f t="shared" si="46"/>
        <v>0</v>
      </c>
      <c r="G419" s="43">
        <f t="shared" si="46"/>
        <v>0</v>
      </c>
      <c r="I419" s="19">
        <f t="shared" si="55"/>
        <v>7365.9</v>
      </c>
      <c r="J419" s="138">
        <f t="shared" si="53"/>
        <v>3191.8919999999998</v>
      </c>
      <c r="K419" s="78">
        <f t="shared" si="49"/>
        <v>574.54060000000004</v>
      </c>
      <c r="L419" s="144">
        <f t="shared" si="54"/>
        <v>818.43389999999999</v>
      </c>
      <c r="M419" s="87">
        <f t="shared" si="50"/>
        <v>147.31809999999999</v>
      </c>
      <c r="N419" s="14"/>
      <c r="O419" s="14"/>
      <c r="P419" s="14"/>
      <c r="V419" s="36">
        <f t="shared" si="51"/>
        <v>1497.29</v>
      </c>
      <c r="W419" s="36">
        <f t="shared" si="52"/>
        <v>1488.33</v>
      </c>
    </row>
    <row r="420" spans="1:23" x14ac:dyDescent="0.2">
      <c r="A420" s="171">
        <v>41377</v>
      </c>
      <c r="B420" s="2">
        <v>299546790.42000002</v>
      </c>
      <c r="C420" s="2">
        <v>1492.81</v>
      </c>
      <c r="D420" s="2">
        <f t="shared" si="45"/>
        <v>0</v>
      </c>
      <c r="E420" s="30">
        <f t="shared" si="45"/>
        <v>0</v>
      </c>
      <c r="F420" s="73">
        <f t="shared" si="46"/>
        <v>0</v>
      </c>
      <c r="G420" s="43">
        <f t="shared" si="46"/>
        <v>0</v>
      </c>
      <c r="I420" s="19">
        <f t="shared" si="55"/>
        <v>7365.9</v>
      </c>
      <c r="J420" s="138">
        <f t="shared" si="53"/>
        <v>3191.8919999999998</v>
      </c>
      <c r="K420" s="78">
        <f t="shared" si="49"/>
        <v>574.54060000000004</v>
      </c>
      <c r="L420" s="144">
        <f t="shared" si="54"/>
        <v>818.43389999999999</v>
      </c>
      <c r="M420" s="87">
        <f t="shared" si="50"/>
        <v>147.31809999999999</v>
      </c>
      <c r="N420" s="14"/>
      <c r="O420" s="14"/>
      <c r="P420" s="14"/>
      <c r="V420" s="36">
        <f t="shared" si="51"/>
        <v>1497.29</v>
      </c>
      <c r="W420" s="36">
        <f t="shared" si="52"/>
        <v>1488.33</v>
      </c>
    </row>
    <row r="421" spans="1:23" x14ac:dyDescent="0.2">
      <c r="A421" s="171">
        <v>41378</v>
      </c>
      <c r="B421" s="2">
        <v>299546790.42000002</v>
      </c>
      <c r="C421" s="2">
        <v>1492.81</v>
      </c>
      <c r="D421" s="2">
        <f t="shared" si="45"/>
        <v>0</v>
      </c>
      <c r="E421" s="30">
        <f t="shared" si="45"/>
        <v>0</v>
      </c>
      <c r="F421" s="73">
        <f t="shared" si="46"/>
        <v>0</v>
      </c>
      <c r="G421" s="43">
        <f t="shared" si="46"/>
        <v>0</v>
      </c>
      <c r="I421" s="19">
        <f t="shared" si="55"/>
        <v>7365.9</v>
      </c>
      <c r="J421" s="138">
        <f t="shared" si="53"/>
        <v>3191.8919999999998</v>
      </c>
      <c r="K421" s="78">
        <f t="shared" si="49"/>
        <v>574.54060000000004</v>
      </c>
      <c r="L421" s="144">
        <f t="shared" si="54"/>
        <v>818.43389999999999</v>
      </c>
      <c r="M421" s="87">
        <f t="shared" si="50"/>
        <v>147.31809999999999</v>
      </c>
      <c r="N421" s="14"/>
      <c r="O421" s="14"/>
      <c r="P421" s="14"/>
      <c r="V421" s="36">
        <f t="shared" si="51"/>
        <v>1497.29</v>
      </c>
      <c r="W421" s="36">
        <f t="shared" si="52"/>
        <v>1488.33</v>
      </c>
    </row>
    <row r="422" spans="1:23" x14ac:dyDescent="0.2">
      <c r="A422" s="171">
        <v>41379</v>
      </c>
      <c r="B422" s="2">
        <v>299546790.42000002</v>
      </c>
      <c r="C422" s="2">
        <v>1492.81</v>
      </c>
      <c r="D422" s="2">
        <f t="shared" si="45"/>
        <v>0</v>
      </c>
      <c r="E422" s="30">
        <f t="shared" si="45"/>
        <v>0</v>
      </c>
      <c r="F422" s="73">
        <f t="shared" si="46"/>
        <v>0</v>
      </c>
      <c r="G422" s="43">
        <f t="shared" si="46"/>
        <v>0</v>
      </c>
      <c r="I422" s="31">
        <f t="shared" si="55"/>
        <v>7365.9</v>
      </c>
      <c r="J422" s="137">
        <f t="shared" si="53"/>
        <v>3191.8919999999998</v>
      </c>
      <c r="K422" s="77">
        <f t="shared" si="49"/>
        <v>574.54060000000004</v>
      </c>
      <c r="L422" s="137">
        <f t="shared" si="54"/>
        <v>818.43389999999999</v>
      </c>
      <c r="M422" s="77">
        <f t="shared" si="50"/>
        <v>147.31809999999999</v>
      </c>
      <c r="N422" s="14"/>
      <c r="O422" s="14"/>
      <c r="P422" s="14"/>
      <c r="V422" s="36">
        <f t="shared" si="51"/>
        <v>1497.29</v>
      </c>
      <c r="W422" s="36">
        <f t="shared" si="52"/>
        <v>1488.33</v>
      </c>
    </row>
    <row r="423" spans="1:23" x14ac:dyDescent="0.2">
      <c r="A423" s="171">
        <v>41380</v>
      </c>
      <c r="B423" s="2">
        <v>299546790.42000002</v>
      </c>
      <c r="C423" s="2">
        <v>1492.81</v>
      </c>
      <c r="D423" s="2">
        <f t="shared" si="45"/>
        <v>0</v>
      </c>
      <c r="E423" s="30">
        <f t="shared" si="45"/>
        <v>0</v>
      </c>
      <c r="F423" s="73">
        <f t="shared" si="46"/>
        <v>0</v>
      </c>
      <c r="G423" s="43">
        <f t="shared" si="46"/>
        <v>0</v>
      </c>
      <c r="I423" s="31">
        <f t="shared" si="55"/>
        <v>7365.9</v>
      </c>
      <c r="J423" s="137">
        <f t="shared" si="53"/>
        <v>3191.8919999999998</v>
      </c>
      <c r="K423" s="77">
        <f t="shared" si="49"/>
        <v>574.54060000000004</v>
      </c>
      <c r="L423" s="137">
        <f t="shared" si="54"/>
        <v>818.43389999999999</v>
      </c>
      <c r="M423" s="77">
        <f t="shared" si="50"/>
        <v>147.31809999999999</v>
      </c>
      <c r="N423" s="14"/>
      <c r="O423" s="14"/>
      <c r="P423" s="14"/>
      <c r="V423" s="36">
        <f t="shared" si="51"/>
        <v>1497.29</v>
      </c>
      <c r="W423" s="36">
        <f t="shared" si="52"/>
        <v>1488.33</v>
      </c>
    </row>
    <row r="424" spans="1:23" x14ac:dyDescent="0.2">
      <c r="A424" s="171">
        <v>41381</v>
      </c>
      <c r="B424" s="2">
        <v>299546790.42000002</v>
      </c>
      <c r="C424" s="2">
        <v>1492.81</v>
      </c>
      <c r="D424" s="2">
        <f t="shared" si="45"/>
        <v>0</v>
      </c>
      <c r="E424" s="30">
        <f t="shared" si="45"/>
        <v>0</v>
      </c>
      <c r="F424" s="73">
        <f t="shared" si="46"/>
        <v>0</v>
      </c>
      <c r="G424" s="43">
        <f t="shared" si="46"/>
        <v>0</v>
      </c>
      <c r="I424" s="19">
        <f t="shared" si="55"/>
        <v>7365.9</v>
      </c>
      <c r="J424" s="138">
        <f t="shared" si="53"/>
        <v>3191.8919999999998</v>
      </c>
      <c r="K424" s="78">
        <f t="shared" si="49"/>
        <v>574.54060000000004</v>
      </c>
      <c r="L424" s="144">
        <f t="shared" si="54"/>
        <v>818.43389999999999</v>
      </c>
      <c r="M424" s="87">
        <f t="shared" si="50"/>
        <v>147.31809999999999</v>
      </c>
      <c r="N424" s="14"/>
      <c r="O424" s="14"/>
      <c r="P424" s="14"/>
      <c r="V424" s="36">
        <f t="shared" si="51"/>
        <v>1497.29</v>
      </c>
      <c r="W424" s="36">
        <f t="shared" si="52"/>
        <v>1488.33</v>
      </c>
    </row>
    <row r="425" spans="1:23" x14ac:dyDescent="0.2">
      <c r="A425" s="171">
        <v>41382</v>
      </c>
      <c r="B425" s="2">
        <v>299546790.42000002</v>
      </c>
      <c r="C425" s="2">
        <v>1492.81</v>
      </c>
      <c r="D425" s="2">
        <f t="shared" si="45"/>
        <v>0</v>
      </c>
      <c r="E425" s="30">
        <f t="shared" si="45"/>
        <v>0</v>
      </c>
      <c r="F425" s="73">
        <f t="shared" si="46"/>
        <v>0</v>
      </c>
      <c r="G425" s="43">
        <f t="shared" si="46"/>
        <v>0</v>
      </c>
      <c r="I425" s="19">
        <f t="shared" si="55"/>
        <v>7365.9</v>
      </c>
      <c r="J425" s="138">
        <f t="shared" si="53"/>
        <v>3191.8919999999998</v>
      </c>
      <c r="K425" s="78">
        <f t="shared" si="49"/>
        <v>574.54060000000004</v>
      </c>
      <c r="L425" s="144">
        <f t="shared" si="54"/>
        <v>818.43389999999999</v>
      </c>
      <c r="M425" s="87">
        <f t="shared" si="50"/>
        <v>147.31809999999999</v>
      </c>
      <c r="N425" s="14"/>
      <c r="O425" s="14"/>
      <c r="P425" s="14"/>
      <c r="V425" s="36">
        <f t="shared" si="51"/>
        <v>1497.29</v>
      </c>
      <c r="W425" s="36">
        <f t="shared" si="52"/>
        <v>1488.33</v>
      </c>
    </row>
    <row r="426" spans="1:23" x14ac:dyDescent="0.2">
      <c r="A426" s="171">
        <v>41383</v>
      </c>
      <c r="B426" s="2">
        <v>299546790.42000002</v>
      </c>
      <c r="C426" s="2">
        <v>1492.81</v>
      </c>
      <c r="D426" s="2">
        <f t="shared" si="45"/>
        <v>0</v>
      </c>
      <c r="E426" s="30">
        <f t="shared" si="45"/>
        <v>0</v>
      </c>
      <c r="F426" s="73">
        <f t="shared" si="46"/>
        <v>0</v>
      </c>
      <c r="G426" s="43">
        <f t="shared" si="46"/>
        <v>0</v>
      </c>
      <c r="I426" s="19">
        <f t="shared" si="55"/>
        <v>7365.9</v>
      </c>
      <c r="J426" s="138">
        <f t="shared" si="53"/>
        <v>3191.8919999999998</v>
      </c>
      <c r="K426" s="78">
        <f t="shared" si="49"/>
        <v>574.54060000000004</v>
      </c>
      <c r="L426" s="144">
        <f t="shared" si="54"/>
        <v>818.43389999999999</v>
      </c>
      <c r="M426" s="87">
        <f t="shared" si="50"/>
        <v>147.31809999999999</v>
      </c>
      <c r="N426" s="14"/>
      <c r="O426" s="14"/>
      <c r="P426" s="14"/>
      <c r="V426" s="36">
        <f t="shared" si="51"/>
        <v>1497.29</v>
      </c>
      <c r="W426" s="36">
        <f t="shared" si="52"/>
        <v>1488.33</v>
      </c>
    </row>
    <row r="427" spans="1:23" x14ac:dyDescent="0.2">
      <c r="A427" s="171">
        <v>41384</v>
      </c>
      <c r="B427" s="2">
        <v>299546790.42000002</v>
      </c>
      <c r="C427" s="2">
        <v>1492.81</v>
      </c>
      <c r="D427" s="2">
        <f t="shared" si="45"/>
        <v>0</v>
      </c>
      <c r="E427" s="30">
        <f t="shared" si="45"/>
        <v>0</v>
      </c>
      <c r="F427" s="73">
        <f t="shared" si="46"/>
        <v>0</v>
      </c>
      <c r="G427" s="43">
        <f t="shared" si="46"/>
        <v>0</v>
      </c>
      <c r="I427" s="19">
        <f t="shared" si="55"/>
        <v>7365.9</v>
      </c>
      <c r="J427" s="138">
        <f t="shared" si="53"/>
        <v>3191.8919999999998</v>
      </c>
      <c r="K427" s="78">
        <f t="shared" si="49"/>
        <v>574.54060000000004</v>
      </c>
      <c r="L427" s="144">
        <f t="shared" si="54"/>
        <v>818.43389999999999</v>
      </c>
      <c r="M427" s="87">
        <f t="shared" si="50"/>
        <v>147.31809999999999</v>
      </c>
      <c r="N427" s="14"/>
      <c r="O427" s="14"/>
      <c r="P427" s="14"/>
      <c r="V427" s="36">
        <f t="shared" si="51"/>
        <v>1497.29</v>
      </c>
      <c r="W427" s="36">
        <f t="shared" si="52"/>
        <v>1488.33</v>
      </c>
    </row>
    <row r="428" spans="1:23" x14ac:dyDescent="0.2">
      <c r="A428" s="171">
        <v>41385</v>
      </c>
      <c r="B428" s="2">
        <v>299546790.42000002</v>
      </c>
      <c r="C428" s="2">
        <v>1492.81</v>
      </c>
      <c r="D428" s="2">
        <f t="shared" si="45"/>
        <v>0</v>
      </c>
      <c r="E428" s="30">
        <f t="shared" si="45"/>
        <v>0</v>
      </c>
      <c r="F428" s="73">
        <f t="shared" si="46"/>
        <v>0</v>
      </c>
      <c r="G428" s="43">
        <f t="shared" si="46"/>
        <v>0</v>
      </c>
      <c r="I428" s="19">
        <f t="shared" si="55"/>
        <v>7365.9</v>
      </c>
      <c r="J428" s="138">
        <f t="shared" si="53"/>
        <v>3191.8919999999998</v>
      </c>
      <c r="K428" s="78">
        <f t="shared" si="49"/>
        <v>574.54060000000004</v>
      </c>
      <c r="L428" s="144">
        <f t="shared" si="54"/>
        <v>818.43389999999999</v>
      </c>
      <c r="M428" s="87">
        <f t="shared" si="50"/>
        <v>147.31809999999999</v>
      </c>
      <c r="N428" s="14"/>
      <c r="O428" s="14"/>
      <c r="P428" s="14"/>
      <c r="V428" s="36">
        <f t="shared" si="51"/>
        <v>1497.29</v>
      </c>
      <c r="W428" s="36">
        <f t="shared" si="52"/>
        <v>1488.33</v>
      </c>
    </row>
    <row r="429" spans="1:23" x14ac:dyDescent="0.2">
      <c r="A429" s="171">
        <v>41386</v>
      </c>
      <c r="B429" s="2">
        <v>299546790.42000002</v>
      </c>
      <c r="C429" s="2">
        <v>1492.81</v>
      </c>
      <c r="D429" s="2">
        <f t="shared" si="45"/>
        <v>0</v>
      </c>
      <c r="E429" s="30">
        <f t="shared" si="45"/>
        <v>0</v>
      </c>
      <c r="F429" s="73">
        <f t="shared" si="46"/>
        <v>0</v>
      </c>
      <c r="G429" s="43">
        <f t="shared" si="46"/>
        <v>0</v>
      </c>
      <c r="I429" s="31">
        <f t="shared" si="55"/>
        <v>7365.9</v>
      </c>
      <c r="J429" s="137">
        <f t="shared" si="53"/>
        <v>3191.8919999999998</v>
      </c>
      <c r="K429" s="77">
        <f t="shared" si="49"/>
        <v>574.54060000000004</v>
      </c>
      <c r="L429" s="137">
        <f t="shared" si="54"/>
        <v>818.43389999999999</v>
      </c>
      <c r="M429" s="77">
        <f t="shared" si="50"/>
        <v>147.31809999999999</v>
      </c>
      <c r="N429" s="14"/>
      <c r="O429" s="14"/>
      <c r="P429" s="14"/>
      <c r="V429" s="36">
        <f t="shared" si="51"/>
        <v>1497.29</v>
      </c>
      <c r="W429" s="36">
        <f t="shared" si="52"/>
        <v>1488.33</v>
      </c>
    </row>
    <row r="430" spans="1:23" x14ac:dyDescent="0.2">
      <c r="A430" s="171">
        <v>41387</v>
      </c>
      <c r="B430" s="2">
        <v>299546790.42000002</v>
      </c>
      <c r="C430" s="2">
        <v>1492.81</v>
      </c>
      <c r="D430" s="2">
        <f t="shared" si="45"/>
        <v>0</v>
      </c>
      <c r="E430" s="30">
        <f t="shared" si="45"/>
        <v>0</v>
      </c>
      <c r="F430" s="73">
        <f t="shared" si="46"/>
        <v>0</v>
      </c>
      <c r="G430" s="43">
        <f t="shared" si="46"/>
        <v>0</v>
      </c>
      <c r="I430" s="31">
        <f t="shared" si="55"/>
        <v>7365.9</v>
      </c>
      <c r="J430" s="137">
        <f t="shared" si="53"/>
        <v>3191.8919999999998</v>
      </c>
      <c r="K430" s="77">
        <f t="shared" si="49"/>
        <v>574.54060000000004</v>
      </c>
      <c r="L430" s="137">
        <f t="shared" si="54"/>
        <v>818.43389999999999</v>
      </c>
      <c r="M430" s="77">
        <f t="shared" si="50"/>
        <v>147.31809999999999</v>
      </c>
      <c r="N430" s="14"/>
      <c r="O430" s="14"/>
      <c r="P430" s="14"/>
      <c r="V430" s="36">
        <f t="shared" si="51"/>
        <v>1497.29</v>
      </c>
      <c r="W430" s="36">
        <f t="shared" si="52"/>
        <v>1488.33</v>
      </c>
    </row>
    <row r="431" spans="1:23" x14ac:dyDescent="0.2">
      <c r="A431" s="171">
        <v>41388</v>
      </c>
      <c r="B431" s="2">
        <v>299546790.42000002</v>
      </c>
      <c r="C431" s="2">
        <v>1492.81</v>
      </c>
      <c r="D431" s="2">
        <f t="shared" si="45"/>
        <v>0</v>
      </c>
      <c r="E431" s="30">
        <f t="shared" si="45"/>
        <v>0</v>
      </c>
      <c r="F431" s="73">
        <f t="shared" si="46"/>
        <v>0</v>
      </c>
      <c r="G431" s="43">
        <f t="shared" si="46"/>
        <v>0</v>
      </c>
      <c r="I431" s="19">
        <f t="shared" si="55"/>
        <v>7365.9</v>
      </c>
      <c r="J431" s="138">
        <f t="shared" si="53"/>
        <v>3191.8919999999998</v>
      </c>
      <c r="K431" s="78">
        <f t="shared" si="49"/>
        <v>574.54060000000004</v>
      </c>
      <c r="L431" s="144">
        <f t="shared" si="54"/>
        <v>818.43389999999999</v>
      </c>
      <c r="M431" s="87">
        <f t="shared" si="50"/>
        <v>147.31809999999999</v>
      </c>
      <c r="N431" s="191" t="s">
        <v>54</v>
      </c>
      <c r="O431" s="191"/>
      <c r="P431" s="191"/>
      <c r="V431" s="36">
        <f t="shared" si="51"/>
        <v>1497.29</v>
      </c>
      <c r="W431" s="36">
        <f t="shared" si="52"/>
        <v>1488.33</v>
      </c>
    </row>
    <row r="432" spans="1:23" x14ac:dyDescent="0.2">
      <c r="A432" s="171">
        <v>41389</v>
      </c>
      <c r="B432" s="2">
        <v>299546790.42000002</v>
      </c>
      <c r="C432" s="2">
        <v>1492.81</v>
      </c>
      <c r="D432" s="2">
        <f t="shared" si="45"/>
        <v>0</v>
      </c>
      <c r="E432" s="30">
        <f t="shared" si="45"/>
        <v>0</v>
      </c>
      <c r="F432" s="73">
        <f t="shared" si="46"/>
        <v>0</v>
      </c>
      <c r="G432" s="43">
        <f t="shared" si="46"/>
        <v>0</v>
      </c>
      <c r="I432" s="19">
        <f t="shared" si="55"/>
        <v>7365.9</v>
      </c>
      <c r="J432" s="138">
        <f t="shared" si="53"/>
        <v>3191.8919999999998</v>
      </c>
      <c r="K432" s="78">
        <f t="shared" si="49"/>
        <v>574.54060000000004</v>
      </c>
      <c r="L432" s="144">
        <f t="shared" si="54"/>
        <v>818.43389999999999</v>
      </c>
      <c r="M432" s="87">
        <f t="shared" si="50"/>
        <v>147.31809999999999</v>
      </c>
      <c r="N432" s="119" t="s">
        <v>52</v>
      </c>
      <c r="O432" s="120">
        <f>SUM(J409:J438)</f>
        <v>93207.992499999935</v>
      </c>
      <c r="P432" s="76">
        <f>SUM(L409:L438)</f>
        <v>23931.457999999999</v>
      </c>
      <c r="V432" s="36">
        <f t="shared" si="51"/>
        <v>1497.29</v>
      </c>
      <c r="W432" s="36">
        <f t="shared" si="52"/>
        <v>1488.33</v>
      </c>
    </row>
    <row r="433" spans="1:23" x14ac:dyDescent="0.2">
      <c r="A433" s="171">
        <v>41390</v>
      </c>
      <c r="B433" s="2">
        <v>299546790.42000002</v>
      </c>
      <c r="C433" s="2">
        <v>1492.81</v>
      </c>
      <c r="D433" s="2">
        <f t="shared" si="45"/>
        <v>0</v>
      </c>
      <c r="E433" s="30">
        <f t="shared" si="45"/>
        <v>0</v>
      </c>
      <c r="F433" s="73">
        <f t="shared" si="46"/>
        <v>0</v>
      </c>
      <c r="G433" s="43">
        <f t="shared" si="46"/>
        <v>0</v>
      </c>
      <c r="I433" s="19">
        <f t="shared" si="55"/>
        <v>7365.9</v>
      </c>
      <c r="J433" s="138">
        <f t="shared" si="53"/>
        <v>3191.8919999999998</v>
      </c>
      <c r="K433" s="78">
        <f t="shared" si="49"/>
        <v>574.54060000000004</v>
      </c>
      <c r="L433" s="144">
        <f t="shared" si="54"/>
        <v>818.43389999999999</v>
      </c>
      <c r="M433" s="87">
        <f t="shared" si="50"/>
        <v>147.31809999999999</v>
      </c>
      <c r="N433" s="119" t="s">
        <v>53</v>
      </c>
      <c r="O433" s="76">
        <f>SUM(K409:K438)</f>
        <v>16777.439800000004</v>
      </c>
      <c r="P433" s="76">
        <f>SUM(M409:M438)</f>
        <v>4307.6624000000002</v>
      </c>
      <c r="V433" s="36">
        <f t="shared" si="51"/>
        <v>1497.29</v>
      </c>
      <c r="W433" s="36">
        <f t="shared" si="52"/>
        <v>1488.33</v>
      </c>
    </row>
    <row r="434" spans="1:23" x14ac:dyDescent="0.2">
      <c r="A434" s="171">
        <v>41391</v>
      </c>
      <c r="B434" s="2">
        <v>299546790.42000002</v>
      </c>
      <c r="C434" s="2">
        <v>1492.81</v>
      </c>
      <c r="D434" s="2">
        <f t="shared" si="45"/>
        <v>0</v>
      </c>
      <c r="E434" s="30">
        <f t="shared" si="45"/>
        <v>0</v>
      </c>
      <c r="F434" s="73">
        <f t="shared" si="46"/>
        <v>0</v>
      </c>
      <c r="G434" s="43">
        <f t="shared" si="46"/>
        <v>0</v>
      </c>
      <c r="I434" s="19">
        <f t="shared" si="55"/>
        <v>7365.9</v>
      </c>
      <c r="J434" s="138">
        <f t="shared" si="53"/>
        <v>3191.8919999999998</v>
      </c>
      <c r="K434" s="78">
        <f t="shared" si="49"/>
        <v>574.54060000000004</v>
      </c>
      <c r="L434" s="144">
        <f t="shared" si="54"/>
        <v>818.43389999999999</v>
      </c>
      <c r="M434" s="87">
        <f t="shared" si="50"/>
        <v>147.31809999999999</v>
      </c>
      <c r="N434" s="186" t="s">
        <v>8</v>
      </c>
      <c r="O434" s="186"/>
      <c r="P434" s="186"/>
      <c r="V434" s="36">
        <f t="shared" si="51"/>
        <v>1497.29</v>
      </c>
      <c r="W434" s="36">
        <f t="shared" si="52"/>
        <v>1488.33</v>
      </c>
    </row>
    <row r="435" spans="1:23" x14ac:dyDescent="0.2">
      <c r="A435" s="171">
        <v>41392</v>
      </c>
      <c r="B435" s="2">
        <v>299546790.42000002</v>
      </c>
      <c r="C435" s="2">
        <v>1492.81</v>
      </c>
      <c r="D435" s="2">
        <f t="shared" si="45"/>
        <v>0</v>
      </c>
      <c r="E435" s="30">
        <f t="shared" si="45"/>
        <v>0</v>
      </c>
      <c r="F435" s="73">
        <f t="shared" si="46"/>
        <v>0</v>
      </c>
      <c r="G435" s="43">
        <f t="shared" si="46"/>
        <v>0</v>
      </c>
      <c r="I435" s="19">
        <f t="shared" si="55"/>
        <v>7365.9</v>
      </c>
      <c r="J435" s="138">
        <f t="shared" si="53"/>
        <v>3191.8919999999998</v>
      </c>
      <c r="K435" s="78">
        <f t="shared" si="49"/>
        <v>574.54060000000004</v>
      </c>
      <c r="L435" s="144">
        <f t="shared" si="54"/>
        <v>818.43389999999999</v>
      </c>
      <c r="M435" s="87">
        <f t="shared" si="50"/>
        <v>147.31809999999999</v>
      </c>
      <c r="N435" s="92" t="s">
        <v>43</v>
      </c>
      <c r="O435" s="172" t="s">
        <v>39</v>
      </c>
      <c r="P435" s="93" t="s">
        <v>40</v>
      </c>
      <c r="V435" s="36">
        <f t="shared" si="51"/>
        <v>1497.29</v>
      </c>
      <c r="W435" s="36">
        <f t="shared" si="52"/>
        <v>1488.33</v>
      </c>
    </row>
    <row r="436" spans="1:23" x14ac:dyDescent="0.2">
      <c r="A436" s="171">
        <v>41393</v>
      </c>
      <c r="B436" s="2">
        <v>299546790.42000002</v>
      </c>
      <c r="C436" s="2">
        <v>1492.81</v>
      </c>
      <c r="D436" s="2">
        <f t="shared" si="45"/>
        <v>0</v>
      </c>
      <c r="E436" s="30">
        <f t="shared" si="45"/>
        <v>0</v>
      </c>
      <c r="F436" s="73">
        <f t="shared" si="46"/>
        <v>0</v>
      </c>
      <c r="G436" s="43">
        <f t="shared" si="46"/>
        <v>0</v>
      </c>
      <c r="I436" s="32">
        <f t="shared" si="55"/>
        <v>7365.9</v>
      </c>
      <c r="J436" s="138">
        <f t="shared" si="53"/>
        <v>3191.8919999999998</v>
      </c>
      <c r="K436" s="78">
        <f t="shared" si="49"/>
        <v>574.54060000000004</v>
      </c>
      <c r="L436" s="144">
        <f t="shared" si="54"/>
        <v>818.43389999999999</v>
      </c>
      <c r="M436" s="87">
        <f t="shared" si="50"/>
        <v>147.31809999999999</v>
      </c>
      <c r="N436" s="94">
        <f>SUM(I408:I436)</f>
        <v>213611.09999999989</v>
      </c>
      <c r="O436" s="89">
        <f>IF(SUM(J409:J438)&lt;20000,20000,SUM(J409:J438))</f>
        <v>93207.992499999935</v>
      </c>
      <c r="P436" s="91">
        <f>IF(SUM(L409:L438)&lt;6000,6000,SUM(L409:L438))</f>
        <v>23931.457999999999</v>
      </c>
      <c r="V436" s="36">
        <f t="shared" si="51"/>
        <v>1497.29</v>
      </c>
      <c r="W436" s="36">
        <f t="shared" si="52"/>
        <v>1488.33</v>
      </c>
    </row>
    <row r="437" spans="1:23" x14ac:dyDescent="0.2">
      <c r="A437" s="171">
        <v>41394</v>
      </c>
      <c r="B437" s="31">
        <v>48037464.68</v>
      </c>
      <c r="C437" s="31">
        <v>239.4</v>
      </c>
      <c r="D437" s="2">
        <f t="shared" si="45"/>
        <v>-251509325.74000001</v>
      </c>
      <c r="E437" s="30">
        <f t="shared" si="45"/>
        <v>-1253.4099999999999</v>
      </c>
      <c r="F437" s="73">
        <f t="shared" si="46"/>
        <v>-0.83963285130631582</v>
      </c>
      <c r="G437" s="43">
        <f t="shared" si="46"/>
        <v>-0.83963129936160652</v>
      </c>
      <c r="I437" s="31">
        <f>ROUND(B437*$N$2/$O$1053,2)</f>
        <v>1181.25</v>
      </c>
      <c r="J437" s="137">
        <f t="shared" si="53"/>
        <v>3191.8919999999998</v>
      </c>
      <c r="K437" s="77">
        <f t="shared" si="49"/>
        <v>574.54060000000004</v>
      </c>
      <c r="L437" s="137">
        <f t="shared" si="54"/>
        <v>818.43389999999999</v>
      </c>
      <c r="M437" s="77">
        <f t="shared" si="50"/>
        <v>147.31809999999999</v>
      </c>
      <c r="N437" s="94">
        <f>ROUND(N436*18/118,2)</f>
        <v>32584.74</v>
      </c>
      <c r="O437" s="95">
        <f>IF(O436=TRUE,SUM(K409:K438),O436*18%)</f>
        <v>16777.438649999989</v>
      </c>
      <c r="P437" s="96">
        <f>IF(P436=TRUE,SUM(M409:M438),P436*18%)</f>
        <v>4307.6624400000001</v>
      </c>
      <c r="V437" s="36">
        <f t="shared" si="51"/>
        <v>240.12</v>
      </c>
      <c r="W437" s="36">
        <f t="shared" si="52"/>
        <v>238.68</v>
      </c>
    </row>
    <row r="438" spans="1:23" x14ac:dyDescent="0.2">
      <c r="A438" s="171">
        <v>41395</v>
      </c>
      <c r="B438" s="2">
        <v>48037464.68</v>
      </c>
      <c r="C438" s="2">
        <v>239.4</v>
      </c>
      <c r="D438" s="2">
        <f t="shared" si="45"/>
        <v>0</v>
      </c>
      <c r="E438" s="30">
        <f t="shared" si="45"/>
        <v>0</v>
      </c>
      <c r="F438" s="73">
        <f t="shared" si="46"/>
        <v>0</v>
      </c>
      <c r="G438" s="43">
        <f t="shared" si="46"/>
        <v>0</v>
      </c>
      <c r="I438" s="31">
        <f>ROUND(B438*$N$2/$O$1053,2)</f>
        <v>1181.25</v>
      </c>
      <c r="J438" s="139">
        <f t="shared" si="53"/>
        <v>643.12450000000001</v>
      </c>
      <c r="K438" s="79">
        <f t="shared" si="49"/>
        <v>115.7624</v>
      </c>
      <c r="L438" s="139">
        <f t="shared" si="54"/>
        <v>196.8749</v>
      </c>
      <c r="M438" s="79">
        <f t="shared" si="50"/>
        <v>35.4375</v>
      </c>
      <c r="N438" s="190" t="s">
        <v>47</v>
      </c>
      <c r="O438" s="190"/>
      <c r="P438" s="190"/>
      <c r="V438" s="36">
        <f t="shared" si="51"/>
        <v>240.12</v>
      </c>
      <c r="W438" s="36">
        <f t="shared" si="52"/>
        <v>238.68</v>
      </c>
    </row>
    <row r="439" spans="1:23" x14ac:dyDescent="0.2">
      <c r="A439" s="171">
        <v>41396</v>
      </c>
      <c r="B439" s="2">
        <v>48037464.68</v>
      </c>
      <c r="C439" s="2">
        <v>239.4</v>
      </c>
      <c r="D439" s="2">
        <f t="shared" si="45"/>
        <v>0</v>
      </c>
      <c r="E439" s="30">
        <f t="shared" si="45"/>
        <v>0</v>
      </c>
      <c r="F439" s="73">
        <f t="shared" si="46"/>
        <v>0</v>
      </c>
      <c r="G439" s="43">
        <f t="shared" si="46"/>
        <v>0</v>
      </c>
      <c r="I439" s="31">
        <f>ROUND(B439*$N$2/$O$1053,2)</f>
        <v>1181.25</v>
      </c>
      <c r="J439" s="137">
        <f t="shared" si="53"/>
        <v>643.12450000000001</v>
      </c>
      <c r="K439" s="77">
        <f t="shared" si="49"/>
        <v>115.7624</v>
      </c>
      <c r="L439" s="137">
        <f t="shared" si="54"/>
        <v>196.8749</v>
      </c>
      <c r="M439" s="77">
        <f t="shared" si="50"/>
        <v>35.4375</v>
      </c>
      <c r="N439" s="14"/>
      <c r="O439" s="14"/>
      <c r="P439" s="14"/>
      <c r="Q439" s="34"/>
      <c r="V439" s="36">
        <f t="shared" si="51"/>
        <v>240.12</v>
      </c>
      <c r="W439" s="36">
        <f t="shared" si="52"/>
        <v>238.68</v>
      </c>
    </row>
    <row r="440" spans="1:23" x14ac:dyDescent="0.2">
      <c r="A440" s="171">
        <v>41397</v>
      </c>
      <c r="B440" s="2">
        <v>48037464.68</v>
      </c>
      <c r="C440" s="2">
        <v>239.4</v>
      </c>
      <c r="D440" s="2">
        <f t="shared" si="45"/>
        <v>0</v>
      </c>
      <c r="E440" s="30">
        <f t="shared" si="45"/>
        <v>0</v>
      </c>
      <c r="F440" s="73">
        <f t="shared" si="46"/>
        <v>0</v>
      </c>
      <c r="G440" s="43">
        <f t="shared" si="46"/>
        <v>0</v>
      </c>
      <c r="I440" s="19">
        <f t="shared" ref="I440:I478" si="56">ROUND(B439*$N$2/$O$1053,2)</f>
        <v>1181.25</v>
      </c>
      <c r="J440" s="138">
        <f t="shared" si="53"/>
        <v>643.12450000000001</v>
      </c>
      <c r="K440" s="78">
        <f t="shared" si="49"/>
        <v>115.7624</v>
      </c>
      <c r="L440" s="144">
        <f t="shared" si="54"/>
        <v>196.8749</v>
      </c>
      <c r="M440" s="87">
        <f t="shared" si="50"/>
        <v>35.4375</v>
      </c>
      <c r="N440" s="14"/>
      <c r="O440" s="14"/>
      <c r="P440" s="14"/>
      <c r="Q440" s="34"/>
      <c r="V440" s="36">
        <f t="shared" si="51"/>
        <v>240.12</v>
      </c>
      <c r="W440" s="36">
        <f t="shared" si="52"/>
        <v>238.68</v>
      </c>
    </row>
    <row r="441" spans="1:23" x14ac:dyDescent="0.2">
      <c r="A441" s="171">
        <v>41398</v>
      </c>
      <c r="B441" s="2">
        <v>48037464.68</v>
      </c>
      <c r="C441" s="2">
        <v>239.4</v>
      </c>
      <c r="D441" s="2">
        <f t="shared" si="45"/>
        <v>0</v>
      </c>
      <c r="E441" s="30">
        <f t="shared" si="45"/>
        <v>0</v>
      </c>
      <c r="F441" s="73">
        <f t="shared" si="46"/>
        <v>0</v>
      </c>
      <c r="G441" s="43">
        <f t="shared" si="46"/>
        <v>0</v>
      </c>
      <c r="I441" s="19">
        <f t="shared" si="56"/>
        <v>1181.25</v>
      </c>
      <c r="J441" s="138">
        <f t="shared" si="53"/>
        <v>643.12450000000001</v>
      </c>
      <c r="K441" s="78">
        <f t="shared" si="49"/>
        <v>115.7624</v>
      </c>
      <c r="L441" s="144">
        <f t="shared" si="54"/>
        <v>196.8749</v>
      </c>
      <c r="M441" s="87">
        <f t="shared" si="50"/>
        <v>35.4375</v>
      </c>
      <c r="N441" s="74"/>
      <c r="O441" s="75"/>
      <c r="P441" s="75"/>
      <c r="Q441" s="34"/>
      <c r="V441" s="36">
        <f t="shared" si="51"/>
        <v>240.12</v>
      </c>
      <c r="W441" s="36">
        <f t="shared" si="52"/>
        <v>238.68</v>
      </c>
    </row>
    <row r="442" spans="1:23" x14ac:dyDescent="0.2">
      <c r="A442" s="171">
        <v>41399</v>
      </c>
      <c r="B442" s="2">
        <v>48037464.68</v>
      </c>
      <c r="C442" s="2">
        <v>239.4</v>
      </c>
      <c r="D442" s="2">
        <f t="shared" si="45"/>
        <v>0</v>
      </c>
      <c r="E442" s="30">
        <f t="shared" si="45"/>
        <v>0</v>
      </c>
      <c r="F442" s="73">
        <f t="shared" si="46"/>
        <v>0</v>
      </c>
      <c r="G442" s="43">
        <f t="shared" si="46"/>
        <v>0</v>
      </c>
      <c r="I442" s="19">
        <f t="shared" si="56"/>
        <v>1181.25</v>
      </c>
      <c r="J442" s="138">
        <f t="shared" si="53"/>
        <v>643.12450000000001</v>
      </c>
      <c r="K442" s="78">
        <f t="shared" si="49"/>
        <v>115.7624</v>
      </c>
      <c r="L442" s="144">
        <f t="shared" si="54"/>
        <v>196.8749</v>
      </c>
      <c r="M442" s="87">
        <f t="shared" si="50"/>
        <v>35.4375</v>
      </c>
      <c r="N442" s="74"/>
      <c r="O442" s="75"/>
      <c r="P442" s="75"/>
      <c r="Q442" s="34"/>
      <c r="V442" s="36">
        <f t="shared" si="51"/>
        <v>240.12</v>
      </c>
      <c r="W442" s="36">
        <f t="shared" si="52"/>
        <v>238.68</v>
      </c>
    </row>
    <row r="443" spans="1:23" x14ac:dyDescent="0.2">
      <c r="A443" s="171">
        <v>41400</v>
      </c>
      <c r="B443" s="2">
        <v>48037464.68</v>
      </c>
      <c r="C443" s="2">
        <v>239.4</v>
      </c>
      <c r="D443" s="2">
        <f t="shared" si="45"/>
        <v>0</v>
      </c>
      <c r="E443" s="30">
        <f t="shared" si="45"/>
        <v>0</v>
      </c>
      <c r="F443" s="73">
        <f t="shared" si="46"/>
        <v>0</v>
      </c>
      <c r="G443" s="43">
        <f t="shared" si="46"/>
        <v>0</v>
      </c>
      <c r="I443" s="31">
        <f t="shared" si="56"/>
        <v>1181.25</v>
      </c>
      <c r="J443" s="137">
        <f t="shared" si="53"/>
        <v>643.12450000000001</v>
      </c>
      <c r="K443" s="77">
        <f t="shared" si="49"/>
        <v>115.7624</v>
      </c>
      <c r="L443" s="137">
        <f t="shared" si="54"/>
        <v>196.8749</v>
      </c>
      <c r="M443" s="77">
        <f t="shared" si="50"/>
        <v>35.4375</v>
      </c>
      <c r="N443" s="14"/>
      <c r="O443" s="14"/>
      <c r="P443" s="14"/>
      <c r="V443" s="36">
        <f t="shared" si="51"/>
        <v>240.12</v>
      </c>
      <c r="W443" s="36">
        <f t="shared" si="52"/>
        <v>238.68</v>
      </c>
    </row>
    <row r="444" spans="1:23" x14ac:dyDescent="0.2">
      <c r="A444" s="171">
        <v>41401</v>
      </c>
      <c r="B444" s="2">
        <v>48037464.68</v>
      </c>
      <c r="C444" s="2">
        <v>239.4</v>
      </c>
      <c r="D444" s="2">
        <f t="shared" si="45"/>
        <v>0</v>
      </c>
      <c r="E444" s="30">
        <f t="shared" si="45"/>
        <v>0</v>
      </c>
      <c r="F444" s="73">
        <f t="shared" si="46"/>
        <v>0</v>
      </c>
      <c r="G444" s="43">
        <f t="shared" si="46"/>
        <v>0</v>
      </c>
      <c r="I444" s="31">
        <f t="shared" si="56"/>
        <v>1181.25</v>
      </c>
      <c r="J444" s="137">
        <f t="shared" si="53"/>
        <v>643.12450000000001</v>
      </c>
      <c r="K444" s="77">
        <f t="shared" si="49"/>
        <v>115.7624</v>
      </c>
      <c r="L444" s="137">
        <f t="shared" si="54"/>
        <v>196.8749</v>
      </c>
      <c r="M444" s="77">
        <f t="shared" si="50"/>
        <v>35.4375</v>
      </c>
      <c r="N444" s="14"/>
      <c r="O444" s="14"/>
      <c r="P444" s="14"/>
      <c r="V444" s="36">
        <f t="shared" si="51"/>
        <v>240.12</v>
      </c>
      <c r="W444" s="36">
        <f t="shared" si="52"/>
        <v>238.68</v>
      </c>
    </row>
    <row r="445" spans="1:23" x14ac:dyDescent="0.2">
      <c r="A445" s="171">
        <v>41402</v>
      </c>
      <c r="B445" s="2">
        <v>48037464.68</v>
      </c>
      <c r="C445" s="2">
        <v>239.4</v>
      </c>
      <c r="D445" s="2">
        <f t="shared" si="45"/>
        <v>0</v>
      </c>
      <c r="E445" s="30">
        <f t="shared" si="45"/>
        <v>0</v>
      </c>
      <c r="F445" s="73">
        <f t="shared" si="46"/>
        <v>0</v>
      </c>
      <c r="G445" s="43">
        <f t="shared" si="46"/>
        <v>0</v>
      </c>
      <c r="I445" s="19">
        <f t="shared" si="56"/>
        <v>1181.25</v>
      </c>
      <c r="J445" s="138">
        <f t="shared" si="53"/>
        <v>643.12450000000001</v>
      </c>
      <c r="K445" s="78">
        <f t="shared" si="49"/>
        <v>115.7624</v>
      </c>
      <c r="L445" s="144">
        <f t="shared" si="54"/>
        <v>196.8749</v>
      </c>
      <c r="M445" s="87">
        <f t="shared" si="50"/>
        <v>35.4375</v>
      </c>
      <c r="N445" s="14"/>
      <c r="O445" s="14"/>
      <c r="P445" s="14"/>
      <c r="V445" s="36">
        <f t="shared" si="51"/>
        <v>240.12</v>
      </c>
      <c r="W445" s="36">
        <f t="shared" si="52"/>
        <v>238.68</v>
      </c>
    </row>
    <row r="446" spans="1:23" x14ac:dyDescent="0.2">
      <c r="A446" s="171">
        <v>41403</v>
      </c>
      <c r="B446" s="2">
        <v>48037464.68</v>
      </c>
      <c r="C446" s="2">
        <v>239.4</v>
      </c>
      <c r="D446" s="2">
        <f t="shared" si="45"/>
        <v>0</v>
      </c>
      <c r="E446" s="30">
        <f t="shared" si="45"/>
        <v>0</v>
      </c>
      <c r="F446" s="73">
        <f t="shared" si="46"/>
        <v>0</v>
      </c>
      <c r="G446" s="43">
        <f t="shared" si="46"/>
        <v>0</v>
      </c>
      <c r="I446" s="19">
        <f t="shared" si="56"/>
        <v>1181.25</v>
      </c>
      <c r="J446" s="138">
        <f t="shared" si="53"/>
        <v>643.12450000000001</v>
      </c>
      <c r="K446" s="78">
        <f t="shared" si="49"/>
        <v>115.7624</v>
      </c>
      <c r="L446" s="144">
        <f t="shared" si="54"/>
        <v>196.8749</v>
      </c>
      <c r="M446" s="87">
        <f t="shared" si="50"/>
        <v>35.4375</v>
      </c>
      <c r="N446" s="14"/>
      <c r="O446" s="14"/>
      <c r="P446" s="14"/>
      <c r="V446" s="36">
        <f t="shared" si="51"/>
        <v>240.12</v>
      </c>
      <c r="W446" s="36">
        <f t="shared" si="52"/>
        <v>238.68</v>
      </c>
    </row>
    <row r="447" spans="1:23" x14ac:dyDescent="0.2">
      <c r="A447" s="171">
        <v>41404</v>
      </c>
      <c r="B447" s="2">
        <v>48037464.68</v>
      </c>
      <c r="C447" s="2">
        <v>239.4</v>
      </c>
      <c r="D447" s="2">
        <f t="shared" ref="D447:E510" si="57">IF(B447-B446=-B447-B446,0,B447-B446)</f>
        <v>0</v>
      </c>
      <c r="E447" s="30">
        <f t="shared" si="57"/>
        <v>0</v>
      </c>
      <c r="F447" s="73">
        <f t="shared" ref="F447:G510" si="58">IFERROR(D447/B446,0)</f>
        <v>0</v>
      </c>
      <c r="G447" s="43">
        <f t="shared" si="58"/>
        <v>0</v>
      </c>
      <c r="I447" s="31">
        <f t="shared" si="56"/>
        <v>1181.25</v>
      </c>
      <c r="J447" s="137">
        <f t="shared" si="53"/>
        <v>643.12450000000001</v>
      </c>
      <c r="K447" s="77">
        <f t="shared" si="49"/>
        <v>115.7624</v>
      </c>
      <c r="L447" s="137">
        <f t="shared" si="54"/>
        <v>196.8749</v>
      </c>
      <c r="M447" s="77">
        <f t="shared" si="50"/>
        <v>35.4375</v>
      </c>
      <c r="N447" s="14"/>
      <c r="O447" s="14"/>
      <c r="P447" s="14"/>
      <c r="V447" s="36">
        <f t="shared" si="51"/>
        <v>240.12</v>
      </c>
      <c r="W447" s="36">
        <f t="shared" si="52"/>
        <v>238.68</v>
      </c>
    </row>
    <row r="448" spans="1:23" x14ac:dyDescent="0.2">
      <c r="A448" s="171">
        <v>41405</v>
      </c>
      <c r="B448" s="2">
        <v>48037464.68</v>
      </c>
      <c r="C448" s="2">
        <v>239.4</v>
      </c>
      <c r="D448" s="2">
        <f t="shared" si="57"/>
        <v>0</v>
      </c>
      <c r="E448" s="30">
        <f t="shared" si="57"/>
        <v>0</v>
      </c>
      <c r="F448" s="73">
        <f t="shared" si="58"/>
        <v>0</v>
      </c>
      <c r="G448" s="43">
        <f t="shared" si="58"/>
        <v>0</v>
      </c>
      <c r="I448" s="19">
        <f t="shared" si="56"/>
        <v>1181.25</v>
      </c>
      <c r="J448" s="138">
        <f t="shared" si="53"/>
        <v>643.12450000000001</v>
      </c>
      <c r="K448" s="78">
        <f t="shared" si="49"/>
        <v>115.7624</v>
      </c>
      <c r="L448" s="144">
        <f t="shared" si="54"/>
        <v>196.8749</v>
      </c>
      <c r="M448" s="87">
        <f t="shared" si="50"/>
        <v>35.4375</v>
      </c>
      <c r="N448" s="14"/>
      <c r="O448" s="14"/>
      <c r="P448" s="14"/>
      <c r="V448" s="36">
        <f t="shared" si="51"/>
        <v>240.12</v>
      </c>
      <c r="W448" s="36">
        <f t="shared" si="52"/>
        <v>238.68</v>
      </c>
    </row>
    <row r="449" spans="1:23" x14ac:dyDescent="0.2">
      <c r="A449" s="171">
        <v>41406</v>
      </c>
      <c r="B449" s="2">
        <v>48037464.68</v>
      </c>
      <c r="C449" s="2">
        <v>239.4</v>
      </c>
      <c r="D449" s="2">
        <f t="shared" si="57"/>
        <v>0</v>
      </c>
      <c r="E449" s="30">
        <f t="shared" si="57"/>
        <v>0</v>
      </c>
      <c r="F449" s="73">
        <f t="shared" si="58"/>
        <v>0</v>
      </c>
      <c r="G449" s="43">
        <f t="shared" si="58"/>
        <v>0</v>
      </c>
      <c r="I449" s="19">
        <f t="shared" si="56"/>
        <v>1181.25</v>
      </c>
      <c r="J449" s="138">
        <f t="shared" si="53"/>
        <v>643.12450000000001</v>
      </c>
      <c r="K449" s="78">
        <f t="shared" si="49"/>
        <v>115.7624</v>
      </c>
      <c r="L449" s="144">
        <f t="shared" si="54"/>
        <v>196.8749</v>
      </c>
      <c r="M449" s="87">
        <f t="shared" si="50"/>
        <v>35.4375</v>
      </c>
      <c r="N449" s="14"/>
      <c r="O449" s="14"/>
      <c r="P449" s="14"/>
      <c r="V449" s="36">
        <f t="shared" si="51"/>
        <v>240.12</v>
      </c>
      <c r="W449" s="36">
        <f t="shared" si="52"/>
        <v>238.68</v>
      </c>
    </row>
    <row r="450" spans="1:23" x14ac:dyDescent="0.2">
      <c r="A450" s="171">
        <v>41407</v>
      </c>
      <c r="B450" s="2">
        <v>48037464.68</v>
      </c>
      <c r="C450" s="2">
        <v>239.4</v>
      </c>
      <c r="D450" s="2">
        <f t="shared" si="57"/>
        <v>0</v>
      </c>
      <c r="E450" s="30">
        <f t="shared" si="57"/>
        <v>0</v>
      </c>
      <c r="F450" s="73">
        <f t="shared" si="58"/>
        <v>0</v>
      </c>
      <c r="G450" s="43">
        <f t="shared" si="58"/>
        <v>0</v>
      </c>
      <c r="I450" s="31">
        <f t="shared" si="56"/>
        <v>1181.25</v>
      </c>
      <c r="J450" s="137">
        <f t="shared" si="53"/>
        <v>643.12450000000001</v>
      </c>
      <c r="K450" s="77">
        <f t="shared" si="49"/>
        <v>115.7624</v>
      </c>
      <c r="L450" s="137">
        <f t="shared" si="54"/>
        <v>196.8749</v>
      </c>
      <c r="M450" s="77">
        <f t="shared" si="50"/>
        <v>35.4375</v>
      </c>
      <c r="N450" s="14"/>
      <c r="O450" s="14"/>
      <c r="P450" s="14"/>
      <c r="V450" s="36">
        <f t="shared" si="51"/>
        <v>240.12</v>
      </c>
      <c r="W450" s="36">
        <f t="shared" si="52"/>
        <v>238.68</v>
      </c>
    </row>
    <row r="451" spans="1:23" x14ac:dyDescent="0.2">
      <c r="A451" s="171">
        <v>41408</v>
      </c>
      <c r="B451" s="2">
        <v>48037464.68</v>
      </c>
      <c r="C451" s="2">
        <v>239.4</v>
      </c>
      <c r="D451" s="2">
        <f t="shared" si="57"/>
        <v>0</v>
      </c>
      <c r="E451" s="30">
        <f t="shared" si="57"/>
        <v>0</v>
      </c>
      <c r="F451" s="73">
        <f t="shared" si="58"/>
        <v>0</v>
      </c>
      <c r="G451" s="43">
        <f t="shared" si="58"/>
        <v>0</v>
      </c>
      <c r="I451" s="31">
        <f t="shared" si="56"/>
        <v>1181.25</v>
      </c>
      <c r="J451" s="137">
        <f t="shared" si="53"/>
        <v>643.12450000000001</v>
      </c>
      <c r="K451" s="77">
        <f t="shared" si="49"/>
        <v>115.7624</v>
      </c>
      <c r="L451" s="137">
        <f t="shared" si="54"/>
        <v>196.8749</v>
      </c>
      <c r="M451" s="77">
        <f t="shared" si="50"/>
        <v>35.4375</v>
      </c>
      <c r="N451" s="14"/>
      <c r="O451" s="14"/>
      <c r="P451" s="14"/>
      <c r="V451" s="36">
        <f t="shared" si="51"/>
        <v>240.12</v>
      </c>
      <c r="W451" s="36">
        <f t="shared" si="52"/>
        <v>238.68</v>
      </c>
    </row>
    <row r="452" spans="1:23" x14ac:dyDescent="0.2">
      <c r="A452" s="171">
        <v>41409</v>
      </c>
      <c r="B452" s="2">
        <v>48037464.68</v>
      </c>
      <c r="C452" s="2">
        <v>239.4</v>
      </c>
      <c r="D452" s="2">
        <f t="shared" si="57"/>
        <v>0</v>
      </c>
      <c r="E452" s="30">
        <f t="shared" si="57"/>
        <v>0</v>
      </c>
      <c r="F452" s="73">
        <f t="shared" si="58"/>
        <v>0</v>
      </c>
      <c r="G452" s="43">
        <f t="shared" si="58"/>
        <v>0</v>
      </c>
      <c r="I452" s="19">
        <f t="shared" si="56"/>
        <v>1181.25</v>
      </c>
      <c r="J452" s="138">
        <f t="shared" si="53"/>
        <v>643.12450000000001</v>
      </c>
      <c r="K452" s="78">
        <f t="shared" si="49"/>
        <v>115.7624</v>
      </c>
      <c r="L452" s="144">
        <f t="shared" si="54"/>
        <v>196.8749</v>
      </c>
      <c r="M452" s="87">
        <f t="shared" si="50"/>
        <v>35.4375</v>
      </c>
      <c r="N452" s="14"/>
      <c r="O452" s="14"/>
      <c r="P452" s="14"/>
      <c r="V452" s="36">
        <f t="shared" si="51"/>
        <v>240.12</v>
      </c>
      <c r="W452" s="36">
        <f t="shared" si="52"/>
        <v>238.68</v>
      </c>
    </row>
    <row r="453" spans="1:23" x14ac:dyDescent="0.2">
      <c r="A453" s="171">
        <v>41410</v>
      </c>
      <c r="B453" s="2">
        <v>48037464.68</v>
      </c>
      <c r="C453" s="2">
        <v>239.4</v>
      </c>
      <c r="D453" s="2">
        <f t="shared" si="57"/>
        <v>0</v>
      </c>
      <c r="E453" s="30">
        <f t="shared" si="57"/>
        <v>0</v>
      </c>
      <c r="F453" s="73">
        <f t="shared" si="58"/>
        <v>0</v>
      </c>
      <c r="G453" s="43">
        <f t="shared" si="58"/>
        <v>0</v>
      </c>
      <c r="I453" s="19">
        <f t="shared" si="56"/>
        <v>1181.25</v>
      </c>
      <c r="J453" s="138">
        <f t="shared" si="53"/>
        <v>643.12450000000001</v>
      </c>
      <c r="K453" s="78">
        <f t="shared" si="49"/>
        <v>115.7624</v>
      </c>
      <c r="L453" s="144">
        <f t="shared" si="54"/>
        <v>196.8749</v>
      </c>
      <c r="M453" s="87">
        <f t="shared" si="50"/>
        <v>35.4375</v>
      </c>
      <c r="N453" s="14"/>
      <c r="O453" s="14"/>
      <c r="P453" s="14"/>
      <c r="V453" s="36">
        <f t="shared" si="51"/>
        <v>240.12</v>
      </c>
      <c r="W453" s="36">
        <f t="shared" si="52"/>
        <v>238.68</v>
      </c>
    </row>
    <row r="454" spans="1:23" x14ac:dyDescent="0.2">
      <c r="A454" s="171">
        <v>41411</v>
      </c>
      <c r="B454" s="2">
        <v>48037464.68</v>
      </c>
      <c r="C454" s="2">
        <v>239.4</v>
      </c>
      <c r="D454" s="2">
        <f t="shared" si="57"/>
        <v>0</v>
      </c>
      <c r="E454" s="30">
        <f t="shared" si="57"/>
        <v>0</v>
      </c>
      <c r="F454" s="73">
        <f t="shared" si="58"/>
        <v>0</v>
      </c>
      <c r="G454" s="43">
        <f t="shared" si="58"/>
        <v>0</v>
      </c>
      <c r="I454" s="19">
        <f t="shared" si="56"/>
        <v>1181.25</v>
      </c>
      <c r="J454" s="138">
        <f t="shared" si="53"/>
        <v>643.12450000000001</v>
      </c>
      <c r="K454" s="78">
        <f t="shared" si="49"/>
        <v>115.7624</v>
      </c>
      <c r="L454" s="144">
        <f t="shared" si="54"/>
        <v>196.8749</v>
      </c>
      <c r="M454" s="87">
        <f t="shared" si="50"/>
        <v>35.4375</v>
      </c>
      <c r="N454" s="14"/>
      <c r="O454" s="14"/>
      <c r="P454" s="14"/>
      <c r="V454" s="36">
        <f t="shared" si="51"/>
        <v>240.12</v>
      </c>
      <c r="W454" s="36">
        <f t="shared" si="52"/>
        <v>238.68</v>
      </c>
    </row>
    <row r="455" spans="1:23" x14ac:dyDescent="0.2">
      <c r="A455" s="171">
        <v>41412</v>
      </c>
      <c r="B455" s="2">
        <v>48037464.68</v>
      </c>
      <c r="C455" s="2">
        <v>239.4</v>
      </c>
      <c r="D455" s="2">
        <f t="shared" si="57"/>
        <v>0</v>
      </c>
      <c r="E455" s="30">
        <f t="shared" si="57"/>
        <v>0</v>
      </c>
      <c r="F455" s="73">
        <f t="shared" si="58"/>
        <v>0</v>
      </c>
      <c r="G455" s="43">
        <f t="shared" si="58"/>
        <v>0</v>
      </c>
      <c r="I455" s="19">
        <f t="shared" si="56"/>
        <v>1181.25</v>
      </c>
      <c r="J455" s="138">
        <f t="shared" si="53"/>
        <v>643.12450000000001</v>
      </c>
      <c r="K455" s="78">
        <f t="shared" si="49"/>
        <v>115.7624</v>
      </c>
      <c r="L455" s="144">
        <f t="shared" si="54"/>
        <v>196.8749</v>
      </c>
      <c r="M455" s="87">
        <f t="shared" si="50"/>
        <v>35.4375</v>
      </c>
      <c r="N455" s="14"/>
      <c r="O455" s="14"/>
      <c r="P455" s="14"/>
      <c r="V455" s="36">
        <f t="shared" si="51"/>
        <v>240.12</v>
      </c>
      <c r="W455" s="36">
        <f t="shared" si="52"/>
        <v>238.68</v>
      </c>
    </row>
    <row r="456" spans="1:23" x14ac:dyDescent="0.2">
      <c r="A456" s="171">
        <v>41413</v>
      </c>
      <c r="B456" s="2">
        <v>48037464.68</v>
      </c>
      <c r="C456" s="2">
        <v>239.4</v>
      </c>
      <c r="D456" s="2">
        <f t="shared" si="57"/>
        <v>0</v>
      </c>
      <c r="E456" s="30">
        <f t="shared" si="57"/>
        <v>0</v>
      </c>
      <c r="F456" s="73">
        <f t="shared" si="58"/>
        <v>0</v>
      </c>
      <c r="G456" s="43">
        <f t="shared" si="58"/>
        <v>0</v>
      </c>
      <c r="I456" s="19">
        <f t="shared" si="56"/>
        <v>1181.25</v>
      </c>
      <c r="J456" s="138">
        <f t="shared" si="53"/>
        <v>643.12450000000001</v>
      </c>
      <c r="K456" s="78">
        <f t="shared" ref="K456:K519" si="59">ROUND(J456*18%,4)</f>
        <v>115.7624</v>
      </c>
      <c r="L456" s="144">
        <f t="shared" si="54"/>
        <v>196.8749</v>
      </c>
      <c r="M456" s="87">
        <f t="shared" ref="M456:M519" si="60">ROUND(L456*18%,4)</f>
        <v>35.4375</v>
      </c>
      <c r="N456" s="14"/>
      <c r="O456" s="14"/>
      <c r="P456" s="14"/>
      <c r="V456" s="36">
        <f t="shared" ref="V456:V519" si="61">C456+(ROUND(C456*$V$2,2))</f>
        <v>240.12</v>
      </c>
      <c r="W456" s="36">
        <f t="shared" ref="W456:W519" si="62">C456-(ROUND(C456*$V$2,2))</f>
        <v>238.68</v>
      </c>
    </row>
    <row r="457" spans="1:23" x14ac:dyDescent="0.2">
      <c r="A457" s="171">
        <v>41414</v>
      </c>
      <c r="B457" s="2">
        <v>48037464.68</v>
      </c>
      <c r="C457" s="2">
        <v>239.4</v>
      </c>
      <c r="D457" s="2">
        <f t="shared" si="57"/>
        <v>0</v>
      </c>
      <c r="E457" s="30">
        <f t="shared" si="57"/>
        <v>0</v>
      </c>
      <c r="F457" s="73">
        <f t="shared" si="58"/>
        <v>0</v>
      </c>
      <c r="G457" s="43">
        <f t="shared" si="58"/>
        <v>0</v>
      </c>
      <c r="I457" s="31">
        <f t="shared" si="56"/>
        <v>1181.25</v>
      </c>
      <c r="J457" s="137">
        <f t="shared" si="53"/>
        <v>643.12450000000001</v>
      </c>
      <c r="K457" s="77">
        <f t="shared" si="59"/>
        <v>115.7624</v>
      </c>
      <c r="L457" s="137">
        <f t="shared" si="54"/>
        <v>196.8749</v>
      </c>
      <c r="M457" s="77">
        <f t="shared" si="60"/>
        <v>35.4375</v>
      </c>
      <c r="N457" s="14"/>
      <c r="O457" s="14"/>
      <c r="P457" s="14"/>
      <c r="V457" s="36">
        <f t="shared" si="61"/>
        <v>240.12</v>
      </c>
      <c r="W457" s="36">
        <f t="shared" si="62"/>
        <v>238.68</v>
      </c>
    </row>
    <row r="458" spans="1:23" x14ac:dyDescent="0.2">
      <c r="A458" s="171">
        <v>41415</v>
      </c>
      <c r="B458" s="2">
        <v>48037464.68</v>
      </c>
      <c r="C458" s="2">
        <v>239.4</v>
      </c>
      <c r="D458" s="2">
        <f t="shared" si="57"/>
        <v>0</v>
      </c>
      <c r="E458" s="30">
        <f t="shared" si="57"/>
        <v>0</v>
      </c>
      <c r="F458" s="73">
        <f t="shared" si="58"/>
        <v>0</v>
      </c>
      <c r="G458" s="43">
        <f t="shared" si="58"/>
        <v>0</v>
      </c>
      <c r="I458" s="31">
        <f t="shared" si="56"/>
        <v>1181.25</v>
      </c>
      <c r="J458" s="137">
        <f t="shared" si="53"/>
        <v>643.12450000000001</v>
      </c>
      <c r="K458" s="77">
        <f t="shared" si="59"/>
        <v>115.7624</v>
      </c>
      <c r="L458" s="137">
        <f t="shared" si="54"/>
        <v>196.8749</v>
      </c>
      <c r="M458" s="77">
        <f t="shared" si="60"/>
        <v>35.4375</v>
      </c>
      <c r="N458" s="14"/>
      <c r="O458" s="14"/>
      <c r="P458" s="14"/>
      <c r="V458" s="36">
        <f t="shared" si="61"/>
        <v>240.12</v>
      </c>
      <c r="W458" s="36">
        <f t="shared" si="62"/>
        <v>238.68</v>
      </c>
    </row>
    <row r="459" spans="1:23" x14ac:dyDescent="0.2">
      <c r="A459" s="171">
        <v>41416</v>
      </c>
      <c r="B459" s="2">
        <v>48037464.68</v>
      </c>
      <c r="C459" s="2">
        <v>239.4</v>
      </c>
      <c r="D459" s="2">
        <f t="shared" si="57"/>
        <v>0</v>
      </c>
      <c r="E459" s="30">
        <f t="shared" si="57"/>
        <v>0</v>
      </c>
      <c r="F459" s="73">
        <f t="shared" si="58"/>
        <v>0</v>
      </c>
      <c r="G459" s="43">
        <f t="shared" si="58"/>
        <v>0</v>
      </c>
      <c r="I459" s="19">
        <f t="shared" si="56"/>
        <v>1181.25</v>
      </c>
      <c r="J459" s="138">
        <f t="shared" si="53"/>
        <v>643.12450000000001</v>
      </c>
      <c r="K459" s="78">
        <f t="shared" si="59"/>
        <v>115.7624</v>
      </c>
      <c r="L459" s="144">
        <f t="shared" si="54"/>
        <v>196.8749</v>
      </c>
      <c r="M459" s="87">
        <f t="shared" si="60"/>
        <v>35.4375</v>
      </c>
      <c r="N459" s="14"/>
      <c r="O459" s="14"/>
      <c r="P459" s="14"/>
      <c r="V459" s="36">
        <f t="shared" si="61"/>
        <v>240.12</v>
      </c>
      <c r="W459" s="36">
        <f t="shared" si="62"/>
        <v>238.68</v>
      </c>
    </row>
    <row r="460" spans="1:23" x14ac:dyDescent="0.2">
      <c r="A460" s="171">
        <v>41417</v>
      </c>
      <c r="B460" s="2">
        <v>48037464.68</v>
      </c>
      <c r="C460" s="2">
        <v>239.4</v>
      </c>
      <c r="D460" s="2">
        <f t="shared" si="57"/>
        <v>0</v>
      </c>
      <c r="E460" s="30">
        <f t="shared" si="57"/>
        <v>0</v>
      </c>
      <c r="F460" s="73">
        <f t="shared" si="58"/>
        <v>0</v>
      </c>
      <c r="G460" s="43">
        <f t="shared" si="58"/>
        <v>0</v>
      </c>
      <c r="I460" s="19">
        <f t="shared" si="56"/>
        <v>1181.25</v>
      </c>
      <c r="J460" s="138">
        <f t="shared" si="53"/>
        <v>643.12450000000001</v>
      </c>
      <c r="K460" s="78">
        <f t="shared" si="59"/>
        <v>115.7624</v>
      </c>
      <c r="L460" s="144">
        <f t="shared" si="54"/>
        <v>196.8749</v>
      </c>
      <c r="M460" s="87">
        <f t="shared" si="60"/>
        <v>35.4375</v>
      </c>
      <c r="N460" s="14"/>
      <c r="O460" s="14"/>
      <c r="P460" s="14"/>
      <c r="V460" s="36">
        <f t="shared" si="61"/>
        <v>240.12</v>
      </c>
      <c r="W460" s="36">
        <f t="shared" si="62"/>
        <v>238.68</v>
      </c>
    </row>
    <row r="461" spans="1:23" x14ac:dyDescent="0.2">
      <c r="A461" s="171">
        <v>41418</v>
      </c>
      <c r="B461" s="2">
        <v>48037464.68</v>
      </c>
      <c r="C461" s="2">
        <v>239.4</v>
      </c>
      <c r="D461" s="2">
        <f t="shared" si="57"/>
        <v>0</v>
      </c>
      <c r="E461" s="30">
        <f t="shared" si="57"/>
        <v>0</v>
      </c>
      <c r="F461" s="73">
        <f t="shared" si="58"/>
        <v>0</v>
      </c>
      <c r="G461" s="43">
        <f t="shared" si="58"/>
        <v>0</v>
      </c>
      <c r="I461" s="19">
        <f t="shared" si="56"/>
        <v>1181.25</v>
      </c>
      <c r="J461" s="138">
        <f t="shared" si="53"/>
        <v>643.12450000000001</v>
      </c>
      <c r="K461" s="78">
        <f t="shared" si="59"/>
        <v>115.7624</v>
      </c>
      <c r="L461" s="144">
        <f t="shared" si="54"/>
        <v>196.8749</v>
      </c>
      <c r="M461" s="87">
        <f t="shared" si="60"/>
        <v>35.4375</v>
      </c>
      <c r="N461" s="14"/>
      <c r="O461" s="14"/>
      <c r="P461" s="14"/>
      <c r="V461" s="36">
        <f t="shared" si="61"/>
        <v>240.12</v>
      </c>
      <c r="W461" s="36">
        <f t="shared" si="62"/>
        <v>238.68</v>
      </c>
    </row>
    <row r="462" spans="1:23" x14ac:dyDescent="0.2">
      <c r="A462" s="171">
        <v>41419</v>
      </c>
      <c r="B462" s="2">
        <v>48037464.68</v>
      </c>
      <c r="C462" s="2">
        <v>239.4</v>
      </c>
      <c r="D462" s="2">
        <f t="shared" si="57"/>
        <v>0</v>
      </c>
      <c r="E462" s="30">
        <f t="shared" si="57"/>
        <v>0</v>
      </c>
      <c r="F462" s="73">
        <f t="shared" si="58"/>
        <v>0</v>
      </c>
      <c r="G462" s="43">
        <f t="shared" si="58"/>
        <v>0</v>
      </c>
      <c r="I462" s="19">
        <f t="shared" si="56"/>
        <v>1181.25</v>
      </c>
      <c r="J462" s="138">
        <f t="shared" si="53"/>
        <v>643.12450000000001</v>
      </c>
      <c r="K462" s="78">
        <f t="shared" si="59"/>
        <v>115.7624</v>
      </c>
      <c r="L462" s="144">
        <f t="shared" si="54"/>
        <v>196.8749</v>
      </c>
      <c r="M462" s="87">
        <f t="shared" si="60"/>
        <v>35.4375</v>
      </c>
      <c r="N462" s="14"/>
      <c r="O462" s="14"/>
      <c r="P462" s="14"/>
      <c r="V462" s="36">
        <f t="shared" si="61"/>
        <v>240.12</v>
      </c>
      <c r="W462" s="36">
        <f t="shared" si="62"/>
        <v>238.68</v>
      </c>
    </row>
    <row r="463" spans="1:23" x14ac:dyDescent="0.2">
      <c r="A463" s="171">
        <v>41420</v>
      </c>
      <c r="B463" s="2">
        <v>48037464.68</v>
      </c>
      <c r="C463" s="2">
        <v>239.4</v>
      </c>
      <c r="D463" s="2">
        <f t="shared" si="57"/>
        <v>0</v>
      </c>
      <c r="E463" s="30">
        <f t="shared" si="57"/>
        <v>0</v>
      </c>
      <c r="F463" s="73">
        <f t="shared" si="58"/>
        <v>0</v>
      </c>
      <c r="G463" s="43">
        <f t="shared" si="58"/>
        <v>0</v>
      </c>
      <c r="I463" s="19">
        <f t="shared" si="56"/>
        <v>1181.25</v>
      </c>
      <c r="J463" s="138">
        <f t="shared" si="53"/>
        <v>643.12450000000001</v>
      </c>
      <c r="K463" s="78">
        <f t="shared" si="59"/>
        <v>115.7624</v>
      </c>
      <c r="L463" s="144">
        <f t="shared" si="54"/>
        <v>196.8749</v>
      </c>
      <c r="M463" s="87">
        <f t="shared" si="60"/>
        <v>35.4375</v>
      </c>
      <c r="N463" s="14"/>
      <c r="O463" s="14"/>
      <c r="P463" s="14"/>
      <c r="V463" s="36">
        <f t="shared" si="61"/>
        <v>240.12</v>
      </c>
      <c r="W463" s="36">
        <f t="shared" si="62"/>
        <v>238.68</v>
      </c>
    </row>
    <row r="464" spans="1:23" x14ac:dyDescent="0.2">
      <c r="A464" s="171">
        <v>41421</v>
      </c>
      <c r="B464" s="2">
        <v>48037464.68</v>
      </c>
      <c r="C464" s="2">
        <v>239.4</v>
      </c>
      <c r="D464" s="2">
        <f t="shared" si="57"/>
        <v>0</v>
      </c>
      <c r="E464" s="30">
        <f t="shared" si="57"/>
        <v>0</v>
      </c>
      <c r="F464" s="73">
        <f t="shared" si="58"/>
        <v>0</v>
      </c>
      <c r="G464" s="43">
        <f t="shared" si="58"/>
        <v>0</v>
      </c>
      <c r="I464" s="31">
        <f t="shared" si="56"/>
        <v>1181.25</v>
      </c>
      <c r="J464" s="137">
        <f t="shared" si="53"/>
        <v>643.12450000000001</v>
      </c>
      <c r="K464" s="77">
        <f t="shared" si="59"/>
        <v>115.7624</v>
      </c>
      <c r="L464" s="137">
        <f t="shared" si="54"/>
        <v>196.8749</v>
      </c>
      <c r="M464" s="77">
        <f t="shared" si="60"/>
        <v>35.4375</v>
      </c>
      <c r="N464" s="191" t="s">
        <v>54</v>
      </c>
      <c r="O464" s="191"/>
      <c r="P464" s="191"/>
      <c r="V464" s="36">
        <f t="shared" si="61"/>
        <v>240.12</v>
      </c>
      <c r="W464" s="36">
        <f t="shared" si="62"/>
        <v>238.68</v>
      </c>
    </row>
    <row r="465" spans="1:23" x14ac:dyDescent="0.2">
      <c r="A465" s="171">
        <v>41422</v>
      </c>
      <c r="B465" s="2">
        <v>48037464.68</v>
      </c>
      <c r="C465" s="2">
        <v>239.4</v>
      </c>
      <c r="D465" s="2">
        <f t="shared" si="57"/>
        <v>0</v>
      </c>
      <c r="E465" s="30">
        <f t="shared" si="57"/>
        <v>0</v>
      </c>
      <c r="F465" s="73">
        <f t="shared" si="58"/>
        <v>0</v>
      </c>
      <c r="G465" s="43">
        <f t="shared" si="58"/>
        <v>0</v>
      </c>
      <c r="I465" s="31">
        <f t="shared" si="56"/>
        <v>1181.25</v>
      </c>
      <c r="J465" s="137">
        <f t="shared" si="53"/>
        <v>643.12450000000001</v>
      </c>
      <c r="K465" s="77">
        <f t="shared" si="59"/>
        <v>115.7624</v>
      </c>
      <c r="L465" s="137">
        <f t="shared" si="54"/>
        <v>196.8749</v>
      </c>
      <c r="M465" s="77">
        <f t="shared" si="60"/>
        <v>35.4375</v>
      </c>
      <c r="N465" s="119" t="s">
        <v>52</v>
      </c>
      <c r="O465" s="120">
        <f>SUM(J439:J469)</f>
        <v>19955.976800000008</v>
      </c>
      <c r="P465" s="76">
        <f>SUM(L439:L469)</f>
        <v>6108.9740999999967</v>
      </c>
      <c r="V465" s="36">
        <f t="shared" si="61"/>
        <v>240.12</v>
      </c>
      <c r="W465" s="36">
        <f t="shared" si="62"/>
        <v>238.68</v>
      </c>
    </row>
    <row r="466" spans="1:23" x14ac:dyDescent="0.2">
      <c r="A466" s="171">
        <v>41423</v>
      </c>
      <c r="B466" s="2">
        <v>48037464.68</v>
      </c>
      <c r="C466" s="2">
        <v>239.4</v>
      </c>
      <c r="D466" s="2">
        <f t="shared" si="57"/>
        <v>0</v>
      </c>
      <c r="E466" s="30">
        <f t="shared" si="57"/>
        <v>0</v>
      </c>
      <c r="F466" s="73">
        <f t="shared" si="58"/>
        <v>0</v>
      </c>
      <c r="G466" s="43">
        <f t="shared" si="58"/>
        <v>0</v>
      </c>
      <c r="I466" s="19">
        <f t="shared" si="56"/>
        <v>1181.25</v>
      </c>
      <c r="J466" s="138">
        <f t="shared" si="53"/>
        <v>643.12450000000001</v>
      </c>
      <c r="K466" s="78">
        <f t="shared" si="59"/>
        <v>115.7624</v>
      </c>
      <c r="L466" s="144">
        <f t="shared" si="54"/>
        <v>196.8749</v>
      </c>
      <c r="M466" s="87">
        <f t="shared" si="60"/>
        <v>35.4375</v>
      </c>
      <c r="N466" s="119" t="s">
        <v>53</v>
      </c>
      <c r="O466" s="76">
        <f>SUM(K439:K469)</f>
        <v>3592.0755000000013</v>
      </c>
      <c r="P466" s="76">
        <f>SUM(M439:M469)</f>
        <v>1099.6159</v>
      </c>
      <c r="V466" s="36">
        <f t="shared" si="61"/>
        <v>240.12</v>
      </c>
      <c r="W466" s="36">
        <f t="shared" si="62"/>
        <v>238.68</v>
      </c>
    </row>
    <row r="467" spans="1:23" x14ac:dyDescent="0.2">
      <c r="A467" s="171">
        <v>41424</v>
      </c>
      <c r="B467" s="2">
        <v>48037464.68</v>
      </c>
      <c r="C467" s="2">
        <v>239.4</v>
      </c>
      <c r="D467" s="2">
        <f t="shared" si="57"/>
        <v>0</v>
      </c>
      <c r="E467" s="30">
        <f t="shared" si="57"/>
        <v>0</v>
      </c>
      <c r="F467" s="73">
        <f t="shared" si="58"/>
        <v>0</v>
      </c>
      <c r="G467" s="43">
        <f t="shared" si="58"/>
        <v>0</v>
      </c>
      <c r="I467" s="19">
        <f t="shared" si="56"/>
        <v>1181.25</v>
      </c>
      <c r="J467" s="138">
        <f t="shared" si="53"/>
        <v>643.12450000000001</v>
      </c>
      <c r="K467" s="78">
        <f t="shared" si="59"/>
        <v>115.7624</v>
      </c>
      <c r="L467" s="144">
        <f t="shared" si="54"/>
        <v>196.8749</v>
      </c>
      <c r="M467" s="87">
        <f t="shared" si="60"/>
        <v>35.4375</v>
      </c>
      <c r="N467" s="193" t="s">
        <v>9</v>
      </c>
      <c r="O467" s="194"/>
      <c r="P467" s="194"/>
      <c r="V467" s="36">
        <f t="shared" si="61"/>
        <v>240.12</v>
      </c>
      <c r="W467" s="36">
        <f t="shared" si="62"/>
        <v>238.68</v>
      </c>
    </row>
    <row r="468" spans="1:23" x14ac:dyDescent="0.2">
      <c r="A468" s="171">
        <v>41425</v>
      </c>
      <c r="B468" s="31">
        <v>49465408.479999997</v>
      </c>
      <c r="C468" s="31">
        <v>239.05</v>
      </c>
      <c r="D468" s="2">
        <f t="shared" si="57"/>
        <v>1427943.799999997</v>
      </c>
      <c r="E468" s="30">
        <f t="shared" si="57"/>
        <v>-0.34999999999999432</v>
      </c>
      <c r="F468" s="73">
        <f t="shared" si="58"/>
        <v>2.972562789298307E-2</v>
      </c>
      <c r="G468" s="43">
        <f t="shared" si="58"/>
        <v>-1.4619883040935435E-3</v>
      </c>
      <c r="I468" s="19">
        <f t="shared" si="56"/>
        <v>1181.25</v>
      </c>
      <c r="J468" s="138">
        <f t="shared" si="53"/>
        <v>643.12450000000001</v>
      </c>
      <c r="K468" s="78">
        <f t="shared" si="59"/>
        <v>115.7624</v>
      </c>
      <c r="L468" s="144">
        <f t="shared" si="54"/>
        <v>196.8749</v>
      </c>
      <c r="M468" s="87">
        <f t="shared" si="60"/>
        <v>35.4375</v>
      </c>
      <c r="N468" s="92" t="s">
        <v>43</v>
      </c>
      <c r="O468" s="172" t="s">
        <v>39</v>
      </c>
      <c r="P468" s="93" t="s">
        <v>40</v>
      </c>
      <c r="V468" s="36">
        <f t="shared" si="61"/>
        <v>239.77</v>
      </c>
      <c r="W468" s="36">
        <f t="shared" si="62"/>
        <v>238.33</v>
      </c>
    </row>
    <row r="469" spans="1:23" x14ac:dyDescent="0.2">
      <c r="A469" s="171">
        <v>41426</v>
      </c>
      <c r="B469" s="2">
        <v>49465408.479999997</v>
      </c>
      <c r="C469" s="2">
        <v>239.05</v>
      </c>
      <c r="D469" s="2">
        <f t="shared" si="57"/>
        <v>0</v>
      </c>
      <c r="E469" s="30">
        <f t="shared" si="57"/>
        <v>0</v>
      </c>
      <c r="F469" s="73">
        <f t="shared" si="58"/>
        <v>0</v>
      </c>
      <c r="G469" s="43">
        <f t="shared" si="58"/>
        <v>0</v>
      </c>
      <c r="I469" s="32">
        <f t="shared" si="56"/>
        <v>1216.3599999999999</v>
      </c>
      <c r="J469" s="139">
        <f t="shared" ref="J469:J532" si="63">ROUND(IF(B468&lt;=$R$1054,B468*$S$1054/$O$1053,MAX(IF(B468&lt;=$R$1055,B468*$S$1055/$O$1053,MAX(IF(B468&lt;=$R$1056,B468*$S$1056/$O$1053,MAX(IF(B468&lt;=$R$1057,B468*$S$1057/$O$1053,MAX(IF(B468&lt;=$R$1058,B468*$S$1058/$O$1053,MAX(IF(B468&lt;=$R$1059,B468*$S$1059/$O$1053,MAX(IF(B468&gt;$R$1060,B468*$S$1060/$O$1053,0),$R$1059*$S$1059/$O$1053)),$R$1058*$S$1058/$O$1053)),$R$1057*$S$1057/$O$1053)),$R$1056*$S$1056/$O$1053)),$R$1055*$S$1055/$O$1053)),$R$1054*$S$1054/$O$1053)),4)</f>
        <v>662.24180000000001</v>
      </c>
      <c r="K469" s="79">
        <f t="shared" si="59"/>
        <v>119.20350000000001</v>
      </c>
      <c r="L469" s="139">
        <f t="shared" si="54"/>
        <v>202.72710000000001</v>
      </c>
      <c r="M469" s="79">
        <f t="shared" si="60"/>
        <v>36.490900000000003</v>
      </c>
      <c r="N469" s="94">
        <f>SUM(I437:I469)</f>
        <v>39016.36</v>
      </c>
      <c r="O469" s="89">
        <f>IF(SUM(J439:J469)&lt;20000,20000,SUM(J439:J469))</f>
        <v>20000</v>
      </c>
      <c r="P469" s="91">
        <f>IF(SUM(L439:L469)&lt;6000,6000,SUM(L439:L469))</f>
        <v>6108.9740999999967</v>
      </c>
      <c r="V469" s="36">
        <f t="shared" si="61"/>
        <v>239.77</v>
      </c>
      <c r="W469" s="36">
        <f t="shared" si="62"/>
        <v>238.33</v>
      </c>
    </row>
    <row r="470" spans="1:23" x14ac:dyDescent="0.2">
      <c r="A470" s="171">
        <v>41427</v>
      </c>
      <c r="B470" s="2">
        <v>49465408.479999997</v>
      </c>
      <c r="C470" s="2">
        <v>239.05</v>
      </c>
      <c r="D470" s="2">
        <f t="shared" si="57"/>
        <v>0</v>
      </c>
      <c r="E470" s="30">
        <f t="shared" si="57"/>
        <v>0</v>
      </c>
      <c r="F470" s="73">
        <f t="shared" si="58"/>
        <v>0</v>
      </c>
      <c r="G470" s="43">
        <f t="shared" si="58"/>
        <v>0</v>
      </c>
      <c r="I470" s="19">
        <f t="shared" si="56"/>
        <v>1216.3599999999999</v>
      </c>
      <c r="J470" s="138">
        <f t="shared" si="63"/>
        <v>662.24180000000001</v>
      </c>
      <c r="K470" s="78">
        <f t="shared" si="59"/>
        <v>119.20350000000001</v>
      </c>
      <c r="L470" s="144">
        <f t="shared" si="54"/>
        <v>202.72710000000001</v>
      </c>
      <c r="M470" s="87">
        <f t="shared" si="60"/>
        <v>36.490900000000003</v>
      </c>
      <c r="N470" s="94">
        <f>ROUND(N469*18/118,2)</f>
        <v>5951.65</v>
      </c>
      <c r="O470" s="95">
        <f>IF(O469=TRUE,SUM(K439:K469),O469*18%)</f>
        <v>3600</v>
      </c>
      <c r="P470" s="96">
        <f>IF(P469=TRUE,SUM(M439:M469),P469*18%)</f>
        <v>1099.6153379999994</v>
      </c>
      <c r="Q470" s="34"/>
      <c r="V470" s="36">
        <f t="shared" si="61"/>
        <v>239.77</v>
      </c>
      <c r="W470" s="36">
        <f t="shared" si="62"/>
        <v>238.33</v>
      </c>
    </row>
    <row r="471" spans="1:23" x14ac:dyDescent="0.2">
      <c r="A471" s="171">
        <v>41428</v>
      </c>
      <c r="B471" s="2">
        <v>49465408.479999997</v>
      </c>
      <c r="C471" s="2">
        <v>239.05</v>
      </c>
      <c r="D471" s="2">
        <f t="shared" si="57"/>
        <v>0</v>
      </c>
      <c r="E471" s="30">
        <f t="shared" si="57"/>
        <v>0</v>
      </c>
      <c r="F471" s="73">
        <f t="shared" si="58"/>
        <v>0</v>
      </c>
      <c r="G471" s="43">
        <f t="shared" si="58"/>
        <v>0</v>
      </c>
      <c r="I471" s="31">
        <f t="shared" si="56"/>
        <v>1216.3599999999999</v>
      </c>
      <c r="J471" s="137">
        <f t="shared" si="63"/>
        <v>662.24180000000001</v>
      </c>
      <c r="K471" s="77">
        <f t="shared" si="59"/>
        <v>119.20350000000001</v>
      </c>
      <c r="L471" s="137">
        <f t="shared" si="54"/>
        <v>202.72710000000001</v>
      </c>
      <c r="M471" s="77">
        <f t="shared" si="60"/>
        <v>36.490900000000003</v>
      </c>
      <c r="N471" s="190" t="s">
        <v>47</v>
      </c>
      <c r="O471" s="190"/>
      <c r="P471" s="190"/>
      <c r="Q471" s="34"/>
      <c r="V471" s="36">
        <f t="shared" si="61"/>
        <v>239.77</v>
      </c>
      <c r="W471" s="36">
        <f t="shared" si="62"/>
        <v>238.33</v>
      </c>
    </row>
    <row r="472" spans="1:23" x14ac:dyDescent="0.2">
      <c r="A472" s="171">
        <v>41429</v>
      </c>
      <c r="B472" s="2">
        <v>49465408.479999997</v>
      </c>
      <c r="C472" s="2">
        <v>239.05</v>
      </c>
      <c r="D472" s="2">
        <f t="shared" si="57"/>
        <v>0</v>
      </c>
      <c r="E472" s="30">
        <f t="shared" si="57"/>
        <v>0</v>
      </c>
      <c r="F472" s="73">
        <f t="shared" si="58"/>
        <v>0</v>
      </c>
      <c r="G472" s="43">
        <f t="shared" si="58"/>
        <v>0</v>
      </c>
      <c r="I472" s="31">
        <f t="shared" si="56"/>
        <v>1216.3599999999999</v>
      </c>
      <c r="J472" s="137">
        <f t="shared" si="63"/>
        <v>662.24180000000001</v>
      </c>
      <c r="K472" s="77">
        <f t="shared" si="59"/>
        <v>119.20350000000001</v>
      </c>
      <c r="L472" s="137">
        <f t="shared" si="54"/>
        <v>202.72710000000001</v>
      </c>
      <c r="M472" s="77">
        <f t="shared" si="60"/>
        <v>36.490900000000003</v>
      </c>
      <c r="N472" s="75"/>
      <c r="O472" s="75"/>
      <c r="P472" s="75"/>
      <c r="Q472" s="34"/>
      <c r="V472" s="36">
        <f t="shared" si="61"/>
        <v>239.77</v>
      </c>
      <c r="W472" s="36">
        <f t="shared" si="62"/>
        <v>238.33</v>
      </c>
    </row>
    <row r="473" spans="1:23" x14ac:dyDescent="0.2">
      <c r="A473" s="171">
        <v>41430</v>
      </c>
      <c r="B473" s="2">
        <v>49465408.479999997</v>
      </c>
      <c r="C473" s="2">
        <v>239.05</v>
      </c>
      <c r="D473" s="2">
        <f t="shared" si="57"/>
        <v>0</v>
      </c>
      <c r="E473" s="30">
        <f t="shared" si="57"/>
        <v>0</v>
      </c>
      <c r="F473" s="73">
        <f t="shared" si="58"/>
        <v>0</v>
      </c>
      <c r="G473" s="43">
        <f t="shared" si="58"/>
        <v>0</v>
      </c>
      <c r="I473" s="19">
        <f t="shared" si="56"/>
        <v>1216.3599999999999</v>
      </c>
      <c r="J473" s="138">
        <f t="shared" si="63"/>
        <v>662.24180000000001</v>
      </c>
      <c r="K473" s="78">
        <f t="shared" si="59"/>
        <v>119.20350000000001</v>
      </c>
      <c r="L473" s="144">
        <f t="shared" si="54"/>
        <v>202.72710000000001</v>
      </c>
      <c r="M473" s="87">
        <f t="shared" si="60"/>
        <v>36.490900000000003</v>
      </c>
      <c r="N473" s="75"/>
      <c r="O473" s="75"/>
      <c r="P473" s="75"/>
      <c r="Q473" s="34"/>
      <c r="V473" s="36">
        <f t="shared" si="61"/>
        <v>239.77</v>
      </c>
      <c r="W473" s="36">
        <f t="shared" si="62"/>
        <v>238.33</v>
      </c>
    </row>
    <row r="474" spans="1:23" x14ac:dyDescent="0.2">
      <c r="A474" s="171">
        <v>41431</v>
      </c>
      <c r="B474" s="2">
        <v>49465408.479999997</v>
      </c>
      <c r="C474" s="2">
        <v>239.05</v>
      </c>
      <c r="D474" s="2">
        <f t="shared" si="57"/>
        <v>0</v>
      </c>
      <c r="E474" s="30">
        <f t="shared" si="57"/>
        <v>0</v>
      </c>
      <c r="F474" s="73">
        <f t="shared" si="58"/>
        <v>0</v>
      </c>
      <c r="G474" s="43">
        <f t="shared" si="58"/>
        <v>0</v>
      </c>
      <c r="I474" s="19">
        <f t="shared" si="56"/>
        <v>1216.3599999999999</v>
      </c>
      <c r="J474" s="138">
        <f t="shared" si="63"/>
        <v>662.24180000000001</v>
      </c>
      <c r="K474" s="78">
        <f t="shared" si="59"/>
        <v>119.20350000000001</v>
      </c>
      <c r="L474" s="144">
        <f t="shared" si="54"/>
        <v>202.72710000000001</v>
      </c>
      <c r="M474" s="87">
        <f t="shared" si="60"/>
        <v>36.490900000000003</v>
      </c>
      <c r="N474" s="14"/>
      <c r="O474" s="14"/>
      <c r="P474" s="14"/>
      <c r="Q474" s="34"/>
      <c r="V474" s="36">
        <f t="shared" si="61"/>
        <v>239.77</v>
      </c>
      <c r="W474" s="36">
        <f t="shared" si="62"/>
        <v>238.33</v>
      </c>
    </row>
    <row r="475" spans="1:23" x14ac:dyDescent="0.2">
      <c r="A475" s="171">
        <v>41432</v>
      </c>
      <c r="B475" s="2">
        <v>49465408.479999997</v>
      </c>
      <c r="C475" s="2">
        <v>239.05</v>
      </c>
      <c r="D475" s="2">
        <f t="shared" si="57"/>
        <v>0</v>
      </c>
      <c r="E475" s="30">
        <f t="shared" si="57"/>
        <v>0</v>
      </c>
      <c r="F475" s="73">
        <f t="shared" si="58"/>
        <v>0</v>
      </c>
      <c r="G475" s="43">
        <f t="shared" si="58"/>
        <v>0</v>
      </c>
      <c r="I475" s="19">
        <f t="shared" si="56"/>
        <v>1216.3599999999999</v>
      </c>
      <c r="J475" s="138">
        <f t="shared" si="63"/>
        <v>662.24180000000001</v>
      </c>
      <c r="K475" s="78">
        <f t="shared" si="59"/>
        <v>119.20350000000001</v>
      </c>
      <c r="L475" s="144">
        <f t="shared" si="54"/>
        <v>202.72710000000001</v>
      </c>
      <c r="M475" s="87">
        <f t="shared" si="60"/>
        <v>36.490900000000003</v>
      </c>
      <c r="N475" s="14"/>
      <c r="O475" s="14"/>
      <c r="P475" s="14"/>
      <c r="Q475" s="34"/>
      <c r="V475" s="36">
        <f t="shared" si="61"/>
        <v>239.77</v>
      </c>
      <c r="W475" s="36">
        <f t="shared" si="62"/>
        <v>238.33</v>
      </c>
    </row>
    <row r="476" spans="1:23" x14ac:dyDescent="0.2">
      <c r="A476" s="171">
        <v>41433</v>
      </c>
      <c r="B476" s="2">
        <v>49465408.479999997</v>
      </c>
      <c r="C476" s="2">
        <v>239.05</v>
      </c>
      <c r="D476" s="2">
        <f t="shared" si="57"/>
        <v>0</v>
      </c>
      <c r="E476" s="30">
        <f t="shared" si="57"/>
        <v>0</v>
      </c>
      <c r="F476" s="73">
        <f t="shared" si="58"/>
        <v>0</v>
      </c>
      <c r="G476" s="43">
        <f t="shared" si="58"/>
        <v>0</v>
      </c>
      <c r="I476" s="19">
        <f t="shared" si="56"/>
        <v>1216.3599999999999</v>
      </c>
      <c r="J476" s="138">
        <f t="shared" si="63"/>
        <v>662.24180000000001</v>
      </c>
      <c r="K476" s="78">
        <f t="shared" si="59"/>
        <v>119.20350000000001</v>
      </c>
      <c r="L476" s="144">
        <f t="shared" si="54"/>
        <v>202.72710000000001</v>
      </c>
      <c r="M476" s="87">
        <f t="shared" si="60"/>
        <v>36.490900000000003</v>
      </c>
      <c r="N476" s="14"/>
      <c r="O476" s="14"/>
      <c r="P476" s="14"/>
      <c r="Q476" s="34"/>
      <c r="V476" s="36">
        <f t="shared" si="61"/>
        <v>239.77</v>
      </c>
      <c r="W476" s="36">
        <f t="shared" si="62"/>
        <v>238.33</v>
      </c>
    </row>
    <row r="477" spans="1:23" x14ac:dyDescent="0.2">
      <c r="A477" s="171">
        <v>41434</v>
      </c>
      <c r="B477" s="2">
        <v>49465408.479999997</v>
      </c>
      <c r="C477" s="2">
        <v>239.05</v>
      </c>
      <c r="D477" s="2">
        <f t="shared" si="57"/>
        <v>0</v>
      </c>
      <c r="E477" s="30">
        <f t="shared" si="57"/>
        <v>0</v>
      </c>
      <c r="F477" s="73">
        <f t="shared" si="58"/>
        <v>0</v>
      </c>
      <c r="G477" s="43">
        <f t="shared" si="58"/>
        <v>0</v>
      </c>
      <c r="I477" s="19">
        <f t="shared" si="56"/>
        <v>1216.3599999999999</v>
      </c>
      <c r="J477" s="138">
        <f t="shared" si="63"/>
        <v>662.24180000000001</v>
      </c>
      <c r="K477" s="78">
        <f t="shared" si="59"/>
        <v>119.20350000000001</v>
      </c>
      <c r="L477" s="144">
        <f t="shared" si="54"/>
        <v>202.72710000000001</v>
      </c>
      <c r="M477" s="87">
        <f t="shared" si="60"/>
        <v>36.490900000000003</v>
      </c>
      <c r="N477" s="14"/>
      <c r="O477" s="14"/>
      <c r="P477" s="14"/>
      <c r="V477" s="36">
        <f t="shared" si="61"/>
        <v>239.77</v>
      </c>
      <c r="W477" s="36">
        <f t="shared" si="62"/>
        <v>238.33</v>
      </c>
    </row>
    <row r="478" spans="1:23" x14ac:dyDescent="0.2">
      <c r="A478" s="171">
        <v>41435</v>
      </c>
      <c r="B478" s="2">
        <v>49465408.479999997</v>
      </c>
      <c r="C478" s="2">
        <v>239.05</v>
      </c>
      <c r="D478" s="2">
        <f t="shared" si="57"/>
        <v>0</v>
      </c>
      <c r="E478" s="30">
        <f t="shared" si="57"/>
        <v>0</v>
      </c>
      <c r="F478" s="73">
        <f t="shared" si="58"/>
        <v>0</v>
      </c>
      <c r="G478" s="43">
        <f t="shared" si="58"/>
        <v>0</v>
      </c>
      <c r="I478" s="19">
        <f t="shared" si="56"/>
        <v>1216.3599999999999</v>
      </c>
      <c r="J478" s="138">
        <f t="shared" si="63"/>
        <v>662.24180000000001</v>
      </c>
      <c r="K478" s="78">
        <f t="shared" si="59"/>
        <v>119.20350000000001</v>
      </c>
      <c r="L478" s="144">
        <f t="shared" ref="L478:L541" si="64">ROUND(IF(B477&lt;=$R$1064,B477*$S$1064/$O$1053,IF(B477&gt;$R$1065,B477*$S$1065/$O$1053,0)),4)</f>
        <v>202.72710000000001</v>
      </c>
      <c r="M478" s="87">
        <f t="shared" si="60"/>
        <v>36.490900000000003</v>
      </c>
      <c r="N478" s="14"/>
      <c r="O478" s="14"/>
      <c r="P478" s="14"/>
      <c r="V478" s="36">
        <f t="shared" si="61"/>
        <v>239.77</v>
      </c>
      <c r="W478" s="36">
        <f t="shared" si="62"/>
        <v>238.33</v>
      </c>
    </row>
    <row r="479" spans="1:23" x14ac:dyDescent="0.2">
      <c r="A479" s="171">
        <v>41436</v>
      </c>
      <c r="B479" s="2">
        <v>49465408.479999997</v>
      </c>
      <c r="C479" s="2">
        <v>239.05</v>
      </c>
      <c r="D479" s="2">
        <f t="shared" si="57"/>
        <v>0</v>
      </c>
      <c r="E479" s="30">
        <f t="shared" si="57"/>
        <v>0</v>
      </c>
      <c r="F479" s="73">
        <f t="shared" si="58"/>
        <v>0</v>
      </c>
      <c r="G479" s="43">
        <f t="shared" si="58"/>
        <v>0</v>
      </c>
      <c r="I479" s="31">
        <f>ROUND(B479*$N$2/$O$1053,2)</f>
        <v>1216.3599999999999</v>
      </c>
      <c r="J479" s="137">
        <f t="shared" si="63"/>
        <v>662.24180000000001</v>
      </c>
      <c r="K479" s="77">
        <f t="shared" si="59"/>
        <v>119.20350000000001</v>
      </c>
      <c r="L479" s="137">
        <f t="shared" si="64"/>
        <v>202.72710000000001</v>
      </c>
      <c r="M479" s="77">
        <f t="shared" si="60"/>
        <v>36.490900000000003</v>
      </c>
      <c r="N479" s="14"/>
      <c r="O479" s="14"/>
      <c r="P479" s="14"/>
      <c r="V479" s="36">
        <f t="shared" si="61"/>
        <v>239.77</v>
      </c>
      <c r="W479" s="36">
        <f t="shared" si="62"/>
        <v>238.33</v>
      </c>
    </row>
    <row r="480" spans="1:23" x14ac:dyDescent="0.2">
      <c r="A480" s="171">
        <v>41437</v>
      </c>
      <c r="B480" s="2">
        <v>49465408.479999997</v>
      </c>
      <c r="C480" s="2">
        <v>239.05</v>
      </c>
      <c r="D480" s="2">
        <f t="shared" si="57"/>
        <v>0</v>
      </c>
      <c r="E480" s="30">
        <f t="shared" si="57"/>
        <v>0</v>
      </c>
      <c r="F480" s="73">
        <f t="shared" si="58"/>
        <v>0</v>
      </c>
      <c r="G480" s="43">
        <f t="shared" si="58"/>
        <v>0</v>
      </c>
      <c r="I480" s="31">
        <f>ROUND(B480*$N$2/$O$1053,2)</f>
        <v>1216.3599999999999</v>
      </c>
      <c r="J480" s="137">
        <f t="shared" si="63"/>
        <v>662.24180000000001</v>
      </c>
      <c r="K480" s="77">
        <f t="shared" si="59"/>
        <v>119.20350000000001</v>
      </c>
      <c r="L480" s="137">
        <f t="shared" si="64"/>
        <v>202.72710000000001</v>
      </c>
      <c r="M480" s="77">
        <f t="shared" si="60"/>
        <v>36.490900000000003</v>
      </c>
      <c r="N480" s="14"/>
      <c r="O480" s="14"/>
      <c r="P480" s="14"/>
      <c r="V480" s="36">
        <f t="shared" si="61"/>
        <v>239.77</v>
      </c>
      <c r="W480" s="36">
        <f t="shared" si="62"/>
        <v>238.33</v>
      </c>
    </row>
    <row r="481" spans="1:23" x14ac:dyDescent="0.2">
      <c r="A481" s="171">
        <v>41438</v>
      </c>
      <c r="B481" s="2">
        <v>49465408.479999997</v>
      </c>
      <c r="C481" s="2">
        <v>239.05</v>
      </c>
      <c r="D481" s="2">
        <f t="shared" si="57"/>
        <v>0</v>
      </c>
      <c r="E481" s="30">
        <f t="shared" si="57"/>
        <v>0</v>
      </c>
      <c r="F481" s="73">
        <f t="shared" si="58"/>
        <v>0</v>
      </c>
      <c r="G481" s="43">
        <f t="shared" si="58"/>
        <v>0</v>
      </c>
      <c r="I481" s="31">
        <f>ROUND(B481*$N$2/$O$1053,2)</f>
        <v>1216.3599999999999</v>
      </c>
      <c r="J481" s="137">
        <f t="shared" si="63"/>
        <v>662.24180000000001</v>
      </c>
      <c r="K481" s="77">
        <f t="shared" si="59"/>
        <v>119.20350000000001</v>
      </c>
      <c r="L481" s="137">
        <f t="shared" si="64"/>
        <v>202.72710000000001</v>
      </c>
      <c r="M481" s="77">
        <f t="shared" si="60"/>
        <v>36.490900000000003</v>
      </c>
      <c r="N481" s="14"/>
      <c r="O481" s="14"/>
      <c r="P481" s="14"/>
      <c r="V481" s="36">
        <f t="shared" si="61"/>
        <v>239.77</v>
      </c>
      <c r="W481" s="36">
        <f t="shared" si="62"/>
        <v>238.33</v>
      </c>
    </row>
    <row r="482" spans="1:23" x14ac:dyDescent="0.2">
      <c r="A482" s="171">
        <v>41439</v>
      </c>
      <c r="B482" s="2">
        <v>49465408.479999997</v>
      </c>
      <c r="C482" s="2">
        <v>239.05</v>
      </c>
      <c r="D482" s="2">
        <f t="shared" si="57"/>
        <v>0</v>
      </c>
      <c r="E482" s="30">
        <f t="shared" si="57"/>
        <v>0</v>
      </c>
      <c r="F482" s="73">
        <f t="shared" si="58"/>
        <v>0</v>
      </c>
      <c r="G482" s="43">
        <f t="shared" si="58"/>
        <v>0</v>
      </c>
      <c r="I482" s="19">
        <f t="shared" ref="I482:I513" si="65">ROUND(B481*$N$2/$O$1053,2)</f>
        <v>1216.3599999999999</v>
      </c>
      <c r="J482" s="138">
        <f t="shared" si="63"/>
        <v>662.24180000000001</v>
      </c>
      <c r="K482" s="78">
        <f t="shared" si="59"/>
        <v>119.20350000000001</v>
      </c>
      <c r="L482" s="144">
        <f t="shared" si="64"/>
        <v>202.72710000000001</v>
      </c>
      <c r="M482" s="87">
        <f t="shared" si="60"/>
        <v>36.490900000000003</v>
      </c>
      <c r="N482" s="14"/>
      <c r="O482" s="14"/>
      <c r="P482" s="14"/>
      <c r="V482" s="36">
        <f t="shared" si="61"/>
        <v>239.77</v>
      </c>
      <c r="W482" s="36">
        <f t="shared" si="62"/>
        <v>238.33</v>
      </c>
    </row>
    <row r="483" spans="1:23" x14ac:dyDescent="0.2">
      <c r="A483" s="171">
        <v>41440</v>
      </c>
      <c r="B483" s="2">
        <v>49465408.479999997</v>
      </c>
      <c r="C483" s="2">
        <v>239.05</v>
      </c>
      <c r="D483" s="2">
        <f t="shared" si="57"/>
        <v>0</v>
      </c>
      <c r="E483" s="30">
        <f t="shared" si="57"/>
        <v>0</v>
      </c>
      <c r="F483" s="73">
        <f t="shared" si="58"/>
        <v>0</v>
      </c>
      <c r="G483" s="43">
        <f t="shared" si="58"/>
        <v>0</v>
      </c>
      <c r="I483" s="19">
        <f t="shared" si="65"/>
        <v>1216.3599999999999</v>
      </c>
      <c r="J483" s="138">
        <f t="shared" si="63"/>
        <v>662.24180000000001</v>
      </c>
      <c r="K483" s="78">
        <f t="shared" si="59"/>
        <v>119.20350000000001</v>
      </c>
      <c r="L483" s="144">
        <f t="shared" si="64"/>
        <v>202.72710000000001</v>
      </c>
      <c r="M483" s="87">
        <f t="shared" si="60"/>
        <v>36.490900000000003</v>
      </c>
      <c r="N483" s="14"/>
      <c r="O483" s="14"/>
      <c r="P483" s="14"/>
      <c r="V483" s="36">
        <f t="shared" si="61"/>
        <v>239.77</v>
      </c>
      <c r="W483" s="36">
        <f t="shared" si="62"/>
        <v>238.33</v>
      </c>
    </row>
    <row r="484" spans="1:23" x14ac:dyDescent="0.2">
      <c r="A484" s="171">
        <v>41441</v>
      </c>
      <c r="B484" s="2">
        <v>49465408.479999997</v>
      </c>
      <c r="C484" s="2">
        <v>239.05</v>
      </c>
      <c r="D484" s="2">
        <f t="shared" si="57"/>
        <v>0</v>
      </c>
      <c r="E484" s="30">
        <f t="shared" si="57"/>
        <v>0</v>
      </c>
      <c r="F484" s="73">
        <f t="shared" si="58"/>
        <v>0</v>
      </c>
      <c r="G484" s="43">
        <f t="shared" si="58"/>
        <v>0</v>
      </c>
      <c r="I484" s="19">
        <f t="shared" si="65"/>
        <v>1216.3599999999999</v>
      </c>
      <c r="J484" s="138">
        <f t="shared" si="63"/>
        <v>662.24180000000001</v>
      </c>
      <c r="K484" s="78">
        <f t="shared" si="59"/>
        <v>119.20350000000001</v>
      </c>
      <c r="L484" s="144">
        <f t="shared" si="64"/>
        <v>202.72710000000001</v>
      </c>
      <c r="M484" s="87">
        <f t="shared" si="60"/>
        <v>36.490900000000003</v>
      </c>
      <c r="N484" s="14"/>
      <c r="O484" s="14"/>
      <c r="P484" s="14"/>
      <c r="V484" s="36">
        <f t="shared" si="61"/>
        <v>239.77</v>
      </c>
      <c r="W484" s="36">
        <f t="shared" si="62"/>
        <v>238.33</v>
      </c>
    </row>
    <row r="485" spans="1:23" x14ac:dyDescent="0.2">
      <c r="A485" s="171">
        <v>41442</v>
      </c>
      <c r="B485" s="2">
        <v>49465408.479999997</v>
      </c>
      <c r="C485" s="2">
        <v>239.05</v>
      </c>
      <c r="D485" s="2">
        <f t="shared" si="57"/>
        <v>0</v>
      </c>
      <c r="E485" s="30">
        <f t="shared" si="57"/>
        <v>0</v>
      </c>
      <c r="F485" s="73">
        <f t="shared" si="58"/>
        <v>0</v>
      </c>
      <c r="G485" s="43">
        <f t="shared" si="58"/>
        <v>0</v>
      </c>
      <c r="I485" s="31">
        <f t="shared" si="65"/>
        <v>1216.3599999999999</v>
      </c>
      <c r="J485" s="137">
        <f t="shared" si="63"/>
        <v>662.24180000000001</v>
      </c>
      <c r="K485" s="77">
        <f t="shared" si="59"/>
        <v>119.20350000000001</v>
      </c>
      <c r="L485" s="137">
        <f t="shared" si="64"/>
        <v>202.72710000000001</v>
      </c>
      <c r="M485" s="77">
        <f t="shared" si="60"/>
        <v>36.490900000000003</v>
      </c>
      <c r="N485" s="14"/>
      <c r="O485" s="14"/>
      <c r="P485" s="14"/>
      <c r="V485" s="36">
        <f t="shared" si="61"/>
        <v>239.77</v>
      </c>
      <c r="W485" s="36">
        <f t="shared" si="62"/>
        <v>238.33</v>
      </c>
    </row>
    <row r="486" spans="1:23" x14ac:dyDescent="0.2">
      <c r="A486" s="171">
        <v>41443</v>
      </c>
      <c r="B486" s="2">
        <v>49465408.479999997</v>
      </c>
      <c r="C486" s="2">
        <v>239.05</v>
      </c>
      <c r="D486" s="2">
        <f t="shared" si="57"/>
        <v>0</v>
      </c>
      <c r="E486" s="30">
        <f t="shared" si="57"/>
        <v>0</v>
      </c>
      <c r="F486" s="73">
        <f t="shared" si="58"/>
        <v>0</v>
      </c>
      <c r="G486" s="43">
        <f t="shared" si="58"/>
        <v>0</v>
      </c>
      <c r="I486" s="31">
        <f t="shared" si="65"/>
        <v>1216.3599999999999</v>
      </c>
      <c r="J486" s="137">
        <f t="shared" si="63"/>
        <v>662.24180000000001</v>
      </c>
      <c r="K486" s="77">
        <f t="shared" si="59"/>
        <v>119.20350000000001</v>
      </c>
      <c r="L486" s="137">
        <f t="shared" si="64"/>
        <v>202.72710000000001</v>
      </c>
      <c r="M486" s="77">
        <f t="shared" si="60"/>
        <v>36.490900000000003</v>
      </c>
      <c r="N486" s="14"/>
      <c r="O486" s="14"/>
      <c r="P486" s="14"/>
      <c r="V486" s="36">
        <f t="shared" si="61"/>
        <v>239.77</v>
      </c>
      <c r="W486" s="36">
        <f t="shared" si="62"/>
        <v>238.33</v>
      </c>
    </row>
    <row r="487" spans="1:23" x14ac:dyDescent="0.2">
      <c r="A487" s="171">
        <v>41444</v>
      </c>
      <c r="B487" s="2">
        <v>49465408.479999997</v>
      </c>
      <c r="C487" s="2">
        <v>239.05</v>
      </c>
      <c r="D487" s="2">
        <f t="shared" si="57"/>
        <v>0</v>
      </c>
      <c r="E487" s="30">
        <f t="shared" si="57"/>
        <v>0</v>
      </c>
      <c r="F487" s="73">
        <f t="shared" si="58"/>
        <v>0</v>
      </c>
      <c r="G487" s="43">
        <f t="shared" si="58"/>
        <v>0</v>
      </c>
      <c r="I487" s="19">
        <f t="shared" si="65"/>
        <v>1216.3599999999999</v>
      </c>
      <c r="J487" s="138">
        <f t="shared" si="63"/>
        <v>662.24180000000001</v>
      </c>
      <c r="K487" s="78">
        <f t="shared" si="59"/>
        <v>119.20350000000001</v>
      </c>
      <c r="L487" s="144">
        <f t="shared" si="64"/>
        <v>202.72710000000001</v>
      </c>
      <c r="M487" s="87">
        <f t="shared" si="60"/>
        <v>36.490900000000003</v>
      </c>
      <c r="N487" s="14"/>
      <c r="O487" s="14"/>
      <c r="P487" s="14"/>
      <c r="V487" s="36">
        <f t="shared" si="61"/>
        <v>239.77</v>
      </c>
      <c r="W487" s="36">
        <f t="shared" si="62"/>
        <v>238.33</v>
      </c>
    </row>
    <row r="488" spans="1:23" x14ac:dyDescent="0.2">
      <c r="A488" s="171">
        <v>41445</v>
      </c>
      <c r="B488" s="2">
        <v>49465408.479999997</v>
      </c>
      <c r="C488" s="2">
        <v>239.05</v>
      </c>
      <c r="D488" s="2">
        <f t="shared" si="57"/>
        <v>0</v>
      </c>
      <c r="E488" s="30">
        <f t="shared" si="57"/>
        <v>0</v>
      </c>
      <c r="F488" s="73">
        <f t="shared" si="58"/>
        <v>0</v>
      </c>
      <c r="G488" s="43">
        <f t="shared" si="58"/>
        <v>0</v>
      </c>
      <c r="I488" s="19">
        <f t="shared" si="65"/>
        <v>1216.3599999999999</v>
      </c>
      <c r="J488" s="138">
        <f t="shared" si="63"/>
        <v>662.24180000000001</v>
      </c>
      <c r="K488" s="78">
        <f t="shared" si="59"/>
        <v>119.20350000000001</v>
      </c>
      <c r="L488" s="144">
        <f t="shared" si="64"/>
        <v>202.72710000000001</v>
      </c>
      <c r="M488" s="87">
        <f t="shared" si="60"/>
        <v>36.490900000000003</v>
      </c>
      <c r="N488" s="14"/>
      <c r="O488" s="14"/>
      <c r="P488" s="14"/>
      <c r="V488" s="36">
        <f t="shared" si="61"/>
        <v>239.77</v>
      </c>
      <c r="W488" s="36">
        <f t="shared" si="62"/>
        <v>238.33</v>
      </c>
    </row>
    <row r="489" spans="1:23" x14ac:dyDescent="0.2">
      <c r="A489" s="171">
        <v>41446</v>
      </c>
      <c r="B489" s="2">
        <v>49465408.479999997</v>
      </c>
      <c r="C489" s="2">
        <v>239.05</v>
      </c>
      <c r="D489" s="2">
        <f t="shared" si="57"/>
        <v>0</v>
      </c>
      <c r="E489" s="30">
        <f t="shared" si="57"/>
        <v>0</v>
      </c>
      <c r="F489" s="73">
        <f t="shared" si="58"/>
        <v>0</v>
      </c>
      <c r="G489" s="43">
        <f t="shared" si="58"/>
        <v>0</v>
      </c>
      <c r="I489" s="19">
        <f t="shared" si="65"/>
        <v>1216.3599999999999</v>
      </c>
      <c r="J489" s="138">
        <f t="shared" si="63"/>
        <v>662.24180000000001</v>
      </c>
      <c r="K489" s="78">
        <f t="shared" si="59"/>
        <v>119.20350000000001</v>
      </c>
      <c r="L489" s="144">
        <f t="shared" si="64"/>
        <v>202.72710000000001</v>
      </c>
      <c r="M489" s="87">
        <f t="shared" si="60"/>
        <v>36.490900000000003</v>
      </c>
      <c r="N489" s="14"/>
      <c r="O489" s="14"/>
      <c r="P489" s="14"/>
      <c r="V489" s="36">
        <f t="shared" si="61"/>
        <v>239.77</v>
      </c>
      <c r="W489" s="36">
        <f t="shared" si="62"/>
        <v>238.33</v>
      </c>
    </row>
    <row r="490" spans="1:23" x14ac:dyDescent="0.2">
      <c r="A490" s="171">
        <v>41447</v>
      </c>
      <c r="B490" s="2">
        <v>49465408.479999997</v>
      </c>
      <c r="C490" s="2">
        <v>239.05</v>
      </c>
      <c r="D490" s="2">
        <f t="shared" si="57"/>
        <v>0</v>
      </c>
      <c r="E490" s="30">
        <f t="shared" si="57"/>
        <v>0</v>
      </c>
      <c r="F490" s="73">
        <f t="shared" si="58"/>
        <v>0</v>
      </c>
      <c r="G490" s="43">
        <f t="shared" si="58"/>
        <v>0</v>
      </c>
      <c r="I490" s="19">
        <f t="shared" si="65"/>
        <v>1216.3599999999999</v>
      </c>
      <c r="J490" s="138">
        <f t="shared" si="63"/>
        <v>662.24180000000001</v>
      </c>
      <c r="K490" s="78">
        <f t="shared" si="59"/>
        <v>119.20350000000001</v>
      </c>
      <c r="L490" s="144">
        <f t="shared" si="64"/>
        <v>202.72710000000001</v>
      </c>
      <c r="M490" s="87">
        <f t="shared" si="60"/>
        <v>36.490900000000003</v>
      </c>
      <c r="N490" s="14"/>
      <c r="O490" s="14"/>
      <c r="P490" s="14"/>
      <c r="V490" s="36">
        <f t="shared" si="61"/>
        <v>239.77</v>
      </c>
      <c r="W490" s="36">
        <f t="shared" si="62"/>
        <v>238.33</v>
      </c>
    </row>
    <row r="491" spans="1:23" x14ac:dyDescent="0.2">
      <c r="A491" s="171">
        <v>41448</v>
      </c>
      <c r="B491" s="2">
        <v>49465408.479999997</v>
      </c>
      <c r="C491" s="2">
        <v>239.05</v>
      </c>
      <c r="D491" s="2">
        <f t="shared" si="57"/>
        <v>0</v>
      </c>
      <c r="E491" s="30">
        <f t="shared" si="57"/>
        <v>0</v>
      </c>
      <c r="F491" s="73">
        <f t="shared" si="58"/>
        <v>0</v>
      </c>
      <c r="G491" s="43">
        <f t="shared" si="58"/>
        <v>0</v>
      </c>
      <c r="I491" s="19">
        <f t="shared" si="65"/>
        <v>1216.3599999999999</v>
      </c>
      <c r="J491" s="138">
        <f t="shared" si="63"/>
        <v>662.24180000000001</v>
      </c>
      <c r="K491" s="78">
        <f t="shared" si="59"/>
        <v>119.20350000000001</v>
      </c>
      <c r="L491" s="144">
        <f t="shared" si="64"/>
        <v>202.72710000000001</v>
      </c>
      <c r="M491" s="87">
        <f t="shared" si="60"/>
        <v>36.490900000000003</v>
      </c>
      <c r="N491" s="14"/>
      <c r="O491" s="14"/>
      <c r="P491" s="14"/>
      <c r="V491" s="36">
        <f t="shared" si="61"/>
        <v>239.77</v>
      </c>
      <c r="W491" s="36">
        <f t="shared" si="62"/>
        <v>238.33</v>
      </c>
    </row>
    <row r="492" spans="1:23" x14ac:dyDescent="0.2">
      <c r="A492" s="171">
        <v>41449</v>
      </c>
      <c r="B492" s="2">
        <v>49465408.479999997</v>
      </c>
      <c r="C492" s="2">
        <v>239.05</v>
      </c>
      <c r="D492" s="2">
        <f t="shared" si="57"/>
        <v>0</v>
      </c>
      <c r="E492" s="30">
        <f t="shared" si="57"/>
        <v>0</v>
      </c>
      <c r="F492" s="73">
        <f t="shared" si="58"/>
        <v>0</v>
      </c>
      <c r="G492" s="43">
        <f t="shared" si="58"/>
        <v>0</v>
      </c>
      <c r="I492" s="31">
        <f t="shared" si="65"/>
        <v>1216.3599999999999</v>
      </c>
      <c r="J492" s="137">
        <f t="shared" si="63"/>
        <v>662.24180000000001</v>
      </c>
      <c r="K492" s="77">
        <f t="shared" si="59"/>
        <v>119.20350000000001</v>
      </c>
      <c r="L492" s="137">
        <f t="shared" si="64"/>
        <v>202.72710000000001</v>
      </c>
      <c r="M492" s="77">
        <f t="shared" si="60"/>
        <v>36.490900000000003</v>
      </c>
      <c r="N492" s="14"/>
      <c r="O492" s="14"/>
      <c r="P492" s="14"/>
      <c r="V492" s="36">
        <f t="shared" si="61"/>
        <v>239.77</v>
      </c>
      <c r="W492" s="36">
        <f t="shared" si="62"/>
        <v>238.33</v>
      </c>
    </row>
    <row r="493" spans="1:23" x14ac:dyDescent="0.2">
      <c r="A493" s="171">
        <v>41450</v>
      </c>
      <c r="B493" s="2">
        <v>49465408.479999997</v>
      </c>
      <c r="C493" s="2">
        <v>239.05</v>
      </c>
      <c r="D493" s="2">
        <f t="shared" si="57"/>
        <v>0</v>
      </c>
      <c r="E493" s="30">
        <f t="shared" si="57"/>
        <v>0</v>
      </c>
      <c r="F493" s="73">
        <f t="shared" si="58"/>
        <v>0</v>
      </c>
      <c r="G493" s="43">
        <f t="shared" si="58"/>
        <v>0</v>
      </c>
      <c r="I493" s="31">
        <f t="shared" si="65"/>
        <v>1216.3599999999999</v>
      </c>
      <c r="J493" s="137">
        <f t="shared" si="63"/>
        <v>662.24180000000001</v>
      </c>
      <c r="K493" s="77">
        <f t="shared" si="59"/>
        <v>119.20350000000001</v>
      </c>
      <c r="L493" s="137">
        <f t="shared" si="64"/>
        <v>202.72710000000001</v>
      </c>
      <c r="M493" s="77">
        <f t="shared" si="60"/>
        <v>36.490900000000003</v>
      </c>
      <c r="N493" s="191" t="s">
        <v>54</v>
      </c>
      <c r="O493" s="191"/>
      <c r="P493" s="191"/>
      <c r="V493" s="36">
        <f t="shared" si="61"/>
        <v>239.77</v>
      </c>
      <c r="W493" s="36">
        <f t="shared" si="62"/>
        <v>238.33</v>
      </c>
    </row>
    <row r="494" spans="1:23" x14ac:dyDescent="0.2">
      <c r="A494" s="171">
        <v>41451</v>
      </c>
      <c r="B494" s="2">
        <v>49465408.479999997</v>
      </c>
      <c r="C494" s="2">
        <v>239.05</v>
      </c>
      <c r="D494" s="2">
        <f t="shared" si="57"/>
        <v>0</v>
      </c>
      <c r="E494" s="30">
        <f t="shared" si="57"/>
        <v>0</v>
      </c>
      <c r="F494" s="73">
        <f t="shared" si="58"/>
        <v>0</v>
      </c>
      <c r="G494" s="43">
        <f t="shared" si="58"/>
        <v>0</v>
      </c>
      <c r="I494" s="19">
        <f t="shared" si="65"/>
        <v>1216.3599999999999</v>
      </c>
      <c r="J494" s="138">
        <f t="shared" si="63"/>
        <v>662.24180000000001</v>
      </c>
      <c r="K494" s="78">
        <f t="shared" si="59"/>
        <v>119.20350000000001</v>
      </c>
      <c r="L494" s="144">
        <f t="shared" si="64"/>
        <v>202.72710000000001</v>
      </c>
      <c r="M494" s="87">
        <f t="shared" si="60"/>
        <v>36.490900000000003</v>
      </c>
      <c r="N494" s="119" t="s">
        <v>52</v>
      </c>
      <c r="O494" s="120">
        <f>SUM(J470:J499)</f>
        <v>27470.692500000001</v>
      </c>
      <c r="P494" s="76">
        <f>SUM(L470:L499)</f>
        <v>7936.2999000000009</v>
      </c>
      <c r="V494" s="36">
        <f t="shared" si="61"/>
        <v>239.77</v>
      </c>
      <c r="W494" s="36">
        <f t="shared" si="62"/>
        <v>238.33</v>
      </c>
    </row>
    <row r="495" spans="1:23" x14ac:dyDescent="0.2">
      <c r="A495" s="171">
        <v>41452</v>
      </c>
      <c r="B495" s="2">
        <v>49465408.479999997</v>
      </c>
      <c r="C495" s="2">
        <v>239.05</v>
      </c>
      <c r="D495" s="2">
        <f t="shared" si="57"/>
        <v>0</v>
      </c>
      <c r="E495" s="30">
        <f t="shared" si="57"/>
        <v>0</v>
      </c>
      <c r="F495" s="73">
        <f t="shared" si="58"/>
        <v>0</v>
      </c>
      <c r="G495" s="43">
        <f t="shared" si="58"/>
        <v>0</v>
      </c>
      <c r="I495" s="19">
        <f t="shared" si="65"/>
        <v>1216.3599999999999</v>
      </c>
      <c r="J495" s="138">
        <f t="shared" si="63"/>
        <v>662.24180000000001</v>
      </c>
      <c r="K495" s="78">
        <f t="shared" si="59"/>
        <v>119.20350000000001</v>
      </c>
      <c r="L495" s="144">
        <f t="shared" si="64"/>
        <v>202.72710000000001</v>
      </c>
      <c r="M495" s="87">
        <f t="shared" si="60"/>
        <v>36.490900000000003</v>
      </c>
      <c r="N495" s="119" t="s">
        <v>53</v>
      </c>
      <c r="O495" s="76">
        <f>SUM(K470:K499)</f>
        <v>4944.7239000000018</v>
      </c>
      <c r="P495" s="76">
        <f>SUM(M470:M499)</f>
        <v>1428.5346000000002</v>
      </c>
      <c r="V495" s="36">
        <f t="shared" si="61"/>
        <v>239.77</v>
      </c>
      <c r="W495" s="36">
        <f t="shared" si="62"/>
        <v>238.33</v>
      </c>
    </row>
    <row r="496" spans="1:23" x14ac:dyDescent="0.2">
      <c r="A496" s="171">
        <v>41453</v>
      </c>
      <c r="B496" s="31">
        <v>300445515.69</v>
      </c>
      <c r="C496" s="31">
        <v>1451.96</v>
      </c>
      <c r="D496" s="2">
        <f t="shared" si="57"/>
        <v>250980107.21000001</v>
      </c>
      <c r="E496" s="30">
        <f t="shared" si="57"/>
        <v>1212.9100000000001</v>
      </c>
      <c r="F496" s="73">
        <f t="shared" si="58"/>
        <v>5.0738508974706447</v>
      </c>
      <c r="G496" s="43">
        <f t="shared" si="58"/>
        <v>5.0738757582095797</v>
      </c>
      <c r="I496" s="19">
        <f t="shared" si="65"/>
        <v>1216.3599999999999</v>
      </c>
      <c r="J496" s="138">
        <f t="shared" si="63"/>
        <v>662.24180000000001</v>
      </c>
      <c r="K496" s="78">
        <f t="shared" si="59"/>
        <v>119.20350000000001</v>
      </c>
      <c r="L496" s="144">
        <f t="shared" si="64"/>
        <v>202.72710000000001</v>
      </c>
      <c r="M496" s="87">
        <f t="shared" si="60"/>
        <v>36.490900000000003</v>
      </c>
      <c r="N496" s="193" t="s">
        <v>10</v>
      </c>
      <c r="O496" s="193"/>
      <c r="P496" s="193"/>
      <c r="V496" s="36">
        <f t="shared" si="61"/>
        <v>1456.32</v>
      </c>
      <c r="W496" s="36">
        <f t="shared" si="62"/>
        <v>1447.6000000000001</v>
      </c>
    </row>
    <row r="497" spans="1:23" x14ac:dyDescent="0.2">
      <c r="A497" s="171">
        <v>41454</v>
      </c>
      <c r="B497" s="2">
        <v>300445515.69</v>
      </c>
      <c r="C497" s="2">
        <v>1451.96</v>
      </c>
      <c r="D497" s="2">
        <f t="shared" si="57"/>
        <v>0</v>
      </c>
      <c r="E497" s="30">
        <f t="shared" si="57"/>
        <v>0</v>
      </c>
      <c r="F497" s="73">
        <f t="shared" si="58"/>
        <v>0</v>
      </c>
      <c r="G497" s="43">
        <f t="shared" si="58"/>
        <v>0</v>
      </c>
      <c r="I497" s="19">
        <f t="shared" si="65"/>
        <v>7388</v>
      </c>
      <c r="J497" s="138">
        <f t="shared" si="63"/>
        <v>3196.7213000000002</v>
      </c>
      <c r="K497" s="78">
        <f t="shared" si="59"/>
        <v>575.40980000000002</v>
      </c>
      <c r="L497" s="144">
        <f t="shared" si="64"/>
        <v>820.88940000000002</v>
      </c>
      <c r="M497" s="87">
        <f t="shared" si="60"/>
        <v>147.76009999999999</v>
      </c>
      <c r="N497" s="92" t="s">
        <v>43</v>
      </c>
      <c r="O497" s="172" t="s">
        <v>39</v>
      </c>
      <c r="P497" s="93" t="s">
        <v>40</v>
      </c>
      <c r="V497" s="36">
        <f t="shared" si="61"/>
        <v>1456.32</v>
      </c>
      <c r="W497" s="36">
        <f t="shared" si="62"/>
        <v>1447.6000000000001</v>
      </c>
    </row>
    <row r="498" spans="1:23" x14ac:dyDescent="0.2">
      <c r="A498" s="171">
        <v>41455</v>
      </c>
      <c r="B498" s="2">
        <v>300445515.69</v>
      </c>
      <c r="C498" s="2">
        <v>1451.96</v>
      </c>
      <c r="D498" s="2">
        <f t="shared" si="57"/>
        <v>0</v>
      </c>
      <c r="E498" s="30">
        <f t="shared" si="57"/>
        <v>0</v>
      </c>
      <c r="F498" s="73">
        <f t="shared" si="58"/>
        <v>0</v>
      </c>
      <c r="G498" s="43">
        <f t="shared" si="58"/>
        <v>0</v>
      </c>
      <c r="I498" s="32">
        <f t="shared" si="65"/>
        <v>7388</v>
      </c>
      <c r="J498" s="138">
        <f t="shared" si="63"/>
        <v>3196.7213000000002</v>
      </c>
      <c r="K498" s="78">
        <f t="shared" si="59"/>
        <v>575.40980000000002</v>
      </c>
      <c r="L498" s="144">
        <f t="shared" si="64"/>
        <v>820.88940000000002</v>
      </c>
      <c r="M498" s="87">
        <f t="shared" si="60"/>
        <v>147.76009999999999</v>
      </c>
      <c r="N498" s="94">
        <f>SUM(I470:I498)</f>
        <v>47617.720000000008</v>
      </c>
      <c r="O498" s="89">
        <f>IF(SUM(J470:J499)&lt;20000,20000,SUM(J470:J499))</f>
        <v>27470.692500000001</v>
      </c>
      <c r="P498" s="91">
        <f>IF(SUM(L470:L499)&lt;6000,6000,SUM(L470:L499))</f>
        <v>7936.2999000000009</v>
      </c>
      <c r="V498" s="36">
        <f t="shared" si="61"/>
        <v>1456.32</v>
      </c>
      <c r="W498" s="36">
        <f t="shared" si="62"/>
        <v>1447.6000000000001</v>
      </c>
    </row>
    <row r="499" spans="1:23" x14ac:dyDescent="0.2">
      <c r="A499" s="171">
        <v>41456</v>
      </c>
      <c r="B499" s="2">
        <v>300445515.69</v>
      </c>
      <c r="C499" s="2">
        <v>1451.96</v>
      </c>
      <c r="D499" s="2">
        <f t="shared" si="57"/>
        <v>0</v>
      </c>
      <c r="E499" s="30">
        <f t="shared" si="57"/>
        <v>0</v>
      </c>
      <c r="F499" s="73">
        <f t="shared" si="58"/>
        <v>0</v>
      </c>
      <c r="G499" s="43">
        <f t="shared" si="58"/>
        <v>0</v>
      </c>
      <c r="I499" s="31">
        <f t="shared" si="65"/>
        <v>7388</v>
      </c>
      <c r="J499" s="139">
        <f t="shared" si="63"/>
        <v>3196.7213000000002</v>
      </c>
      <c r="K499" s="79">
        <f t="shared" si="59"/>
        <v>575.40980000000002</v>
      </c>
      <c r="L499" s="139">
        <f t="shared" si="64"/>
        <v>820.88940000000002</v>
      </c>
      <c r="M499" s="79">
        <f t="shared" si="60"/>
        <v>147.76009999999999</v>
      </c>
      <c r="N499" s="94">
        <f>ROUND(N498*18/118,2)</f>
        <v>7263.72</v>
      </c>
      <c r="O499" s="95">
        <f>IF(O498=TRUE,SUM(K470:K499),O498*18%)</f>
        <v>4944.7246500000001</v>
      </c>
      <c r="P499" s="96">
        <f>IF(P498=TRUE,SUM(M470:M499),P498*18%)</f>
        <v>1428.5339820000002</v>
      </c>
      <c r="V499" s="36">
        <f t="shared" si="61"/>
        <v>1456.32</v>
      </c>
      <c r="W499" s="36">
        <f t="shared" si="62"/>
        <v>1447.6000000000001</v>
      </c>
    </row>
    <row r="500" spans="1:23" x14ac:dyDescent="0.2">
      <c r="A500" s="171">
        <v>41457</v>
      </c>
      <c r="B500" s="2">
        <v>300445515.69</v>
      </c>
      <c r="C500" s="2">
        <v>1451.96</v>
      </c>
      <c r="D500" s="2">
        <f t="shared" si="57"/>
        <v>0</v>
      </c>
      <c r="E500" s="30">
        <f t="shared" si="57"/>
        <v>0</v>
      </c>
      <c r="F500" s="73">
        <f t="shared" si="58"/>
        <v>0</v>
      </c>
      <c r="G500" s="43">
        <f t="shared" si="58"/>
        <v>0</v>
      </c>
      <c r="I500" s="31">
        <f t="shared" si="65"/>
        <v>7388</v>
      </c>
      <c r="J500" s="137">
        <f t="shared" si="63"/>
        <v>3196.7213000000002</v>
      </c>
      <c r="K500" s="77">
        <f t="shared" si="59"/>
        <v>575.40980000000002</v>
      </c>
      <c r="L500" s="137">
        <f t="shared" si="64"/>
        <v>820.88940000000002</v>
      </c>
      <c r="M500" s="77">
        <f t="shared" si="60"/>
        <v>147.76009999999999</v>
      </c>
      <c r="N500" s="190" t="s">
        <v>47</v>
      </c>
      <c r="O500" s="190"/>
      <c r="P500" s="190"/>
      <c r="Q500" s="34"/>
      <c r="V500" s="36">
        <f t="shared" si="61"/>
        <v>1456.32</v>
      </c>
      <c r="W500" s="36">
        <f t="shared" si="62"/>
        <v>1447.6000000000001</v>
      </c>
    </row>
    <row r="501" spans="1:23" x14ac:dyDescent="0.2">
      <c r="A501" s="171">
        <v>41458</v>
      </c>
      <c r="B501" s="2">
        <v>300445515.69</v>
      </c>
      <c r="C501" s="2">
        <v>1451.96</v>
      </c>
      <c r="D501" s="2">
        <f t="shared" si="57"/>
        <v>0</v>
      </c>
      <c r="E501" s="30">
        <f t="shared" si="57"/>
        <v>0</v>
      </c>
      <c r="F501" s="73">
        <f t="shared" si="58"/>
        <v>0</v>
      </c>
      <c r="G501" s="43">
        <f t="shared" si="58"/>
        <v>0</v>
      </c>
      <c r="I501" s="19">
        <f t="shared" si="65"/>
        <v>7388</v>
      </c>
      <c r="J501" s="138">
        <f t="shared" si="63"/>
        <v>3196.7213000000002</v>
      </c>
      <c r="K501" s="78">
        <f t="shared" si="59"/>
        <v>575.40980000000002</v>
      </c>
      <c r="L501" s="144">
        <f t="shared" si="64"/>
        <v>820.88940000000002</v>
      </c>
      <c r="M501" s="87">
        <f t="shared" si="60"/>
        <v>147.76009999999999</v>
      </c>
      <c r="N501" s="14"/>
      <c r="O501" s="14"/>
      <c r="P501" s="14"/>
      <c r="Q501" s="34"/>
      <c r="V501" s="36">
        <f t="shared" si="61"/>
        <v>1456.32</v>
      </c>
      <c r="W501" s="36">
        <f t="shared" si="62"/>
        <v>1447.6000000000001</v>
      </c>
    </row>
    <row r="502" spans="1:23" x14ac:dyDescent="0.2">
      <c r="A502" s="171">
        <v>41459</v>
      </c>
      <c r="B502" s="2">
        <v>300445515.69</v>
      </c>
      <c r="C502" s="2">
        <v>1451.96</v>
      </c>
      <c r="D502" s="2">
        <f t="shared" si="57"/>
        <v>0</v>
      </c>
      <c r="E502" s="30">
        <f t="shared" si="57"/>
        <v>0</v>
      </c>
      <c r="F502" s="73">
        <f t="shared" si="58"/>
        <v>0</v>
      </c>
      <c r="G502" s="43">
        <f t="shared" si="58"/>
        <v>0</v>
      </c>
      <c r="I502" s="19">
        <f t="shared" si="65"/>
        <v>7388</v>
      </c>
      <c r="J502" s="138">
        <f t="shared" si="63"/>
        <v>3196.7213000000002</v>
      </c>
      <c r="K502" s="78">
        <f t="shared" si="59"/>
        <v>575.40980000000002</v>
      </c>
      <c r="L502" s="144">
        <f t="shared" si="64"/>
        <v>820.88940000000002</v>
      </c>
      <c r="M502" s="87">
        <f t="shared" si="60"/>
        <v>147.76009999999999</v>
      </c>
      <c r="N502" s="75"/>
      <c r="O502" s="75"/>
      <c r="P502" s="75"/>
      <c r="Q502" s="34"/>
      <c r="V502" s="36">
        <f t="shared" si="61"/>
        <v>1456.32</v>
      </c>
      <c r="W502" s="36">
        <f t="shared" si="62"/>
        <v>1447.6000000000001</v>
      </c>
    </row>
    <row r="503" spans="1:23" x14ac:dyDescent="0.2">
      <c r="A503" s="171">
        <v>41460</v>
      </c>
      <c r="B503" s="2">
        <v>300445515.69</v>
      </c>
      <c r="C503" s="2">
        <v>1451.96</v>
      </c>
      <c r="D503" s="2">
        <f t="shared" si="57"/>
        <v>0</v>
      </c>
      <c r="E503" s="30">
        <f t="shared" si="57"/>
        <v>0</v>
      </c>
      <c r="F503" s="73">
        <f t="shared" si="58"/>
        <v>0</v>
      </c>
      <c r="G503" s="43">
        <f t="shared" si="58"/>
        <v>0</v>
      </c>
      <c r="I503" s="19">
        <f t="shared" si="65"/>
        <v>7388</v>
      </c>
      <c r="J503" s="138">
        <f t="shared" si="63"/>
        <v>3196.7213000000002</v>
      </c>
      <c r="K503" s="78">
        <f t="shared" si="59"/>
        <v>575.40980000000002</v>
      </c>
      <c r="L503" s="144">
        <f t="shared" si="64"/>
        <v>820.88940000000002</v>
      </c>
      <c r="M503" s="87">
        <f t="shared" si="60"/>
        <v>147.76009999999999</v>
      </c>
      <c r="N503" s="75"/>
      <c r="O503" s="75"/>
      <c r="P503" s="75"/>
      <c r="Q503" s="34"/>
      <c r="V503" s="36">
        <f t="shared" si="61"/>
        <v>1456.32</v>
      </c>
      <c r="W503" s="36">
        <f t="shared" si="62"/>
        <v>1447.6000000000001</v>
      </c>
    </row>
    <row r="504" spans="1:23" x14ac:dyDescent="0.2">
      <c r="A504" s="171">
        <v>41461</v>
      </c>
      <c r="B504" s="2">
        <v>300445515.69</v>
      </c>
      <c r="C504" s="2">
        <v>1451.96</v>
      </c>
      <c r="D504" s="2">
        <f t="shared" si="57"/>
        <v>0</v>
      </c>
      <c r="E504" s="30">
        <f t="shared" si="57"/>
        <v>0</v>
      </c>
      <c r="F504" s="73">
        <f t="shared" si="58"/>
        <v>0</v>
      </c>
      <c r="G504" s="43">
        <f t="shared" si="58"/>
        <v>0</v>
      </c>
      <c r="I504" s="19">
        <f t="shared" si="65"/>
        <v>7388</v>
      </c>
      <c r="J504" s="138">
        <f t="shared" si="63"/>
        <v>3196.7213000000002</v>
      </c>
      <c r="K504" s="78">
        <f t="shared" si="59"/>
        <v>575.40980000000002</v>
      </c>
      <c r="L504" s="144">
        <f t="shared" si="64"/>
        <v>820.88940000000002</v>
      </c>
      <c r="M504" s="87">
        <f t="shared" si="60"/>
        <v>147.76009999999999</v>
      </c>
      <c r="N504" s="14"/>
      <c r="O504" s="14"/>
      <c r="P504" s="14"/>
      <c r="Q504" s="34"/>
      <c r="V504" s="36">
        <f t="shared" si="61"/>
        <v>1456.32</v>
      </c>
      <c r="W504" s="36">
        <f t="shared" si="62"/>
        <v>1447.6000000000001</v>
      </c>
    </row>
    <row r="505" spans="1:23" x14ac:dyDescent="0.2">
      <c r="A505" s="171">
        <v>41462</v>
      </c>
      <c r="B505" s="2">
        <v>300445515.69</v>
      </c>
      <c r="C505" s="2">
        <v>1451.96</v>
      </c>
      <c r="D505" s="2">
        <f t="shared" si="57"/>
        <v>0</v>
      </c>
      <c r="E505" s="30">
        <f t="shared" si="57"/>
        <v>0</v>
      </c>
      <c r="F505" s="73">
        <f t="shared" si="58"/>
        <v>0</v>
      </c>
      <c r="G505" s="43">
        <f t="shared" si="58"/>
        <v>0</v>
      </c>
      <c r="I505" s="19">
        <f t="shared" si="65"/>
        <v>7388</v>
      </c>
      <c r="J505" s="138">
        <f t="shared" si="63"/>
        <v>3196.7213000000002</v>
      </c>
      <c r="K505" s="78">
        <f t="shared" si="59"/>
        <v>575.40980000000002</v>
      </c>
      <c r="L505" s="144">
        <f t="shared" si="64"/>
        <v>820.88940000000002</v>
      </c>
      <c r="M505" s="87">
        <f t="shared" si="60"/>
        <v>147.76009999999999</v>
      </c>
      <c r="N505" s="14"/>
      <c r="O505" s="14"/>
      <c r="P505" s="14"/>
      <c r="Q505" s="34"/>
      <c r="V505" s="36">
        <f t="shared" si="61"/>
        <v>1456.32</v>
      </c>
      <c r="W505" s="36">
        <f t="shared" si="62"/>
        <v>1447.6000000000001</v>
      </c>
    </row>
    <row r="506" spans="1:23" x14ac:dyDescent="0.2">
      <c r="A506" s="171">
        <v>41463</v>
      </c>
      <c r="B506" s="2">
        <v>300445515.69</v>
      </c>
      <c r="C506" s="2">
        <v>1451.96</v>
      </c>
      <c r="D506" s="2">
        <f t="shared" si="57"/>
        <v>0</v>
      </c>
      <c r="E506" s="30">
        <f t="shared" si="57"/>
        <v>0</v>
      </c>
      <c r="F506" s="73">
        <f t="shared" si="58"/>
        <v>0</v>
      </c>
      <c r="G506" s="43">
        <f t="shared" si="58"/>
        <v>0</v>
      </c>
      <c r="I506" s="31">
        <f t="shared" si="65"/>
        <v>7388</v>
      </c>
      <c r="J506" s="137">
        <f t="shared" si="63"/>
        <v>3196.7213000000002</v>
      </c>
      <c r="K506" s="77">
        <f t="shared" si="59"/>
        <v>575.40980000000002</v>
      </c>
      <c r="L506" s="137">
        <f t="shared" si="64"/>
        <v>820.88940000000002</v>
      </c>
      <c r="M506" s="77">
        <f t="shared" si="60"/>
        <v>147.76009999999999</v>
      </c>
      <c r="N506" s="14"/>
      <c r="O506" s="14"/>
      <c r="P506" s="14"/>
      <c r="Q506" s="34"/>
      <c r="V506" s="36">
        <f t="shared" si="61"/>
        <v>1456.32</v>
      </c>
      <c r="W506" s="36">
        <f t="shared" si="62"/>
        <v>1447.6000000000001</v>
      </c>
    </row>
    <row r="507" spans="1:23" x14ac:dyDescent="0.2">
      <c r="A507" s="171">
        <v>41464</v>
      </c>
      <c r="B507" s="2">
        <v>300445515.69</v>
      </c>
      <c r="C507" s="2">
        <v>1451.96</v>
      </c>
      <c r="D507" s="2">
        <f t="shared" si="57"/>
        <v>0</v>
      </c>
      <c r="E507" s="30">
        <f t="shared" si="57"/>
        <v>0</v>
      </c>
      <c r="F507" s="73">
        <f t="shared" si="58"/>
        <v>0</v>
      </c>
      <c r="G507" s="43">
        <f t="shared" si="58"/>
        <v>0</v>
      </c>
      <c r="I507" s="31">
        <f t="shared" si="65"/>
        <v>7388</v>
      </c>
      <c r="J507" s="137">
        <f t="shared" si="63"/>
        <v>3196.7213000000002</v>
      </c>
      <c r="K507" s="77">
        <f t="shared" si="59"/>
        <v>575.40980000000002</v>
      </c>
      <c r="L507" s="137">
        <f t="shared" si="64"/>
        <v>820.88940000000002</v>
      </c>
      <c r="M507" s="77">
        <f t="shared" si="60"/>
        <v>147.76009999999999</v>
      </c>
      <c r="N507" s="14"/>
      <c r="O507" s="14"/>
      <c r="P507" s="14"/>
      <c r="V507" s="36">
        <f t="shared" si="61"/>
        <v>1456.32</v>
      </c>
      <c r="W507" s="36">
        <f t="shared" si="62"/>
        <v>1447.6000000000001</v>
      </c>
    </row>
    <row r="508" spans="1:23" x14ac:dyDescent="0.2">
      <c r="A508" s="171">
        <v>41465</v>
      </c>
      <c r="B508" s="2">
        <v>300445515.69</v>
      </c>
      <c r="C508" s="2">
        <v>1451.96</v>
      </c>
      <c r="D508" s="2">
        <f t="shared" si="57"/>
        <v>0</v>
      </c>
      <c r="E508" s="30">
        <f t="shared" si="57"/>
        <v>0</v>
      </c>
      <c r="F508" s="73">
        <f t="shared" si="58"/>
        <v>0</v>
      </c>
      <c r="G508" s="43">
        <f t="shared" si="58"/>
        <v>0</v>
      </c>
      <c r="I508" s="19">
        <f t="shared" si="65"/>
        <v>7388</v>
      </c>
      <c r="J508" s="138">
        <f t="shared" si="63"/>
        <v>3196.7213000000002</v>
      </c>
      <c r="K508" s="78">
        <f t="shared" si="59"/>
        <v>575.40980000000002</v>
      </c>
      <c r="L508" s="144">
        <f t="shared" si="64"/>
        <v>820.88940000000002</v>
      </c>
      <c r="M508" s="87">
        <f t="shared" si="60"/>
        <v>147.76009999999999</v>
      </c>
      <c r="N508" s="14"/>
      <c r="O508" s="14"/>
      <c r="P508" s="14"/>
      <c r="V508" s="36">
        <f t="shared" si="61"/>
        <v>1456.32</v>
      </c>
      <c r="W508" s="36">
        <f t="shared" si="62"/>
        <v>1447.6000000000001</v>
      </c>
    </row>
    <row r="509" spans="1:23" x14ac:dyDescent="0.2">
      <c r="A509" s="171">
        <v>41466</v>
      </c>
      <c r="B509" s="2">
        <v>300445515.69</v>
      </c>
      <c r="C509" s="2">
        <v>1451.96</v>
      </c>
      <c r="D509" s="2">
        <f t="shared" si="57"/>
        <v>0</v>
      </c>
      <c r="E509" s="30">
        <f t="shared" si="57"/>
        <v>0</v>
      </c>
      <c r="F509" s="73">
        <f t="shared" si="58"/>
        <v>0</v>
      </c>
      <c r="G509" s="43">
        <f t="shared" si="58"/>
        <v>0</v>
      </c>
      <c r="I509" s="19">
        <f t="shared" si="65"/>
        <v>7388</v>
      </c>
      <c r="J509" s="138">
        <f t="shared" si="63"/>
        <v>3196.7213000000002</v>
      </c>
      <c r="K509" s="78">
        <f t="shared" si="59"/>
        <v>575.40980000000002</v>
      </c>
      <c r="L509" s="144">
        <f t="shared" si="64"/>
        <v>820.88940000000002</v>
      </c>
      <c r="M509" s="87">
        <f t="shared" si="60"/>
        <v>147.76009999999999</v>
      </c>
      <c r="N509" s="14"/>
      <c r="O509" s="14"/>
      <c r="P509" s="14"/>
      <c r="V509" s="36">
        <f t="shared" si="61"/>
        <v>1456.32</v>
      </c>
      <c r="W509" s="36">
        <f t="shared" si="62"/>
        <v>1447.6000000000001</v>
      </c>
    </row>
    <row r="510" spans="1:23" x14ac:dyDescent="0.2">
      <c r="A510" s="171">
        <v>41467</v>
      </c>
      <c r="B510" s="2">
        <v>300445515.69</v>
      </c>
      <c r="C510" s="2">
        <v>1451.96</v>
      </c>
      <c r="D510" s="2">
        <f t="shared" si="57"/>
        <v>0</v>
      </c>
      <c r="E510" s="30">
        <f t="shared" si="57"/>
        <v>0</v>
      </c>
      <c r="F510" s="73">
        <f t="shared" si="58"/>
        <v>0</v>
      </c>
      <c r="G510" s="43">
        <f t="shared" si="58"/>
        <v>0</v>
      </c>
      <c r="I510" s="19">
        <f t="shared" si="65"/>
        <v>7388</v>
      </c>
      <c r="J510" s="138">
        <f t="shared" si="63"/>
        <v>3196.7213000000002</v>
      </c>
      <c r="K510" s="78">
        <f t="shared" si="59"/>
        <v>575.40980000000002</v>
      </c>
      <c r="L510" s="144">
        <f t="shared" si="64"/>
        <v>820.88940000000002</v>
      </c>
      <c r="M510" s="87">
        <f t="shared" si="60"/>
        <v>147.76009999999999</v>
      </c>
      <c r="N510" s="14"/>
      <c r="O510" s="14"/>
      <c r="P510" s="14"/>
      <c r="V510" s="36">
        <f t="shared" si="61"/>
        <v>1456.32</v>
      </c>
      <c r="W510" s="36">
        <f t="shared" si="62"/>
        <v>1447.6000000000001</v>
      </c>
    </row>
    <row r="511" spans="1:23" x14ac:dyDescent="0.2">
      <c r="A511" s="171">
        <v>41468</v>
      </c>
      <c r="B511" s="2">
        <v>300445515.69</v>
      </c>
      <c r="C511" s="2">
        <v>1451.96</v>
      </c>
      <c r="D511" s="2">
        <f t="shared" ref="D511:E574" si="66">IF(B511-B510=-B511-B510,0,B511-B510)</f>
        <v>0</v>
      </c>
      <c r="E511" s="30">
        <f t="shared" si="66"/>
        <v>0</v>
      </c>
      <c r="F511" s="73">
        <f t="shared" ref="F511:G574" si="67">IFERROR(D511/B510,0)</f>
        <v>0</v>
      </c>
      <c r="G511" s="43">
        <f t="shared" si="67"/>
        <v>0</v>
      </c>
      <c r="I511" s="19">
        <f t="shared" si="65"/>
        <v>7388</v>
      </c>
      <c r="J511" s="138">
        <f t="shared" si="63"/>
        <v>3196.7213000000002</v>
      </c>
      <c r="K511" s="78">
        <f t="shared" si="59"/>
        <v>575.40980000000002</v>
      </c>
      <c r="L511" s="144">
        <f t="shared" si="64"/>
        <v>820.88940000000002</v>
      </c>
      <c r="M511" s="87">
        <f t="shared" si="60"/>
        <v>147.76009999999999</v>
      </c>
      <c r="N511" s="14"/>
      <c r="O511" s="14"/>
      <c r="P511" s="14"/>
      <c r="V511" s="36">
        <f t="shared" si="61"/>
        <v>1456.32</v>
      </c>
      <c r="W511" s="36">
        <f t="shared" si="62"/>
        <v>1447.6000000000001</v>
      </c>
    </row>
    <row r="512" spans="1:23" x14ac:dyDescent="0.2">
      <c r="A512" s="171">
        <v>41469</v>
      </c>
      <c r="B512" s="2">
        <v>300445515.69</v>
      </c>
      <c r="C512" s="2">
        <v>1451.96</v>
      </c>
      <c r="D512" s="2">
        <f t="shared" si="66"/>
        <v>0</v>
      </c>
      <c r="E512" s="30">
        <f t="shared" si="66"/>
        <v>0</v>
      </c>
      <c r="F512" s="73">
        <f t="shared" si="67"/>
        <v>0</v>
      </c>
      <c r="G512" s="43">
        <f t="shared" si="67"/>
        <v>0</v>
      </c>
      <c r="I512" s="19">
        <f t="shared" si="65"/>
        <v>7388</v>
      </c>
      <c r="J512" s="138">
        <f t="shared" si="63"/>
        <v>3196.7213000000002</v>
      </c>
      <c r="K512" s="78">
        <f t="shared" si="59"/>
        <v>575.40980000000002</v>
      </c>
      <c r="L512" s="144">
        <f t="shared" si="64"/>
        <v>820.88940000000002</v>
      </c>
      <c r="M512" s="87">
        <f t="shared" si="60"/>
        <v>147.76009999999999</v>
      </c>
      <c r="N512" s="14"/>
      <c r="O512" s="14"/>
      <c r="P512" s="14"/>
      <c r="V512" s="36">
        <f t="shared" si="61"/>
        <v>1456.32</v>
      </c>
      <c r="W512" s="36">
        <f t="shared" si="62"/>
        <v>1447.6000000000001</v>
      </c>
    </row>
    <row r="513" spans="1:23" x14ac:dyDescent="0.2">
      <c r="A513" s="171">
        <v>41470</v>
      </c>
      <c r="B513" s="2">
        <v>300445515.69</v>
      </c>
      <c r="C513" s="2">
        <v>1451.96</v>
      </c>
      <c r="D513" s="2">
        <f t="shared" si="66"/>
        <v>0</v>
      </c>
      <c r="E513" s="30">
        <f t="shared" si="66"/>
        <v>0</v>
      </c>
      <c r="F513" s="73">
        <f t="shared" si="67"/>
        <v>0</v>
      </c>
      <c r="G513" s="43">
        <f t="shared" si="67"/>
        <v>0</v>
      </c>
      <c r="I513" s="31">
        <f t="shared" si="65"/>
        <v>7388</v>
      </c>
      <c r="J513" s="137">
        <f t="shared" si="63"/>
        <v>3196.7213000000002</v>
      </c>
      <c r="K513" s="77">
        <f t="shared" si="59"/>
        <v>575.40980000000002</v>
      </c>
      <c r="L513" s="137">
        <f t="shared" si="64"/>
        <v>820.88940000000002</v>
      </c>
      <c r="M513" s="77">
        <f t="shared" si="60"/>
        <v>147.76009999999999</v>
      </c>
      <c r="N513" s="14"/>
      <c r="O513" s="14"/>
      <c r="P513" s="14"/>
      <c r="V513" s="36">
        <f t="shared" si="61"/>
        <v>1456.32</v>
      </c>
      <c r="W513" s="36">
        <f t="shared" si="62"/>
        <v>1447.6000000000001</v>
      </c>
    </row>
    <row r="514" spans="1:23" x14ac:dyDescent="0.2">
      <c r="A514" s="171">
        <v>41471</v>
      </c>
      <c r="B514" s="2">
        <v>300445515.69</v>
      </c>
      <c r="C514" s="2">
        <v>1451.96</v>
      </c>
      <c r="D514" s="2">
        <f t="shared" si="66"/>
        <v>0</v>
      </c>
      <c r="E514" s="30">
        <f t="shared" si="66"/>
        <v>0</v>
      </c>
      <c r="F514" s="73">
        <f t="shared" si="67"/>
        <v>0</v>
      </c>
      <c r="G514" s="43">
        <f t="shared" si="67"/>
        <v>0</v>
      </c>
      <c r="I514" s="31">
        <f t="shared" ref="I514:I545" si="68">ROUND(B513*$N$2/$O$1053,2)</f>
        <v>7388</v>
      </c>
      <c r="J514" s="137">
        <f t="shared" si="63"/>
        <v>3196.7213000000002</v>
      </c>
      <c r="K514" s="77">
        <f t="shared" si="59"/>
        <v>575.40980000000002</v>
      </c>
      <c r="L514" s="137">
        <f t="shared" si="64"/>
        <v>820.88940000000002</v>
      </c>
      <c r="M514" s="77">
        <f t="shared" si="60"/>
        <v>147.76009999999999</v>
      </c>
      <c r="N514" s="14"/>
      <c r="O514" s="14"/>
      <c r="P514" s="14"/>
      <c r="V514" s="36">
        <f t="shared" si="61"/>
        <v>1456.32</v>
      </c>
      <c r="W514" s="36">
        <f t="shared" si="62"/>
        <v>1447.6000000000001</v>
      </c>
    </row>
    <row r="515" spans="1:23" x14ac:dyDescent="0.2">
      <c r="A515" s="171">
        <v>41472</v>
      </c>
      <c r="B515" s="2">
        <v>300445515.69</v>
      </c>
      <c r="C515" s="2">
        <v>1451.96</v>
      </c>
      <c r="D515" s="2">
        <f t="shared" si="66"/>
        <v>0</v>
      </c>
      <c r="E515" s="30">
        <f t="shared" si="66"/>
        <v>0</v>
      </c>
      <c r="F515" s="73">
        <f t="shared" si="67"/>
        <v>0</v>
      </c>
      <c r="G515" s="43">
        <f t="shared" si="67"/>
        <v>0</v>
      </c>
      <c r="I515" s="19">
        <f t="shared" si="68"/>
        <v>7388</v>
      </c>
      <c r="J515" s="138">
        <f t="shared" si="63"/>
        <v>3196.7213000000002</v>
      </c>
      <c r="K515" s="78">
        <f t="shared" si="59"/>
        <v>575.40980000000002</v>
      </c>
      <c r="L515" s="144">
        <f t="shared" si="64"/>
        <v>820.88940000000002</v>
      </c>
      <c r="M515" s="87">
        <f t="shared" si="60"/>
        <v>147.76009999999999</v>
      </c>
      <c r="N515" s="14"/>
      <c r="O515" s="14"/>
      <c r="P515" s="14"/>
      <c r="V515" s="36">
        <f t="shared" si="61"/>
        <v>1456.32</v>
      </c>
      <c r="W515" s="36">
        <f t="shared" si="62"/>
        <v>1447.6000000000001</v>
      </c>
    </row>
    <row r="516" spans="1:23" x14ac:dyDescent="0.2">
      <c r="A516" s="171">
        <v>41473</v>
      </c>
      <c r="B516" s="2">
        <v>300445515.69</v>
      </c>
      <c r="C516" s="2">
        <v>1451.96</v>
      </c>
      <c r="D516" s="2">
        <f t="shared" si="66"/>
        <v>0</v>
      </c>
      <c r="E516" s="30">
        <f t="shared" si="66"/>
        <v>0</v>
      </c>
      <c r="F516" s="73">
        <f t="shared" si="67"/>
        <v>0</v>
      </c>
      <c r="G516" s="43">
        <f t="shared" si="67"/>
        <v>0</v>
      </c>
      <c r="I516" s="19">
        <f t="shared" si="68"/>
        <v>7388</v>
      </c>
      <c r="J516" s="138">
        <f t="shared" si="63"/>
        <v>3196.7213000000002</v>
      </c>
      <c r="K516" s="78">
        <f t="shared" si="59"/>
        <v>575.40980000000002</v>
      </c>
      <c r="L516" s="144">
        <f t="shared" si="64"/>
        <v>820.88940000000002</v>
      </c>
      <c r="M516" s="87">
        <f t="shared" si="60"/>
        <v>147.76009999999999</v>
      </c>
      <c r="N516" s="14"/>
      <c r="O516" s="14"/>
      <c r="P516" s="14"/>
      <c r="V516" s="36">
        <f t="shared" si="61"/>
        <v>1456.32</v>
      </c>
      <c r="W516" s="36">
        <f t="shared" si="62"/>
        <v>1447.6000000000001</v>
      </c>
    </row>
    <row r="517" spans="1:23" x14ac:dyDescent="0.2">
      <c r="A517" s="171">
        <v>41474</v>
      </c>
      <c r="B517" s="2">
        <v>300445515.69</v>
      </c>
      <c r="C517" s="2">
        <v>1451.96</v>
      </c>
      <c r="D517" s="2">
        <f t="shared" si="66"/>
        <v>0</v>
      </c>
      <c r="E517" s="30">
        <f t="shared" si="66"/>
        <v>0</v>
      </c>
      <c r="F517" s="73">
        <f t="shared" si="67"/>
        <v>0</v>
      </c>
      <c r="G517" s="43">
        <f t="shared" si="67"/>
        <v>0</v>
      </c>
      <c r="I517" s="19">
        <f t="shared" si="68"/>
        <v>7388</v>
      </c>
      <c r="J517" s="138">
        <f t="shared" si="63"/>
        <v>3196.7213000000002</v>
      </c>
      <c r="K517" s="78">
        <f t="shared" si="59"/>
        <v>575.40980000000002</v>
      </c>
      <c r="L517" s="144">
        <f t="shared" si="64"/>
        <v>820.88940000000002</v>
      </c>
      <c r="M517" s="87">
        <f t="shared" si="60"/>
        <v>147.76009999999999</v>
      </c>
      <c r="N517" s="14"/>
      <c r="O517" s="14"/>
      <c r="P517" s="14"/>
      <c r="V517" s="36">
        <f t="shared" si="61"/>
        <v>1456.32</v>
      </c>
      <c r="W517" s="36">
        <f t="shared" si="62"/>
        <v>1447.6000000000001</v>
      </c>
    </row>
    <row r="518" spans="1:23" x14ac:dyDescent="0.2">
      <c r="A518" s="171">
        <v>41475</v>
      </c>
      <c r="B518" s="2">
        <v>300445515.69</v>
      </c>
      <c r="C518" s="2">
        <v>1451.96</v>
      </c>
      <c r="D518" s="2">
        <f t="shared" si="66"/>
        <v>0</v>
      </c>
      <c r="E518" s="30">
        <f t="shared" si="66"/>
        <v>0</v>
      </c>
      <c r="F518" s="73">
        <f t="shared" si="67"/>
        <v>0</v>
      </c>
      <c r="G518" s="43">
        <f t="shared" si="67"/>
        <v>0</v>
      </c>
      <c r="I518" s="19">
        <f t="shared" si="68"/>
        <v>7388</v>
      </c>
      <c r="J518" s="138">
        <f t="shared" si="63"/>
        <v>3196.7213000000002</v>
      </c>
      <c r="K518" s="78">
        <f t="shared" si="59"/>
        <v>575.40980000000002</v>
      </c>
      <c r="L518" s="144">
        <f t="shared" si="64"/>
        <v>820.88940000000002</v>
      </c>
      <c r="M518" s="87">
        <f t="shared" si="60"/>
        <v>147.76009999999999</v>
      </c>
      <c r="N518" s="14"/>
      <c r="O518" s="14"/>
      <c r="P518" s="14"/>
      <c r="V518" s="36">
        <f t="shared" si="61"/>
        <v>1456.32</v>
      </c>
      <c r="W518" s="36">
        <f t="shared" si="62"/>
        <v>1447.6000000000001</v>
      </c>
    </row>
    <row r="519" spans="1:23" x14ac:dyDescent="0.2">
      <c r="A519" s="171">
        <v>41476</v>
      </c>
      <c r="B519" s="2">
        <v>300445515.69</v>
      </c>
      <c r="C519" s="2">
        <v>1451.96</v>
      </c>
      <c r="D519" s="2">
        <f t="shared" si="66"/>
        <v>0</v>
      </c>
      <c r="E519" s="30">
        <f t="shared" si="66"/>
        <v>0</v>
      </c>
      <c r="F519" s="73">
        <f t="shared" si="67"/>
        <v>0</v>
      </c>
      <c r="G519" s="43">
        <f t="shared" si="67"/>
        <v>0</v>
      </c>
      <c r="I519" s="19">
        <f t="shared" si="68"/>
        <v>7388</v>
      </c>
      <c r="J519" s="138">
        <f t="shared" si="63"/>
        <v>3196.7213000000002</v>
      </c>
      <c r="K519" s="78">
        <f t="shared" si="59"/>
        <v>575.40980000000002</v>
      </c>
      <c r="L519" s="144">
        <f t="shared" si="64"/>
        <v>820.88940000000002</v>
      </c>
      <c r="M519" s="87">
        <f t="shared" si="60"/>
        <v>147.76009999999999</v>
      </c>
      <c r="N519" s="14"/>
      <c r="O519" s="14"/>
      <c r="P519" s="14"/>
      <c r="V519" s="36">
        <f t="shared" si="61"/>
        <v>1456.32</v>
      </c>
      <c r="W519" s="36">
        <f t="shared" si="62"/>
        <v>1447.6000000000001</v>
      </c>
    </row>
    <row r="520" spans="1:23" x14ac:dyDescent="0.2">
      <c r="A520" s="171">
        <v>41477</v>
      </c>
      <c r="B520" s="2">
        <v>300445515.69</v>
      </c>
      <c r="C520" s="2">
        <v>1451.96</v>
      </c>
      <c r="D520" s="2">
        <f t="shared" si="66"/>
        <v>0</v>
      </c>
      <c r="E520" s="30">
        <f t="shared" si="66"/>
        <v>0</v>
      </c>
      <c r="F520" s="73">
        <f t="shared" si="67"/>
        <v>0</v>
      </c>
      <c r="G520" s="43">
        <f t="shared" si="67"/>
        <v>0</v>
      </c>
      <c r="I520" s="31">
        <f t="shared" si="68"/>
        <v>7388</v>
      </c>
      <c r="J520" s="137">
        <f t="shared" si="63"/>
        <v>3196.7213000000002</v>
      </c>
      <c r="K520" s="77">
        <f t="shared" ref="K520:K583" si="69">ROUND(J520*18%,4)</f>
        <v>575.40980000000002</v>
      </c>
      <c r="L520" s="137">
        <f t="shared" si="64"/>
        <v>820.88940000000002</v>
      </c>
      <c r="M520" s="77">
        <f t="shared" ref="M520:M583" si="70">ROUND(L520*18%,4)</f>
        <v>147.76009999999999</v>
      </c>
      <c r="N520" s="14"/>
      <c r="O520" s="14"/>
      <c r="P520" s="14"/>
      <c r="V520" s="36">
        <f t="shared" ref="V520:V583" si="71">C520+(ROUND(C520*$V$2,2))</f>
        <v>1456.32</v>
      </c>
      <c r="W520" s="36">
        <f t="shared" ref="W520:W583" si="72">C520-(ROUND(C520*$V$2,2))</f>
        <v>1447.6000000000001</v>
      </c>
    </row>
    <row r="521" spans="1:23" x14ac:dyDescent="0.2">
      <c r="A521" s="171">
        <v>41478</v>
      </c>
      <c r="B521" s="2">
        <v>300445515.69</v>
      </c>
      <c r="C521" s="2">
        <v>1451.96</v>
      </c>
      <c r="D521" s="2">
        <f t="shared" si="66"/>
        <v>0</v>
      </c>
      <c r="E521" s="30">
        <f t="shared" si="66"/>
        <v>0</v>
      </c>
      <c r="F521" s="73">
        <f t="shared" si="67"/>
        <v>0</v>
      </c>
      <c r="G521" s="43">
        <f t="shared" si="67"/>
        <v>0</v>
      </c>
      <c r="I521" s="31">
        <f t="shared" si="68"/>
        <v>7388</v>
      </c>
      <c r="J521" s="137">
        <f t="shared" si="63"/>
        <v>3196.7213000000002</v>
      </c>
      <c r="K521" s="77">
        <f t="shared" si="69"/>
        <v>575.40980000000002</v>
      </c>
      <c r="L521" s="137">
        <f t="shared" si="64"/>
        <v>820.88940000000002</v>
      </c>
      <c r="M521" s="77">
        <f t="shared" si="70"/>
        <v>147.76009999999999</v>
      </c>
      <c r="N521" s="14"/>
      <c r="O521" s="14"/>
      <c r="P521" s="14"/>
      <c r="V521" s="36">
        <f t="shared" si="71"/>
        <v>1456.32</v>
      </c>
      <c r="W521" s="36">
        <f t="shared" si="72"/>
        <v>1447.6000000000001</v>
      </c>
    </row>
    <row r="522" spans="1:23" x14ac:dyDescent="0.2">
      <c r="A522" s="171">
        <v>41479</v>
      </c>
      <c r="B522" s="2">
        <v>300445515.69</v>
      </c>
      <c r="C522" s="2">
        <v>1451.96</v>
      </c>
      <c r="D522" s="2">
        <f t="shared" si="66"/>
        <v>0</v>
      </c>
      <c r="E522" s="30">
        <f t="shared" si="66"/>
        <v>0</v>
      </c>
      <c r="F522" s="73">
        <f t="shared" si="67"/>
        <v>0</v>
      </c>
      <c r="G522" s="43">
        <f t="shared" si="67"/>
        <v>0</v>
      </c>
      <c r="I522" s="19">
        <f t="shared" si="68"/>
        <v>7388</v>
      </c>
      <c r="J522" s="138">
        <f t="shared" si="63"/>
        <v>3196.7213000000002</v>
      </c>
      <c r="K522" s="78">
        <f t="shared" si="69"/>
        <v>575.40980000000002</v>
      </c>
      <c r="L522" s="144">
        <f t="shared" si="64"/>
        <v>820.88940000000002</v>
      </c>
      <c r="M522" s="87">
        <f t="shared" si="70"/>
        <v>147.76009999999999</v>
      </c>
      <c r="N522" s="14"/>
      <c r="O522" s="14"/>
      <c r="P522" s="14"/>
      <c r="V522" s="36">
        <f t="shared" si="71"/>
        <v>1456.32</v>
      </c>
      <c r="W522" s="36">
        <f t="shared" si="72"/>
        <v>1447.6000000000001</v>
      </c>
    </row>
    <row r="523" spans="1:23" x14ac:dyDescent="0.2">
      <c r="A523" s="171">
        <v>41480</v>
      </c>
      <c r="B523" s="2">
        <v>300445515.69</v>
      </c>
      <c r="C523" s="2">
        <v>1451.96</v>
      </c>
      <c r="D523" s="2">
        <f t="shared" si="66"/>
        <v>0</v>
      </c>
      <c r="E523" s="30">
        <f t="shared" si="66"/>
        <v>0</v>
      </c>
      <c r="F523" s="73">
        <f t="shared" si="67"/>
        <v>0</v>
      </c>
      <c r="G523" s="43">
        <f t="shared" si="67"/>
        <v>0</v>
      </c>
      <c r="I523" s="19">
        <f t="shared" si="68"/>
        <v>7388</v>
      </c>
      <c r="J523" s="138">
        <f t="shared" si="63"/>
        <v>3196.7213000000002</v>
      </c>
      <c r="K523" s="78">
        <f t="shared" si="69"/>
        <v>575.40980000000002</v>
      </c>
      <c r="L523" s="144">
        <f t="shared" si="64"/>
        <v>820.88940000000002</v>
      </c>
      <c r="M523" s="87">
        <f t="shared" si="70"/>
        <v>147.76009999999999</v>
      </c>
      <c r="V523" s="36">
        <f t="shared" si="71"/>
        <v>1456.32</v>
      </c>
      <c r="W523" s="36">
        <f t="shared" si="72"/>
        <v>1447.6000000000001</v>
      </c>
    </row>
    <row r="524" spans="1:23" x14ac:dyDescent="0.2">
      <c r="A524" s="171">
        <v>41481</v>
      </c>
      <c r="B524" s="2">
        <v>300445515.69</v>
      </c>
      <c r="C524" s="2">
        <v>1451.96</v>
      </c>
      <c r="D524" s="2">
        <f t="shared" si="66"/>
        <v>0</v>
      </c>
      <c r="E524" s="30">
        <f t="shared" si="66"/>
        <v>0</v>
      </c>
      <c r="F524" s="73">
        <f t="shared" si="67"/>
        <v>0</v>
      </c>
      <c r="G524" s="43">
        <f t="shared" si="67"/>
        <v>0</v>
      </c>
      <c r="I524" s="19">
        <f t="shared" si="68"/>
        <v>7388</v>
      </c>
      <c r="J524" s="138">
        <f t="shared" si="63"/>
        <v>3196.7213000000002</v>
      </c>
      <c r="K524" s="78">
        <f t="shared" si="69"/>
        <v>575.40980000000002</v>
      </c>
      <c r="L524" s="144">
        <f t="shared" si="64"/>
        <v>820.88940000000002</v>
      </c>
      <c r="M524" s="87">
        <f t="shared" si="70"/>
        <v>147.76009999999999</v>
      </c>
      <c r="V524" s="36">
        <f t="shared" si="71"/>
        <v>1456.32</v>
      </c>
      <c r="W524" s="36">
        <f t="shared" si="72"/>
        <v>1447.6000000000001</v>
      </c>
    </row>
    <row r="525" spans="1:23" x14ac:dyDescent="0.2">
      <c r="A525" s="171">
        <v>41482</v>
      </c>
      <c r="B525" s="2">
        <v>300445515.69</v>
      </c>
      <c r="C525" s="2">
        <v>1451.96</v>
      </c>
      <c r="D525" s="2">
        <f t="shared" si="66"/>
        <v>0</v>
      </c>
      <c r="E525" s="30">
        <f t="shared" si="66"/>
        <v>0</v>
      </c>
      <c r="F525" s="73">
        <f t="shared" si="67"/>
        <v>0</v>
      </c>
      <c r="G525" s="43">
        <f t="shared" si="67"/>
        <v>0</v>
      </c>
      <c r="I525" s="19">
        <f t="shared" si="68"/>
        <v>7388</v>
      </c>
      <c r="J525" s="138">
        <f t="shared" si="63"/>
        <v>3196.7213000000002</v>
      </c>
      <c r="K525" s="78">
        <f t="shared" si="69"/>
        <v>575.40980000000002</v>
      </c>
      <c r="L525" s="144">
        <f t="shared" si="64"/>
        <v>820.88940000000002</v>
      </c>
      <c r="M525" s="87">
        <f t="shared" si="70"/>
        <v>147.76009999999999</v>
      </c>
      <c r="N525" s="191" t="s">
        <v>54</v>
      </c>
      <c r="O525" s="191"/>
      <c r="P525" s="191"/>
      <c r="V525" s="36">
        <f t="shared" si="71"/>
        <v>1456.32</v>
      </c>
      <c r="W525" s="36">
        <f t="shared" si="72"/>
        <v>1447.6000000000001</v>
      </c>
    </row>
    <row r="526" spans="1:23" x14ac:dyDescent="0.2">
      <c r="A526" s="171">
        <v>41483</v>
      </c>
      <c r="B526" s="2">
        <v>300445515.69</v>
      </c>
      <c r="C526" s="2">
        <v>1451.96</v>
      </c>
      <c r="D526" s="2">
        <f t="shared" si="66"/>
        <v>0</v>
      </c>
      <c r="E526" s="30">
        <f t="shared" si="66"/>
        <v>0</v>
      </c>
      <c r="F526" s="73">
        <f t="shared" si="67"/>
        <v>0</v>
      </c>
      <c r="G526" s="43">
        <f t="shared" si="67"/>
        <v>0</v>
      </c>
      <c r="I526" s="19">
        <f t="shared" si="68"/>
        <v>7388</v>
      </c>
      <c r="J526" s="138">
        <f t="shared" si="63"/>
        <v>3196.7213000000002</v>
      </c>
      <c r="K526" s="78">
        <f t="shared" si="69"/>
        <v>575.40980000000002</v>
      </c>
      <c r="L526" s="144">
        <f t="shared" si="64"/>
        <v>820.88940000000002</v>
      </c>
      <c r="M526" s="87">
        <f t="shared" si="70"/>
        <v>147.76009999999999</v>
      </c>
      <c r="N526" s="119" t="s">
        <v>52</v>
      </c>
      <c r="O526" s="120">
        <f>SUM(J500:J530)</f>
        <v>99098.245200000019</v>
      </c>
      <c r="P526" s="76">
        <f>SUM(L500:L530)</f>
        <v>25446.3246</v>
      </c>
      <c r="V526" s="36">
        <f t="shared" si="71"/>
        <v>1456.32</v>
      </c>
      <c r="W526" s="36">
        <f t="shared" si="72"/>
        <v>1447.6000000000001</v>
      </c>
    </row>
    <row r="527" spans="1:23" x14ac:dyDescent="0.2">
      <c r="A527" s="171">
        <v>41484</v>
      </c>
      <c r="B527" s="2">
        <v>300445515.69</v>
      </c>
      <c r="C527" s="2">
        <v>1451.96</v>
      </c>
      <c r="D527" s="2">
        <f t="shared" si="66"/>
        <v>0</v>
      </c>
      <c r="E527" s="30">
        <f t="shared" si="66"/>
        <v>0</v>
      </c>
      <c r="F527" s="73">
        <f t="shared" si="67"/>
        <v>0</v>
      </c>
      <c r="G527" s="43">
        <f t="shared" si="67"/>
        <v>0</v>
      </c>
      <c r="I527" s="31">
        <f t="shared" si="68"/>
        <v>7388</v>
      </c>
      <c r="J527" s="137">
        <f t="shared" si="63"/>
        <v>3196.7213000000002</v>
      </c>
      <c r="K527" s="77">
        <f t="shared" si="69"/>
        <v>575.40980000000002</v>
      </c>
      <c r="L527" s="137">
        <f t="shared" si="64"/>
        <v>820.88940000000002</v>
      </c>
      <c r="M527" s="77">
        <f t="shared" si="70"/>
        <v>147.76009999999999</v>
      </c>
      <c r="N527" s="119" t="s">
        <v>53</v>
      </c>
      <c r="O527" s="76">
        <f>SUM(K500:K530)</f>
        <v>17837.683099999998</v>
      </c>
      <c r="P527" s="76">
        <f>SUM(M500:M530)</f>
        <v>4580.3387000000012</v>
      </c>
      <c r="V527" s="36">
        <f t="shared" si="71"/>
        <v>1456.32</v>
      </c>
      <c r="W527" s="36">
        <f t="shared" si="72"/>
        <v>1447.6000000000001</v>
      </c>
    </row>
    <row r="528" spans="1:23" x14ac:dyDescent="0.2">
      <c r="A528" s="171">
        <v>41485</v>
      </c>
      <c r="B528" s="2">
        <v>300445515.69</v>
      </c>
      <c r="C528" s="2">
        <v>1451.96</v>
      </c>
      <c r="D528" s="2">
        <f t="shared" si="66"/>
        <v>0</v>
      </c>
      <c r="E528" s="30">
        <f t="shared" si="66"/>
        <v>0</v>
      </c>
      <c r="F528" s="73">
        <f t="shared" si="67"/>
        <v>0</v>
      </c>
      <c r="G528" s="43">
        <f t="shared" si="67"/>
        <v>0</v>
      </c>
      <c r="I528" s="31">
        <f t="shared" si="68"/>
        <v>7388</v>
      </c>
      <c r="J528" s="137">
        <f t="shared" si="63"/>
        <v>3196.7213000000002</v>
      </c>
      <c r="K528" s="77">
        <f t="shared" si="69"/>
        <v>575.40980000000002</v>
      </c>
      <c r="L528" s="137">
        <f t="shared" si="64"/>
        <v>820.88940000000002</v>
      </c>
      <c r="M528" s="77">
        <f t="shared" si="70"/>
        <v>147.76009999999999</v>
      </c>
      <c r="N528" s="186" t="s">
        <v>11</v>
      </c>
      <c r="O528" s="186"/>
      <c r="P528" s="186"/>
      <c r="V528" s="36">
        <f t="shared" si="71"/>
        <v>1456.32</v>
      </c>
      <c r="W528" s="36">
        <f t="shared" si="72"/>
        <v>1447.6000000000001</v>
      </c>
    </row>
    <row r="529" spans="1:23" x14ac:dyDescent="0.2">
      <c r="A529" s="171">
        <v>41486</v>
      </c>
      <c r="B529" s="31">
        <v>299989198.00999999</v>
      </c>
      <c r="C529" s="31">
        <v>1449.75</v>
      </c>
      <c r="D529" s="2">
        <f t="shared" si="66"/>
        <v>-456317.68000000715</v>
      </c>
      <c r="E529" s="30">
        <f t="shared" si="66"/>
        <v>-2.2100000000000364</v>
      </c>
      <c r="F529" s="73">
        <f t="shared" si="67"/>
        <v>-1.5188034308051921E-3</v>
      </c>
      <c r="G529" s="43">
        <f t="shared" si="67"/>
        <v>-1.5220804980853716E-3</v>
      </c>
      <c r="I529" s="19">
        <f t="shared" si="68"/>
        <v>7388</v>
      </c>
      <c r="J529" s="138">
        <f t="shared" si="63"/>
        <v>3196.7213000000002</v>
      </c>
      <c r="K529" s="78">
        <f t="shared" si="69"/>
        <v>575.40980000000002</v>
      </c>
      <c r="L529" s="144">
        <f t="shared" si="64"/>
        <v>820.88940000000002</v>
      </c>
      <c r="M529" s="87">
        <f t="shared" si="70"/>
        <v>147.76009999999999</v>
      </c>
      <c r="N529" s="92" t="s">
        <v>43</v>
      </c>
      <c r="O529" s="172" t="s">
        <v>39</v>
      </c>
      <c r="P529" s="93" t="s">
        <v>40</v>
      </c>
      <c r="V529" s="36">
        <f t="shared" si="71"/>
        <v>1454.1</v>
      </c>
      <c r="W529" s="36">
        <f t="shared" si="72"/>
        <v>1445.4</v>
      </c>
    </row>
    <row r="530" spans="1:23" x14ac:dyDescent="0.2">
      <c r="A530" s="171">
        <v>41487</v>
      </c>
      <c r="B530" s="2">
        <v>299989198.00999999</v>
      </c>
      <c r="C530" s="2">
        <v>1449.75</v>
      </c>
      <c r="D530" s="2">
        <f t="shared" si="66"/>
        <v>0</v>
      </c>
      <c r="E530" s="30">
        <f t="shared" si="66"/>
        <v>0</v>
      </c>
      <c r="F530" s="73">
        <f t="shared" si="67"/>
        <v>0</v>
      </c>
      <c r="G530" s="43">
        <f t="shared" si="67"/>
        <v>0</v>
      </c>
      <c r="I530" s="32">
        <f t="shared" si="68"/>
        <v>7376.78</v>
      </c>
      <c r="J530" s="139">
        <f t="shared" si="63"/>
        <v>3196.6062000000002</v>
      </c>
      <c r="K530" s="79">
        <f t="shared" si="69"/>
        <v>575.38909999999998</v>
      </c>
      <c r="L530" s="139">
        <f t="shared" si="64"/>
        <v>819.64260000000002</v>
      </c>
      <c r="M530" s="79">
        <f t="shared" si="70"/>
        <v>147.53569999999999</v>
      </c>
      <c r="N530" s="94">
        <f>SUM(I499:I530)</f>
        <v>236404.78</v>
      </c>
      <c r="O530" s="89">
        <f>IF(SUM(J500:J530)&lt;20000,20000,SUM(J500:J530))</f>
        <v>99098.245200000019</v>
      </c>
      <c r="P530" s="91">
        <f>IF(SUM(L500:L530)&lt;6000,6000,SUM(L500:L530))</f>
        <v>25446.3246</v>
      </c>
      <c r="Q530" s="34"/>
      <c r="R530" s="34"/>
      <c r="V530" s="36">
        <f t="shared" si="71"/>
        <v>1454.1</v>
      </c>
      <c r="W530" s="36">
        <f t="shared" si="72"/>
        <v>1445.4</v>
      </c>
    </row>
    <row r="531" spans="1:23" x14ac:dyDescent="0.2">
      <c r="A531" s="171">
        <v>41488</v>
      </c>
      <c r="B531" s="2">
        <v>299989198.00999999</v>
      </c>
      <c r="C531" s="2">
        <v>1449.75</v>
      </c>
      <c r="D531" s="2">
        <f t="shared" si="66"/>
        <v>0</v>
      </c>
      <c r="E531" s="30">
        <f t="shared" si="66"/>
        <v>0</v>
      </c>
      <c r="F531" s="73">
        <f t="shared" si="67"/>
        <v>0</v>
      </c>
      <c r="G531" s="43">
        <f t="shared" si="67"/>
        <v>0</v>
      </c>
      <c r="I531" s="19">
        <f t="shared" si="68"/>
        <v>7376.78</v>
      </c>
      <c r="J531" s="138">
        <f t="shared" si="63"/>
        <v>3196.6062000000002</v>
      </c>
      <c r="K531" s="78">
        <f t="shared" si="69"/>
        <v>575.38909999999998</v>
      </c>
      <c r="L531" s="144">
        <f t="shared" si="64"/>
        <v>819.64260000000002</v>
      </c>
      <c r="M531" s="87">
        <f t="shared" si="70"/>
        <v>147.53569999999999</v>
      </c>
      <c r="N531" s="94">
        <f>ROUND(N530*18/118,2)</f>
        <v>36061.75</v>
      </c>
      <c r="O531" s="95">
        <f>IF(O530=TRUE,SUM(K500:K530),O530*18%)</f>
        <v>17837.684136000003</v>
      </c>
      <c r="P531" s="96">
        <f>IF(P530=TRUE,SUM(M500:M530),P530*18%)</f>
        <v>4580.338428</v>
      </c>
      <c r="Q531" s="34"/>
      <c r="R531" s="34"/>
      <c r="V531" s="36">
        <f t="shared" si="71"/>
        <v>1454.1</v>
      </c>
      <c r="W531" s="36">
        <f t="shared" si="72"/>
        <v>1445.4</v>
      </c>
    </row>
    <row r="532" spans="1:23" x14ac:dyDescent="0.2">
      <c r="A532" s="171">
        <v>41489</v>
      </c>
      <c r="B532" s="2">
        <v>299989198.00999999</v>
      </c>
      <c r="C532" s="2">
        <v>1449.75</v>
      </c>
      <c r="D532" s="2">
        <f t="shared" si="66"/>
        <v>0</v>
      </c>
      <c r="E532" s="30">
        <f t="shared" si="66"/>
        <v>0</v>
      </c>
      <c r="F532" s="73">
        <f t="shared" si="67"/>
        <v>0</v>
      </c>
      <c r="G532" s="43">
        <f t="shared" si="67"/>
        <v>0</v>
      </c>
      <c r="I532" s="19">
        <f t="shared" si="68"/>
        <v>7376.78</v>
      </c>
      <c r="J532" s="138">
        <f t="shared" si="63"/>
        <v>3196.6062000000002</v>
      </c>
      <c r="K532" s="78">
        <f t="shared" si="69"/>
        <v>575.38909999999998</v>
      </c>
      <c r="L532" s="144">
        <f t="shared" si="64"/>
        <v>819.64260000000002</v>
      </c>
      <c r="M532" s="87">
        <f t="shared" si="70"/>
        <v>147.53569999999999</v>
      </c>
      <c r="N532" s="190" t="s">
        <v>47</v>
      </c>
      <c r="O532" s="190"/>
      <c r="P532" s="190"/>
      <c r="Q532" s="34"/>
      <c r="R532" s="34"/>
      <c r="V532" s="36">
        <f t="shared" si="71"/>
        <v>1454.1</v>
      </c>
      <c r="W532" s="36">
        <f t="shared" si="72"/>
        <v>1445.4</v>
      </c>
    </row>
    <row r="533" spans="1:23" x14ac:dyDescent="0.2">
      <c r="A533" s="171">
        <v>41490</v>
      </c>
      <c r="B533" s="2">
        <v>299989198.00999999</v>
      </c>
      <c r="C533" s="2">
        <v>1449.75</v>
      </c>
      <c r="D533" s="2">
        <f t="shared" si="66"/>
        <v>0</v>
      </c>
      <c r="E533" s="30">
        <f t="shared" si="66"/>
        <v>0</v>
      </c>
      <c r="F533" s="73">
        <f t="shared" si="67"/>
        <v>0</v>
      </c>
      <c r="G533" s="43">
        <f t="shared" si="67"/>
        <v>0</v>
      </c>
      <c r="I533" s="19">
        <f t="shared" si="68"/>
        <v>7376.78</v>
      </c>
      <c r="J533" s="138">
        <f t="shared" ref="J533:J596" si="73">ROUND(IF(B532&lt;=$R$1054,B532*$S$1054/$O$1053,MAX(IF(B532&lt;=$R$1055,B532*$S$1055/$O$1053,MAX(IF(B532&lt;=$R$1056,B532*$S$1056/$O$1053,MAX(IF(B532&lt;=$R$1057,B532*$S$1057/$O$1053,MAX(IF(B532&lt;=$R$1058,B532*$S$1058/$O$1053,MAX(IF(B532&lt;=$R$1059,B532*$S$1059/$O$1053,MAX(IF(B532&gt;$R$1060,B532*$S$1060/$O$1053,0),$R$1059*$S$1059/$O$1053)),$R$1058*$S$1058/$O$1053)),$R$1057*$S$1057/$O$1053)),$R$1056*$S$1056/$O$1053)),$R$1055*$S$1055/$O$1053)),$R$1054*$S$1054/$O$1053)),4)</f>
        <v>3196.6062000000002</v>
      </c>
      <c r="K533" s="78">
        <f t="shared" si="69"/>
        <v>575.38909999999998</v>
      </c>
      <c r="L533" s="144">
        <f t="shared" si="64"/>
        <v>819.64260000000002</v>
      </c>
      <c r="M533" s="87">
        <f t="shared" si="70"/>
        <v>147.53569999999999</v>
      </c>
      <c r="N533" s="75"/>
      <c r="O533" s="75"/>
      <c r="P533" s="75"/>
      <c r="Q533" s="34"/>
      <c r="R533" s="34"/>
      <c r="V533" s="36">
        <f t="shared" si="71"/>
        <v>1454.1</v>
      </c>
      <c r="W533" s="36">
        <f t="shared" si="72"/>
        <v>1445.4</v>
      </c>
    </row>
    <row r="534" spans="1:23" x14ac:dyDescent="0.2">
      <c r="A534" s="171">
        <v>41491</v>
      </c>
      <c r="B534" s="2">
        <v>299989198.00999999</v>
      </c>
      <c r="C534" s="2">
        <v>1449.75</v>
      </c>
      <c r="D534" s="2">
        <f t="shared" si="66"/>
        <v>0</v>
      </c>
      <c r="E534" s="30">
        <f t="shared" si="66"/>
        <v>0</v>
      </c>
      <c r="F534" s="73">
        <f t="shared" si="67"/>
        <v>0</v>
      </c>
      <c r="G534" s="43">
        <f t="shared" si="67"/>
        <v>0</v>
      </c>
      <c r="I534" s="31">
        <f t="shared" si="68"/>
        <v>7376.78</v>
      </c>
      <c r="J534" s="137">
        <f t="shared" si="73"/>
        <v>3196.6062000000002</v>
      </c>
      <c r="K534" s="77">
        <f t="shared" si="69"/>
        <v>575.38909999999998</v>
      </c>
      <c r="L534" s="137">
        <f t="shared" si="64"/>
        <v>819.64260000000002</v>
      </c>
      <c r="M534" s="77">
        <f t="shared" si="70"/>
        <v>147.53569999999999</v>
      </c>
      <c r="N534" s="14"/>
      <c r="O534" s="14"/>
      <c r="P534" s="14"/>
      <c r="Q534" s="34"/>
      <c r="R534" s="34"/>
      <c r="V534" s="36">
        <f t="shared" si="71"/>
        <v>1454.1</v>
      </c>
      <c r="W534" s="36">
        <f t="shared" si="72"/>
        <v>1445.4</v>
      </c>
    </row>
    <row r="535" spans="1:23" x14ac:dyDescent="0.2">
      <c r="A535" s="171">
        <v>41492</v>
      </c>
      <c r="B535" s="2">
        <v>299989198.00999999</v>
      </c>
      <c r="C535" s="2">
        <v>1449.75</v>
      </c>
      <c r="D535" s="2">
        <f t="shared" si="66"/>
        <v>0</v>
      </c>
      <c r="E535" s="30">
        <f t="shared" si="66"/>
        <v>0</v>
      </c>
      <c r="F535" s="73">
        <f t="shared" si="67"/>
        <v>0</v>
      </c>
      <c r="G535" s="43">
        <f t="shared" si="67"/>
        <v>0</v>
      </c>
      <c r="I535" s="31">
        <f t="shared" si="68"/>
        <v>7376.78</v>
      </c>
      <c r="J535" s="137">
        <f t="shared" si="73"/>
        <v>3196.6062000000002</v>
      </c>
      <c r="K535" s="77">
        <f t="shared" si="69"/>
        <v>575.38909999999998</v>
      </c>
      <c r="L535" s="137">
        <f t="shared" si="64"/>
        <v>819.64260000000002</v>
      </c>
      <c r="M535" s="77">
        <f t="shared" si="70"/>
        <v>147.53569999999999</v>
      </c>
      <c r="N535" s="14"/>
      <c r="O535" s="14"/>
      <c r="P535" s="14"/>
      <c r="Q535" s="34"/>
      <c r="R535" s="34"/>
      <c r="V535" s="36">
        <f t="shared" si="71"/>
        <v>1454.1</v>
      </c>
      <c r="W535" s="36">
        <f t="shared" si="72"/>
        <v>1445.4</v>
      </c>
    </row>
    <row r="536" spans="1:23" x14ac:dyDescent="0.2">
      <c r="A536" s="171">
        <v>41493</v>
      </c>
      <c r="B536" s="2">
        <v>299989198.00999999</v>
      </c>
      <c r="C536" s="2">
        <v>1449.75</v>
      </c>
      <c r="D536" s="2">
        <f t="shared" si="66"/>
        <v>0</v>
      </c>
      <c r="E536" s="30">
        <f t="shared" si="66"/>
        <v>0</v>
      </c>
      <c r="F536" s="73">
        <f t="shared" si="67"/>
        <v>0</v>
      </c>
      <c r="G536" s="43">
        <f t="shared" si="67"/>
        <v>0</v>
      </c>
      <c r="I536" s="19">
        <f t="shared" si="68"/>
        <v>7376.78</v>
      </c>
      <c r="J536" s="138">
        <f t="shared" si="73"/>
        <v>3196.6062000000002</v>
      </c>
      <c r="K536" s="78">
        <f t="shared" si="69"/>
        <v>575.38909999999998</v>
      </c>
      <c r="L536" s="144">
        <f t="shared" si="64"/>
        <v>819.64260000000002</v>
      </c>
      <c r="M536" s="87">
        <f t="shared" si="70"/>
        <v>147.53569999999999</v>
      </c>
      <c r="N536" s="14"/>
      <c r="O536" s="14"/>
      <c r="P536" s="14"/>
      <c r="V536" s="36">
        <f t="shared" si="71"/>
        <v>1454.1</v>
      </c>
      <c r="W536" s="36">
        <f t="shared" si="72"/>
        <v>1445.4</v>
      </c>
    </row>
    <row r="537" spans="1:23" x14ac:dyDescent="0.2">
      <c r="A537" s="171">
        <v>41494</v>
      </c>
      <c r="B537" s="2">
        <v>299989198.00999999</v>
      </c>
      <c r="C537" s="2">
        <v>1449.75</v>
      </c>
      <c r="D537" s="2">
        <f t="shared" si="66"/>
        <v>0</v>
      </c>
      <c r="E537" s="30">
        <f t="shared" si="66"/>
        <v>0</v>
      </c>
      <c r="F537" s="73">
        <f t="shared" si="67"/>
        <v>0</v>
      </c>
      <c r="G537" s="43">
        <f t="shared" si="67"/>
        <v>0</v>
      </c>
      <c r="I537" s="19">
        <f t="shared" si="68"/>
        <v>7376.78</v>
      </c>
      <c r="J537" s="138">
        <f t="shared" si="73"/>
        <v>3196.6062000000002</v>
      </c>
      <c r="K537" s="78">
        <f t="shared" si="69"/>
        <v>575.38909999999998</v>
      </c>
      <c r="L537" s="144">
        <f t="shared" si="64"/>
        <v>819.64260000000002</v>
      </c>
      <c r="M537" s="87">
        <f t="shared" si="70"/>
        <v>147.53569999999999</v>
      </c>
      <c r="N537" s="14"/>
      <c r="O537" s="14"/>
      <c r="P537" s="14"/>
      <c r="V537" s="36">
        <f t="shared" si="71"/>
        <v>1454.1</v>
      </c>
      <c r="W537" s="36">
        <f t="shared" si="72"/>
        <v>1445.4</v>
      </c>
    </row>
    <row r="538" spans="1:23" x14ac:dyDescent="0.2">
      <c r="A538" s="171">
        <v>41495</v>
      </c>
      <c r="B538" s="2">
        <v>299989198.00999999</v>
      </c>
      <c r="C538" s="2">
        <v>1449.75</v>
      </c>
      <c r="D538" s="2">
        <f t="shared" si="66"/>
        <v>0</v>
      </c>
      <c r="E538" s="30">
        <f t="shared" si="66"/>
        <v>0</v>
      </c>
      <c r="F538" s="73">
        <f t="shared" si="67"/>
        <v>0</v>
      </c>
      <c r="G538" s="43">
        <f t="shared" si="67"/>
        <v>0</v>
      </c>
      <c r="I538" s="19">
        <f t="shared" si="68"/>
        <v>7376.78</v>
      </c>
      <c r="J538" s="138">
        <f t="shared" si="73"/>
        <v>3196.6062000000002</v>
      </c>
      <c r="K538" s="78">
        <f t="shared" si="69"/>
        <v>575.38909999999998</v>
      </c>
      <c r="L538" s="144">
        <f t="shared" si="64"/>
        <v>819.64260000000002</v>
      </c>
      <c r="M538" s="87">
        <f t="shared" si="70"/>
        <v>147.53569999999999</v>
      </c>
      <c r="N538" s="14"/>
      <c r="O538" s="14"/>
      <c r="P538" s="14"/>
      <c r="V538" s="36">
        <f t="shared" si="71"/>
        <v>1454.1</v>
      </c>
      <c r="W538" s="36">
        <f t="shared" si="72"/>
        <v>1445.4</v>
      </c>
    </row>
    <row r="539" spans="1:23" x14ac:dyDescent="0.2">
      <c r="A539" s="171">
        <v>41496</v>
      </c>
      <c r="B539" s="2">
        <v>299989198.00999999</v>
      </c>
      <c r="C539" s="2">
        <v>1449.75</v>
      </c>
      <c r="D539" s="2">
        <f t="shared" si="66"/>
        <v>0</v>
      </c>
      <c r="E539" s="30">
        <f t="shared" si="66"/>
        <v>0</v>
      </c>
      <c r="F539" s="73">
        <f t="shared" si="67"/>
        <v>0</v>
      </c>
      <c r="G539" s="43">
        <f t="shared" si="67"/>
        <v>0</v>
      </c>
      <c r="I539" s="19">
        <f t="shared" si="68"/>
        <v>7376.78</v>
      </c>
      <c r="J539" s="138">
        <f t="shared" si="73"/>
        <v>3196.6062000000002</v>
      </c>
      <c r="K539" s="78">
        <f t="shared" si="69"/>
        <v>575.38909999999998</v>
      </c>
      <c r="L539" s="144">
        <f t="shared" si="64"/>
        <v>819.64260000000002</v>
      </c>
      <c r="M539" s="87">
        <f t="shared" si="70"/>
        <v>147.53569999999999</v>
      </c>
      <c r="N539" s="192"/>
      <c r="O539" s="192"/>
      <c r="P539" s="192"/>
      <c r="V539" s="36">
        <f t="shared" si="71"/>
        <v>1454.1</v>
      </c>
      <c r="W539" s="36">
        <f t="shared" si="72"/>
        <v>1445.4</v>
      </c>
    </row>
    <row r="540" spans="1:23" x14ac:dyDescent="0.2">
      <c r="A540" s="171">
        <v>41497</v>
      </c>
      <c r="B540" s="2">
        <v>299989198.00999999</v>
      </c>
      <c r="C540" s="2">
        <v>1449.75</v>
      </c>
      <c r="D540" s="2">
        <f t="shared" si="66"/>
        <v>0</v>
      </c>
      <c r="E540" s="30">
        <f t="shared" si="66"/>
        <v>0</v>
      </c>
      <c r="F540" s="73">
        <f t="shared" si="67"/>
        <v>0</v>
      </c>
      <c r="G540" s="43">
        <f t="shared" si="67"/>
        <v>0</v>
      </c>
      <c r="I540" s="19">
        <f t="shared" si="68"/>
        <v>7376.78</v>
      </c>
      <c r="J540" s="138">
        <f t="shared" si="73"/>
        <v>3196.6062000000002</v>
      </c>
      <c r="K540" s="78">
        <f t="shared" si="69"/>
        <v>575.38909999999998</v>
      </c>
      <c r="L540" s="144">
        <f t="shared" si="64"/>
        <v>819.64260000000002</v>
      </c>
      <c r="M540" s="87">
        <f t="shared" si="70"/>
        <v>147.53569999999999</v>
      </c>
      <c r="N540" s="173"/>
      <c r="O540" s="173"/>
      <c r="P540" s="173"/>
      <c r="V540" s="36">
        <f t="shared" si="71"/>
        <v>1454.1</v>
      </c>
      <c r="W540" s="36">
        <f t="shared" si="72"/>
        <v>1445.4</v>
      </c>
    </row>
    <row r="541" spans="1:23" x14ac:dyDescent="0.2">
      <c r="A541" s="171">
        <v>41498</v>
      </c>
      <c r="B541" s="2">
        <v>299989198.00999999</v>
      </c>
      <c r="C541" s="2">
        <v>1449.75</v>
      </c>
      <c r="D541" s="2">
        <f t="shared" si="66"/>
        <v>0</v>
      </c>
      <c r="E541" s="30">
        <f t="shared" si="66"/>
        <v>0</v>
      </c>
      <c r="F541" s="73">
        <f t="shared" si="67"/>
        <v>0</v>
      </c>
      <c r="G541" s="43">
        <f t="shared" si="67"/>
        <v>0</v>
      </c>
      <c r="I541" s="31">
        <f t="shared" si="68"/>
        <v>7376.78</v>
      </c>
      <c r="J541" s="137">
        <f t="shared" si="73"/>
        <v>3196.6062000000002</v>
      </c>
      <c r="K541" s="77">
        <f t="shared" si="69"/>
        <v>575.38909999999998</v>
      </c>
      <c r="L541" s="137">
        <f t="shared" si="64"/>
        <v>819.64260000000002</v>
      </c>
      <c r="M541" s="77">
        <f t="shared" si="70"/>
        <v>147.53569999999999</v>
      </c>
      <c r="N541" s="20"/>
      <c r="O541" s="21"/>
      <c r="P541" s="21"/>
      <c r="V541" s="36">
        <f t="shared" si="71"/>
        <v>1454.1</v>
      </c>
      <c r="W541" s="36">
        <f t="shared" si="72"/>
        <v>1445.4</v>
      </c>
    </row>
    <row r="542" spans="1:23" x14ac:dyDescent="0.2">
      <c r="A542" s="171">
        <v>41499</v>
      </c>
      <c r="B542" s="2">
        <v>299989198.00999999</v>
      </c>
      <c r="C542" s="2">
        <v>1449.75</v>
      </c>
      <c r="D542" s="2">
        <f t="shared" si="66"/>
        <v>0</v>
      </c>
      <c r="E542" s="30">
        <f t="shared" si="66"/>
        <v>0</v>
      </c>
      <c r="F542" s="73">
        <f t="shared" si="67"/>
        <v>0</v>
      </c>
      <c r="G542" s="43">
        <f t="shared" si="67"/>
        <v>0</v>
      </c>
      <c r="I542" s="31">
        <f t="shared" si="68"/>
        <v>7376.78</v>
      </c>
      <c r="J542" s="137">
        <f t="shared" si="73"/>
        <v>3196.6062000000002</v>
      </c>
      <c r="K542" s="77">
        <f t="shared" si="69"/>
        <v>575.38909999999998</v>
      </c>
      <c r="L542" s="137">
        <f t="shared" ref="L542:L605" si="74">ROUND(IF(B541&lt;=$R$1064,B541*$S$1064/$O$1053,IF(B541&gt;$R$1065,B541*$S$1065/$O$1053,0)),4)</f>
        <v>819.64260000000002</v>
      </c>
      <c r="M542" s="77">
        <f t="shared" si="70"/>
        <v>147.53569999999999</v>
      </c>
      <c r="N542" s="14"/>
      <c r="O542" s="14"/>
      <c r="P542" s="14"/>
      <c r="V542" s="36">
        <f t="shared" si="71"/>
        <v>1454.1</v>
      </c>
      <c r="W542" s="36">
        <f t="shared" si="72"/>
        <v>1445.4</v>
      </c>
    </row>
    <row r="543" spans="1:23" x14ac:dyDescent="0.2">
      <c r="A543" s="171">
        <v>41500</v>
      </c>
      <c r="B543" s="2">
        <v>299989198.00999999</v>
      </c>
      <c r="C543" s="2">
        <v>1449.75</v>
      </c>
      <c r="D543" s="2">
        <f t="shared" si="66"/>
        <v>0</v>
      </c>
      <c r="E543" s="30">
        <f t="shared" si="66"/>
        <v>0</v>
      </c>
      <c r="F543" s="73">
        <f t="shared" si="67"/>
        <v>0</v>
      </c>
      <c r="G543" s="43">
        <f t="shared" si="67"/>
        <v>0</v>
      </c>
      <c r="I543" s="19">
        <f t="shared" si="68"/>
        <v>7376.78</v>
      </c>
      <c r="J543" s="138">
        <f t="shared" si="73"/>
        <v>3196.6062000000002</v>
      </c>
      <c r="K543" s="78">
        <f t="shared" si="69"/>
        <v>575.38909999999998</v>
      </c>
      <c r="L543" s="144">
        <f t="shared" si="74"/>
        <v>819.64260000000002</v>
      </c>
      <c r="M543" s="87">
        <f t="shared" si="70"/>
        <v>147.53569999999999</v>
      </c>
      <c r="N543" s="14"/>
      <c r="O543" s="14"/>
      <c r="P543" s="14"/>
      <c r="V543" s="36">
        <f t="shared" si="71"/>
        <v>1454.1</v>
      </c>
      <c r="W543" s="36">
        <f t="shared" si="72"/>
        <v>1445.4</v>
      </c>
    </row>
    <row r="544" spans="1:23" x14ac:dyDescent="0.2">
      <c r="A544" s="171">
        <v>41501</v>
      </c>
      <c r="B544" s="2">
        <v>299989198.00999999</v>
      </c>
      <c r="C544" s="2">
        <v>1449.75</v>
      </c>
      <c r="D544" s="2">
        <f t="shared" si="66"/>
        <v>0</v>
      </c>
      <c r="E544" s="30">
        <f t="shared" si="66"/>
        <v>0</v>
      </c>
      <c r="F544" s="73">
        <f t="shared" si="67"/>
        <v>0</v>
      </c>
      <c r="G544" s="43">
        <f t="shared" si="67"/>
        <v>0</v>
      </c>
      <c r="I544" s="19">
        <f t="shared" si="68"/>
        <v>7376.78</v>
      </c>
      <c r="J544" s="138">
        <f t="shared" si="73"/>
        <v>3196.6062000000002</v>
      </c>
      <c r="K544" s="78">
        <f t="shared" si="69"/>
        <v>575.38909999999998</v>
      </c>
      <c r="L544" s="144">
        <f t="shared" si="74"/>
        <v>819.64260000000002</v>
      </c>
      <c r="M544" s="87">
        <f t="shared" si="70"/>
        <v>147.53569999999999</v>
      </c>
      <c r="N544" s="14"/>
      <c r="O544" s="14"/>
      <c r="P544" s="14"/>
      <c r="V544" s="36">
        <f t="shared" si="71"/>
        <v>1454.1</v>
      </c>
      <c r="W544" s="36">
        <f t="shared" si="72"/>
        <v>1445.4</v>
      </c>
    </row>
    <row r="545" spans="1:23" x14ac:dyDescent="0.2">
      <c r="A545" s="171">
        <v>41502</v>
      </c>
      <c r="B545" s="2">
        <v>299989198.00999999</v>
      </c>
      <c r="C545" s="2">
        <v>1449.75</v>
      </c>
      <c r="D545" s="2">
        <f t="shared" si="66"/>
        <v>0</v>
      </c>
      <c r="E545" s="30">
        <f t="shared" si="66"/>
        <v>0</v>
      </c>
      <c r="F545" s="73">
        <f t="shared" si="67"/>
        <v>0</v>
      </c>
      <c r="G545" s="43">
        <f t="shared" si="67"/>
        <v>0</v>
      </c>
      <c r="I545" s="19">
        <f t="shared" si="68"/>
        <v>7376.78</v>
      </c>
      <c r="J545" s="138">
        <f t="shared" si="73"/>
        <v>3196.6062000000002</v>
      </c>
      <c r="K545" s="78">
        <f t="shared" si="69"/>
        <v>575.38909999999998</v>
      </c>
      <c r="L545" s="144">
        <f t="shared" si="74"/>
        <v>819.64260000000002</v>
      </c>
      <c r="M545" s="87">
        <f t="shared" si="70"/>
        <v>147.53569999999999</v>
      </c>
      <c r="N545" s="14"/>
      <c r="O545" s="14"/>
      <c r="P545" s="14"/>
      <c r="V545" s="36">
        <f t="shared" si="71"/>
        <v>1454.1</v>
      </c>
      <c r="W545" s="36">
        <f t="shared" si="72"/>
        <v>1445.4</v>
      </c>
    </row>
    <row r="546" spans="1:23" x14ac:dyDescent="0.2">
      <c r="A546" s="171">
        <v>41503</v>
      </c>
      <c r="B546" s="2">
        <v>299989198.00999999</v>
      </c>
      <c r="C546" s="2">
        <v>1449.75</v>
      </c>
      <c r="D546" s="2">
        <f t="shared" si="66"/>
        <v>0</v>
      </c>
      <c r="E546" s="30">
        <f t="shared" si="66"/>
        <v>0</v>
      </c>
      <c r="F546" s="73">
        <f t="shared" si="67"/>
        <v>0</v>
      </c>
      <c r="G546" s="43">
        <f t="shared" si="67"/>
        <v>0</v>
      </c>
      <c r="I546" s="19">
        <f t="shared" ref="I546:I577" si="75">ROUND(B545*$N$2/$O$1053,2)</f>
        <v>7376.78</v>
      </c>
      <c r="J546" s="138">
        <f t="shared" si="73"/>
        <v>3196.6062000000002</v>
      </c>
      <c r="K546" s="78">
        <f t="shared" si="69"/>
        <v>575.38909999999998</v>
      </c>
      <c r="L546" s="144">
        <f t="shared" si="74"/>
        <v>819.64260000000002</v>
      </c>
      <c r="M546" s="87">
        <f t="shared" si="70"/>
        <v>147.53569999999999</v>
      </c>
      <c r="N546" s="14"/>
      <c r="O546" s="14"/>
      <c r="P546" s="14"/>
      <c r="V546" s="36">
        <f t="shared" si="71"/>
        <v>1454.1</v>
      </c>
      <c r="W546" s="36">
        <f t="shared" si="72"/>
        <v>1445.4</v>
      </c>
    </row>
    <row r="547" spans="1:23" x14ac:dyDescent="0.2">
      <c r="A547" s="171">
        <v>41504</v>
      </c>
      <c r="B547" s="2">
        <v>299989198.00999999</v>
      </c>
      <c r="C547" s="2">
        <v>1449.75</v>
      </c>
      <c r="D547" s="2">
        <f t="shared" si="66"/>
        <v>0</v>
      </c>
      <c r="E547" s="30">
        <f t="shared" si="66"/>
        <v>0</v>
      </c>
      <c r="F547" s="73">
        <f t="shared" si="67"/>
        <v>0</v>
      </c>
      <c r="G547" s="43">
        <f t="shared" si="67"/>
        <v>0</v>
      </c>
      <c r="I547" s="19">
        <f t="shared" si="75"/>
        <v>7376.78</v>
      </c>
      <c r="J547" s="138">
        <f t="shared" si="73"/>
        <v>3196.6062000000002</v>
      </c>
      <c r="K547" s="78">
        <f t="shared" si="69"/>
        <v>575.38909999999998</v>
      </c>
      <c r="L547" s="144">
        <f t="shared" si="74"/>
        <v>819.64260000000002</v>
      </c>
      <c r="M547" s="87">
        <f t="shared" si="70"/>
        <v>147.53569999999999</v>
      </c>
      <c r="N547" s="14"/>
      <c r="O547" s="14"/>
      <c r="P547" s="14"/>
      <c r="V547" s="36">
        <f t="shared" si="71"/>
        <v>1454.1</v>
      </c>
      <c r="W547" s="36">
        <f t="shared" si="72"/>
        <v>1445.4</v>
      </c>
    </row>
    <row r="548" spans="1:23" x14ac:dyDescent="0.2">
      <c r="A548" s="171">
        <v>41505</v>
      </c>
      <c r="B548" s="2">
        <v>299989198.00999999</v>
      </c>
      <c r="C548" s="2">
        <v>1449.75</v>
      </c>
      <c r="D548" s="2">
        <f t="shared" si="66"/>
        <v>0</v>
      </c>
      <c r="E548" s="30">
        <f t="shared" si="66"/>
        <v>0</v>
      </c>
      <c r="F548" s="73">
        <f t="shared" si="67"/>
        <v>0</v>
      </c>
      <c r="G548" s="43">
        <f t="shared" si="67"/>
        <v>0</v>
      </c>
      <c r="I548" s="31">
        <f t="shared" si="75"/>
        <v>7376.78</v>
      </c>
      <c r="J548" s="137">
        <f t="shared" si="73"/>
        <v>3196.6062000000002</v>
      </c>
      <c r="K548" s="77">
        <f t="shared" si="69"/>
        <v>575.38909999999998</v>
      </c>
      <c r="L548" s="137">
        <f t="shared" si="74"/>
        <v>819.64260000000002</v>
      </c>
      <c r="M548" s="77">
        <f t="shared" si="70"/>
        <v>147.53569999999999</v>
      </c>
      <c r="N548" s="14"/>
      <c r="O548" s="14"/>
      <c r="P548" s="14"/>
      <c r="V548" s="36">
        <f t="shared" si="71"/>
        <v>1454.1</v>
      </c>
      <c r="W548" s="36">
        <f t="shared" si="72"/>
        <v>1445.4</v>
      </c>
    </row>
    <row r="549" spans="1:23" x14ac:dyDescent="0.2">
      <c r="A549" s="171">
        <v>41506</v>
      </c>
      <c r="B549" s="2">
        <v>299989198.00999999</v>
      </c>
      <c r="C549" s="2">
        <v>1449.75</v>
      </c>
      <c r="D549" s="2">
        <f t="shared" si="66"/>
        <v>0</v>
      </c>
      <c r="E549" s="30">
        <f t="shared" si="66"/>
        <v>0</v>
      </c>
      <c r="F549" s="73">
        <f t="shared" si="67"/>
        <v>0</v>
      </c>
      <c r="G549" s="43">
        <f t="shared" si="67"/>
        <v>0</v>
      </c>
      <c r="I549" s="31">
        <f t="shared" si="75"/>
        <v>7376.78</v>
      </c>
      <c r="J549" s="137">
        <f t="shared" si="73"/>
        <v>3196.6062000000002</v>
      </c>
      <c r="K549" s="77">
        <f t="shared" si="69"/>
        <v>575.38909999999998</v>
      </c>
      <c r="L549" s="137">
        <f t="shared" si="74"/>
        <v>819.64260000000002</v>
      </c>
      <c r="M549" s="77">
        <f t="shared" si="70"/>
        <v>147.53569999999999</v>
      </c>
      <c r="N549" s="14"/>
      <c r="O549" s="14"/>
      <c r="P549" s="14"/>
      <c r="V549" s="36">
        <f t="shared" si="71"/>
        <v>1454.1</v>
      </c>
      <c r="W549" s="36">
        <f t="shared" si="72"/>
        <v>1445.4</v>
      </c>
    </row>
    <row r="550" spans="1:23" x14ac:dyDescent="0.2">
      <c r="A550" s="171">
        <v>41507</v>
      </c>
      <c r="B550" s="2">
        <v>299989198.00999999</v>
      </c>
      <c r="C550" s="2">
        <v>1449.75</v>
      </c>
      <c r="D550" s="2">
        <f t="shared" si="66"/>
        <v>0</v>
      </c>
      <c r="E550" s="30">
        <f t="shared" si="66"/>
        <v>0</v>
      </c>
      <c r="F550" s="73">
        <f t="shared" si="67"/>
        <v>0</v>
      </c>
      <c r="G550" s="43">
        <f t="shared" si="67"/>
        <v>0</v>
      </c>
      <c r="I550" s="19">
        <f t="shared" si="75"/>
        <v>7376.78</v>
      </c>
      <c r="J550" s="138">
        <f t="shared" si="73"/>
        <v>3196.6062000000002</v>
      </c>
      <c r="K550" s="78">
        <f t="shared" si="69"/>
        <v>575.38909999999998</v>
      </c>
      <c r="L550" s="144">
        <f t="shared" si="74"/>
        <v>819.64260000000002</v>
      </c>
      <c r="M550" s="87">
        <f t="shared" si="70"/>
        <v>147.53569999999999</v>
      </c>
      <c r="N550" s="14"/>
      <c r="O550" s="14"/>
      <c r="P550" s="14"/>
      <c r="V550" s="36">
        <f t="shared" si="71"/>
        <v>1454.1</v>
      </c>
      <c r="W550" s="36">
        <f t="shared" si="72"/>
        <v>1445.4</v>
      </c>
    </row>
    <row r="551" spans="1:23" x14ac:dyDescent="0.2">
      <c r="A551" s="171">
        <v>41508</v>
      </c>
      <c r="B551" s="2">
        <v>299989198.00999999</v>
      </c>
      <c r="C551" s="2">
        <v>1449.75</v>
      </c>
      <c r="D551" s="2">
        <f t="shared" si="66"/>
        <v>0</v>
      </c>
      <c r="E551" s="30">
        <f t="shared" si="66"/>
        <v>0</v>
      </c>
      <c r="F551" s="73">
        <f t="shared" si="67"/>
        <v>0</v>
      </c>
      <c r="G551" s="43">
        <f t="shared" si="67"/>
        <v>0</v>
      </c>
      <c r="I551" s="19">
        <f t="shared" si="75"/>
        <v>7376.78</v>
      </c>
      <c r="J551" s="138">
        <f t="shared" si="73"/>
        <v>3196.6062000000002</v>
      </c>
      <c r="K551" s="78">
        <f t="shared" si="69"/>
        <v>575.38909999999998</v>
      </c>
      <c r="L551" s="144">
        <f t="shared" si="74"/>
        <v>819.64260000000002</v>
      </c>
      <c r="M551" s="87">
        <f t="shared" si="70"/>
        <v>147.53569999999999</v>
      </c>
      <c r="N551" s="14"/>
      <c r="O551" s="14"/>
      <c r="P551" s="14"/>
      <c r="V551" s="36">
        <f t="shared" si="71"/>
        <v>1454.1</v>
      </c>
      <c r="W551" s="36">
        <f t="shared" si="72"/>
        <v>1445.4</v>
      </c>
    </row>
    <row r="552" spans="1:23" x14ac:dyDescent="0.2">
      <c r="A552" s="171">
        <v>41509</v>
      </c>
      <c r="B552" s="2">
        <v>299989198.00999999</v>
      </c>
      <c r="C552" s="2">
        <v>1449.75</v>
      </c>
      <c r="D552" s="2">
        <f t="shared" si="66"/>
        <v>0</v>
      </c>
      <c r="E552" s="30">
        <f t="shared" si="66"/>
        <v>0</v>
      </c>
      <c r="F552" s="73">
        <f t="shared" si="67"/>
        <v>0</v>
      </c>
      <c r="G552" s="43">
        <f t="shared" si="67"/>
        <v>0</v>
      </c>
      <c r="I552" s="19">
        <f t="shared" si="75"/>
        <v>7376.78</v>
      </c>
      <c r="J552" s="138">
        <f t="shared" si="73"/>
        <v>3196.6062000000002</v>
      </c>
      <c r="K552" s="78">
        <f t="shared" si="69"/>
        <v>575.38909999999998</v>
      </c>
      <c r="L552" s="144">
        <f t="shared" si="74"/>
        <v>819.64260000000002</v>
      </c>
      <c r="M552" s="87">
        <f t="shared" si="70"/>
        <v>147.53569999999999</v>
      </c>
      <c r="N552" s="14"/>
      <c r="O552" s="14"/>
      <c r="P552" s="14"/>
      <c r="V552" s="36">
        <f t="shared" si="71"/>
        <v>1454.1</v>
      </c>
      <c r="W552" s="36">
        <f t="shared" si="72"/>
        <v>1445.4</v>
      </c>
    </row>
    <row r="553" spans="1:23" x14ac:dyDescent="0.2">
      <c r="A553" s="171">
        <v>41510</v>
      </c>
      <c r="B553" s="2">
        <v>299989198.00999999</v>
      </c>
      <c r="C553" s="2">
        <v>1449.75</v>
      </c>
      <c r="D553" s="2">
        <f t="shared" si="66"/>
        <v>0</v>
      </c>
      <c r="E553" s="30">
        <f t="shared" si="66"/>
        <v>0</v>
      </c>
      <c r="F553" s="73">
        <f t="shared" si="67"/>
        <v>0</v>
      </c>
      <c r="G553" s="43">
        <f t="shared" si="67"/>
        <v>0</v>
      </c>
      <c r="I553" s="19">
        <f t="shared" si="75"/>
        <v>7376.78</v>
      </c>
      <c r="J553" s="138">
        <f t="shared" si="73"/>
        <v>3196.6062000000002</v>
      </c>
      <c r="K553" s="78">
        <f t="shared" si="69"/>
        <v>575.38909999999998</v>
      </c>
      <c r="L553" s="144">
        <f t="shared" si="74"/>
        <v>819.64260000000002</v>
      </c>
      <c r="M553" s="87">
        <f t="shared" si="70"/>
        <v>147.53569999999999</v>
      </c>
      <c r="N553" s="14"/>
      <c r="O553" s="14"/>
      <c r="P553" s="14"/>
      <c r="V553" s="36">
        <f t="shared" si="71"/>
        <v>1454.1</v>
      </c>
      <c r="W553" s="36">
        <f t="shared" si="72"/>
        <v>1445.4</v>
      </c>
    </row>
    <row r="554" spans="1:23" x14ac:dyDescent="0.2">
      <c r="A554" s="171">
        <v>41511</v>
      </c>
      <c r="B554" s="2">
        <v>299989198.00999999</v>
      </c>
      <c r="C554" s="2">
        <v>1449.75</v>
      </c>
      <c r="D554" s="2">
        <f t="shared" si="66"/>
        <v>0</v>
      </c>
      <c r="E554" s="30">
        <f t="shared" si="66"/>
        <v>0</v>
      </c>
      <c r="F554" s="73">
        <f t="shared" si="67"/>
        <v>0</v>
      </c>
      <c r="G554" s="43">
        <f t="shared" si="67"/>
        <v>0</v>
      </c>
      <c r="I554" s="19">
        <f t="shared" si="75"/>
        <v>7376.78</v>
      </c>
      <c r="J554" s="138">
        <f t="shared" si="73"/>
        <v>3196.6062000000002</v>
      </c>
      <c r="K554" s="78">
        <f t="shared" si="69"/>
        <v>575.38909999999998</v>
      </c>
      <c r="L554" s="144">
        <f t="shared" si="74"/>
        <v>819.64260000000002</v>
      </c>
      <c r="M554" s="87">
        <f t="shared" si="70"/>
        <v>147.53569999999999</v>
      </c>
      <c r="N554" s="14"/>
      <c r="O554" s="14"/>
      <c r="P554" s="14"/>
      <c r="V554" s="36">
        <f t="shared" si="71"/>
        <v>1454.1</v>
      </c>
      <c r="W554" s="36">
        <f t="shared" si="72"/>
        <v>1445.4</v>
      </c>
    </row>
    <row r="555" spans="1:23" x14ac:dyDescent="0.2">
      <c r="A555" s="171">
        <v>41512</v>
      </c>
      <c r="B555" s="2">
        <v>299989198.00999999</v>
      </c>
      <c r="C555" s="2">
        <v>1449.75</v>
      </c>
      <c r="D555" s="2">
        <f t="shared" si="66"/>
        <v>0</v>
      </c>
      <c r="E555" s="30">
        <f t="shared" si="66"/>
        <v>0</v>
      </c>
      <c r="F555" s="73">
        <f t="shared" si="67"/>
        <v>0</v>
      </c>
      <c r="G555" s="43">
        <f t="shared" si="67"/>
        <v>0</v>
      </c>
      <c r="I555" s="31">
        <f t="shared" si="75"/>
        <v>7376.78</v>
      </c>
      <c r="J555" s="137">
        <f t="shared" si="73"/>
        <v>3196.6062000000002</v>
      </c>
      <c r="K555" s="77">
        <f t="shared" si="69"/>
        <v>575.38909999999998</v>
      </c>
      <c r="L555" s="137">
        <f t="shared" si="74"/>
        <v>819.64260000000002</v>
      </c>
      <c r="M555" s="77">
        <f t="shared" si="70"/>
        <v>147.53569999999999</v>
      </c>
      <c r="N555" s="14"/>
      <c r="O555" s="14"/>
      <c r="P555" s="14"/>
      <c r="V555" s="36">
        <f t="shared" si="71"/>
        <v>1454.1</v>
      </c>
      <c r="W555" s="36">
        <f t="shared" si="72"/>
        <v>1445.4</v>
      </c>
    </row>
    <row r="556" spans="1:23" x14ac:dyDescent="0.2">
      <c r="A556" s="171">
        <v>41513</v>
      </c>
      <c r="B556" s="2">
        <v>299989198.00999999</v>
      </c>
      <c r="C556" s="2">
        <v>1449.75</v>
      </c>
      <c r="D556" s="2">
        <f t="shared" si="66"/>
        <v>0</v>
      </c>
      <c r="E556" s="30">
        <f t="shared" si="66"/>
        <v>0</v>
      </c>
      <c r="F556" s="73">
        <f t="shared" si="67"/>
        <v>0</v>
      </c>
      <c r="G556" s="43">
        <f t="shared" si="67"/>
        <v>0</v>
      </c>
      <c r="I556" s="31">
        <f t="shared" si="75"/>
        <v>7376.78</v>
      </c>
      <c r="J556" s="137">
        <f t="shared" si="73"/>
        <v>3196.6062000000002</v>
      </c>
      <c r="K556" s="77">
        <f t="shared" si="69"/>
        <v>575.38909999999998</v>
      </c>
      <c r="L556" s="137">
        <f t="shared" si="74"/>
        <v>819.64260000000002</v>
      </c>
      <c r="M556" s="77">
        <f t="shared" si="70"/>
        <v>147.53569999999999</v>
      </c>
      <c r="N556" s="191" t="s">
        <v>54</v>
      </c>
      <c r="O556" s="191"/>
      <c r="P556" s="191"/>
      <c r="V556" s="36">
        <f t="shared" si="71"/>
        <v>1454.1</v>
      </c>
      <c r="W556" s="36">
        <f t="shared" si="72"/>
        <v>1445.4</v>
      </c>
    </row>
    <row r="557" spans="1:23" x14ac:dyDescent="0.2">
      <c r="A557" s="171">
        <v>41514</v>
      </c>
      <c r="B557" s="2">
        <v>299989198.00999999</v>
      </c>
      <c r="C557" s="2">
        <v>1449.75</v>
      </c>
      <c r="D557" s="2">
        <f t="shared" si="66"/>
        <v>0</v>
      </c>
      <c r="E557" s="30">
        <f t="shared" si="66"/>
        <v>0</v>
      </c>
      <c r="F557" s="73">
        <f t="shared" si="67"/>
        <v>0</v>
      </c>
      <c r="G557" s="43">
        <f t="shared" si="67"/>
        <v>0</v>
      </c>
      <c r="I557" s="19">
        <f t="shared" si="75"/>
        <v>7376.78</v>
      </c>
      <c r="J557" s="138">
        <f t="shared" si="73"/>
        <v>3196.6062000000002</v>
      </c>
      <c r="K557" s="78">
        <f t="shared" si="69"/>
        <v>575.38909999999998</v>
      </c>
      <c r="L557" s="144">
        <f t="shared" si="74"/>
        <v>819.64260000000002</v>
      </c>
      <c r="M557" s="87">
        <f t="shared" si="70"/>
        <v>147.53569999999999</v>
      </c>
      <c r="N557" s="119" t="s">
        <v>52</v>
      </c>
      <c r="O557" s="120">
        <f>SUM(J531:J561)</f>
        <v>99085.20239999998</v>
      </c>
      <c r="P557" s="76">
        <f>SUM(L531:L561)</f>
        <v>25406.461799999983</v>
      </c>
      <c r="V557" s="36">
        <f t="shared" si="71"/>
        <v>1454.1</v>
      </c>
      <c r="W557" s="36">
        <f t="shared" si="72"/>
        <v>1445.4</v>
      </c>
    </row>
    <row r="558" spans="1:23" x14ac:dyDescent="0.2">
      <c r="A558" s="171">
        <v>41515</v>
      </c>
      <c r="B558" s="2">
        <v>299989198.00999999</v>
      </c>
      <c r="C558" s="2">
        <v>1449.75</v>
      </c>
      <c r="D558" s="2">
        <f t="shared" si="66"/>
        <v>0</v>
      </c>
      <c r="E558" s="30">
        <f t="shared" si="66"/>
        <v>0</v>
      </c>
      <c r="F558" s="73">
        <f t="shared" si="67"/>
        <v>0</v>
      </c>
      <c r="G558" s="43">
        <f t="shared" si="67"/>
        <v>0</v>
      </c>
      <c r="I558" s="19">
        <f t="shared" si="75"/>
        <v>7376.78</v>
      </c>
      <c r="J558" s="138">
        <f t="shared" si="73"/>
        <v>3196.6062000000002</v>
      </c>
      <c r="K558" s="78">
        <f t="shared" si="69"/>
        <v>575.38909999999998</v>
      </c>
      <c r="L558" s="144">
        <f t="shared" si="74"/>
        <v>819.64260000000002</v>
      </c>
      <c r="M558" s="87">
        <f t="shared" si="70"/>
        <v>147.53569999999999</v>
      </c>
      <c r="N558" s="119" t="s">
        <v>53</v>
      </c>
      <c r="O558" s="76">
        <f>SUM(K531:K561)</f>
        <v>17835.335900000009</v>
      </c>
      <c r="P558" s="76">
        <f>SUM(M531:M561)</f>
        <v>4573.1640999999991</v>
      </c>
      <c r="V558" s="36">
        <f t="shared" si="71"/>
        <v>1454.1</v>
      </c>
      <c r="W558" s="36">
        <f t="shared" si="72"/>
        <v>1445.4</v>
      </c>
    </row>
    <row r="559" spans="1:23" x14ac:dyDescent="0.2">
      <c r="A559" s="171">
        <v>41516</v>
      </c>
      <c r="B559" s="31">
        <v>299539214.20999998</v>
      </c>
      <c r="C559" s="31">
        <v>1447.58</v>
      </c>
      <c r="D559" s="2">
        <f t="shared" si="66"/>
        <v>-449983.80000001192</v>
      </c>
      <c r="E559" s="30">
        <f t="shared" si="66"/>
        <v>-2.1700000000000728</v>
      </c>
      <c r="F559" s="73">
        <f t="shared" si="67"/>
        <v>-1.500000009950398E-3</v>
      </c>
      <c r="G559" s="43">
        <f t="shared" si="67"/>
        <v>-1.4968097947922557E-3</v>
      </c>
      <c r="I559" s="19">
        <f t="shared" si="75"/>
        <v>7376.78</v>
      </c>
      <c r="J559" s="138">
        <f t="shared" si="73"/>
        <v>3196.6062000000002</v>
      </c>
      <c r="K559" s="78">
        <f t="shared" si="69"/>
        <v>575.38909999999998</v>
      </c>
      <c r="L559" s="144">
        <f t="shared" si="74"/>
        <v>819.64260000000002</v>
      </c>
      <c r="M559" s="87">
        <f t="shared" si="70"/>
        <v>147.53569999999999</v>
      </c>
      <c r="N559" s="186" t="s">
        <v>12</v>
      </c>
      <c r="O559" s="186"/>
      <c r="P559" s="186"/>
      <c r="V559" s="36">
        <f t="shared" si="71"/>
        <v>1451.9199999999998</v>
      </c>
      <c r="W559" s="36">
        <f t="shared" si="72"/>
        <v>1443.24</v>
      </c>
    </row>
    <row r="560" spans="1:23" x14ac:dyDescent="0.2">
      <c r="A560" s="171">
        <v>41517</v>
      </c>
      <c r="B560" s="2">
        <v>299539214.20999998</v>
      </c>
      <c r="C560" s="2">
        <v>1447.58</v>
      </c>
      <c r="D560" s="2">
        <f t="shared" si="66"/>
        <v>0</v>
      </c>
      <c r="E560" s="30">
        <f t="shared" si="66"/>
        <v>0</v>
      </c>
      <c r="F560" s="73">
        <f t="shared" si="67"/>
        <v>0</v>
      </c>
      <c r="G560" s="43">
        <f t="shared" si="67"/>
        <v>0</v>
      </c>
      <c r="I560" s="19">
        <f t="shared" si="75"/>
        <v>7365.72</v>
      </c>
      <c r="J560" s="138">
        <f t="shared" si="73"/>
        <v>3191.8112999999998</v>
      </c>
      <c r="K560" s="78">
        <f t="shared" si="69"/>
        <v>574.52599999999995</v>
      </c>
      <c r="L560" s="144">
        <f t="shared" si="74"/>
        <v>818.41319999999996</v>
      </c>
      <c r="M560" s="87">
        <f t="shared" si="70"/>
        <v>147.31440000000001</v>
      </c>
      <c r="N560" s="92" t="s">
        <v>43</v>
      </c>
      <c r="O560" s="172" t="s">
        <v>39</v>
      </c>
      <c r="P560" s="93" t="s">
        <v>40</v>
      </c>
      <c r="V560" s="36">
        <f t="shared" si="71"/>
        <v>1451.9199999999998</v>
      </c>
      <c r="W560" s="36">
        <f t="shared" si="72"/>
        <v>1443.24</v>
      </c>
    </row>
    <row r="561" spans="1:23" x14ac:dyDescent="0.2">
      <c r="A561" s="171">
        <v>41518</v>
      </c>
      <c r="B561" s="2">
        <v>299539214.20999998</v>
      </c>
      <c r="C561" s="2">
        <v>1447.58</v>
      </c>
      <c r="D561" s="2">
        <f t="shared" si="66"/>
        <v>0</v>
      </c>
      <c r="E561" s="30">
        <f t="shared" si="66"/>
        <v>0</v>
      </c>
      <c r="F561" s="73">
        <f t="shared" si="67"/>
        <v>0</v>
      </c>
      <c r="G561" s="43">
        <f t="shared" si="67"/>
        <v>0</v>
      </c>
      <c r="I561" s="32">
        <f t="shared" si="75"/>
        <v>7365.72</v>
      </c>
      <c r="J561" s="139">
        <f t="shared" si="73"/>
        <v>3191.8112999999998</v>
      </c>
      <c r="K561" s="79">
        <f t="shared" si="69"/>
        <v>574.52599999999995</v>
      </c>
      <c r="L561" s="139">
        <f t="shared" si="74"/>
        <v>818.41319999999996</v>
      </c>
      <c r="M561" s="79">
        <f t="shared" si="70"/>
        <v>147.31440000000001</v>
      </c>
      <c r="N561" s="94">
        <f>SUM(I531:I561)</f>
        <v>228658.06</v>
      </c>
      <c r="O561" s="89">
        <f>IF(SUM(J531:J561)&lt;20000,20000,SUM(J531:J561))</f>
        <v>99085.20239999998</v>
      </c>
      <c r="P561" s="91">
        <f>IF(SUM(L531:L561)&lt;6000,6000,SUM(L531:L561))</f>
        <v>25406.461799999983</v>
      </c>
      <c r="V561" s="36">
        <f t="shared" si="71"/>
        <v>1451.9199999999998</v>
      </c>
      <c r="W561" s="36">
        <f t="shared" si="72"/>
        <v>1443.24</v>
      </c>
    </row>
    <row r="562" spans="1:23" x14ac:dyDescent="0.2">
      <c r="A562" s="171">
        <v>41519</v>
      </c>
      <c r="B562" s="2">
        <v>299539214.20999998</v>
      </c>
      <c r="C562" s="2">
        <v>1447.58</v>
      </c>
      <c r="D562" s="2">
        <f t="shared" si="66"/>
        <v>0</v>
      </c>
      <c r="E562" s="30">
        <f t="shared" si="66"/>
        <v>0</v>
      </c>
      <c r="F562" s="73">
        <f t="shared" si="67"/>
        <v>0</v>
      </c>
      <c r="G562" s="43">
        <f t="shared" si="67"/>
        <v>0</v>
      </c>
      <c r="I562" s="31">
        <f t="shared" si="75"/>
        <v>7365.72</v>
      </c>
      <c r="J562" s="137">
        <f t="shared" si="73"/>
        <v>3191.8112999999998</v>
      </c>
      <c r="K562" s="77">
        <f t="shared" si="69"/>
        <v>574.52599999999995</v>
      </c>
      <c r="L562" s="137">
        <f t="shared" si="74"/>
        <v>818.41319999999996</v>
      </c>
      <c r="M562" s="77">
        <f t="shared" si="70"/>
        <v>147.31440000000001</v>
      </c>
      <c r="N562" s="94">
        <f>ROUND(N561*18/118,2)</f>
        <v>34880.04</v>
      </c>
      <c r="O562" s="95">
        <f>IF(O561=TRUE,SUM(K531:K561),O561*18%)</f>
        <v>17835.336431999996</v>
      </c>
      <c r="P562" s="96">
        <f>IF(P561=TRUE,SUM(M531:M561),P561*18%)</f>
        <v>4573.163123999997</v>
      </c>
      <c r="V562" s="36">
        <f t="shared" si="71"/>
        <v>1451.9199999999998</v>
      </c>
      <c r="W562" s="36">
        <f t="shared" si="72"/>
        <v>1443.24</v>
      </c>
    </row>
    <row r="563" spans="1:23" x14ac:dyDescent="0.2">
      <c r="A563" s="171">
        <v>41520</v>
      </c>
      <c r="B563" s="2">
        <v>299539214.20999998</v>
      </c>
      <c r="C563" s="2">
        <v>1447.58</v>
      </c>
      <c r="D563" s="2">
        <f t="shared" si="66"/>
        <v>0</v>
      </c>
      <c r="E563" s="30">
        <f t="shared" si="66"/>
        <v>0</v>
      </c>
      <c r="F563" s="73">
        <f t="shared" si="67"/>
        <v>0</v>
      </c>
      <c r="G563" s="43">
        <f t="shared" si="67"/>
        <v>0</v>
      </c>
      <c r="I563" s="31">
        <f t="shared" si="75"/>
        <v>7365.72</v>
      </c>
      <c r="J563" s="137">
        <f t="shared" si="73"/>
        <v>3191.8112999999998</v>
      </c>
      <c r="K563" s="77">
        <f t="shared" si="69"/>
        <v>574.52599999999995</v>
      </c>
      <c r="L563" s="137">
        <f t="shared" si="74"/>
        <v>818.41319999999996</v>
      </c>
      <c r="M563" s="77">
        <f t="shared" si="70"/>
        <v>147.31440000000001</v>
      </c>
      <c r="N563" s="190" t="s">
        <v>47</v>
      </c>
      <c r="O563" s="190"/>
      <c r="P563" s="190"/>
      <c r="V563" s="36">
        <f t="shared" si="71"/>
        <v>1451.9199999999998</v>
      </c>
      <c r="W563" s="36">
        <f t="shared" si="72"/>
        <v>1443.24</v>
      </c>
    </row>
    <row r="564" spans="1:23" x14ac:dyDescent="0.2">
      <c r="A564" s="171">
        <v>41521</v>
      </c>
      <c r="B564" s="2">
        <v>299539214.20999998</v>
      </c>
      <c r="C564" s="2">
        <v>1447.58</v>
      </c>
      <c r="D564" s="2">
        <f t="shared" si="66"/>
        <v>0</v>
      </c>
      <c r="E564" s="30">
        <f t="shared" si="66"/>
        <v>0</v>
      </c>
      <c r="F564" s="73">
        <f t="shared" si="67"/>
        <v>0</v>
      </c>
      <c r="G564" s="43">
        <f t="shared" si="67"/>
        <v>0</v>
      </c>
      <c r="I564" s="19">
        <f t="shared" si="75"/>
        <v>7365.72</v>
      </c>
      <c r="J564" s="138">
        <f t="shared" si="73"/>
        <v>3191.8112999999998</v>
      </c>
      <c r="K564" s="78">
        <f t="shared" si="69"/>
        <v>574.52599999999995</v>
      </c>
      <c r="L564" s="144">
        <f t="shared" si="74"/>
        <v>818.41319999999996</v>
      </c>
      <c r="M564" s="87">
        <f t="shared" si="70"/>
        <v>147.31440000000001</v>
      </c>
      <c r="N564" s="75"/>
      <c r="O564" s="75"/>
      <c r="P564" s="75"/>
      <c r="V564" s="36">
        <f t="shared" si="71"/>
        <v>1451.9199999999998</v>
      </c>
      <c r="W564" s="36">
        <f t="shared" si="72"/>
        <v>1443.24</v>
      </c>
    </row>
    <row r="565" spans="1:23" x14ac:dyDescent="0.2">
      <c r="A565" s="171">
        <v>41522</v>
      </c>
      <c r="B565" s="2">
        <v>299539214.20999998</v>
      </c>
      <c r="C565" s="2">
        <v>1447.58</v>
      </c>
      <c r="D565" s="2">
        <f t="shared" si="66"/>
        <v>0</v>
      </c>
      <c r="E565" s="30">
        <f t="shared" si="66"/>
        <v>0</v>
      </c>
      <c r="F565" s="73">
        <f t="shared" si="67"/>
        <v>0</v>
      </c>
      <c r="G565" s="43">
        <f t="shared" si="67"/>
        <v>0</v>
      </c>
      <c r="I565" s="19">
        <f t="shared" si="75"/>
        <v>7365.72</v>
      </c>
      <c r="J565" s="138">
        <f t="shared" si="73"/>
        <v>3191.8112999999998</v>
      </c>
      <c r="K565" s="78">
        <f t="shared" si="69"/>
        <v>574.52599999999995</v>
      </c>
      <c r="L565" s="144">
        <f t="shared" si="74"/>
        <v>818.41319999999996</v>
      </c>
      <c r="M565" s="87">
        <f t="shared" si="70"/>
        <v>147.31440000000001</v>
      </c>
      <c r="N565" s="75"/>
      <c r="O565" s="75"/>
      <c r="P565" s="75"/>
      <c r="V565" s="36">
        <f t="shared" si="71"/>
        <v>1451.9199999999998</v>
      </c>
      <c r="W565" s="36">
        <f t="shared" si="72"/>
        <v>1443.24</v>
      </c>
    </row>
    <row r="566" spans="1:23" x14ac:dyDescent="0.2">
      <c r="A566" s="171">
        <v>41523</v>
      </c>
      <c r="B566" s="2">
        <v>299539214.20999998</v>
      </c>
      <c r="C566" s="2">
        <v>1447.58</v>
      </c>
      <c r="D566" s="2">
        <f t="shared" si="66"/>
        <v>0</v>
      </c>
      <c r="E566" s="30">
        <f t="shared" si="66"/>
        <v>0</v>
      </c>
      <c r="F566" s="73">
        <f t="shared" si="67"/>
        <v>0</v>
      </c>
      <c r="G566" s="43">
        <f t="shared" si="67"/>
        <v>0</v>
      </c>
      <c r="I566" s="19">
        <f t="shared" si="75"/>
        <v>7365.72</v>
      </c>
      <c r="J566" s="138">
        <f t="shared" si="73"/>
        <v>3191.8112999999998</v>
      </c>
      <c r="K566" s="78">
        <f t="shared" si="69"/>
        <v>574.52599999999995</v>
      </c>
      <c r="L566" s="144">
        <f t="shared" si="74"/>
        <v>818.41319999999996</v>
      </c>
      <c r="M566" s="87">
        <f t="shared" si="70"/>
        <v>147.31440000000001</v>
      </c>
      <c r="N566" s="14"/>
      <c r="O566" s="14"/>
      <c r="P566" s="14"/>
      <c r="V566" s="36">
        <f t="shared" si="71"/>
        <v>1451.9199999999998</v>
      </c>
      <c r="W566" s="36">
        <f t="shared" si="72"/>
        <v>1443.24</v>
      </c>
    </row>
    <row r="567" spans="1:23" x14ac:dyDescent="0.2">
      <c r="A567" s="171">
        <v>41524</v>
      </c>
      <c r="B567" s="2">
        <v>299539214.20999998</v>
      </c>
      <c r="C567" s="2">
        <v>1447.58</v>
      </c>
      <c r="D567" s="2">
        <f t="shared" si="66"/>
        <v>0</v>
      </c>
      <c r="E567" s="30">
        <f t="shared" si="66"/>
        <v>0</v>
      </c>
      <c r="F567" s="73">
        <f t="shared" si="67"/>
        <v>0</v>
      </c>
      <c r="G567" s="43">
        <f t="shared" si="67"/>
        <v>0</v>
      </c>
      <c r="I567" s="19">
        <f t="shared" si="75"/>
        <v>7365.72</v>
      </c>
      <c r="J567" s="138">
        <f t="shared" si="73"/>
        <v>3191.8112999999998</v>
      </c>
      <c r="K567" s="78">
        <f t="shared" si="69"/>
        <v>574.52599999999995</v>
      </c>
      <c r="L567" s="144">
        <f t="shared" si="74"/>
        <v>818.41319999999996</v>
      </c>
      <c r="M567" s="87">
        <f t="shared" si="70"/>
        <v>147.31440000000001</v>
      </c>
      <c r="N567" s="14"/>
      <c r="O567" s="14"/>
      <c r="P567" s="14"/>
      <c r="V567" s="36">
        <f t="shared" si="71"/>
        <v>1451.9199999999998</v>
      </c>
      <c r="W567" s="36">
        <f t="shared" si="72"/>
        <v>1443.24</v>
      </c>
    </row>
    <row r="568" spans="1:23" x14ac:dyDescent="0.2">
      <c r="A568" s="171">
        <v>41525</v>
      </c>
      <c r="B568" s="2">
        <v>299539214.20999998</v>
      </c>
      <c r="C568" s="2">
        <v>1447.58</v>
      </c>
      <c r="D568" s="2">
        <f t="shared" si="66"/>
        <v>0</v>
      </c>
      <c r="E568" s="30">
        <f t="shared" si="66"/>
        <v>0</v>
      </c>
      <c r="F568" s="73">
        <f t="shared" si="67"/>
        <v>0</v>
      </c>
      <c r="G568" s="43">
        <f t="shared" si="67"/>
        <v>0</v>
      </c>
      <c r="I568" s="19">
        <f t="shared" si="75"/>
        <v>7365.72</v>
      </c>
      <c r="J568" s="138">
        <f t="shared" si="73"/>
        <v>3191.8112999999998</v>
      </c>
      <c r="K568" s="78">
        <f t="shared" si="69"/>
        <v>574.52599999999995</v>
      </c>
      <c r="L568" s="144">
        <f t="shared" si="74"/>
        <v>818.41319999999996</v>
      </c>
      <c r="M568" s="87">
        <f t="shared" si="70"/>
        <v>147.31440000000001</v>
      </c>
      <c r="N568" s="14"/>
      <c r="O568" s="14"/>
      <c r="P568" s="14"/>
      <c r="V568" s="36">
        <f t="shared" si="71"/>
        <v>1451.9199999999998</v>
      </c>
      <c r="W568" s="36">
        <f t="shared" si="72"/>
        <v>1443.24</v>
      </c>
    </row>
    <row r="569" spans="1:23" x14ac:dyDescent="0.2">
      <c r="A569" s="171">
        <v>41526</v>
      </c>
      <c r="B569" s="2">
        <v>299539214.20999998</v>
      </c>
      <c r="C569" s="2">
        <v>1447.58</v>
      </c>
      <c r="D569" s="2">
        <f t="shared" si="66"/>
        <v>0</v>
      </c>
      <c r="E569" s="30">
        <f t="shared" si="66"/>
        <v>0</v>
      </c>
      <c r="F569" s="73">
        <f t="shared" si="67"/>
        <v>0</v>
      </c>
      <c r="G569" s="43">
        <f t="shared" si="67"/>
        <v>0</v>
      </c>
      <c r="I569" s="31">
        <f t="shared" si="75"/>
        <v>7365.72</v>
      </c>
      <c r="J569" s="137">
        <f t="shared" si="73"/>
        <v>3191.8112999999998</v>
      </c>
      <c r="K569" s="77">
        <f t="shared" si="69"/>
        <v>574.52599999999995</v>
      </c>
      <c r="L569" s="137">
        <f t="shared" si="74"/>
        <v>818.41319999999996</v>
      </c>
      <c r="M569" s="77">
        <f t="shared" si="70"/>
        <v>147.31440000000001</v>
      </c>
      <c r="N569" s="14"/>
      <c r="O569" s="14"/>
      <c r="P569" s="14"/>
      <c r="V569" s="36">
        <f t="shared" si="71"/>
        <v>1451.9199999999998</v>
      </c>
      <c r="W569" s="36">
        <f t="shared" si="72"/>
        <v>1443.24</v>
      </c>
    </row>
    <row r="570" spans="1:23" x14ac:dyDescent="0.2">
      <c r="A570" s="171">
        <v>41527</v>
      </c>
      <c r="B570" s="2">
        <v>299539214.20999998</v>
      </c>
      <c r="C570" s="2">
        <v>1447.58</v>
      </c>
      <c r="D570" s="2">
        <f t="shared" si="66"/>
        <v>0</v>
      </c>
      <c r="E570" s="30">
        <f t="shared" si="66"/>
        <v>0</v>
      </c>
      <c r="F570" s="73">
        <f t="shared" si="67"/>
        <v>0</v>
      </c>
      <c r="G570" s="43">
        <f t="shared" si="67"/>
        <v>0</v>
      </c>
      <c r="I570" s="31">
        <f t="shared" si="75"/>
        <v>7365.72</v>
      </c>
      <c r="J570" s="137">
        <f t="shared" si="73"/>
        <v>3191.8112999999998</v>
      </c>
      <c r="K570" s="77">
        <f t="shared" si="69"/>
        <v>574.52599999999995</v>
      </c>
      <c r="L570" s="137">
        <f t="shared" si="74"/>
        <v>818.41319999999996</v>
      </c>
      <c r="M570" s="77">
        <f t="shared" si="70"/>
        <v>147.31440000000001</v>
      </c>
      <c r="N570" s="14"/>
      <c r="O570" s="14"/>
      <c r="P570" s="14"/>
      <c r="V570" s="36">
        <f t="shared" si="71"/>
        <v>1451.9199999999998</v>
      </c>
      <c r="W570" s="36">
        <f t="shared" si="72"/>
        <v>1443.24</v>
      </c>
    </row>
    <row r="571" spans="1:23" x14ac:dyDescent="0.2">
      <c r="A571" s="171">
        <v>41528</v>
      </c>
      <c r="B571" s="2">
        <v>299539214.20999998</v>
      </c>
      <c r="C571" s="2">
        <v>1447.58</v>
      </c>
      <c r="D571" s="2">
        <f t="shared" si="66"/>
        <v>0</v>
      </c>
      <c r="E571" s="30">
        <f t="shared" si="66"/>
        <v>0</v>
      </c>
      <c r="F571" s="73">
        <f t="shared" si="67"/>
        <v>0</v>
      </c>
      <c r="G571" s="43">
        <f t="shared" si="67"/>
        <v>0</v>
      </c>
      <c r="I571" s="19">
        <f t="shared" si="75"/>
        <v>7365.72</v>
      </c>
      <c r="J571" s="138">
        <f t="shared" si="73"/>
        <v>3191.8112999999998</v>
      </c>
      <c r="K571" s="78">
        <f t="shared" si="69"/>
        <v>574.52599999999995</v>
      </c>
      <c r="L571" s="144">
        <f t="shared" si="74"/>
        <v>818.41319999999996</v>
      </c>
      <c r="M571" s="87">
        <f t="shared" si="70"/>
        <v>147.31440000000001</v>
      </c>
      <c r="N571" s="14"/>
      <c r="O571" s="14"/>
      <c r="P571" s="14"/>
      <c r="V571" s="36">
        <f t="shared" si="71"/>
        <v>1451.9199999999998</v>
      </c>
      <c r="W571" s="36">
        <f t="shared" si="72"/>
        <v>1443.24</v>
      </c>
    </row>
    <row r="572" spans="1:23" x14ac:dyDescent="0.2">
      <c r="A572" s="171">
        <v>41529</v>
      </c>
      <c r="B572" s="2">
        <v>299539214.20999998</v>
      </c>
      <c r="C572" s="2">
        <v>1447.58</v>
      </c>
      <c r="D572" s="2">
        <f t="shared" si="66"/>
        <v>0</v>
      </c>
      <c r="E572" s="30">
        <f t="shared" si="66"/>
        <v>0</v>
      </c>
      <c r="F572" s="73">
        <f t="shared" si="67"/>
        <v>0</v>
      </c>
      <c r="G572" s="43">
        <f t="shared" si="67"/>
        <v>0</v>
      </c>
      <c r="I572" s="19">
        <f t="shared" si="75"/>
        <v>7365.72</v>
      </c>
      <c r="J572" s="138">
        <f t="shared" si="73"/>
        <v>3191.8112999999998</v>
      </c>
      <c r="K572" s="78">
        <f t="shared" si="69"/>
        <v>574.52599999999995</v>
      </c>
      <c r="L572" s="144">
        <f t="shared" si="74"/>
        <v>818.41319999999996</v>
      </c>
      <c r="M572" s="87">
        <f t="shared" si="70"/>
        <v>147.31440000000001</v>
      </c>
      <c r="N572" s="14"/>
      <c r="O572" s="14"/>
      <c r="P572" s="14"/>
      <c r="V572" s="36">
        <f t="shared" si="71"/>
        <v>1451.9199999999998</v>
      </c>
      <c r="W572" s="36">
        <f t="shared" si="72"/>
        <v>1443.24</v>
      </c>
    </row>
    <row r="573" spans="1:23" x14ac:dyDescent="0.2">
      <c r="A573" s="171">
        <v>41530</v>
      </c>
      <c r="B573" s="2">
        <v>299539214.20999998</v>
      </c>
      <c r="C573" s="2">
        <v>1447.58</v>
      </c>
      <c r="D573" s="2">
        <f t="shared" si="66"/>
        <v>0</v>
      </c>
      <c r="E573" s="30">
        <f t="shared" si="66"/>
        <v>0</v>
      </c>
      <c r="F573" s="73">
        <f t="shared" si="67"/>
        <v>0</v>
      </c>
      <c r="G573" s="43">
        <f t="shared" si="67"/>
        <v>0</v>
      </c>
      <c r="I573" s="19">
        <f t="shared" si="75"/>
        <v>7365.72</v>
      </c>
      <c r="J573" s="138">
        <f t="shared" si="73"/>
        <v>3191.8112999999998</v>
      </c>
      <c r="K573" s="78">
        <f t="shared" si="69"/>
        <v>574.52599999999995</v>
      </c>
      <c r="L573" s="144">
        <f t="shared" si="74"/>
        <v>818.41319999999996</v>
      </c>
      <c r="M573" s="87">
        <f t="shared" si="70"/>
        <v>147.31440000000001</v>
      </c>
      <c r="N573" s="14"/>
      <c r="O573" s="14"/>
      <c r="P573" s="14"/>
      <c r="V573" s="36">
        <f t="shared" si="71"/>
        <v>1451.9199999999998</v>
      </c>
      <c r="W573" s="36">
        <f t="shared" si="72"/>
        <v>1443.24</v>
      </c>
    </row>
    <row r="574" spans="1:23" x14ac:dyDescent="0.2">
      <c r="A574" s="171">
        <v>41531</v>
      </c>
      <c r="B574" s="2">
        <v>299539214.20999998</v>
      </c>
      <c r="C574" s="2">
        <v>1447.58</v>
      </c>
      <c r="D574" s="2">
        <f t="shared" si="66"/>
        <v>0</v>
      </c>
      <c r="E574" s="30">
        <f t="shared" si="66"/>
        <v>0</v>
      </c>
      <c r="F574" s="73">
        <f t="shared" si="67"/>
        <v>0</v>
      </c>
      <c r="G574" s="43">
        <f t="shared" si="67"/>
        <v>0</v>
      </c>
      <c r="I574" s="19">
        <f t="shared" si="75"/>
        <v>7365.72</v>
      </c>
      <c r="J574" s="138">
        <f t="shared" si="73"/>
        <v>3191.8112999999998</v>
      </c>
      <c r="K574" s="78">
        <f t="shared" si="69"/>
        <v>574.52599999999995</v>
      </c>
      <c r="L574" s="144">
        <f t="shared" si="74"/>
        <v>818.41319999999996</v>
      </c>
      <c r="M574" s="87">
        <f t="shared" si="70"/>
        <v>147.31440000000001</v>
      </c>
      <c r="N574" s="14"/>
      <c r="O574" s="14"/>
      <c r="P574" s="14"/>
      <c r="V574" s="36">
        <f t="shared" si="71"/>
        <v>1451.9199999999998</v>
      </c>
      <c r="W574" s="36">
        <f t="shared" si="72"/>
        <v>1443.24</v>
      </c>
    </row>
    <row r="575" spans="1:23" x14ac:dyDescent="0.2">
      <c r="A575" s="171">
        <v>41532</v>
      </c>
      <c r="B575" s="2">
        <v>299539214.20999998</v>
      </c>
      <c r="C575" s="2">
        <v>1447.58</v>
      </c>
      <c r="D575" s="2">
        <f t="shared" ref="D575:E638" si="76">IF(B575-B574=-B575-B574,0,B575-B574)</f>
        <v>0</v>
      </c>
      <c r="E575" s="30">
        <f t="shared" si="76"/>
        <v>0</v>
      </c>
      <c r="F575" s="73">
        <f t="shared" ref="F575:G638" si="77">IFERROR(D575/B574,0)</f>
        <v>0</v>
      </c>
      <c r="G575" s="43">
        <f t="shared" si="77"/>
        <v>0</v>
      </c>
      <c r="I575" s="19">
        <f t="shared" si="75"/>
        <v>7365.72</v>
      </c>
      <c r="J575" s="138">
        <f t="shared" si="73"/>
        <v>3191.8112999999998</v>
      </c>
      <c r="K575" s="78">
        <f t="shared" si="69"/>
        <v>574.52599999999995</v>
      </c>
      <c r="L575" s="144">
        <f t="shared" si="74"/>
        <v>818.41319999999996</v>
      </c>
      <c r="M575" s="87">
        <f t="shared" si="70"/>
        <v>147.31440000000001</v>
      </c>
      <c r="N575" s="14"/>
      <c r="O575" s="14"/>
      <c r="P575" s="14"/>
      <c r="V575" s="36">
        <f t="shared" si="71"/>
        <v>1451.9199999999998</v>
      </c>
      <c r="W575" s="36">
        <f t="shared" si="72"/>
        <v>1443.24</v>
      </c>
    </row>
    <row r="576" spans="1:23" x14ac:dyDescent="0.2">
      <c r="A576" s="171">
        <v>41533</v>
      </c>
      <c r="B576" s="2">
        <v>299539214.20999998</v>
      </c>
      <c r="C576" s="2">
        <v>1447.58</v>
      </c>
      <c r="D576" s="2">
        <f t="shared" si="76"/>
        <v>0</v>
      </c>
      <c r="E576" s="30">
        <f t="shared" si="76"/>
        <v>0</v>
      </c>
      <c r="F576" s="73">
        <f t="shared" si="77"/>
        <v>0</v>
      </c>
      <c r="G576" s="43">
        <f t="shared" si="77"/>
        <v>0</v>
      </c>
      <c r="I576" s="31">
        <f t="shared" si="75"/>
        <v>7365.72</v>
      </c>
      <c r="J576" s="137">
        <f t="shared" si="73"/>
        <v>3191.8112999999998</v>
      </c>
      <c r="K576" s="77">
        <f t="shared" si="69"/>
        <v>574.52599999999995</v>
      </c>
      <c r="L576" s="137">
        <f t="shared" si="74"/>
        <v>818.41319999999996</v>
      </c>
      <c r="M576" s="77">
        <f t="shared" si="70"/>
        <v>147.31440000000001</v>
      </c>
      <c r="N576" s="14"/>
      <c r="O576" s="14"/>
      <c r="P576" s="14"/>
      <c r="V576" s="36">
        <f t="shared" si="71"/>
        <v>1451.9199999999998</v>
      </c>
      <c r="W576" s="36">
        <f t="shared" si="72"/>
        <v>1443.24</v>
      </c>
    </row>
    <row r="577" spans="1:23" x14ac:dyDescent="0.2">
      <c r="A577" s="171">
        <v>41534</v>
      </c>
      <c r="B577" s="2">
        <v>299539214.20999998</v>
      </c>
      <c r="C577" s="2">
        <v>1447.58</v>
      </c>
      <c r="D577" s="2">
        <f t="shared" si="76"/>
        <v>0</v>
      </c>
      <c r="E577" s="30">
        <f t="shared" si="76"/>
        <v>0</v>
      </c>
      <c r="F577" s="73">
        <f t="shared" si="77"/>
        <v>0</v>
      </c>
      <c r="G577" s="43">
        <f t="shared" si="77"/>
        <v>0</v>
      </c>
      <c r="I577" s="31">
        <f t="shared" si="75"/>
        <v>7365.72</v>
      </c>
      <c r="J577" s="137">
        <f t="shared" si="73"/>
        <v>3191.8112999999998</v>
      </c>
      <c r="K577" s="77">
        <f t="shared" si="69"/>
        <v>574.52599999999995</v>
      </c>
      <c r="L577" s="137">
        <f t="shared" si="74"/>
        <v>818.41319999999996</v>
      </c>
      <c r="M577" s="77">
        <f t="shared" si="70"/>
        <v>147.31440000000001</v>
      </c>
      <c r="N577" s="14"/>
      <c r="O577" s="14"/>
      <c r="P577" s="14"/>
      <c r="V577" s="36">
        <f t="shared" si="71"/>
        <v>1451.9199999999998</v>
      </c>
      <c r="W577" s="36">
        <f t="shared" si="72"/>
        <v>1443.24</v>
      </c>
    </row>
    <row r="578" spans="1:23" x14ac:dyDescent="0.2">
      <c r="A578" s="171">
        <v>41535</v>
      </c>
      <c r="B578" s="2">
        <v>299539214.20999998</v>
      </c>
      <c r="C578" s="2">
        <v>1447.58</v>
      </c>
      <c r="D578" s="2">
        <f t="shared" si="76"/>
        <v>0</v>
      </c>
      <c r="E578" s="30">
        <f t="shared" si="76"/>
        <v>0</v>
      </c>
      <c r="F578" s="73">
        <f t="shared" si="77"/>
        <v>0</v>
      </c>
      <c r="G578" s="43">
        <f t="shared" si="77"/>
        <v>0</v>
      </c>
      <c r="I578" s="19">
        <f t="shared" ref="I578:I609" si="78">ROUND(B577*$N$2/$O$1053,2)</f>
        <v>7365.72</v>
      </c>
      <c r="J578" s="138">
        <f t="shared" si="73"/>
        <v>3191.8112999999998</v>
      </c>
      <c r="K578" s="78">
        <f t="shared" si="69"/>
        <v>574.52599999999995</v>
      </c>
      <c r="L578" s="144">
        <f t="shared" si="74"/>
        <v>818.41319999999996</v>
      </c>
      <c r="M578" s="87">
        <f t="shared" si="70"/>
        <v>147.31440000000001</v>
      </c>
      <c r="N578" s="14"/>
      <c r="O578" s="14"/>
      <c r="P578" s="14"/>
      <c r="V578" s="36">
        <f t="shared" si="71"/>
        <v>1451.9199999999998</v>
      </c>
      <c r="W578" s="36">
        <f t="shared" si="72"/>
        <v>1443.24</v>
      </c>
    </row>
    <row r="579" spans="1:23" x14ac:dyDescent="0.2">
      <c r="A579" s="171">
        <v>41536</v>
      </c>
      <c r="B579" s="2">
        <v>299539214.20999998</v>
      </c>
      <c r="C579" s="2">
        <v>1447.58</v>
      </c>
      <c r="D579" s="2">
        <f t="shared" si="76"/>
        <v>0</v>
      </c>
      <c r="E579" s="30">
        <f t="shared" si="76"/>
        <v>0</v>
      </c>
      <c r="F579" s="73">
        <f t="shared" si="77"/>
        <v>0</v>
      </c>
      <c r="G579" s="43">
        <f t="shared" si="77"/>
        <v>0</v>
      </c>
      <c r="I579" s="19">
        <f t="shared" si="78"/>
        <v>7365.72</v>
      </c>
      <c r="J579" s="138">
        <f t="shared" si="73"/>
        <v>3191.8112999999998</v>
      </c>
      <c r="K579" s="78">
        <f t="shared" si="69"/>
        <v>574.52599999999995</v>
      </c>
      <c r="L579" s="144">
        <f t="shared" si="74"/>
        <v>818.41319999999996</v>
      </c>
      <c r="M579" s="87">
        <f t="shared" si="70"/>
        <v>147.31440000000001</v>
      </c>
      <c r="N579" s="14"/>
      <c r="O579" s="14"/>
      <c r="P579" s="14"/>
      <c r="V579" s="36">
        <f t="shared" si="71"/>
        <v>1451.9199999999998</v>
      </c>
      <c r="W579" s="36">
        <f t="shared" si="72"/>
        <v>1443.24</v>
      </c>
    </row>
    <row r="580" spans="1:23" x14ac:dyDescent="0.2">
      <c r="A580" s="171">
        <v>41537</v>
      </c>
      <c r="B580" s="2">
        <v>299539214.20999998</v>
      </c>
      <c r="C580" s="2">
        <v>1447.58</v>
      </c>
      <c r="D580" s="2">
        <f t="shared" si="76"/>
        <v>0</v>
      </c>
      <c r="E580" s="30">
        <f t="shared" si="76"/>
        <v>0</v>
      </c>
      <c r="F580" s="73">
        <f t="shared" si="77"/>
        <v>0</v>
      </c>
      <c r="G580" s="43">
        <f t="shared" si="77"/>
        <v>0</v>
      </c>
      <c r="I580" s="19">
        <f t="shared" si="78"/>
        <v>7365.72</v>
      </c>
      <c r="J580" s="138">
        <f t="shared" si="73"/>
        <v>3191.8112999999998</v>
      </c>
      <c r="K580" s="78">
        <f t="shared" si="69"/>
        <v>574.52599999999995</v>
      </c>
      <c r="L580" s="144">
        <f t="shared" si="74"/>
        <v>818.41319999999996</v>
      </c>
      <c r="M580" s="87">
        <f t="shared" si="70"/>
        <v>147.31440000000001</v>
      </c>
      <c r="N580" s="14"/>
      <c r="O580" s="14"/>
      <c r="P580" s="14"/>
      <c r="V580" s="36">
        <f t="shared" si="71"/>
        <v>1451.9199999999998</v>
      </c>
      <c r="W580" s="36">
        <f t="shared" si="72"/>
        <v>1443.24</v>
      </c>
    </row>
    <row r="581" spans="1:23" x14ac:dyDescent="0.2">
      <c r="A581" s="171">
        <v>41538</v>
      </c>
      <c r="B581" s="2">
        <v>299539214.20999998</v>
      </c>
      <c r="C581" s="2">
        <v>1447.58</v>
      </c>
      <c r="D581" s="2">
        <f t="shared" si="76"/>
        <v>0</v>
      </c>
      <c r="E581" s="30">
        <f t="shared" si="76"/>
        <v>0</v>
      </c>
      <c r="F581" s="73">
        <f t="shared" si="77"/>
        <v>0</v>
      </c>
      <c r="G581" s="43">
        <f t="shared" si="77"/>
        <v>0</v>
      </c>
      <c r="I581" s="19">
        <f t="shared" si="78"/>
        <v>7365.72</v>
      </c>
      <c r="J581" s="138">
        <f t="shared" si="73"/>
        <v>3191.8112999999998</v>
      </c>
      <c r="K581" s="78">
        <f t="shared" si="69"/>
        <v>574.52599999999995</v>
      </c>
      <c r="L581" s="144">
        <f t="shared" si="74"/>
        <v>818.41319999999996</v>
      </c>
      <c r="M581" s="87">
        <f t="shared" si="70"/>
        <v>147.31440000000001</v>
      </c>
      <c r="N581" s="14"/>
      <c r="O581" s="14"/>
      <c r="P581" s="14"/>
      <c r="V581" s="36">
        <f t="shared" si="71"/>
        <v>1451.9199999999998</v>
      </c>
      <c r="W581" s="36">
        <f t="shared" si="72"/>
        <v>1443.24</v>
      </c>
    </row>
    <row r="582" spans="1:23" x14ac:dyDescent="0.2">
      <c r="A582" s="171">
        <v>41539</v>
      </c>
      <c r="B582" s="2">
        <v>299539214.20999998</v>
      </c>
      <c r="C582" s="2">
        <v>1447.58</v>
      </c>
      <c r="D582" s="2">
        <f t="shared" si="76"/>
        <v>0</v>
      </c>
      <c r="E582" s="30">
        <f t="shared" si="76"/>
        <v>0</v>
      </c>
      <c r="F582" s="73">
        <f t="shared" si="77"/>
        <v>0</v>
      </c>
      <c r="G582" s="43">
        <f t="shared" si="77"/>
        <v>0</v>
      </c>
      <c r="I582" s="19">
        <f t="shared" si="78"/>
        <v>7365.72</v>
      </c>
      <c r="J582" s="138">
        <f t="shared" si="73"/>
        <v>3191.8112999999998</v>
      </c>
      <c r="K582" s="78">
        <f t="shared" si="69"/>
        <v>574.52599999999995</v>
      </c>
      <c r="L582" s="144">
        <f t="shared" si="74"/>
        <v>818.41319999999996</v>
      </c>
      <c r="M582" s="87">
        <f t="shared" si="70"/>
        <v>147.31440000000001</v>
      </c>
      <c r="N582" s="14"/>
      <c r="O582" s="14"/>
      <c r="P582" s="14"/>
      <c r="V582" s="36">
        <f t="shared" si="71"/>
        <v>1451.9199999999998</v>
      </c>
      <c r="W582" s="36">
        <f t="shared" si="72"/>
        <v>1443.24</v>
      </c>
    </row>
    <row r="583" spans="1:23" x14ac:dyDescent="0.2">
      <c r="A583" s="171">
        <v>41540</v>
      </c>
      <c r="B583" s="2">
        <v>299539214.20999998</v>
      </c>
      <c r="C583" s="2">
        <v>1447.58</v>
      </c>
      <c r="D583" s="2">
        <f t="shared" si="76"/>
        <v>0</v>
      </c>
      <c r="E583" s="30">
        <f t="shared" si="76"/>
        <v>0</v>
      </c>
      <c r="F583" s="73">
        <f t="shared" si="77"/>
        <v>0</v>
      </c>
      <c r="G583" s="43">
        <f t="shared" si="77"/>
        <v>0</v>
      </c>
      <c r="I583" s="31">
        <f t="shared" si="78"/>
        <v>7365.72</v>
      </c>
      <c r="J583" s="137">
        <f t="shared" si="73"/>
        <v>3191.8112999999998</v>
      </c>
      <c r="K583" s="77">
        <f t="shared" si="69"/>
        <v>574.52599999999995</v>
      </c>
      <c r="L583" s="137">
        <f t="shared" si="74"/>
        <v>818.41319999999996</v>
      </c>
      <c r="M583" s="77">
        <f t="shared" si="70"/>
        <v>147.31440000000001</v>
      </c>
      <c r="V583" s="36">
        <f t="shared" si="71"/>
        <v>1451.9199999999998</v>
      </c>
      <c r="W583" s="36">
        <f t="shared" si="72"/>
        <v>1443.24</v>
      </c>
    </row>
    <row r="584" spans="1:23" x14ac:dyDescent="0.2">
      <c r="A584" s="171">
        <v>41541</v>
      </c>
      <c r="B584" s="2">
        <v>299539214.20999998</v>
      </c>
      <c r="C584" s="2">
        <v>1447.58</v>
      </c>
      <c r="D584" s="2">
        <f t="shared" si="76"/>
        <v>0</v>
      </c>
      <c r="E584" s="30">
        <f t="shared" si="76"/>
        <v>0</v>
      </c>
      <c r="F584" s="73">
        <f t="shared" si="77"/>
        <v>0</v>
      </c>
      <c r="G584" s="43">
        <f t="shared" si="77"/>
        <v>0</v>
      </c>
      <c r="I584" s="31">
        <f t="shared" si="78"/>
        <v>7365.72</v>
      </c>
      <c r="J584" s="137">
        <f t="shared" si="73"/>
        <v>3191.8112999999998</v>
      </c>
      <c r="K584" s="77">
        <f t="shared" ref="K584:K647" si="79">ROUND(J584*18%,4)</f>
        <v>574.52599999999995</v>
      </c>
      <c r="L584" s="137">
        <f t="shared" si="74"/>
        <v>818.41319999999996</v>
      </c>
      <c r="M584" s="77">
        <f t="shared" ref="M584:M647" si="80">ROUND(L584*18%,4)</f>
        <v>147.31440000000001</v>
      </c>
      <c r="N584" s="191" t="s">
        <v>54</v>
      </c>
      <c r="O584" s="191"/>
      <c r="P584" s="191"/>
      <c r="V584" s="36">
        <f t="shared" ref="V584:V647" si="81">C584+(ROUND(C584*$V$2,2))</f>
        <v>1451.9199999999998</v>
      </c>
      <c r="W584" s="36">
        <f t="shared" ref="W584:W647" si="82">C584-(ROUND(C584*$V$2,2))</f>
        <v>1443.24</v>
      </c>
    </row>
    <row r="585" spans="1:23" x14ac:dyDescent="0.2">
      <c r="A585" s="171">
        <v>41542</v>
      </c>
      <c r="B585" s="2">
        <v>299539214.20999998</v>
      </c>
      <c r="C585" s="2">
        <v>1447.58</v>
      </c>
      <c r="D585" s="2">
        <f t="shared" si="76"/>
        <v>0</v>
      </c>
      <c r="E585" s="30">
        <f t="shared" si="76"/>
        <v>0</v>
      </c>
      <c r="F585" s="73">
        <f t="shared" si="77"/>
        <v>0</v>
      </c>
      <c r="G585" s="43">
        <f t="shared" si="77"/>
        <v>0</v>
      </c>
      <c r="I585" s="19">
        <f t="shared" si="78"/>
        <v>7365.72</v>
      </c>
      <c r="J585" s="138">
        <f t="shared" si="73"/>
        <v>3191.8112999999998</v>
      </c>
      <c r="K585" s="78">
        <f t="shared" si="79"/>
        <v>574.52599999999995</v>
      </c>
      <c r="L585" s="144">
        <f t="shared" si="74"/>
        <v>818.41319999999996</v>
      </c>
      <c r="M585" s="87">
        <f t="shared" si="80"/>
        <v>147.31440000000001</v>
      </c>
      <c r="N585" s="119" t="s">
        <v>52</v>
      </c>
      <c r="O585" s="120">
        <f>SUM(J562:J591)</f>
        <v>95749.493500000026</v>
      </c>
      <c r="P585" s="76">
        <f>SUM(L562:L591)</f>
        <v>24551.153499999982</v>
      </c>
      <c r="V585" s="36">
        <f t="shared" si="81"/>
        <v>1451.9199999999998</v>
      </c>
      <c r="W585" s="36">
        <f t="shared" si="82"/>
        <v>1443.24</v>
      </c>
    </row>
    <row r="586" spans="1:23" x14ac:dyDescent="0.2">
      <c r="A586" s="171">
        <v>41543</v>
      </c>
      <c r="B586" s="2">
        <v>299539214.20999998</v>
      </c>
      <c r="C586" s="2">
        <v>1447.58</v>
      </c>
      <c r="D586" s="2">
        <f t="shared" si="76"/>
        <v>0</v>
      </c>
      <c r="E586" s="30">
        <f t="shared" si="76"/>
        <v>0</v>
      </c>
      <c r="F586" s="73">
        <f t="shared" si="77"/>
        <v>0</v>
      </c>
      <c r="G586" s="43">
        <f t="shared" si="77"/>
        <v>0</v>
      </c>
      <c r="I586" s="19">
        <f t="shared" si="78"/>
        <v>7365.72</v>
      </c>
      <c r="J586" s="138">
        <f t="shared" si="73"/>
        <v>3191.8112999999998</v>
      </c>
      <c r="K586" s="78">
        <f t="shared" si="79"/>
        <v>574.52599999999995</v>
      </c>
      <c r="L586" s="144">
        <f t="shared" si="74"/>
        <v>818.41319999999996</v>
      </c>
      <c r="M586" s="87">
        <f t="shared" si="80"/>
        <v>147.31440000000001</v>
      </c>
      <c r="N586" s="119" t="s">
        <v>53</v>
      </c>
      <c r="O586" s="76">
        <f>SUM(K562:K591)</f>
        <v>17234.907799999997</v>
      </c>
      <c r="P586" s="76">
        <f>SUM(M562:M591)</f>
        <v>4419.208300000003</v>
      </c>
      <c r="V586" s="36">
        <f t="shared" si="81"/>
        <v>1451.9199999999998</v>
      </c>
      <c r="W586" s="36">
        <f t="shared" si="82"/>
        <v>1443.24</v>
      </c>
    </row>
    <row r="587" spans="1:23" x14ac:dyDescent="0.2">
      <c r="A587" s="171">
        <v>41544</v>
      </c>
      <c r="B587" s="2">
        <v>299539214.20999998</v>
      </c>
      <c r="C587" s="2">
        <v>1447.58</v>
      </c>
      <c r="D587" s="2">
        <f t="shared" si="76"/>
        <v>0</v>
      </c>
      <c r="E587" s="30">
        <f t="shared" si="76"/>
        <v>0</v>
      </c>
      <c r="F587" s="73">
        <f t="shared" si="77"/>
        <v>0</v>
      </c>
      <c r="G587" s="43">
        <f t="shared" si="77"/>
        <v>0</v>
      </c>
      <c r="I587" s="19">
        <f t="shared" si="78"/>
        <v>7365.72</v>
      </c>
      <c r="J587" s="138">
        <f t="shared" si="73"/>
        <v>3191.8112999999998</v>
      </c>
      <c r="K587" s="78">
        <f t="shared" si="79"/>
        <v>574.52599999999995</v>
      </c>
      <c r="L587" s="144">
        <f t="shared" si="74"/>
        <v>818.41319999999996</v>
      </c>
      <c r="M587" s="87">
        <f t="shared" si="80"/>
        <v>147.31440000000001</v>
      </c>
      <c r="N587" s="186" t="s">
        <v>13</v>
      </c>
      <c r="O587" s="186"/>
      <c r="P587" s="186"/>
      <c r="V587" s="36">
        <f t="shared" si="81"/>
        <v>1451.9199999999998</v>
      </c>
      <c r="W587" s="36">
        <f t="shared" si="82"/>
        <v>1443.24</v>
      </c>
    </row>
    <row r="588" spans="1:23" x14ac:dyDescent="0.2">
      <c r="A588" s="171">
        <v>41545</v>
      </c>
      <c r="B588" s="2">
        <v>299539214.20999998</v>
      </c>
      <c r="C588" s="2">
        <v>1447.58</v>
      </c>
      <c r="D588" s="2">
        <f t="shared" si="76"/>
        <v>0</v>
      </c>
      <c r="E588" s="30">
        <f t="shared" si="76"/>
        <v>0</v>
      </c>
      <c r="F588" s="73">
        <f t="shared" si="77"/>
        <v>0</v>
      </c>
      <c r="G588" s="43">
        <f t="shared" si="77"/>
        <v>0</v>
      </c>
      <c r="I588" s="19">
        <f t="shared" si="78"/>
        <v>7365.72</v>
      </c>
      <c r="J588" s="138">
        <f t="shared" si="73"/>
        <v>3191.8112999999998</v>
      </c>
      <c r="K588" s="78">
        <f t="shared" si="79"/>
        <v>574.52599999999995</v>
      </c>
      <c r="L588" s="144">
        <f t="shared" si="74"/>
        <v>818.41319999999996</v>
      </c>
      <c r="M588" s="87">
        <f t="shared" si="80"/>
        <v>147.31440000000001</v>
      </c>
      <c r="N588" s="92" t="s">
        <v>43</v>
      </c>
      <c r="O588" s="172" t="s">
        <v>39</v>
      </c>
      <c r="P588" s="93" t="s">
        <v>40</v>
      </c>
      <c r="V588" s="36">
        <f t="shared" si="81"/>
        <v>1451.9199999999998</v>
      </c>
      <c r="W588" s="36">
        <f t="shared" si="82"/>
        <v>1443.24</v>
      </c>
    </row>
    <row r="589" spans="1:23" x14ac:dyDescent="0.2">
      <c r="A589" s="171">
        <v>41546</v>
      </c>
      <c r="B589" s="2">
        <v>299539214.20999998</v>
      </c>
      <c r="C589" s="2">
        <v>1447.58</v>
      </c>
      <c r="D589" s="2">
        <f t="shared" si="76"/>
        <v>0</v>
      </c>
      <c r="E589" s="30">
        <f t="shared" si="76"/>
        <v>0</v>
      </c>
      <c r="F589" s="73">
        <f t="shared" si="77"/>
        <v>0</v>
      </c>
      <c r="G589" s="43">
        <f t="shared" si="77"/>
        <v>0</v>
      </c>
      <c r="I589" s="32">
        <f t="shared" si="78"/>
        <v>7365.72</v>
      </c>
      <c r="J589" s="138">
        <f t="shared" si="73"/>
        <v>3191.8112999999998</v>
      </c>
      <c r="K589" s="78">
        <f t="shared" si="79"/>
        <v>574.52599999999995</v>
      </c>
      <c r="L589" s="144">
        <f t="shared" si="74"/>
        <v>818.41319999999996</v>
      </c>
      <c r="M589" s="87">
        <f t="shared" si="80"/>
        <v>147.31440000000001</v>
      </c>
      <c r="N589" s="94">
        <f>SUM(I562:I589)</f>
        <v>206240.16</v>
      </c>
      <c r="O589" s="89">
        <f>IF(SUM(J562:J591)&lt;20000,20000,SUM(J562:J591))</f>
        <v>95749.493500000026</v>
      </c>
      <c r="P589" s="91">
        <f>IF(SUM(L562:L591)&lt;6000,6000,SUM(L562:L591))</f>
        <v>24551.153499999982</v>
      </c>
      <c r="V589" s="36">
        <f t="shared" si="81"/>
        <v>1451.9199999999998</v>
      </c>
      <c r="W589" s="36">
        <f t="shared" si="82"/>
        <v>1443.24</v>
      </c>
    </row>
    <row r="590" spans="1:23" x14ac:dyDescent="0.2">
      <c r="A590" s="171">
        <v>41547</v>
      </c>
      <c r="B590" s="31">
        <v>299084482.50999999</v>
      </c>
      <c r="C590" s="31">
        <v>1445.38</v>
      </c>
      <c r="D590" s="2">
        <f t="shared" si="76"/>
        <v>-454731.69999998808</v>
      </c>
      <c r="E590" s="30">
        <f t="shared" si="76"/>
        <v>-2.1999999999998181</v>
      </c>
      <c r="F590" s="73">
        <f t="shared" si="77"/>
        <v>-1.5181040692761724E-3</v>
      </c>
      <c r="G590" s="43">
        <f t="shared" si="77"/>
        <v>-1.5197778361125591E-3</v>
      </c>
      <c r="I590" s="31">
        <f t="shared" si="78"/>
        <v>7365.72</v>
      </c>
      <c r="J590" s="137">
        <f t="shared" si="73"/>
        <v>3191.8112999999998</v>
      </c>
      <c r="K590" s="77">
        <f t="shared" si="79"/>
        <v>574.52599999999995</v>
      </c>
      <c r="L590" s="137">
        <f t="shared" si="74"/>
        <v>818.41319999999996</v>
      </c>
      <c r="M590" s="77">
        <f t="shared" si="80"/>
        <v>147.31440000000001</v>
      </c>
      <c r="N590" s="94">
        <f>ROUND(N589*18/118,2)</f>
        <v>31460.36</v>
      </c>
      <c r="O590" s="95">
        <f>IF(O589=TRUE,SUM(K562:K591),O589*18%)</f>
        <v>17234.908830000004</v>
      </c>
      <c r="P590" s="96">
        <f>IF(P589=TRUE,SUM(M562:M591),P589*18%)</f>
        <v>4419.2076299999962</v>
      </c>
      <c r="V590" s="36">
        <f t="shared" si="81"/>
        <v>1449.72</v>
      </c>
      <c r="W590" s="36">
        <f t="shared" si="82"/>
        <v>1441.0400000000002</v>
      </c>
    </row>
    <row r="591" spans="1:23" x14ac:dyDescent="0.2">
      <c r="A591" s="171">
        <v>41548</v>
      </c>
      <c r="B591" s="2">
        <v>299084482.50999999</v>
      </c>
      <c r="C591" s="2">
        <v>1445.38</v>
      </c>
      <c r="D591" s="2">
        <f t="shared" si="76"/>
        <v>0</v>
      </c>
      <c r="E591" s="30">
        <f t="shared" si="76"/>
        <v>0</v>
      </c>
      <c r="F591" s="73">
        <f t="shared" si="77"/>
        <v>0</v>
      </c>
      <c r="G591" s="43">
        <f t="shared" si="77"/>
        <v>0</v>
      </c>
      <c r="I591" s="31">
        <f t="shared" si="78"/>
        <v>7354.54</v>
      </c>
      <c r="J591" s="139">
        <f t="shared" si="73"/>
        <v>3186.9657999999999</v>
      </c>
      <c r="K591" s="79">
        <f t="shared" si="79"/>
        <v>573.65380000000005</v>
      </c>
      <c r="L591" s="139">
        <f t="shared" si="74"/>
        <v>817.17070000000001</v>
      </c>
      <c r="M591" s="79">
        <f t="shared" si="80"/>
        <v>147.0907</v>
      </c>
      <c r="N591" s="190" t="s">
        <v>47</v>
      </c>
      <c r="O591" s="190"/>
      <c r="P591" s="190"/>
      <c r="Q591" s="34"/>
      <c r="V591" s="36">
        <f t="shared" si="81"/>
        <v>1449.72</v>
      </c>
      <c r="W591" s="36">
        <f t="shared" si="82"/>
        <v>1441.0400000000002</v>
      </c>
    </row>
    <row r="592" spans="1:23" x14ac:dyDescent="0.2">
      <c r="A592" s="171">
        <v>41549</v>
      </c>
      <c r="B592" s="2">
        <v>299084482.50999999</v>
      </c>
      <c r="C592" s="2">
        <v>1445.38</v>
      </c>
      <c r="D592" s="2">
        <f t="shared" si="76"/>
        <v>0</v>
      </c>
      <c r="E592" s="30">
        <f t="shared" si="76"/>
        <v>0</v>
      </c>
      <c r="F592" s="73">
        <f t="shared" si="77"/>
        <v>0</v>
      </c>
      <c r="G592" s="43">
        <f t="shared" si="77"/>
        <v>0</v>
      </c>
      <c r="I592" s="19">
        <f t="shared" si="78"/>
        <v>7354.54</v>
      </c>
      <c r="J592" s="138">
        <f t="shared" si="73"/>
        <v>3186.9657999999999</v>
      </c>
      <c r="K592" s="78">
        <f t="shared" si="79"/>
        <v>573.65380000000005</v>
      </c>
      <c r="L592" s="144">
        <f t="shared" si="74"/>
        <v>817.17070000000001</v>
      </c>
      <c r="M592" s="87">
        <f t="shared" si="80"/>
        <v>147.0907</v>
      </c>
      <c r="N592" s="14"/>
      <c r="O592" s="14"/>
      <c r="P592" s="14"/>
      <c r="Q592" s="34"/>
      <c r="V592" s="36">
        <f t="shared" si="81"/>
        <v>1449.72</v>
      </c>
      <c r="W592" s="36">
        <f t="shared" si="82"/>
        <v>1441.0400000000002</v>
      </c>
    </row>
    <row r="593" spans="1:23" x14ac:dyDescent="0.2">
      <c r="A593" s="171">
        <v>41550</v>
      </c>
      <c r="B593" s="2">
        <v>299084482.50999999</v>
      </c>
      <c r="C593" s="2">
        <v>1445.38</v>
      </c>
      <c r="D593" s="2">
        <f t="shared" si="76"/>
        <v>0</v>
      </c>
      <c r="E593" s="30">
        <f t="shared" si="76"/>
        <v>0</v>
      </c>
      <c r="F593" s="73">
        <f t="shared" si="77"/>
        <v>0</v>
      </c>
      <c r="G593" s="43">
        <f t="shared" si="77"/>
        <v>0</v>
      </c>
      <c r="I593" s="19">
        <f t="shared" si="78"/>
        <v>7354.54</v>
      </c>
      <c r="J593" s="138">
        <f t="shared" si="73"/>
        <v>3186.9657999999999</v>
      </c>
      <c r="K593" s="78">
        <f t="shared" si="79"/>
        <v>573.65380000000005</v>
      </c>
      <c r="L593" s="144">
        <f t="shared" si="74"/>
        <v>817.17070000000001</v>
      </c>
      <c r="M593" s="87">
        <f t="shared" si="80"/>
        <v>147.0907</v>
      </c>
      <c r="N593" s="75"/>
      <c r="O593" s="75"/>
      <c r="P593" s="75"/>
      <c r="Q593" s="34"/>
      <c r="V593" s="36">
        <f t="shared" si="81"/>
        <v>1449.72</v>
      </c>
      <c r="W593" s="36">
        <f t="shared" si="82"/>
        <v>1441.0400000000002</v>
      </c>
    </row>
    <row r="594" spans="1:23" x14ac:dyDescent="0.2">
      <c r="A594" s="171">
        <v>41551</v>
      </c>
      <c r="B594" s="2">
        <v>299084482.50999999</v>
      </c>
      <c r="C594" s="2">
        <v>1445.38</v>
      </c>
      <c r="D594" s="2">
        <f t="shared" si="76"/>
        <v>0</v>
      </c>
      <c r="E594" s="30">
        <f t="shared" si="76"/>
        <v>0</v>
      </c>
      <c r="F594" s="73">
        <f t="shared" si="77"/>
        <v>0</v>
      </c>
      <c r="G594" s="43">
        <f t="shared" si="77"/>
        <v>0</v>
      </c>
      <c r="I594" s="19">
        <f t="shared" si="78"/>
        <v>7354.54</v>
      </c>
      <c r="J594" s="138">
        <f t="shared" si="73"/>
        <v>3186.9657999999999</v>
      </c>
      <c r="K594" s="78">
        <f t="shared" si="79"/>
        <v>573.65380000000005</v>
      </c>
      <c r="L594" s="144">
        <f t="shared" si="74"/>
        <v>817.17070000000001</v>
      </c>
      <c r="M594" s="87">
        <f t="shared" si="80"/>
        <v>147.0907</v>
      </c>
      <c r="N594" s="75"/>
      <c r="O594" s="75"/>
      <c r="P594" s="75"/>
      <c r="Q594" s="34"/>
      <c r="V594" s="36">
        <f t="shared" si="81"/>
        <v>1449.72</v>
      </c>
      <c r="W594" s="36">
        <f t="shared" si="82"/>
        <v>1441.0400000000002</v>
      </c>
    </row>
    <row r="595" spans="1:23" x14ac:dyDescent="0.2">
      <c r="A595" s="171">
        <v>41552</v>
      </c>
      <c r="B595" s="2">
        <v>299084482.50999999</v>
      </c>
      <c r="C595" s="2">
        <v>1445.38</v>
      </c>
      <c r="D595" s="2">
        <f t="shared" si="76"/>
        <v>0</v>
      </c>
      <c r="E595" s="30">
        <f t="shared" si="76"/>
        <v>0</v>
      </c>
      <c r="F595" s="73">
        <f t="shared" si="77"/>
        <v>0</v>
      </c>
      <c r="G595" s="43">
        <f t="shared" si="77"/>
        <v>0</v>
      </c>
      <c r="I595" s="19">
        <f t="shared" si="78"/>
        <v>7354.54</v>
      </c>
      <c r="J595" s="138">
        <f t="shared" si="73"/>
        <v>3186.9657999999999</v>
      </c>
      <c r="K595" s="78">
        <f t="shared" si="79"/>
        <v>573.65380000000005</v>
      </c>
      <c r="L595" s="144">
        <f t="shared" si="74"/>
        <v>817.17070000000001</v>
      </c>
      <c r="M595" s="87">
        <f t="shared" si="80"/>
        <v>147.0907</v>
      </c>
      <c r="N595" s="14"/>
      <c r="O595" s="14"/>
      <c r="P595" s="14"/>
      <c r="Q595" s="34"/>
      <c r="V595" s="36">
        <f t="shared" si="81"/>
        <v>1449.72</v>
      </c>
      <c r="W595" s="36">
        <f t="shared" si="82"/>
        <v>1441.0400000000002</v>
      </c>
    </row>
    <row r="596" spans="1:23" x14ac:dyDescent="0.2">
      <c r="A596" s="171">
        <v>41553</v>
      </c>
      <c r="B596" s="2">
        <v>299084482.50999999</v>
      </c>
      <c r="C596" s="2">
        <v>1445.38</v>
      </c>
      <c r="D596" s="2">
        <f t="shared" si="76"/>
        <v>0</v>
      </c>
      <c r="E596" s="30">
        <f t="shared" si="76"/>
        <v>0</v>
      </c>
      <c r="F596" s="73">
        <f t="shared" si="77"/>
        <v>0</v>
      </c>
      <c r="G596" s="43">
        <f t="shared" si="77"/>
        <v>0</v>
      </c>
      <c r="I596" s="19">
        <f t="shared" si="78"/>
        <v>7354.54</v>
      </c>
      <c r="J596" s="138">
        <f t="shared" si="73"/>
        <v>3186.9657999999999</v>
      </c>
      <c r="K596" s="78">
        <f t="shared" si="79"/>
        <v>573.65380000000005</v>
      </c>
      <c r="L596" s="144">
        <f t="shared" si="74"/>
        <v>817.17070000000001</v>
      </c>
      <c r="M596" s="87">
        <f t="shared" si="80"/>
        <v>147.0907</v>
      </c>
      <c r="N596" s="14"/>
      <c r="O596" s="14"/>
      <c r="P596" s="14"/>
      <c r="Q596" s="34"/>
      <c r="V596" s="36">
        <f t="shared" si="81"/>
        <v>1449.72</v>
      </c>
      <c r="W596" s="36">
        <f t="shared" si="82"/>
        <v>1441.0400000000002</v>
      </c>
    </row>
    <row r="597" spans="1:23" x14ac:dyDescent="0.2">
      <c r="A597" s="171">
        <v>41554</v>
      </c>
      <c r="B597" s="2">
        <v>299084482.50999999</v>
      </c>
      <c r="C597" s="2">
        <v>1445.38</v>
      </c>
      <c r="D597" s="2">
        <f t="shared" si="76"/>
        <v>0</v>
      </c>
      <c r="E597" s="30">
        <f t="shared" si="76"/>
        <v>0</v>
      </c>
      <c r="F597" s="73">
        <f t="shared" si="77"/>
        <v>0</v>
      </c>
      <c r="G597" s="43">
        <f t="shared" si="77"/>
        <v>0</v>
      </c>
      <c r="I597" s="31">
        <f t="shared" si="78"/>
        <v>7354.54</v>
      </c>
      <c r="J597" s="137">
        <f t="shared" ref="J597:J660" si="83">ROUND(IF(B596&lt;=$R$1054,B596*$S$1054/$O$1053,MAX(IF(B596&lt;=$R$1055,B596*$S$1055/$O$1053,MAX(IF(B596&lt;=$R$1056,B596*$S$1056/$O$1053,MAX(IF(B596&lt;=$R$1057,B596*$S$1057/$O$1053,MAX(IF(B596&lt;=$R$1058,B596*$S$1058/$O$1053,MAX(IF(B596&lt;=$R$1059,B596*$S$1059/$O$1053,MAX(IF(B596&gt;$R$1060,B596*$S$1060/$O$1053,0),$R$1059*$S$1059/$O$1053)),$R$1058*$S$1058/$O$1053)),$R$1057*$S$1057/$O$1053)),$R$1056*$S$1056/$O$1053)),$R$1055*$S$1055/$O$1053)),$R$1054*$S$1054/$O$1053)),4)</f>
        <v>3186.9657999999999</v>
      </c>
      <c r="K597" s="77">
        <f t="shared" si="79"/>
        <v>573.65380000000005</v>
      </c>
      <c r="L597" s="137">
        <f t="shared" si="74"/>
        <v>817.17070000000001</v>
      </c>
      <c r="M597" s="77">
        <f t="shared" si="80"/>
        <v>147.0907</v>
      </c>
      <c r="N597" s="14"/>
      <c r="O597" s="14"/>
      <c r="P597" s="14"/>
      <c r="V597" s="36">
        <f t="shared" si="81"/>
        <v>1449.72</v>
      </c>
      <c r="W597" s="36">
        <f t="shared" si="82"/>
        <v>1441.0400000000002</v>
      </c>
    </row>
    <row r="598" spans="1:23" x14ac:dyDescent="0.2">
      <c r="A598" s="171">
        <v>41555</v>
      </c>
      <c r="B598" s="2">
        <v>299084482.50999999</v>
      </c>
      <c r="C598" s="2">
        <v>1445.38</v>
      </c>
      <c r="D598" s="2">
        <f t="shared" si="76"/>
        <v>0</v>
      </c>
      <c r="E598" s="30">
        <f t="shared" si="76"/>
        <v>0</v>
      </c>
      <c r="F598" s="73">
        <f t="shared" si="77"/>
        <v>0</v>
      </c>
      <c r="G598" s="43">
        <f t="shared" si="77"/>
        <v>0</v>
      </c>
      <c r="I598" s="31">
        <f t="shared" si="78"/>
        <v>7354.54</v>
      </c>
      <c r="J598" s="137">
        <f t="shared" si="83"/>
        <v>3186.9657999999999</v>
      </c>
      <c r="K598" s="77">
        <f t="shared" si="79"/>
        <v>573.65380000000005</v>
      </c>
      <c r="L598" s="137">
        <f t="shared" si="74"/>
        <v>817.17070000000001</v>
      </c>
      <c r="M598" s="77">
        <f t="shared" si="80"/>
        <v>147.0907</v>
      </c>
      <c r="N598" s="14"/>
      <c r="O598" s="14"/>
      <c r="P598" s="14"/>
      <c r="V598" s="36">
        <f t="shared" si="81"/>
        <v>1449.72</v>
      </c>
      <c r="W598" s="36">
        <f t="shared" si="82"/>
        <v>1441.0400000000002</v>
      </c>
    </row>
    <row r="599" spans="1:23" x14ac:dyDescent="0.2">
      <c r="A599" s="171">
        <v>41556</v>
      </c>
      <c r="B599" s="2">
        <v>299084482.50999999</v>
      </c>
      <c r="C599" s="2">
        <v>1445.38</v>
      </c>
      <c r="D599" s="2">
        <f t="shared" si="76"/>
        <v>0</v>
      </c>
      <c r="E599" s="30">
        <f t="shared" si="76"/>
        <v>0</v>
      </c>
      <c r="F599" s="73">
        <f t="shared" si="77"/>
        <v>0</v>
      </c>
      <c r="G599" s="43">
        <f t="shared" si="77"/>
        <v>0</v>
      </c>
      <c r="I599" s="19">
        <f t="shared" si="78"/>
        <v>7354.54</v>
      </c>
      <c r="J599" s="138">
        <f t="shared" si="83"/>
        <v>3186.9657999999999</v>
      </c>
      <c r="K599" s="78">
        <f t="shared" si="79"/>
        <v>573.65380000000005</v>
      </c>
      <c r="L599" s="144">
        <f t="shared" si="74"/>
        <v>817.17070000000001</v>
      </c>
      <c r="M599" s="87">
        <f t="shared" si="80"/>
        <v>147.0907</v>
      </c>
      <c r="N599" s="14"/>
      <c r="O599" s="14"/>
      <c r="P599" s="14"/>
      <c r="V599" s="36">
        <f t="shared" si="81"/>
        <v>1449.72</v>
      </c>
      <c r="W599" s="36">
        <f t="shared" si="82"/>
        <v>1441.0400000000002</v>
      </c>
    </row>
    <row r="600" spans="1:23" x14ac:dyDescent="0.2">
      <c r="A600" s="171">
        <v>41557</v>
      </c>
      <c r="B600" s="2">
        <v>299084482.50999999</v>
      </c>
      <c r="C600" s="2">
        <v>1445.38</v>
      </c>
      <c r="D600" s="2">
        <f t="shared" si="76"/>
        <v>0</v>
      </c>
      <c r="E600" s="30">
        <f t="shared" si="76"/>
        <v>0</v>
      </c>
      <c r="F600" s="73">
        <f t="shared" si="77"/>
        <v>0</v>
      </c>
      <c r="G600" s="43">
        <f t="shared" si="77"/>
        <v>0</v>
      </c>
      <c r="I600" s="19">
        <f t="shared" si="78"/>
        <v>7354.54</v>
      </c>
      <c r="J600" s="138">
        <f t="shared" si="83"/>
        <v>3186.9657999999999</v>
      </c>
      <c r="K600" s="78">
        <f t="shared" si="79"/>
        <v>573.65380000000005</v>
      </c>
      <c r="L600" s="144">
        <f t="shared" si="74"/>
        <v>817.17070000000001</v>
      </c>
      <c r="M600" s="87">
        <f t="shared" si="80"/>
        <v>147.0907</v>
      </c>
      <c r="N600" s="14"/>
      <c r="O600" s="14"/>
      <c r="P600" s="14"/>
      <c r="V600" s="36">
        <f t="shared" si="81"/>
        <v>1449.72</v>
      </c>
      <c r="W600" s="36">
        <f t="shared" si="82"/>
        <v>1441.0400000000002</v>
      </c>
    </row>
    <row r="601" spans="1:23" x14ac:dyDescent="0.2">
      <c r="A601" s="171">
        <v>41558</v>
      </c>
      <c r="B601" s="2">
        <v>299084482.50999999</v>
      </c>
      <c r="C601" s="2">
        <v>1445.38</v>
      </c>
      <c r="D601" s="2">
        <f t="shared" si="76"/>
        <v>0</v>
      </c>
      <c r="E601" s="30">
        <f t="shared" si="76"/>
        <v>0</v>
      </c>
      <c r="F601" s="73">
        <f t="shared" si="77"/>
        <v>0</v>
      </c>
      <c r="G601" s="43">
        <f t="shared" si="77"/>
        <v>0</v>
      </c>
      <c r="I601" s="19">
        <f t="shared" si="78"/>
        <v>7354.54</v>
      </c>
      <c r="J601" s="138">
        <f t="shared" si="83"/>
        <v>3186.9657999999999</v>
      </c>
      <c r="K601" s="78">
        <f t="shared" si="79"/>
        <v>573.65380000000005</v>
      </c>
      <c r="L601" s="144">
        <f t="shared" si="74"/>
        <v>817.17070000000001</v>
      </c>
      <c r="M601" s="87">
        <f t="shared" si="80"/>
        <v>147.0907</v>
      </c>
      <c r="N601" s="14"/>
      <c r="O601" s="14"/>
      <c r="P601" s="14"/>
      <c r="V601" s="36">
        <f t="shared" si="81"/>
        <v>1449.72</v>
      </c>
      <c r="W601" s="36">
        <f t="shared" si="82"/>
        <v>1441.0400000000002</v>
      </c>
    </row>
    <row r="602" spans="1:23" x14ac:dyDescent="0.2">
      <c r="A602" s="171">
        <v>41559</v>
      </c>
      <c r="B602" s="2">
        <v>299084482.50999999</v>
      </c>
      <c r="C602" s="2">
        <v>1445.38</v>
      </c>
      <c r="D602" s="2">
        <f t="shared" si="76"/>
        <v>0</v>
      </c>
      <c r="E602" s="30">
        <f t="shared" si="76"/>
        <v>0</v>
      </c>
      <c r="F602" s="73">
        <f t="shared" si="77"/>
        <v>0</v>
      </c>
      <c r="G602" s="43">
        <f t="shared" si="77"/>
        <v>0</v>
      </c>
      <c r="I602" s="19">
        <f t="shared" si="78"/>
        <v>7354.54</v>
      </c>
      <c r="J602" s="138">
        <f t="shared" si="83"/>
        <v>3186.9657999999999</v>
      </c>
      <c r="K602" s="78">
        <f t="shared" si="79"/>
        <v>573.65380000000005</v>
      </c>
      <c r="L602" s="144">
        <f t="shared" si="74"/>
        <v>817.17070000000001</v>
      </c>
      <c r="M602" s="87">
        <f t="shared" si="80"/>
        <v>147.0907</v>
      </c>
      <c r="N602" s="14"/>
      <c r="O602" s="14"/>
      <c r="P602" s="14"/>
      <c r="V602" s="36">
        <f t="shared" si="81"/>
        <v>1449.72</v>
      </c>
      <c r="W602" s="36">
        <f t="shared" si="82"/>
        <v>1441.0400000000002</v>
      </c>
    </row>
    <row r="603" spans="1:23" x14ac:dyDescent="0.2">
      <c r="A603" s="171">
        <v>41560</v>
      </c>
      <c r="B603" s="2">
        <v>299084482.50999999</v>
      </c>
      <c r="C603" s="2">
        <v>1445.38</v>
      </c>
      <c r="D603" s="2">
        <f t="shared" si="76"/>
        <v>0</v>
      </c>
      <c r="E603" s="30">
        <f t="shared" si="76"/>
        <v>0</v>
      </c>
      <c r="F603" s="73">
        <f t="shared" si="77"/>
        <v>0</v>
      </c>
      <c r="G603" s="43">
        <f t="shared" si="77"/>
        <v>0</v>
      </c>
      <c r="I603" s="19">
        <f t="shared" si="78"/>
        <v>7354.54</v>
      </c>
      <c r="J603" s="138">
        <f t="shared" si="83"/>
        <v>3186.9657999999999</v>
      </c>
      <c r="K603" s="78">
        <f t="shared" si="79"/>
        <v>573.65380000000005</v>
      </c>
      <c r="L603" s="144">
        <f t="shared" si="74"/>
        <v>817.17070000000001</v>
      </c>
      <c r="M603" s="87">
        <f t="shared" si="80"/>
        <v>147.0907</v>
      </c>
      <c r="N603" s="14"/>
      <c r="O603" s="14"/>
      <c r="P603" s="14"/>
      <c r="V603" s="36">
        <f t="shared" si="81"/>
        <v>1449.72</v>
      </c>
      <c r="W603" s="36">
        <f t="shared" si="82"/>
        <v>1441.0400000000002</v>
      </c>
    </row>
    <row r="604" spans="1:23" x14ac:dyDescent="0.2">
      <c r="A604" s="171">
        <v>41561</v>
      </c>
      <c r="B604" s="2">
        <v>299084482.50999999</v>
      </c>
      <c r="C604" s="2">
        <v>1445.38</v>
      </c>
      <c r="D604" s="2">
        <f t="shared" si="76"/>
        <v>0</v>
      </c>
      <c r="E604" s="30">
        <f t="shared" si="76"/>
        <v>0</v>
      </c>
      <c r="F604" s="73">
        <f t="shared" si="77"/>
        <v>0</v>
      </c>
      <c r="G604" s="43">
        <f t="shared" si="77"/>
        <v>0</v>
      </c>
      <c r="I604" s="31">
        <f t="shared" si="78"/>
        <v>7354.54</v>
      </c>
      <c r="J604" s="137">
        <f t="shared" si="83"/>
        <v>3186.9657999999999</v>
      </c>
      <c r="K604" s="77">
        <f t="shared" si="79"/>
        <v>573.65380000000005</v>
      </c>
      <c r="L604" s="137">
        <f t="shared" si="74"/>
        <v>817.17070000000001</v>
      </c>
      <c r="M604" s="77">
        <f t="shared" si="80"/>
        <v>147.0907</v>
      </c>
      <c r="N604" s="14"/>
      <c r="O604" s="14"/>
      <c r="P604" s="14"/>
      <c r="V604" s="36">
        <f t="shared" si="81"/>
        <v>1449.72</v>
      </c>
      <c r="W604" s="36">
        <f t="shared" si="82"/>
        <v>1441.0400000000002</v>
      </c>
    </row>
    <row r="605" spans="1:23" x14ac:dyDescent="0.2">
      <c r="A605" s="171">
        <v>41562</v>
      </c>
      <c r="B605" s="2">
        <v>299084482.50999999</v>
      </c>
      <c r="C605" s="2">
        <v>1445.38</v>
      </c>
      <c r="D605" s="2">
        <f t="shared" si="76"/>
        <v>0</v>
      </c>
      <c r="E605" s="30">
        <f t="shared" si="76"/>
        <v>0</v>
      </c>
      <c r="F605" s="73">
        <f t="shared" si="77"/>
        <v>0</v>
      </c>
      <c r="G605" s="43">
        <f t="shared" si="77"/>
        <v>0</v>
      </c>
      <c r="I605" s="31">
        <f t="shared" si="78"/>
        <v>7354.54</v>
      </c>
      <c r="J605" s="137">
        <f t="shared" si="83"/>
        <v>3186.9657999999999</v>
      </c>
      <c r="K605" s="77">
        <f t="shared" si="79"/>
        <v>573.65380000000005</v>
      </c>
      <c r="L605" s="137">
        <f t="shared" si="74"/>
        <v>817.17070000000001</v>
      </c>
      <c r="M605" s="77">
        <f t="shared" si="80"/>
        <v>147.0907</v>
      </c>
      <c r="N605" s="14"/>
      <c r="O605" s="14"/>
      <c r="P605" s="14"/>
      <c r="V605" s="36">
        <f t="shared" si="81"/>
        <v>1449.72</v>
      </c>
      <c r="W605" s="36">
        <f t="shared" si="82"/>
        <v>1441.0400000000002</v>
      </c>
    </row>
    <row r="606" spans="1:23" x14ac:dyDescent="0.2">
      <c r="A606" s="171">
        <v>41563</v>
      </c>
      <c r="B606" s="2">
        <v>299084482.50999999</v>
      </c>
      <c r="C606" s="2">
        <v>1445.38</v>
      </c>
      <c r="D606" s="2">
        <f t="shared" si="76"/>
        <v>0</v>
      </c>
      <c r="E606" s="30">
        <f t="shared" si="76"/>
        <v>0</v>
      </c>
      <c r="F606" s="73">
        <f t="shared" si="77"/>
        <v>0</v>
      </c>
      <c r="G606" s="43">
        <f t="shared" si="77"/>
        <v>0</v>
      </c>
      <c r="I606" s="19">
        <f t="shared" si="78"/>
        <v>7354.54</v>
      </c>
      <c r="J606" s="138">
        <f t="shared" si="83"/>
        <v>3186.9657999999999</v>
      </c>
      <c r="K606" s="78">
        <f t="shared" si="79"/>
        <v>573.65380000000005</v>
      </c>
      <c r="L606" s="144">
        <f t="shared" ref="L606:L669" si="84">ROUND(IF(B605&lt;=$R$1064,B605*$S$1064/$O$1053,IF(B605&gt;$R$1065,B605*$S$1065/$O$1053,0)),4)</f>
        <v>817.17070000000001</v>
      </c>
      <c r="M606" s="87">
        <f t="shared" si="80"/>
        <v>147.0907</v>
      </c>
      <c r="N606" s="14"/>
      <c r="O606" s="14"/>
      <c r="P606" s="14"/>
      <c r="V606" s="36">
        <f t="shared" si="81"/>
        <v>1449.72</v>
      </c>
      <c r="W606" s="36">
        <f t="shared" si="82"/>
        <v>1441.0400000000002</v>
      </c>
    </row>
    <row r="607" spans="1:23" x14ac:dyDescent="0.2">
      <c r="A607" s="171">
        <v>41564</v>
      </c>
      <c r="B607" s="2">
        <v>299084482.50999999</v>
      </c>
      <c r="C607" s="2">
        <v>1445.38</v>
      </c>
      <c r="D607" s="2">
        <f t="shared" si="76"/>
        <v>0</v>
      </c>
      <c r="E607" s="30">
        <f t="shared" si="76"/>
        <v>0</v>
      </c>
      <c r="F607" s="73">
        <f t="shared" si="77"/>
        <v>0</v>
      </c>
      <c r="G607" s="43">
        <f t="shared" si="77"/>
        <v>0</v>
      </c>
      <c r="I607" s="19">
        <f t="shared" si="78"/>
        <v>7354.54</v>
      </c>
      <c r="J607" s="138">
        <f t="shared" si="83"/>
        <v>3186.9657999999999</v>
      </c>
      <c r="K607" s="78">
        <f t="shared" si="79"/>
        <v>573.65380000000005</v>
      </c>
      <c r="L607" s="144">
        <f t="shared" si="84"/>
        <v>817.17070000000001</v>
      </c>
      <c r="M607" s="87">
        <f t="shared" si="80"/>
        <v>147.0907</v>
      </c>
      <c r="N607" s="14"/>
      <c r="O607" s="14"/>
      <c r="P607" s="14"/>
      <c r="V607" s="36">
        <f t="shared" si="81"/>
        <v>1449.72</v>
      </c>
      <c r="W607" s="36">
        <f t="shared" si="82"/>
        <v>1441.0400000000002</v>
      </c>
    </row>
    <row r="608" spans="1:23" x14ac:dyDescent="0.2">
      <c r="A608" s="171">
        <v>41565</v>
      </c>
      <c r="B608" s="2">
        <v>299084482.50999999</v>
      </c>
      <c r="C608" s="2">
        <v>1445.38</v>
      </c>
      <c r="D608" s="2">
        <f t="shared" si="76"/>
        <v>0</v>
      </c>
      <c r="E608" s="30">
        <f t="shared" si="76"/>
        <v>0</v>
      </c>
      <c r="F608" s="73">
        <f t="shared" si="77"/>
        <v>0</v>
      </c>
      <c r="G608" s="43">
        <f t="shared" si="77"/>
        <v>0</v>
      </c>
      <c r="I608" s="19">
        <f t="shared" si="78"/>
        <v>7354.54</v>
      </c>
      <c r="J608" s="138">
        <f t="shared" si="83"/>
        <v>3186.9657999999999</v>
      </c>
      <c r="K608" s="78">
        <f t="shared" si="79"/>
        <v>573.65380000000005</v>
      </c>
      <c r="L608" s="144">
        <f t="shared" si="84"/>
        <v>817.17070000000001</v>
      </c>
      <c r="M608" s="87">
        <f t="shared" si="80"/>
        <v>147.0907</v>
      </c>
      <c r="N608" s="14"/>
      <c r="O608" s="14"/>
      <c r="P608" s="14"/>
      <c r="V608" s="36">
        <f t="shared" si="81"/>
        <v>1449.72</v>
      </c>
      <c r="W608" s="36">
        <f t="shared" si="82"/>
        <v>1441.0400000000002</v>
      </c>
    </row>
    <row r="609" spans="1:23" x14ac:dyDescent="0.2">
      <c r="A609" s="171">
        <v>41566</v>
      </c>
      <c r="B609" s="2">
        <v>299084482.50999999</v>
      </c>
      <c r="C609" s="2">
        <v>1445.38</v>
      </c>
      <c r="D609" s="2">
        <f t="shared" si="76"/>
        <v>0</v>
      </c>
      <c r="E609" s="30">
        <f t="shared" si="76"/>
        <v>0</v>
      </c>
      <c r="F609" s="73">
        <f t="shared" si="77"/>
        <v>0</v>
      </c>
      <c r="G609" s="43">
        <f t="shared" si="77"/>
        <v>0</v>
      </c>
      <c r="I609" s="19">
        <f t="shared" si="78"/>
        <v>7354.54</v>
      </c>
      <c r="J609" s="138">
        <f t="shared" si="83"/>
        <v>3186.9657999999999</v>
      </c>
      <c r="K609" s="78">
        <f t="shared" si="79"/>
        <v>573.65380000000005</v>
      </c>
      <c r="L609" s="144">
        <f t="shared" si="84"/>
        <v>817.17070000000001</v>
      </c>
      <c r="M609" s="87">
        <f t="shared" si="80"/>
        <v>147.0907</v>
      </c>
      <c r="N609" s="14"/>
      <c r="O609" s="14"/>
      <c r="P609" s="14"/>
      <c r="V609" s="36">
        <f t="shared" si="81"/>
        <v>1449.72</v>
      </c>
      <c r="W609" s="36">
        <f t="shared" si="82"/>
        <v>1441.0400000000002</v>
      </c>
    </row>
    <row r="610" spans="1:23" x14ac:dyDescent="0.2">
      <c r="A610" s="171">
        <v>41567</v>
      </c>
      <c r="B610" s="2">
        <v>299084482.50999999</v>
      </c>
      <c r="C610" s="2">
        <v>1445.38</v>
      </c>
      <c r="D610" s="2">
        <f t="shared" si="76"/>
        <v>0</v>
      </c>
      <c r="E610" s="30">
        <f t="shared" si="76"/>
        <v>0</v>
      </c>
      <c r="F610" s="73">
        <f t="shared" si="77"/>
        <v>0</v>
      </c>
      <c r="G610" s="43">
        <f t="shared" si="77"/>
        <v>0</v>
      </c>
      <c r="I610" s="19">
        <f t="shared" ref="I610:I641" si="85">ROUND(B609*$N$2/$O$1053,2)</f>
        <v>7354.54</v>
      </c>
      <c r="J610" s="138">
        <f t="shared" si="83"/>
        <v>3186.9657999999999</v>
      </c>
      <c r="K610" s="78">
        <f t="shared" si="79"/>
        <v>573.65380000000005</v>
      </c>
      <c r="L610" s="144">
        <f t="shared" si="84"/>
        <v>817.17070000000001</v>
      </c>
      <c r="M610" s="87">
        <f t="shared" si="80"/>
        <v>147.0907</v>
      </c>
      <c r="N610" s="14"/>
      <c r="O610" s="14"/>
      <c r="P610" s="14"/>
      <c r="V610" s="36">
        <f t="shared" si="81"/>
        <v>1449.72</v>
      </c>
      <c r="W610" s="36">
        <f t="shared" si="82"/>
        <v>1441.0400000000002</v>
      </c>
    </row>
    <row r="611" spans="1:23" x14ac:dyDescent="0.2">
      <c r="A611" s="171">
        <v>41568</v>
      </c>
      <c r="B611" s="2">
        <v>299084482.50999999</v>
      </c>
      <c r="C611" s="2">
        <v>1445.38</v>
      </c>
      <c r="D611" s="2">
        <f t="shared" si="76"/>
        <v>0</v>
      </c>
      <c r="E611" s="30">
        <f t="shared" si="76"/>
        <v>0</v>
      </c>
      <c r="F611" s="73">
        <f t="shared" si="77"/>
        <v>0</v>
      </c>
      <c r="G611" s="43">
        <f t="shared" si="77"/>
        <v>0</v>
      </c>
      <c r="I611" s="31">
        <f t="shared" si="85"/>
        <v>7354.54</v>
      </c>
      <c r="J611" s="137">
        <f t="shared" si="83"/>
        <v>3186.9657999999999</v>
      </c>
      <c r="K611" s="77">
        <f t="shared" si="79"/>
        <v>573.65380000000005</v>
      </c>
      <c r="L611" s="137">
        <f t="shared" si="84"/>
        <v>817.17070000000001</v>
      </c>
      <c r="M611" s="77">
        <f t="shared" si="80"/>
        <v>147.0907</v>
      </c>
      <c r="N611" s="14"/>
      <c r="O611" s="14"/>
      <c r="P611" s="14"/>
      <c r="V611" s="36">
        <f t="shared" si="81"/>
        <v>1449.72</v>
      </c>
      <c r="W611" s="36">
        <f t="shared" si="82"/>
        <v>1441.0400000000002</v>
      </c>
    </row>
    <row r="612" spans="1:23" x14ac:dyDescent="0.2">
      <c r="A612" s="171">
        <v>41569</v>
      </c>
      <c r="B612" s="2">
        <v>299084482.50999999</v>
      </c>
      <c r="C612" s="2">
        <v>1445.38</v>
      </c>
      <c r="D612" s="2">
        <f t="shared" si="76"/>
        <v>0</v>
      </c>
      <c r="E612" s="30">
        <f t="shared" si="76"/>
        <v>0</v>
      </c>
      <c r="F612" s="73">
        <f t="shared" si="77"/>
        <v>0</v>
      </c>
      <c r="G612" s="43">
        <f t="shared" si="77"/>
        <v>0</v>
      </c>
      <c r="I612" s="31">
        <f t="shared" si="85"/>
        <v>7354.54</v>
      </c>
      <c r="J612" s="137">
        <f t="shared" si="83"/>
        <v>3186.9657999999999</v>
      </c>
      <c r="K612" s="77">
        <f t="shared" si="79"/>
        <v>573.65380000000005</v>
      </c>
      <c r="L612" s="137">
        <f t="shared" si="84"/>
        <v>817.17070000000001</v>
      </c>
      <c r="M612" s="77">
        <f t="shared" si="80"/>
        <v>147.0907</v>
      </c>
      <c r="N612" s="14"/>
      <c r="O612" s="14"/>
      <c r="P612" s="14"/>
      <c r="V612" s="36">
        <f t="shared" si="81"/>
        <v>1449.72</v>
      </c>
      <c r="W612" s="36">
        <f t="shared" si="82"/>
        <v>1441.0400000000002</v>
      </c>
    </row>
    <row r="613" spans="1:23" x14ac:dyDescent="0.2">
      <c r="A613" s="171">
        <v>41570</v>
      </c>
      <c r="B613" s="2">
        <v>299084482.50999999</v>
      </c>
      <c r="C613" s="2">
        <v>1445.38</v>
      </c>
      <c r="D613" s="2">
        <f t="shared" si="76"/>
        <v>0</v>
      </c>
      <c r="E613" s="30">
        <f t="shared" si="76"/>
        <v>0</v>
      </c>
      <c r="F613" s="73">
        <f t="shared" si="77"/>
        <v>0</v>
      </c>
      <c r="G613" s="43">
        <f t="shared" si="77"/>
        <v>0</v>
      </c>
      <c r="I613" s="19">
        <f t="shared" si="85"/>
        <v>7354.54</v>
      </c>
      <c r="J613" s="138">
        <f t="shared" si="83"/>
        <v>3186.9657999999999</v>
      </c>
      <c r="K613" s="78">
        <f t="shared" si="79"/>
        <v>573.65380000000005</v>
      </c>
      <c r="L613" s="144">
        <f t="shared" si="84"/>
        <v>817.17070000000001</v>
      </c>
      <c r="M613" s="87">
        <f t="shared" si="80"/>
        <v>147.0907</v>
      </c>
      <c r="V613" s="36">
        <f t="shared" si="81"/>
        <v>1449.72</v>
      </c>
      <c r="W613" s="36">
        <f t="shared" si="82"/>
        <v>1441.0400000000002</v>
      </c>
    </row>
    <row r="614" spans="1:23" x14ac:dyDescent="0.2">
      <c r="A614" s="171">
        <v>41571</v>
      </c>
      <c r="B614" s="2">
        <v>299084482.50999999</v>
      </c>
      <c r="C614" s="2">
        <v>1445.38</v>
      </c>
      <c r="D614" s="2">
        <f t="shared" si="76"/>
        <v>0</v>
      </c>
      <c r="E614" s="30">
        <f t="shared" si="76"/>
        <v>0</v>
      </c>
      <c r="F614" s="73">
        <f t="shared" si="77"/>
        <v>0</v>
      </c>
      <c r="G614" s="43">
        <f t="shared" si="77"/>
        <v>0</v>
      </c>
      <c r="I614" s="19">
        <f t="shared" si="85"/>
        <v>7354.54</v>
      </c>
      <c r="J614" s="138">
        <f t="shared" si="83"/>
        <v>3186.9657999999999</v>
      </c>
      <c r="K614" s="78">
        <f t="shared" si="79"/>
        <v>573.65380000000005</v>
      </c>
      <c r="L614" s="144">
        <f t="shared" si="84"/>
        <v>817.17070000000001</v>
      </c>
      <c r="M614" s="87">
        <f t="shared" si="80"/>
        <v>147.0907</v>
      </c>
      <c r="V614" s="36">
        <f t="shared" si="81"/>
        <v>1449.72</v>
      </c>
      <c r="W614" s="36">
        <f t="shared" si="82"/>
        <v>1441.0400000000002</v>
      </c>
    </row>
    <row r="615" spans="1:23" x14ac:dyDescent="0.2">
      <c r="A615" s="171">
        <v>41572</v>
      </c>
      <c r="B615" s="2">
        <v>299084482.50999999</v>
      </c>
      <c r="C615" s="2">
        <v>1445.38</v>
      </c>
      <c r="D615" s="2">
        <f t="shared" si="76"/>
        <v>0</v>
      </c>
      <c r="E615" s="30">
        <f t="shared" si="76"/>
        <v>0</v>
      </c>
      <c r="F615" s="73">
        <f t="shared" si="77"/>
        <v>0</v>
      </c>
      <c r="G615" s="43">
        <f t="shared" si="77"/>
        <v>0</v>
      </c>
      <c r="I615" s="19">
        <f t="shared" si="85"/>
        <v>7354.54</v>
      </c>
      <c r="J615" s="138">
        <f t="shared" si="83"/>
        <v>3186.9657999999999</v>
      </c>
      <c r="K615" s="78">
        <f t="shared" si="79"/>
        <v>573.65380000000005</v>
      </c>
      <c r="L615" s="144">
        <f t="shared" si="84"/>
        <v>817.17070000000001</v>
      </c>
      <c r="M615" s="87">
        <f t="shared" si="80"/>
        <v>147.0907</v>
      </c>
      <c r="V615" s="36">
        <f t="shared" si="81"/>
        <v>1449.72</v>
      </c>
      <c r="W615" s="36">
        <f t="shared" si="82"/>
        <v>1441.0400000000002</v>
      </c>
    </row>
    <row r="616" spans="1:23" x14ac:dyDescent="0.2">
      <c r="A616" s="171">
        <v>41573</v>
      </c>
      <c r="B616" s="2">
        <v>299084482.50999999</v>
      </c>
      <c r="C616" s="2">
        <v>1445.38</v>
      </c>
      <c r="D616" s="2">
        <f t="shared" si="76"/>
        <v>0</v>
      </c>
      <c r="E616" s="30">
        <f t="shared" si="76"/>
        <v>0</v>
      </c>
      <c r="F616" s="73">
        <f t="shared" si="77"/>
        <v>0</v>
      </c>
      <c r="G616" s="43">
        <f t="shared" si="77"/>
        <v>0</v>
      </c>
      <c r="I616" s="19">
        <f t="shared" si="85"/>
        <v>7354.54</v>
      </c>
      <c r="J616" s="138">
        <f t="shared" si="83"/>
        <v>3186.9657999999999</v>
      </c>
      <c r="K616" s="78">
        <f t="shared" si="79"/>
        <v>573.65380000000005</v>
      </c>
      <c r="L616" s="144">
        <f t="shared" si="84"/>
        <v>817.17070000000001</v>
      </c>
      <c r="M616" s="87">
        <f t="shared" si="80"/>
        <v>147.0907</v>
      </c>
      <c r="V616" s="36">
        <f t="shared" si="81"/>
        <v>1449.72</v>
      </c>
      <c r="W616" s="36">
        <f t="shared" si="82"/>
        <v>1441.0400000000002</v>
      </c>
    </row>
    <row r="617" spans="1:23" x14ac:dyDescent="0.2">
      <c r="A617" s="171">
        <v>41574</v>
      </c>
      <c r="B617" s="2">
        <v>299084482.50999999</v>
      </c>
      <c r="C617" s="2">
        <v>1445.38</v>
      </c>
      <c r="D617" s="2">
        <f t="shared" si="76"/>
        <v>0</v>
      </c>
      <c r="E617" s="30">
        <f t="shared" si="76"/>
        <v>0</v>
      </c>
      <c r="F617" s="73">
        <f t="shared" si="77"/>
        <v>0</v>
      </c>
      <c r="G617" s="43">
        <f t="shared" si="77"/>
        <v>0</v>
      </c>
      <c r="I617" s="19">
        <f t="shared" si="85"/>
        <v>7354.54</v>
      </c>
      <c r="J617" s="138">
        <f t="shared" si="83"/>
        <v>3186.9657999999999</v>
      </c>
      <c r="K617" s="78">
        <f t="shared" si="79"/>
        <v>573.65380000000005</v>
      </c>
      <c r="L617" s="144">
        <f t="shared" si="84"/>
        <v>817.17070000000001</v>
      </c>
      <c r="M617" s="87">
        <f t="shared" si="80"/>
        <v>147.0907</v>
      </c>
      <c r="N617" s="191" t="s">
        <v>54</v>
      </c>
      <c r="O617" s="191"/>
      <c r="P617" s="191"/>
      <c r="V617" s="36">
        <f t="shared" si="81"/>
        <v>1449.72</v>
      </c>
      <c r="W617" s="36">
        <f t="shared" si="82"/>
        <v>1441.0400000000002</v>
      </c>
    </row>
    <row r="618" spans="1:23" x14ac:dyDescent="0.2">
      <c r="A618" s="171">
        <v>41575</v>
      </c>
      <c r="B618" s="2">
        <v>299084482.50999999</v>
      </c>
      <c r="C618" s="2">
        <v>1445.38</v>
      </c>
      <c r="D618" s="2">
        <f t="shared" si="76"/>
        <v>0</v>
      </c>
      <c r="E618" s="30">
        <f t="shared" si="76"/>
        <v>0</v>
      </c>
      <c r="F618" s="73">
        <f t="shared" si="77"/>
        <v>0</v>
      </c>
      <c r="G618" s="43">
        <f t="shared" si="77"/>
        <v>0</v>
      </c>
      <c r="I618" s="31">
        <f t="shared" si="85"/>
        <v>7354.54</v>
      </c>
      <c r="J618" s="137">
        <f t="shared" si="83"/>
        <v>3186.9657999999999</v>
      </c>
      <c r="K618" s="77">
        <f t="shared" si="79"/>
        <v>573.65380000000005</v>
      </c>
      <c r="L618" s="137">
        <f t="shared" si="84"/>
        <v>817.17070000000001</v>
      </c>
      <c r="M618" s="77">
        <f t="shared" si="80"/>
        <v>147.0907</v>
      </c>
      <c r="N618" s="119" t="s">
        <v>52</v>
      </c>
      <c r="O618" s="120">
        <f>SUM(J592:J622)</f>
        <v>98791.159300000028</v>
      </c>
      <c r="P618" s="76">
        <f>SUM(L592:L622)</f>
        <v>25331.065999999992</v>
      </c>
      <c r="V618" s="36">
        <f t="shared" si="81"/>
        <v>1449.72</v>
      </c>
      <c r="W618" s="36">
        <f t="shared" si="82"/>
        <v>1441.0400000000002</v>
      </c>
    </row>
    <row r="619" spans="1:23" x14ac:dyDescent="0.2">
      <c r="A619" s="171">
        <v>41576</v>
      </c>
      <c r="B619" s="2">
        <v>299084482.50999999</v>
      </c>
      <c r="C619" s="2">
        <v>1445.38</v>
      </c>
      <c r="D619" s="2">
        <f t="shared" si="76"/>
        <v>0</v>
      </c>
      <c r="E619" s="30">
        <f t="shared" si="76"/>
        <v>0</v>
      </c>
      <c r="F619" s="73">
        <f t="shared" si="77"/>
        <v>0</v>
      </c>
      <c r="G619" s="43">
        <f t="shared" si="77"/>
        <v>0</v>
      </c>
      <c r="I619" s="31">
        <f t="shared" si="85"/>
        <v>7354.54</v>
      </c>
      <c r="J619" s="137">
        <f t="shared" si="83"/>
        <v>3186.9657999999999</v>
      </c>
      <c r="K619" s="77">
        <f t="shared" si="79"/>
        <v>573.65380000000005</v>
      </c>
      <c r="L619" s="137">
        <f t="shared" si="84"/>
        <v>817.17070000000001</v>
      </c>
      <c r="M619" s="77">
        <f t="shared" si="80"/>
        <v>147.0907</v>
      </c>
      <c r="N619" s="119" t="s">
        <v>53</v>
      </c>
      <c r="O619" s="76">
        <f>SUM(K592:K622)</f>
        <v>17782.4074</v>
      </c>
      <c r="P619" s="76">
        <f>SUM(M592:M622)</f>
        <v>4559.5911000000024</v>
      </c>
      <c r="V619" s="36">
        <f t="shared" si="81"/>
        <v>1449.72</v>
      </c>
      <c r="W619" s="36">
        <f t="shared" si="82"/>
        <v>1441.0400000000002</v>
      </c>
    </row>
    <row r="620" spans="1:23" x14ac:dyDescent="0.2">
      <c r="A620" s="171">
        <v>41577</v>
      </c>
      <c r="B620" s="2">
        <v>299084482.50999999</v>
      </c>
      <c r="C620" s="2">
        <v>1445.38</v>
      </c>
      <c r="D620" s="2">
        <f t="shared" si="76"/>
        <v>0</v>
      </c>
      <c r="E620" s="30">
        <f t="shared" si="76"/>
        <v>0</v>
      </c>
      <c r="F620" s="73">
        <f t="shared" si="77"/>
        <v>0</v>
      </c>
      <c r="G620" s="43">
        <f t="shared" si="77"/>
        <v>0</v>
      </c>
      <c r="I620" s="19">
        <f t="shared" si="85"/>
        <v>7354.54</v>
      </c>
      <c r="J620" s="138">
        <f t="shared" si="83"/>
        <v>3186.9657999999999</v>
      </c>
      <c r="K620" s="78">
        <f t="shared" si="79"/>
        <v>573.65380000000005</v>
      </c>
      <c r="L620" s="144">
        <f t="shared" si="84"/>
        <v>817.17070000000001</v>
      </c>
      <c r="M620" s="87">
        <f t="shared" si="80"/>
        <v>147.0907</v>
      </c>
      <c r="N620" s="186" t="s">
        <v>14</v>
      </c>
      <c r="O620" s="186"/>
      <c r="P620" s="186"/>
      <c r="V620" s="36">
        <f t="shared" si="81"/>
        <v>1449.72</v>
      </c>
      <c r="W620" s="36">
        <f t="shared" si="82"/>
        <v>1441.0400000000002</v>
      </c>
    </row>
    <row r="621" spans="1:23" x14ac:dyDescent="0.2">
      <c r="A621" s="171">
        <v>41578</v>
      </c>
      <c r="B621" s="31">
        <v>298635855.77999997</v>
      </c>
      <c r="C621" s="31">
        <v>1443.21</v>
      </c>
      <c r="D621" s="2">
        <f t="shared" si="76"/>
        <v>-448626.73000001907</v>
      </c>
      <c r="E621" s="30">
        <f t="shared" si="76"/>
        <v>-2.1700000000000728</v>
      </c>
      <c r="F621" s="73">
        <f t="shared" si="77"/>
        <v>-1.5000000208470164E-3</v>
      </c>
      <c r="G621" s="43">
        <f t="shared" si="77"/>
        <v>-1.5013352889897968E-3</v>
      </c>
      <c r="I621" s="19">
        <f t="shared" si="85"/>
        <v>7354.54</v>
      </c>
      <c r="J621" s="138">
        <f t="shared" si="83"/>
        <v>3186.9657999999999</v>
      </c>
      <c r="K621" s="78">
        <f t="shared" si="79"/>
        <v>573.65380000000005</v>
      </c>
      <c r="L621" s="144">
        <f t="shared" si="84"/>
        <v>817.17070000000001</v>
      </c>
      <c r="M621" s="87">
        <f t="shared" si="80"/>
        <v>147.0907</v>
      </c>
      <c r="N621" s="92" t="s">
        <v>43</v>
      </c>
      <c r="O621" s="172" t="s">
        <v>39</v>
      </c>
      <c r="P621" s="93" t="s">
        <v>40</v>
      </c>
      <c r="V621" s="36">
        <f t="shared" si="81"/>
        <v>1447.54</v>
      </c>
      <c r="W621" s="36">
        <f t="shared" si="82"/>
        <v>1438.88</v>
      </c>
    </row>
    <row r="622" spans="1:23" x14ac:dyDescent="0.2">
      <c r="A622" s="171">
        <v>41579</v>
      </c>
      <c r="B622" s="2">
        <v>298635855.77999997</v>
      </c>
      <c r="C622" s="2">
        <v>1443.21</v>
      </c>
      <c r="D622" s="2">
        <f t="shared" si="76"/>
        <v>0</v>
      </c>
      <c r="E622" s="30">
        <f t="shared" si="76"/>
        <v>0</v>
      </c>
      <c r="F622" s="73">
        <f t="shared" si="77"/>
        <v>0</v>
      </c>
      <c r="G622" s="43">
        <f t="shared" si="77"/>
        <v>0</v>
      </c>
      <c r="I622" s="32">
        <f t="shared" si="85"/>
        <v>7343.5</v>
      </c>
      <c r="J622" s="139">
        <f t="shared" si="83"/>
        <v>3182.1853000000001</v>
      </c>
      <c r="K622" s="79">
        <f t="shared" si="79"/>
        <v>572.79340000000002</v>
      </c>
      <c r="L622" s="139">
        <f t="shared" si="84"/>
        <v>815.94500000000005</v>
      </c>
      <c r="M622" s="79">
        <f t="shared" si="80"/>
        <v>146.87010000000001</v>
      </c>
      <c r="N622" s="94">
        <f>SUM(I590:I622)</f>
        <v>242699.96000000005</v>
      </c>
      <c r="O622" s="89">
        <f>IF(SUM(J592:J622)&lt;20000,20000,SUM(J592:J622))</f>
        <v>98791.159300000028</v>
      </c>
      <c r="P622" s="91">
        <f>IF(SUM(L592:L622)&lt;6000,6000,SUM(L592:L622))</f>
        <v>25331.065999999992</v>
      </c>
      <c r="Q622" s="34"/>
      <c r="V622" s="36">
        <f t="shared" si="81"/>
        <v>1447.54</v>
      </c>
      <c r="W622" s="36">
        <f t="shared" si="82"/>
        <v>1438.88</v>
      </c>
    </row>
    <row r="623" spans="1:23" x14ac:dyDescent="0.2">
      <c r="A623" s="171">
        <v>41580</v>
      </c>
      <c r="B623" s="2">
        <v>298635855.77999997</v>
      </c>
      <c r="C623" s="2">
        <v>1443.21</v>
      </c>
      <c r="D623" s="2">
        <f t="shared" si="76"/>
        <v>0</v>
      </c>
      <c r="E623" s="30">
        <f t="shared" si="76"/>
        <v>0</v>
      </c>
      <c r="F623" s="73">
        <f t="shared" si="77"/>
        <v>0</v>
      </c>
      <c r="G623" s="43">
        <f t="shared" si="77"/>
        <v>0</v>
      </c>
      <c r="I623" s="19">
        <f t="shared" si="85"/>
        <v>7343.5</v>
      </c>
      <c r="J623" s="138">
        <f t="shared" si="83"/>
        <v>3182.1853000000001</v>
      </c>
      <c r="K623" s="78">
        <f t="shared" si="79"/>
        <v>572.79340000000002</v>
      </c>
      <c r="L623" s="144">
        <f t="shared" si="84"/>
        <v>815.94500000000005</v>
      </c>
      <c r="M623" s="87">
        <f t="shared" si="80"/>
        <v>146.87010000000001</v>
      </c>
      <c r="N623" s="94">
        <f>ROUND(N622*18/118,2)</f>
        <v>37022.03</v>
      </c>
      <c r="O623" s="95">
        <f>IF(O622=TRUE,SUM(K592:K622),O622*18%)</f>
        <v>17782.408674000006</v>
      </c>
      <c r="P623" s="96">
        <f>IF(P622=TRUE,SUM(M592:M622),P622*18%)</f>
        <v>4559.5918799999981</v>
      </c>
      <c r="Q623" s="34"/>
      <c r="V623" s="36">
        <f t="shared" si="81"/>
        <v>1447.54</v>
      </c>
      <c r="W623" s="36">
        <f t="shared" si="82"/>
        <v>1438.88</v>
      </c>
    </row>
    <row r="624" spans="1:23" x14ac:dyDescent="0.2">
      <c r="A624" s="171">
        <v>41581</v>
      </c>
      <c r="B624" s="2">
        <v>298635855.77999997</v>
      </c>
      <c r="C624" s="2">
        <v>1443.21</v>
      </c>
      <c r="D624" s="2">
        <f t="shared" si="76"/>
        <v>0</v>
      </c>
      <c r="E624" s="30">
        <f t="shared" si="76"/>
        <v>0</v>
      </c>
      <c r="F624" s="73">
        <f t="shared" si="77"/>
        <v>0</v>
      </c>
      <c r="G624" s="43">
        <f t="shared" si="77"/>
        <v>0</v>
      </c>
      <c r="I624" s="19">
        <f t="shared" si="85"/>
        <v>7343.5</v>
      </c>
      <c r="J624" s="138">
        <f t="shared" si="83"/>
        <v>3182.1853000000001</v>
      </c>
      <c r="K624" s="78">
        <f t="shared" si="79"/>
        <v>572.79340000000002</v>
      </c>
      <c r="L624" s="144">
        <f t="shared" si="84"/>
        <v>815.94500000000005</v>
      </c>
      <c r="M624" s="87">
        <f t="shared" si="80"/>
        <v>146.87010000000001</v>
      </c>
      <c r="N624" s="190" t="s">
        <v>47</v>
      </c>
      <c r="O624" s="190"/>
      <c r="P624" s="190"/>
      <c r="Q624" s="34"/>
      <c r="V624" s="36">
        <f t="shared" si="81"/>
        <v>1447.54</v>
      </c>
      <c r="W624" s="36">
        <f t="shared" si="82"/>
        <v>1438.88</v>
      </c>
    </row>
    <row r="625" spans="1:23" x14ac:dyDescent="0.2">
      <c r="A625" s="171">
        <v>41582</v>
      </c>
      <c r="B625" s="2">
        <v>298635855.77999997</v>
      </c>
      <c r="C625" s="2">
        <v>1443.21</v>
      </c>
      <c r="D625" s="2">
        <f t="shared" si="76"/>
        <v>0</v>
      </c>
      <c r="E625" s="30">
        <f t="shared" si="76"/>
        <v>0</v>
      </c>
      <c r="F625" s="73">
        <f t="shared" si="77"/>
        <v>0</v>
      </c>
      <c r="G625" s="43">
        <f t="shared" si="77"/>
        <v>0</v>
      </c>
      <c r="I625" s="31">
        <f t="shared" si="85"/>
        <v>7343.5</v>
      </c>
      <c r="J625" s="137">
        <f t="shared" si="83"/>
        <v>3182.1853000000001</v>
      </c>
      <c r="K625" s="77">
        <f t="shared" si="79"/>
        <v>572.79340000000002</v>
      </c>
      <c r="L625" s="137">
        <f t="shared" si="84"/>
        <v>815.94500000000005</v>
      </c>
      <c r="M625" s="77">
        <f t="shared" si="80"/>
        <v>146.87010000000001</v>
      </c>
      <c r="N625" s="75"/>
      <c r="O625" s="75"/>
      <c r="P625" s="75"/>
      <c r="Q625" s="34"/>
      <c r="V625" s="36">
        <f t="shared" si="81"/>
        <v>1447.54</v>
      </c>
      <c r="W625" s="36">
        <f t="shared" si="82"/>
        <v>1438.88</v>
      </c>
    </row>
    <row r="626" spans="1:23" x14ac:dyDescent="0.2">
      <c r="A626" s="171">
        <v>41583</v>
      </c>
      <c r="B626" s="2">
        <v>298635855.77999997</v>
      </c>
      <c r="C626" s="2">
        <v>1443.21</v>
      </c>
      <c r="D626" s="2">
        <f t="shared" si="76"/>
        <v>0</v>
      </c>
      <c r="E626" s="30">
        <f t="shared" si="76"/>
        <v>0</v>
      </c>
      <c r="F626" s="73">
        <f t="shared" si="77"/>
        <v>0</v>
      </c>
      <c r="G626" s="43">
        <f t="shared" si="77"/>
        <v>0</v>
      </c>
      <c r="I626" s="31">
        <f t="shared" si="85"/>
        <v>7343.5</v>
      </c>
      <c r="J626" s="137">
        <f t="shared" si="83"/>
        <v>3182.1853000000001</v>
      </c>
      <c r="K626" s="77">
        <f t="shared" si="79"/>
        <v>572.79340000000002</v>
      </c>
      <c r="L626" s="137">
        <f t="shared" si="84"/>
        <v>815.94500000000005</v>
      </c>
      <c r="M626" s="77">
        <f t="shared" si="80"/>
        <v>146.87010000000001</v>
      </c>
      <c r="N626" s="14"/>
      <c r="O626" s="14"/>
      <c r="P626" s="14"/>
      <c r="Q626" s="34"/>
      <c r="V626" s="36">
        <f t="shared" si="81"/>
        <v>1447.54</v>
      </c>
      <c r="W626" s="36">
        <f t="shared" si="82"/>
        <v>1438.88</v>
      </c>
    </row>
    <row r="627" spans="1:23" x14ac:dyDescent="0.2">
      <c r="A627" s="171">
        <v>41584</v>
      </c>
      <c r="B627" s="2">
        <v>298635855.77999997</v>
      </c>
      <c r="C627" s="2">
        <v>1443.21</v>
      </c>
      <c r="D627" s="2">
        <f t="shared" si="76"/>
        <v>0</v>
      </c>
      <c r="E627" s="30">
        <f t="shared" si="76"/>
        <v>0</v>
      </c>
      <c r="F627" s="73">
        <f t="shared" si="77"/>
        <v>0</v>
      </c>
      <c r="G627" s="43">
        <f t="shared" si="77"/>
        <v>0</v>
      </c>
      <c r="I627" s="31">
        <f t="shared" si="85"/>
        <v>7343.5</v>
      </c>
      <c r="J627" s="137">
        <f t="shared" si="83"/>
        <v>3182.1853000000001</v>
      </c>
      <c r="K627" s="77">
        <f t="shared" si="79"/>
        <v>572.79340000000002</v>
      </c>
      <c r="L627" s="137">
        <f t="shared" si="84"/>
        <v>815.94500000000005</v>
      </c>
      <c r="M627" s="77">
        <f t="shared" si="80"/>
        <v>146.87010000000001</v>
      </c>
      <c r="N627" s="14"/>
      <c r="O627" s="14"/>
      <c r="P627" s="14"/>
      <c r="Q627" s="34"/>
      <c r="V627" s="36">
        <f t="shared" si="81"/>
        <v>1447.54</v>
      </c>
      <c r="W627" s="36">
        <f t="shared" si="82"/>
        <v>1438.88</v>
      </c>
    </row>
    <row r="628" spans="1:23" x14ac:dyDescent="0.2">
      <c r="A628" s="171">
        <v>41585</v>
      </c>
      <c r="B628" s="2">
        <v>298635855.77999997</v>
      </c>
      <c r="C628" s="2">
        <v>1443.21</v>
      </c>
      <c r="D628" s="2">
        <f t="shared" si="76"/>
        <v>0</v>
      </c>
      <c r="E628" s="30">
        <f t="shared" si="76"/>
        <v>0</v>
      </c>
      <c r="F628" s="73">
        <f t="shared" si="77"/>
        <v>0</v>
      </c>
      <c r="G628" s="43">
        <f t="shared" si="77"/>
        <v>0</v>
      </c>
      <c r="I628" s="19">
        <f t="shared" si="85"/>
        <v>7343.5</v>
      </c>
      <c r="J628" s="138">
        <f t="shared" si="83"/>
        <v>3182.1853000000001</v>
      </c>
      <c r="K628" s="78">
        <f t="shared" si="79"/>
        <v>572.79340000000002</v>
      </c>
      <c r="L628" s="144">
        <f t="shared" si="84"/>
        <v>815.94500000000005</v>
      </c>
      <c r="M628" s="87">
        <f t="shared" si="80"/>
        <v>146.87010000000001</v>
      </c>
      <c r="N628" s="14"/>
      <c r="O628" s="14"/>
      <c r="P628" s="14"/>
      <c r="V628" s="36">
        <f t="shared" si="81"/>
        <v>1447.54</v>
      </c>
      <c r="W628" s="36">
        <f t="shared" si="82"/>
        <v>1438.88</v>
      </c>
    </row>
    <row r="629" spans="1:23" x14ac:dyDescent="0.2">
      <c r="A629" s="171">
        <v>41586</v>
      </c>
      <c r="B629" s="2">
        <v>298635855.77999997</v>
      </c>
      <c r="C629" s="2">
        <v>1443.21</v>
      </c>
      <c r="D629" s="2">
        <f t="shared" si="76"/>
        <v>0</v>
      </c>
      <c r="E629" s="30">
        <f t="shared" si="76"/>
        <v>0</v>
      </c>
      <c r="F629" s="73">
        <f t="shared" si="77"/>
        <v>0</v>
      </c>
      <c r="G629" s="43">
        <f t="shared" si="77"/>
        <v>0</v>
      </c>
      <c r="I629" s="19">
        <f t="shared" si="85"/>
        <v>7343.5</v>
      </c>
      <c r="J629" s="138">
        <f t="shared" si="83"/>
        <v>3182.1853000000001</v>
      </c>
      <c r="K629" s="78">
        <f t="shared" si="79"/>
        <v>572.79340000000002</v>
      </c>
      <c r="L629" s="144">
        <f t="shared" si="84"/>
        <v>815.94500000000005</v>
      </c>
      <c r="M629" s="87">
        <f t="shared" si="80"/>
        <v>146.87010000000001</v>
      </c>
      <c r="N629" s="14"/>
      <c r="O629" s="14"/>
      <c r="P629" s="14"/>
      <c r="V629" s="36">
        <f t="shared" si="81"/>
        <v>1447.54</v>
      </c>
      <c r="W629" s="36">
        <f t="shared" si="82"/>
        <v>1438.88</v>
      </c>
    </row>
    <row r="630" spans="1:23" x14ac:dyDescent="0.2">
      <c r="A630" s="171">
        <v>41587</v>
      </c>
      <c r="B630" s="2">
        <v>298635855.77999997</v>
      </c>
      <c r="C630" s="2">
        <v>1443.21</v>
      </c>
      <c r="D630" s="2">
        <f t="shared" si="76"/>
        <v>0</v>
      </c>
      <c r="E630" s="30">
        <f t="shared" si="76"/>
        <v>0</v>
      </c>
      <c r="F630" s="73">
        <f t="shared" si="77"/>
        <v>0</v>
      </c>
      <c r="G630" s="43">
        <f t="shared" si="77"/>
        <v>0</v>
      </c>
      <c r="I630" s="19">
        <f t="shared" si="85"/>
        <v>7343.5</v>
      </c>
      <c r="J630" s="138">
        <f t="shared" si="83"/>
        <v>3182.1853000000001</v>
      </c>
      <c r="K630" s="78">
        <f t="shared" si="79"/>
        <v>572.79340000000002</v>
      </c>
      <c r="L630" s="144">
        <f t="shared" si="84"/>
        <v>815.94500000000005</v>
      </c>
      <c r="M630" s="87">
        <f t="shared" si="80"/>
        <v>146.87010000000001</v>
      </c>
      <c r="N630" s="14"/>
      <c r="O630" s="14"/>
      <c r="P630" s="14"/>
      <c r="V630" s="36">
        <f t="shared" si="81"/>
        <v>1447.54</v>
      </c>
      <c r="W630" s="36">
        <f t="shared" si="82"/>
        <v>1438.88</v>
      </c>
    </row>
    <row r="631" spans="1:23" x14ac:dyDescent="0.2">
      <c r="A631" s="171">
        <v>41588</v>
      </c>
      <c r="B631" s="2">
        <v>298635855.77999997</v>
      </c>
      <c r="C631" s="2">
        <v>1443.21</v>
      </c>
      <c r="D631" s="2">
        <f t="shared" si="76"/>
        <v>0</v>
      </c>
      <c r="E631" s="30">
        <f t="shared" si="76"/>
        <v>0</v>
      </c>
      <c r="F631" s="73">
        <f t="shared" si="77"/>
        <v>0</v>
      </c>
      <c r="G631" s="43">
        <f t="shared" si="77"/>
        <v>0</v>
      </c>
      <c r="I631" s="19">
        <f t="shared" si="85"/>
        <v>7343.5</v>
      </c>
      <c r="J631" s="138">
        <f t="shared" si="83"/>
        <v>3182.1853000000001</v>
      </c>
      <c r="K631" s="78">
        <f t="shared" si="79"/>
        <v>572.79340000000002</v>
      </c>
      <c r="L631" s="144">
        <f t="shared" si="84"/>
        <v>815.94500000000005</v>
      </c>
      <c r="M631" s="87">
        <f t="shared" si="80"/>
        <v>146.87010000000001</v>
      </c>
      <c r="N631" s="14"/>
      <c r="O631" s="14"/>
      <c r="P631" s="14"/>
      <c r="V631" s="36">
        <f t="shared" si="81"/>
        <v>1447.54</v>
      </c>
      <c r="W631" s="36">
        <f t="shared" si="82"/>
        <v>1438.88</v>
      </c>
    </row>
    <row r="632" spans="1:23" x14ac:dyDescent="0.2">
      <c r="A632" s="171">
        <v>41589</v>
      </c>
      <c r="B632" s="2">
        <v>298635855.77999997</v>
      </c>
      <c r="C632" s="2">
        <v>1443.21</v>
      </c>
      <c r="D632" s="2">
        <f t="shared" si="76"/>
        <v>0</v>
      </c>
      <c r="E632" s="30">
        <f t="shared" si="76"/>
        <v>0</v>
      </c>
      <c r="F632" s="73">
        <f t="shared" si="77"/>
        <v>0</v>
      </c>
      <c r="G632" s="43">
        <f t="shared" si="77"/>
        <v>0</v>
      </c>
      <c r="I632" s="31">
        <f t="shared" si="85"/>
        <v>7343.5</v>
      </c>
      <c r="J632" s="137">
        <f t="shared" si="83"/>
        <v>3182.1853000000001</v>
      </c>
      <c r="K632" s="77">
        <f t="shared" si="79"/>
        <v>572.79340000000002</v>
      </c>
      <c r="L632" s="137">
        <f t="shared" si="84"/>
        <v>815.94500000000005</v>
      </c>
      <c r="M632" s="77">
        <f t="shared" si="80"/>
        <v>146.87010000000001</v>
      </c>
      <c r="N632" s="14"/>
      <c r="O632" s="14"/>
      <c r="P632" s="14"/>
      <c r="V632" s="36">
        <f t="shared" si="81"/>
        <v>1447.54</v>
      </c>
      <c r="W632" s="36">
        <f t="shared" si="82"/>
        <v>1438.88</v>
      </c>
    </row>
    <row r="633" spans="1:23" x14ac:dyDescent="0.2">
      <c r="A633" s="171">
        <v>41590</v>
      </c>
      <c r="B633" s="2">
        <v>298635855.77999997</v>
      </c>
      <c r="C633" s="2">
        <v>1443.21</v>
      </c>
      <c r="D633" s="2">
        <f t="shared" si="76"/>
        <v>0</v>
      </c>
      <c r="E633" s="30">
        <f t="shared" si="76"/>
        <v>0</v>
      </c>
      <c r="F633" s="73">
        <f t="shared" si="77"/>
        <v>0</v>
      </c>
      <c r="G633" s="43">
        <f t="shared" si="77"/>
        <v>0</v>
      </c>
      <c r="I633" s="31">
        <f t="shared" si="85"/>
        <v>7343.5</v>
      </c>
      <c r="J633" s="137">
        <f t="shared" si="83"/>
        <v>3182.1853000000001</v>
      </c>
      <c r="K633" s="77">
        <f t="shared" si="79"/>
        <v>572.79340000000002</v>
      </c>
      <c r="L633" s="137">
        <f t="shared" si="84"/>
        <v>815.94500000000005</v>
      </c>
      <c r="M633" s="77">
        <f t="shared" si="80"/>
        <v>146.87010000000001</v>
      </c>
      <c r="N633" s="14"/>
      <c r="O633" s="14"/>
      <c r="P633" s="14"/>
      <c r="V633" s="36">
        <f t="shared" si="81"/>
        <v>1447.54</v>
      </c>
      <c r="W633" s="36">
        <f t="shared" si="82"/>
        <v>1438.88</v>
      </c>
    </row>
    <row r="634" spans="1:23" x14ac:dyDescent="0.2">
      <c r="A634" s="171">
        <v>41591</v>
      </c>
      <c r="B634" s="2">
        <v>298635855.77999997</v>
      </c>
      <c r="C634" s="2">
        <v>1443.21</v>
      </c>
      <c r="D634" s="2">
        <f t="shared" si="76"/>
        <v>0</v>
      </c>
      <c r="E634" s="30">
        <f t="shared" si="76"/>
        <v>0</v>
      </c>
      <c r="F634" s="73">
        <f t="shared" si="77"/>
        <v>0</v>
      </c>
      <c r="G634" s="43">
        <f t="shared" si="77"/>
        <v>0</v>
      </c>
      <c r="I634" s="19">
        <f t="shared" si="85"/>
        <v>7343.5</v>
      </c>
      <c r="J634" s="138">
        <f t="shared" si="83"/>
        <v>3182.1853000000001</v>
      </c>
      <c r="K634" s="78">
        <f t="shared" si="79"/>
        <v>572.79340000000002</v>
      </c>
      <c r="L634" s="144">
        <f t="shared" si="84"/>
        <v>815.94500000000005</v>
      </c>
      <c r="M634" s="87">
        <f t="shared" si="80"/>
        <v>146.87010000000001</v>
      </c>
      <c r="N634" s="14"/>
      <c r="O634" s="14"/>
      <c r="P634" s="14"/>
      <c r="V634" s="36">
        <f t="shared" si="81"/>
        <v>1447.54</v>
      </c>
      <c r="W634" s="36">
        <f t="shared" si="82"/>
        <v>1438.88</v>
      </c>
    </row>
    <row r="635" spans="1:23" x14ac:dyDescent="0.2">
      <c r="A635" s="171">
        <v>41592</v>
      </c>
      <c r="B635" s="2">
        <v>298635855.77999997</v>
      </c>
      <c r="C635" s="2">
        <v>1443.21</v>
      </c>
      <c r="D635" s="2">
        <f t="shared" si="76"/>
        <v>0</v>
      </c>
      <c r="E635" s="30">
        <f t="shared" si="76"/>
        <v>0</v>
      </c>
      <c r="F635" s="73">
        <f t="shared" si="77"/>
        <v>0</v>
      </c>
      <c r="G635" s="43">
        <f t="shared" si="77"/>
        <v>0</v>
      </c>
      <c r="I635" s="19">
        <f t="shared" si="85"/>
        <v>7343.5</v>
      </c>
      <c r="J635" s="138">
        <f t="shared" si="83"/>
        <v>3182.1853000000001</v>
      </c>
      <c r="K635" s="78">
        <f t="shared" si="79"/>
        <v>572.79340000000002</v>
      </c>
      <c r="L635" s="144">
        <f t="shared" si="84"/>
        <v>815.94500000000005</v>
      </c>
      <c r="M635" s="87">
        <f t="shared" si="80"/>
        <v>146.87010000000001</v>
      </c>
      <c r="N635" s="14"/>
      <c r="O635" s="14"/>
      <c r="P635" s="14"/>
      <c r="V635" s="36">
        <f t="shared" si="81"/>
        <v>1447.54</v>
      </c>
      <c r="W635" s="36">
        <f t="shared" si="82"/>
        <v>1438.88</v>
      </c>
    </row>
    <row r="636" spans="1:23" x14ac:dyDescent="0.2">
      <c r="A636" s="171">
        <v>41593</v>
      </c>
      <c r="B636" s="2">
        <v>298635855.77999997</v>
      </c>
      <c r="C636" s="2">
        <v>1443.21</v>
      </c>
      <c r="D636" s="2">
        <f t="shared" si="76"/>
        <v>0</v>
      </c>
      <c r="E636" s="30">
        <f t="shared" si="76"/>
        <v>0</v>
      </c>
      <c r="F636" s="73">
        <f t="shared" si="77"/>
        <v>0</v>
      </c>
      <c r="G636" s="43">
        <f t="shared" si="77"/>
        <v>0</v>
      </c>
      <c r="I636" s="19">
        <f t="shared" si="85"/>
        <v>7343.5</v>
      </c>
      <c r="J636" s="138">
        <f t="shared" si="83"/>
        <v>3182.1853000000001</v>
      </c>
      <c r="K636" s="78">
        <f t="shared" si="79"/>
        <v>572.79340000000002</v>
      </c>
      <c r="L636" s="144">
        <f t="shared" si="84"/>
        <v>815.94500000000005</v>
      </c>
      <c r="M636" s="87">
        <f t="shared" si="80"/>
        <v>146.87010000000001</v>
      </c>
      <c r="N636" s="14"/>
      <c r="O636" s="14"/>
      <c r="P636" s="14"/>
      <c r="V636" s="36">
        <f t="shared" si="81"/>
        <v>1447.54</v>
      </c>
      <c r="W636" s="36">
        <f t="shared" si="82"/>
        <v>1438.88</v>
      </c>
    </row>
    <row r="637" spans="1:23" x14ac:dyDescent="0.2">
      <c r="A637" s="171">
        <v>41594</v>
      </c>
      <c r="B637" s="2">
        <v>298635855.77999997</v>
      </c>
      <c r="C637" s="2">
        <v>1443.21</v>
      </c>
      <c r="D637" s="2">
        <f t="shared" si="76"/>
        <v>0</v>
      </c>
      <c r="E637" s="30">
        <f t="shared" si="76"/>
        <v>0</v>
      </c>
      <c r="F637" s="73">
        <f t="shared" si="77"/>
        <v>0</v>
      </c>
      <c r="G637" s="43">
        <f t="shared" si="77"/>
        <v>0</v>
      </c>
      <c r="I637" s="19">
        <f t="shared" si="85"/>
        <v>7343.5</v>
      </c>
      <c r="J637" s="138">
        <f t="shared" si="83"/>
        <v>3182.1853000000001</v>
      </c>
      <c r="K637" s="78">
        <f t="shared" si="79"/>
        <v>572.79340000000002</v>
      </c>
      <c r="L637" s="144">
        <f t="shared" si="84"/>
        <v>815.94500000000005</v>
      </c>
      <c r="M637" s="87">
        <f t="shared" si="80"/>
        <v>146.87010000000001</v>
      </c>
      <c r="N637" s="14"/>
      <c r="O637" s="14"/>
      <c r="P637" s="14"/>
      <c r="V637" s="36">
        <f t="shared" si="81"/>
        <v>1447.54</v>
      </c>
      <c r="W637" s="36">
        <f t="shared" si="82"/>
        <v>1438.88</v>
      </c>
    </row>
    <row r="638" spans="1:23" x14ac:dyDescent="0.2">
      <c r="A638" s="171">
        <v>41595</v>
      </c>
      <c r="B638" s="2">
        <v>298635855.77999997</v>
      </c>
      <c r="C638" s="2">
        <v>1443.21</v>
      </c>
      <c r="D638" s="2">
        <f t="shared" si="76"/>
        <v>0</v>
      </c>
      <c r="E638" s="30">
        <f t="shared" si="76"/>
        <v>0</v>
      </c>
      <c r="F638" s="73">
        <f t="shared" si="77"/>
        <v>0</v>
      </c>
      <c r="G638" s="43">
        <f t="shared" si="77"/>
        <v>0</v>
      </c>
      <c r="I638" s="19">
        <f t="shared" si="85"/>
        <v>7343.5</v>
      </c>
      <c r="J638" s="138">
        <f t="shared" si="83"/>
        <v>3182.1853000000001</v>
      </c>
      <c r="K638" s="78">
        <f t="shared" si="79"/>
        <v>572.79340000000002</v>
      </c>
      <c r="L638" s="144">
        <f t="shared" si="84"/>
        <v>815.94500000000005</v>
      </c>
      <c r="M638" s="87">
        <f t="shared" si="80"/>
        <v>146.87010000000001</v>
      </c>
      <c r="N638" s="14"/>
      <c r="O638" s="14"/>
      <c r="P638" s="14"/>
      <c r="V638" s="36">
        <f t="shared" si="81"/>
        <v>1447.54</v>
      </c>
      <c r="W638" s="36">
        <f t="shared" si="82"/>
        <v>1438.88</v>
      </c>
    </row>
    <row r="639" spans="1:23" x14ac:dyDescent="0.2">
      <c r="A639" s="171">
        <v>41596</v>
      </c>
      <c r="B639" s="2">
        <v>298635855.77999997</v>
      </c>
      <c r="C639" s="2">
        <v>1443.21</v>
      </c>
      <c r="D639" s="2">
        <f t="shared" ref="D639:E682" si="86">IF(B639-B638=-B639-B638,0,B639-B638)</f>
        <v>0</v>
      </c>
      <c r="E639" s="30">
        <f t="shared" si="86"/>
        <v>0</v>
      </c>
      <c r="F639" s="73">
        <f t="shared" ref="F639:G682" si="87">IFERROR(D639/B638,0)</f>
        <v>0</v>
      </c>
      <c r="G639" s="43">
        <f t="shared" si="87"/>
        <v>0</v>
      </c>
      <c r="I639" s="31">
        <f t="shared" si="85"/>
        <v>7343.5</v>
      </c>
      <c r="J639" s="137">
        <f t="shared" si="83"/>
        <v>3182.1853000000001</v>
      </c>
      <c r="K639" s="77">
        <f t="shared" si="79"/>
        <v>572.79340000000002</v>
      </c>
      <c r="L639" s="137">
        <f t="shared" si="84"/>
        <v>815.94500000000005</v>
      </c>
      <c r="M639" s="77">
        <f t="shared" si="80"/>
        <v>146.87010000000001</v>
      </c>
      <c r="N639" s="14"/>
      <c r="O639" s="14"/>
      <c r="P639" s="14"/>
      <c r="V639" s="36">
        <f t="shared" si="81"/>
        <v>1447.54</v>
      </c>
      <c r="W639" s="36">
        <f t="shared" si="82"/>
        <v>1438.88</v>
      </c>
    </row>
    <row r="640" spans="1:23" x14ac:dyDescent="0.2">
      <c r="A640" s="171">
        <v>41597</v>
      </c>
      <c r="B640" s="2">
        <v>298635855.77999997</v>
      </c>
      <c r="C640" s="2">
        <v>1443.21</v>
      </c>
      <c r="D640" s="2">
        <f t="shared" si="86"/>
        <v>0</v>
      </c>
      <c r="E640" s="30">
        <f t="shared" si="86"/>
        <v>0</v>
      </c>
      <c r="F640" s="73">
        <f t="shared" si="87"/>
        <v>0</v>
      </c>
      <c r="G640" s="43">
        <f t="shared" si="87"/>
        <v>0</v>
      </c>
      <c r="I640" s="31">
        <f t="shared" si="85"/>
        <v>7343.5</v>
      </c>
      <c r="J640" s="137">
        <f t="shared" si="83"/>
        <v>3182.1853000000001</v>
      </c>
      <c r="K640" s="77">
        <f t="shared" si="79"/>
        <v>572.79340000000002</v>
      </c>
      <c r="L640" s="137">
        <f t="shared" si="84"/>
        <v>815.94500000000005</v>
      </c>
      <c r="M640" s="77">
        <f t="shared" si="80"/>
        <v>146.87010000000001</v>
      </c>
      <c r="N640" s="14"/>
      <c r="O640" s="14"/>
      <c r="P640" s="14"/>
      <c r="V640" s="36">
        <f t="shared" si="81"/>
        <v>1447.54</v>
      </c>
      <c r="W640" s="36">
        <f t="shared" si="82"/>
        <v>1438.88</v>
      </c>
    </row>
    <row r="641" spans="1:23" x14ac:dyDescent="0.2">
      <c r="A641" s="171">
        <v>41598</v>
      </c>
      <c r="B641" s="2">
        <v>298635855.77999997</v>
      </c>
      <c r="C641" s="2">
        <v>1443.21</v>
      </c>
      <c r="D641" s="2">
        <f t="shared" si="86"/>
        <v>0</v>
      </c>
      <c r="E641" s="30">
        <f t="shared" si="86"/>
        <v>0</v>
      </c>
      <c r="F641" s="73">
        <f t="shared" si="87"/>
        <v>0</v>
      </c>
      <c r="G641" s="43">
        <f t="shared" si="87"/>
        <v>0</v>
      </c>
      <c r="I641" s="19">
        <f t="shared" si="85"/>
        <v>7343.5</v>
      </c>
      <c r="J641" s="138">
        <f t="shared" si="83"/>
        <v>3182.1853000000001</v>
      </c>
      <c r="K641" s="78">
        <f t="shared" si="79"/>
        <v>572.79340000000002</v>
      </c>
      <c r="L641" s="144">
        <f t="shared" si="84"/>
        <v>815.94500000000005</v>
      </c>
      <c r="M641" s="87">
        <f t="shared" si="80"/>
        <v>146.87010000000001</v>
      </c>
      <c r="N641" s="14"/>
      <c r="O641" s="14"/>
      <c r="P641" s="14"/>
      <c r="V641" s="36">
        <f t="shared" si="81"/>
        <v>1447.54</v>
      </c>
      <c r="W641" s="36">
        <f t="shared" si="82"/>
        <v>1438.88</v>
      </c>
    </row>
    <row r="642" spans="1:23" x14ac:dyDescent="0.2">
      <c r="A642" s="171">
        <v>41599</v>
      </c>
      <c r="B642" s="2">
        <v>298635855.77999997</v>
      </c>
      <c r="C642" s="2">
        <v>1443.21</v>
      </c>
      <c r="D642" s="2">
        <f t="shared" si="86"/>
        <v>0</v>
      </c>
      <c r="E642" s="30">
        <f t="shared" si="86"/>
        <v>0</v>
      </c>
      <c r="F642" s="73">
        <f t="shared" si="87"/>
        <v>0</v>
      </c>
      <c r="G642" s="43">
        <f t="shared" si="87"/>
        <v>0</v>
      </c>
      <c r="I642" s="19">
        <f t="shared" ref="I642:I673" si="88">ROUND(B641*$N$2/$O$1053,2)</f>
        <v>7343.5</v>
      </c>
      <c r="J642" s="138">
        <f t="shared" si="83"/>
        <v>3182.1853000000001</v>
      </c>
      <c r="K642" s="78">
        <f t="shared" si="79"/>
        <v>572.79340000000002</v>
      </c>
      <c r="L642" s="144">
        <f t="shared" si="84"/>
        <v>815.94500000000005</v>
      </c>
      <c r="M642" s="87">
        <f t="shared" si="80"/>
        <v>146.87010000000001</v>
      </c>
      <c r="N642" s="14"/>
      <c r="O642" s="14"/>
      <c r="P642" s="14"/>
      <c r="V642" s="36">
        <f t="shared" si="81"/>
        <v>1447.54</v>
      </c>
      <c r="W642" s="36">
        <f t="shared" si="82"/>
        <v>1438.88</v>
      </c>
    </row>
    <row r="643" spans="1:23" x14ac:dyDescent="0.2">
      <c r="A643" s="171">
        <v>41600</v>
      </c>
      <c r="B643" s="2">
        <v>298635855.77999997</v>
      </c>
      <c r="C643" s="2">
        <v>1443.21</v>
      </c>
      <c r="D643" s="2">
        <f t="shared" si="86"/>
        <v>0</v>
      </c>
      <c r="E643" s="30">
        <f t="shared" si="86"/>
        <v>0</v>
      </c>
      <c r="F643" s="73">
        <f t="shared" si="87"/>
        <v>0</v>
      </c>
      <c r="G643" s="43">
        <f t="shared" si="87"/>
        <v>0</v>
      </c>
      <c r="I643" s="19">
        <f t="shared" si="88"/>
        <v>7343.5</v>
      </c>
      <c r="J643" s="138">
        <f t="shared" si="83"/>
        <v>3182.1853000000001</v>
      </c>
      <c r="K643" s="78">
        <f t="shared" si="79"/>
        <v>572.79340000000002</v>
      </c>
      <c r="L643" s="144">
        <f t="shared" si="84"/>
        <v>815.94500000000005</v>
      </c>
      <c r="M643" s="87">
        <f t="shared" si="80"/>
        <v>146.87010000000001</v>
      </c>
      <c r="N643" s="14"/>
      <c r="O643" s="14"/>
      <c r="P643" s="14"/>
      <c r="V643" s="36">
        <f t="shared" si="81"/>
        <v>1447.54</v>
      </c>
      <c r="W643" s="36">
        <f t="shared" si="82"/>
        <v>1438.88</v>
      </c>
    </row>
    <row r="644" spans="1:23" x14ac:dyDescent="0.2">
      <c r="A644" s="171">
        <v>41601</v>
      </c>
      <c r="B644" s="2">
        <v>298635855.77999997</v>
      </c>
      <c r="C644" s="2">
        <v>1443.21</v>
      </c>
      <c r="D644" s="2">
        <f t="shared" si="86"/>
        <v>0</v>
      </c>
      <c r="E644" s="30">
        <f t="shared" si="86"/>
        <v>0</v>
      </c>
      <c r="F644" s="73">
        <f t="shared" si="87"/>
        <v>0</v>
      </c>
      <c r="G644" s="43">
        <f t="shared" si="87"/>
        <v>0</v>
      </c>
      <c r="I644" s="19">
        <f t="shared" si="88"/>
        <v>7343.5</v>
      </c>
      <c r="J644" s="138">
        <f t="shared" si="83"/>
        <v>3182.1853000000001</v>
      </c>
      <c r="K644" s="78">
        <f t="shared" si="79"/>
        <v>572.79340000000002</v>
      </c>
      <c r="L644" s="144">
        <f t="shared" si="84"/>
        <v>815.94500000000005</v>
      </c>
      <c r="M644" s="87">
        <f t="shared" si="80"/>
        <v>146.87010000000001</v>
      </c>
      <c r="N644" s="14"/>
      <c r="O644" s="14"/>
      <c r="P644" s="14"/>
      <c r="V644" s="36">
        <f t="shared" si="81"/>
        <v>1447.54</v>
      </c>
      <c r="W644" s="36">
        <f t="shared" si="82"/>
        <v>1438.88</v>
      </c>
    </row>
    <row r="645" spans="1:23" x14ac:dyDescent="0.2">
      <c r="A645" s="171">
        <v>41602</v>
      </c>
      <c r="B645" s="2">
        <v>298635855.77999997</v>
      </c>
      <c r="C645" s="2">
        <v>1443.21</v>
      </c>
      <c r="D645" s="2">
        <f t="shared" si="86"/>
        <v>0</v>
      </c>
      <c r="E645" s="30">
        <f t="shared" si="86"/>
        <v>0</v>
      </c>
      <c r="F645" s="73">
        <f t="shared" si="87"/>
        <v>0</v>
      </c>
      <c r="G645" s="43">
        <f t="shared" si="87"/>
        <v>0</v>
      </c>
      <c r="I645" s="19">
        <f t="shared" si="88"/>
        <v>7343.5</v>
      </c>
      <c r="J645" s="138">
        <f t="shared" si="83"/>
        <v>3182.1853000000001</v>
      </c>
      <c r="K645" s="78">
        <f t="shared" si="79"/>
        <v>572.79340000000002</v>
      </c>
      <c r="L645" s="144">
        <f t="shared" si="84"/>
        <v>815.94500000000005</v>
      </c>
      <c r="M645" s="87">
        <f t="shared" si="80"/>
        <v>146.87010000000001</v>
      </c>
      <c r="V645" s="36">
        <f t="shared" si="81"/>
        <v>1447.54</v>
      </c>
      <c r="W645" s="36">
        <f t="shared" si="82"/>
        <v>1438.88</v>
      </c>
    </row>
    <row r="646" spans="1:23" x14ac:dyDescent="0.2">
      <c r="A646" s="171">
        <v>41603</v>
      </c>
      <c r="B646" s="2">
        <v>298635855.77999997</v>
      </c>
      <c r="C646" s="2">
        <v>1443.21</v>
      </c>
      <c r="D646" s="2">
        <f t="shared" si="86"/>
        <v>0</v>
      </c>
      <c r="E646" s="30">
        <f t="shared" si="86"/>
        <v>0</v>
      </c>
      <c r="F646" s="73">
        <f t="shared" si="87"/>
        <v>0</v>
      </c>
      <c r="G646" s="43">
        <f t="shared" si="87"/>
        <v>0</v>
      </c>
      <c r="I646" s="31">
        <f t="shared" si="88"/>
        <v>7343.5</v>
      </c>
      <c r="J646" s="137">
        <f t="shared" si="83"/>
        <v>3182.1853000000001</v>
      </c>
      <c r="K646" s="77">
        <f t="shared" si="79"/>
        <v>572.79340000000002</v>
      </c>
      <c r="L646" s="137">
        <f t="shared" si="84"/>
        <v>815.94500000000005</v>
      </c>
      <c r="M646" s="77">
        <f t="shared" si="80"/>
        <v>146.87010000000001</v>
      </c>
      <c r="V646" s="36">
        <f t="shared" si="81"/>
        <v>1447.54</v>
      </c>
      <c r="W646" s="36">
        <f t="shared" si="82"/>
        <v>1438.88</v>
      </c>
    </row>
    <row r="647" spans="1:23" x14ac:dyDescent="0.2">
      <c r="A647" s="171">
        <v>41604</v>
      </c>
      <c r="B647" s="2">
        <v>298635855.77999997</v>
      </c>
      <c r="C647" s="2">
        <v>1443.21</v>
      </c>
      <c r="D647" s="2">
        <f t="shared" si="86"/>
        <v>0</v>
      </c>
      <c r="E647" s="30">
        <f t="shared" si="86"/>
        <v>0</v>
      </c>
      <c r="F647" s="73">
        <f t="shared" si="87"/>
        <v>0</v>
      </c>
      <c r="G647" s="43">
        <f t="shared" si="87"/>
        <v>0</v>
      </c>
      <c r="I647" s="31">
        <f t="shared" si="88"/>
        <v>7343.5</v>
      </c>
      <c r="J647" s="137">
        <f t="shared" si="83"/>
        <v>3182.1853000000001</v>
      </c>
      <c r="K647" s="77">
        <f t="shared" si="79"/>
        <v>572.79340000000002</v>
      </c>
      <c r="L647" s="137">
        <f t="shared" si="84"/>
        <v>815.94500000000005</v>
      </c>
      <c r="M647" s="77">
        <f t="shared" si="80"/>
        <v>146.87010000000001</v>
      </c>
      <c r="N647" s="191" t="s">
        <v>54</v>
      </c>
      <c r="O647" s="191"/>
      <c r="P647" s="191"/>
      <c r="V647" s="36">
        <f t="shared" si="81"/>
        <v>1447.54</v>
      </c>
      <c r="W647" s="36">
        <f t="shared" si="82"/>
        <v>1438.88</v>
      </c>
    </row>
    <row r="648" spans="1:23" x14ac:dyDescent="0.2">
      <c r="A648" s="171">
        <v>41605</v>
      </c>
      <c r="B648" s="2">
        <v>298635855.77999997</v>
      </c>
      <c r="C648" s="2">
        <v>1443.21</v>
      </c>
      <c r="D648" s="2">
        <f t="shared" si="86"/>
        <v>0</v>
      </c>
      <c r="E648" s="30">
        <f t="shared" si="86"/>
        <v>0</v>
      </c>
      <c r="F648" s="73">
        <f t="shared" si="87"/>
        <v>0</v>
      </c>
      <c r="G648" s="43">
        <f t="shared" si="87"/>
        <v>0</v>
      </c>
      <c r="I648" s="19">
        <f t="shared" si="88"/>
        <v>7343.5</v>
      </c>
      <c r="J648" s="138">
        <f t="shared" si="83"/>
        <v>3182.1853000000001</v>
      </c>
      <c r="K648" s="78">
        <f t="shared" ref="K648:K681" si="89">ROUND(J648*18%,4)</f>
        <v>572.79340000000002</v>
      </c>
      <c r="L648" s="144">
        <f t="shared" si="84"/>
        <v>815.94500000000005</v>
      </c>
      <c r="M648" s="87">
        <f t="shared" ref="M648:M681" si="90">ROUND(L648*18%,4)</f>
        <v>146.87010000000001</v>
      </c>
      <c r="N648" s="119" t="s">
        <v>52</v>
      </c>
      <c r="O648" s="120">
        <f>SUM(J623:J652)</f>
        <v>95456.012599999973</v>
      </c>
      <c r="P648" s="76">
        <f>SUM(L623:L652)</f>
        <v>24475.901999999998</v>
      </c>
      <c r="V648" s="36">
        <f t="shared" ref="V648:V681" si="91">C648+(ROUND(C648*$V$2,2))</f>
        <v>1447.54</v>
      </c>
      <c r="W648" s="36">
        <f t="shared" ref="W648:W681" si="92">C648-(ROUND(C648*$V$2,2))</f>
        <v>1438.88</v>
      </c>
    </row>
    <row r="649" spans="1:23" x14ac:dyDescent="0.2">
      <c r="A649" s="171">
        <v>41606</v>
      </c>
      <c r="B649" s="2">
        <v>298635855.77999997</v>
      </c>
      <c r="C649" s="2">
        <v>1443.21</v>
      </c>
      <c r="D649" s="2">
        <f t="shared" si="86"/>
        <v>0</v>
      </c>
      <c r="E649" s="30">
        <f t="shared" si="86"/>
        <v>0</v>
      </c>
      <c r="F649" s="73">
        <f t="shared" si="87"/>
        <v>0</v>
      </c>
      <c r="G649" s="43">
        <f t="shared" si="87"/>
        <v>0</v>
      </c>
      <c r="I649" s="19">
        <f t="shared" si="88"/>
        <v>7343.5</v>
      </c>
      <c r="J649" s="138">
        <f t="shared" si="83"/>
        <v>3182.1853000000001</v>
      </c>
      <c r="K649" s="78">
        <f t="shared" si="89"/>
        <v>572.79340000000002</v>
      </c>
      <c r="L649" s="144">
        <f t="shared" si="84"/>
        <v>815.94500000000005</v>
      </c>
      <c r="M649" s="87">
        <f t="shared" si="90"/>
        <v>146.87010000000001</v>
      </c>
      <c r="N649" s="119" t="s">
        <v>53</v>
      </c>
      <c r="O649" s="76">
        <f>SUM(K623:K652)</f>
        <v>17182.083600000009</v>
      </c>
      <c r="P649" s="76">
        <f>SUM(M623:M652)</f>
        <v>4405.662400000002</v>
      </c>
      <c r="V649" s="36">
        <f t="shared" si="91"/>
        <v>1447.54</v>
      </c>
      <c r="W649" s="36">
        <f t="shared" si="92"/>
        <v>1438.88</v>
      </c>
    </row>
    <row r="650" spans="1:23" x14ac:dyDescent="0.2">
      <c r="A650" s="171">
        <v>41607</v>
      </c>
      <c r="B650" s="31">
        <v>298187902</v>
      </c>
      <c r="C650" s="31">
        <v>1441.05</v>
      </c>
      <c r="D650" s="2">
        <f t="shared" si="86"/>
        <v>-447953.77999997139</v>
      </c>
      <c r="E650" s="30">
        <f t="shared" si="86"/>
        <v>-2.1600000000000819</v>
      </c>
      <c r="F650" s="73">
        <f t="shared" si="87"/>
        <v>-1.4999999877106901E-3</v>
      </c>
      <c r="G650" s="43">
        <f t="shared" si="87"/>
        <v>-1.496663687197346E-3</v>
      </c>
      <c r="I650" s="19">
        <f t="shared" si="88"/>
        <v>7343.5</v>
      </c>
      <c r="J650" s="138">
        <f t="shared" si="83"/>
        <v>3182.1853000000001</v>
      </c>
      <c r="K650" s="78">
        <f t="shared" si="89"/>
        <v>572.79340000000002</v>
      </c>
      <c r="L650" s="144">
        <f t="shared" si="84"/>
        <v>815.94500000000005</v>
      </c>
      <c r="M650" s="87">
        <f t="shared" si="90"/>
        <v>146.87010000000001</v>
      </c>
      <c r="N650" s="186" t="s">
        <v>15</v>
      </c>
      <c r="O650" s="186"/>
      <c r="P650" s="186"/>
      <c r="V650" s="36">
        <f t="shared" si="91"/>
        <v>1445.37</v>
      </c>
      <c r="W650" s="36">
        <f t="shared" si="92"/>
        <v>1436.73</v>
      </c>
    </row>
    <row r="651" spans="1:23" x14ac:dyDescent="0.2">
      <c r="A651" s="171">
        <v>41608</v>
      </c>
      <c r="B651" s="2">
        <v>298187902</v>
      </c>
      <c r="C651" s="2">
        <v>1441.05</v>
      </c>
      <c r="D651" s="2">
        <f t="shared" si="86"/>
        <v>0</v>
      </c>
      <c r="E651" s="30">
        <f t="shared" si="86"/>
        <v>0</v>
      </c>
      <c r="F651" s="73">
        <f t="shared" si="87"/>
        <v>0</v>
      </c>
      <c r="G651" s="43">
        <f t="shared" si="87"/>
        <v>0</v>
      </c>
      <c r="I651" s="19">
        <f t="shared" si="88"/>
        <v>7332.49</v>
      </c>
      <c r="J651" s="138">
        <f t="shared" si="83"/>
        <v>3177.4121</v>
      </c>
      <c r="K651" s="78">
        <f t="shared" si="89"/>
        <v>571.93420000000003</v>
      </c>
      <c r="L651" s="144">
        <f t="shared" si="84"/>
        <v>814.721</v>
      </c>
      <c r="M651" s="87">
        <f t="shared" si="90"/>
        <v>146.6498</v>
      </c>
      <c r="N651" s="92" t="s">
        <v>43</v>
      </c>
      <c r="O651" s="172" t="s">
        <v>39</v>
      </c>
      <c r="P651" s="93" t="s">
        <v>40</v>
      </c>
      <c r="V651" s="36">
        <f t="shared" si="91"/>
        <v>1445.37</v>
      </c>
      <c r="W651" s="36">
        <f t="shared" si="92"/>
        <v>1436.73</v>
      </c>
    </row>
    <row r="652" spans="1:23" x14ac:dyDescent="0.2">
      <c r="A652" s="171">
        <v>41609</v>
      </c>
      <c r="B652" s="2">
        <v>298187902</v>
      </c>
      <c r="C652" s="2">
        <v>1441.05</v>
      </c>
      <c r="D652" s="2">
        <f t="shared" si="86"/>
        <v>0</v>
      </c>
      <c r="E652" s="30">
        <f t="shared" si="86"/>
        <v>0</v>
      </c>
      <c r="F652" s="73">
        <f t="shared" si="87"/>
        <v>0</v>
      </c>
      <c r="G652" s="43">
        <f t="shared" si="87"/>
        <v>0</v>
      </c>
      <c r="I652" s="32">
        <f t="shared" si="88"/>
        <v>7332.49</v>
      </c>
      <c r="J652" s="139">
        <f t="shared" si="83"/>
        <v>3177.4121</v>
      </c>
      <c r="K652" s="79">
        <f t="shared" si="89"/>
        <v>571.93420000000003</v>
      </c>
      <c r="L652" s="139">
        <f t="shared" si="84"/>
        <v>814.721</v>
      </c>
      <c r="M652" s="79">
        <f t="shared" si="90"/>
        <v>146.6498</v>
      </c>
      <c r="N652" s="94">
        <f>SUM(I623:I652)</f>
        <v>220282.97999999998</v>
      </c>
      <c r="O652" s="89">
        <f>IF(SUM(J623:J652)&lt;20000,20000,SUM(J623:J652))</f>
        <v>95456.012599999973</v>
      </c>
      <c r="P652" s="91">
        <f>IF(SUM(L623:L652)&lt;6000,6000,SUM(L623:L652))</f>
        <v>24475.901999999998</v>
      </c>
      <c r="V652" s="36">
        <f t="shared" si="91"/>
        <v>1445.37</v>
      </c>
      <c r="W652" s="36">
        <f t="shared" si="92"/>
        <v>1436.73</v>
      </c>
    </row>
    <row r="653" spans="1:23" x14ac:dyDescent="0.2">
      <c r="A653" s="171">
        <v>41610</v>
      </c>
      <c r="B653" s="2">
        <v>298187902</v>
      </c>
      <c r="C653" s="2">
        <v>1441.05</v>
      </c>
      <c r="D653" s="2">
        <f t="shared" si="86"/>
        <v>0</v>
      </c>
      <c r="E653" s="30">
        <f t="shared" si="86"/>
        <v>0</v>
      </c>
      <c r="F653" s="73">
        <f t="shared" si="87"/>
        <v>0</v>
      </c>
      <c r="G653" s="43">
        <f t="shared" si="87"/>
        <v>0</v>
      </c>
      <c r="I653" s="31">
        <f t="shared" si="88"/>
        <v>7332.49</v>
      </c>
      <c r="J653" s="137">
        <f t="shared" si="83"/>
        <v>3177.4121</v>
      </c>
      <c r="K653" s="77">
        <f t="shared" si="89"/>
        <v>571.93420000000003</v>
      </c>
      <c r="L653" s="137">
        <f t="shared" si="84"/>
        <v>814.721</v>
      </c>
      <c r="M653" s="77">
        <f t="shared" si="90"/>
        <v>146.6498</v>
      </c>
      <c r="N653" s="94">
        <f>ROUND(N652*18/118,2)</f>
        <v>33602.49</v>
      </c>
      <c r="O653" s="95">
        <f>IF(O652=TRUE,SUM(K623:K652),O652*18%)</f>
        <v>17182.082267999995</v>
      </c>
      <c r="P653" s="96">
        <f>IF(P652=TRUE,SUM(M623:M652),P652*18%)</f>
        <v>4405.6623599999994</v>
      </c>
      <c r="Q653" s="34"/>
      <c r="V653" s="36">
        <f t="shared" si="91"/>
        <v>1445.37</v>
      </c>
      <c r="W653" s="36">
        <f t="shared" si="92"/>
        <v>1436.73</v>
      </c>
    </row>
    <row r="654" spans="1:23" x14ac:dyDescent="0.2">
      <c r="A654" s="171">
        <v>41611</v>
      </c>
      <c r="B654" s="2">
        <v>298187902</v>
      </c>
      <c r="C654" s="2">
        <v>1441.05</v>
      </c>
      <c r="D654" s="2">
        <f t="shared" si="86"/>
        <v>0</v>
      </c>
      <c r="E654" s="30">
        <f t="shared" si="86"/>
        <v>0</v>
      </c>
      <c r="F654" s="73">
        <f t="shared" si="87"/>
        <v>0</v>
      </c>
      <c r="G654" s="43">
        <f t="shared" si="87"/>
        <v>0</v>
      </c>
      <c r="I654" s="31">
        <f t="shared" si="88"/>
        <v>7332.49</v>
      </c>
      <c r="J654" s="137">
        <f t="shared" si="83"/>
        <v>3177.4121</v>
      </c>
      <c r="K654" s="77">
        <f t="shared" si="89"/>
        <v>571.93420000000003</v>
      </c>
      <c r="L654" s="137">
        <f t="shared" si="84"/>
        <v>814.721</v>
      </c>
      <c r="M654" s="77">
        <f t="shared" si="90"/>
        <v>146.6498</v>
      </c>
      <c r="N654" s="190" t="s">
        <v>47</v>
      </c>
      <c r="O654" s="190"/>
      <c r="P654" s="190"/>
      <c r="Q654" s="34"/>
      <c r="V654" s="36">
        <f t="shared" si="91"/>
        <v>1445.37</v>
      </c>
      <c r="W654" s="36">
        <f t="shared" si="92"/>
        <v>1436.73</v>
      </c>
    </row>
    <row r="655" spans="1:23" x14ac:dyDescent="0.2">
      <c r="A655" s="171">
        <v>41612</v>
      </c>
      <c r="B655" s="2">
        <v>298187902</v>
      </c>
      <c r="C655" s="2">
        <v>1441.05</v>
      </c>
      <c r="D655" s="2">
        <f t="shared" si="86"/>
        <v>0</v>
      </c>
      <c r="E655" s="30">
        <f t="shared" si="86"/>
        <v>0</v>
      </c>
      <c r="F655" s="73">
        <f t="shared" si="87"/>
        <v>0</v>
      </c>
      <c r="G655" s="43">
        <f t="shared" si="87"/>
        <v>0</v>
      </c>
      <c r="I655" s="19">
        <f t="shared" si="88"/>
        <v>7332.49</v>
      </c>
      <c r="J655" s="138">
        <f t="shared" si="83"/>
        <v>3177.4121</v>
      </c>
      <c r="K655" s="78">
        <f t="shared" si="89"/>
        <v>571.93420000000003</v>
      </c>
      <c r="L655" s="144">
        <f t="shared" si="84"/>
        <v>814.721</v>
      </c>
      <c r="M655" s="87">
        <f t="shared" si="90"/>
        <v>146.6498</v>
      </c>
      <c r="N655" s="75"/>
      <c r="O655" s="75"/>
      <c r="P655" s="75"/>
      <c r="Q655" s="34"/>
      <c r="V655" s="36">
        <f t="shared" si="91"/>
        <v>1445.37</v>
      </c>
      <c r="W655" s="36">
        <f t="shared" si="92"/>
        <v>1436.73</v>
      </c>
    </row>
    <row r="656" spans="1:23" x14ac:dyDescent="0.2">
      <c r="A656" s="171">
        <v>41613</v>
      </c>
      <c r="B656" s="2">
        <v>298187902</v>
      </c>
      <c r="C656" s="2">
        <v>1441.05</v>
      </c>
      <c r="D656" s="2">
        <f t="shared" si="86"/>
        <v>0</v>
      </c>
      <c r="E656" s="30">
        <f t="shared" si="86"/>
        <v>0</v>
      </c>
      <c r="F656" s="73">
        <f t="shared" si="87"/>
        <v>0</v>
      </c>
      <c r="G656" s="43">
        <f t="shared" si="87"/>
        <v>0</v>
      </c>
      <c r="I656" s="19">
        <f t="shared" si="88"/>
        <v>7332.49</v>
      </c>
      <c r="J656" s="138">
        <f t="shared" si="83"/>
        <v>3177.4121</v>
      </c>
      <c r="K656" s="78">
        <f t="shared" si="89"/>
        <v>571.93420000000003</v>
      </c>
      <c r="L656" s="144">
        <f t="shared" si="84"/>
        <v>814.721</v>
      </c>
      <c r="M656" s="87">
        <f t="shared" si="90"/>
        <v>146.6498</v>
      </c>
      <c r="N656" s="14"/>
      <c r="O656" s="14"/>
      <c r="P656" s="14"/>
      <c r="Q656" s="34"/>
      <c r="V656" s="36">
        <f t="shared" si="91"/>
        <v>1445.37</v>
      </c>
      <c r="W656" s="36">
        <f t="shared" si="92"/>
        <v>1436.73</v>
      </c>
    </row>
    <row r="657" spans="1:23" x14ac:dyDescent="0.2">
      <c r="A657" s="171">
        <v>41614</v>
      </c>
      <c r="B657" s="2">
        <v>298187902</v>
      </c>
      <c r="C657" s="2">
        <v>1441.05</v>
      </c>
      <c r="D657" s="2">
        <f t="shared" si="86"/>
        <v>0</v>
      </c>
      <c r="E657" s="30">
        <f t="shared" si="86"/>
        <v>0</v>
      </c>
      <c r="F657" s="73">
        <f t="shared" si="87"/>
        <v>0</v>
      </c>
      <c r="G657" s="43">
        <f t="shared" si="87"/>
        <v>0</v>
      </c>
      <c r="I657" s="19">
        <f t="shared" si="88"/>
        <v>7332.49</v>
      </c>
      <c r="J657" s="138">
        <f t="shared" si="83"/>
        <v>3177.4121</v>
      </c>
      <c r="K657" s="78">
        <f t="shared" si="89"/>
        <v>571.93420000000003</v>
      </c>
      <c r="L657" s="144">
        <f t="shared" si="84"/>
        <v>814.721</v>
      </c>
      <c r="M657" s="87">
        <f t="shared" si="90"/>
        <v>146.6498</v>
      </c>
      <c r="N657" s="14"/>
      <c r="O657" s="14"/>
      <c r="P657" s="14"/>
      <c r="Q657" s="34"/>
      <c r="V657" s="36">
        <f t="shared" si="91"/>
        <v>1445.37</v>
      </c>
      <c r="W657" s="36">
        <f t="shared" si="92"/>
        <v>1436.73</v>
      </c>
    </row>
    <row r="658" spans="1:23" x14ac:dyDescent="0.2">
      <c r="A658" s="171">
        <v>41615</v>
      </c>
      <c r="B658" s="2">
        <v>298187902</v>
      </c>
      <c r="C658" s="2">
        <v>1441.05</v>
      </c>
      <c r="D658" s="2">
        <f t="shared" si="86"/>
        <v>0</v>
      </c>
      <c r="E658" s="30">
        <f t="shared" si="86"/>
        <v>0</v>
      </c>
      <c r="F658" s="73">
        <f t="shared" si="87"/>
        <v>0</v>
      </c>
      <c r="G658" s="43">
        <f t="shared" si="87"/>
        <v>0</v>
      </c>
      <c r="I658" s="19">
        <f t="shared" si="88"/>
        <v>7332.49</v>
      </c>
      <c r="J658" s="138">
        <f t="shared" si="83"/>
        <v>3177.4121</v>
      </c>
      <c r="K658" s="78">
        <f t="shared" si="89"/>
        <v>571.93420000000003</v>
      </c>
      <c r="L658" s="144">
        <f t="shared" si="84"/>
        <v>814.721</v>
      </c>
      <c r="M658" s="87">
        <f t="shared" si="90"/>
        <v>146.6498</v>
      </c>
      <c r="N658" s="14"/>
      <c r="O658" s="14"/>
      <c r="P658" s="14"/>
      <c r="Q658" s="34"/>
      <c r="V658" s="36">
        <f t="shared" si="91"/>
        <v>1445.37</v>
      </c>
      <c r="W658" s="36">
        <f t="shared" si="92"/>
        <v>1436.73</v>
      </c>
    </row>
    <row r="659" spans="1:23" x14ac:dyDescent="0.2">
      <c r="A659" s="171">
        <v>41616</v>
      </c>
      <c r="B659" s="2">
        <v>298187902</v>
      </c>
      <c r="C659" s="2">
        <v>1441.05</v>
      </c>
      <c r="D659" s="2">
        <f t="shared" si="86"/>
        <v>0</v>
      </c>
      <c r="E659" s="30">
        <f t="shared" si="86"/>
        <v>0</v>
      </c>
      <c r="F659" s="73">
        <f t="shared" si="87"/>
        <v>0</v>
      </c>
      <c r="G659" s="43">
        <f t="shared" si="87"/>
        <v>0</v>
      </c>
      <c r="I659" s="19">
        <f t="shared" si="88"/>
        <v>7332.49</v>
      </c>
      <c r="J659" s="138">
        <f t="shared" si="83"/>
        <v>3177.4121</v>
      </c>
      <c r="K659" s="78">
        <f t="shared" si="89"/>
        <v>571.93420000000003</v>
      </c>
      <c r="L659" s="144">
        <f t="shared" si="84"/>
        <v>814.721</v>
      </c>
      <c r="M659" s="87">
        <f t="shared" si="90"/>
        <v>146.6498</v>
      </c>
      <c r="N659" s="14"/>
      <c r="O659" s="14"/>
      <c r="P659" s="14"/>
      <c r="Q659" s="34"/>
      <c r="V659" s="36">
        <f t="shared" si="91"/>
        <v>1445.37</v>
      </c>
      <c r="W659" s="36">
        <f t="shared" si="92"/>
        <v>1436.73</v>
      </c>
    </row>
    <row r="660" spans="1:23" x14ac:dyDescent="0.2">
      <c r="A660" s="171">
        <v>41617</v>
      </c>
      <c r="B660" s="2">
        <v>298187902</v>
      </c>
      <c r="C660" s="2">
        <v>1441.05</v>
      </c>
      <c r="D660" s="2">
        <f t="shared" si="86"/>
        <v>0</v>
      </c>
      <c r="E660" s="30">
        <f t="shared" si="86"/>
        <v>0</v>
      </c>
      <c r="F660" s="73">
        <f t="shared" si="87"/>
        <v>0</v>
      </c>
      <c r="G660" s="43">
        <f t="shared" si="87"/>
        <v>0</v>
      </c>
      <c r="I660" s="31">
        <f t="shared" si="88"/>
        <v>7332.49</v>
      </c>
      <c r="J660" s="137">
        <f t="shared" si="83"/>
        <v>3177.4121</v>
      </c>
      <c r="K660" s="77">
        <f t="shared" si="89"/>
        <v>571.93420000000003</v>
      </c>
      <c r="L660" s="137">
        <f t="shared" si="84"/>
        <v>814.721</v>
      </c>
      <c r="M660" s="77">
        <f t="shared" si="90"/>
        <v>146.6498</v>
      </c>
      <c r="N660" s="14"/>
      <c r="O660" s="14"/>
      <c r="P660" s="14"/>
      <c r="V660" s="36">
        <f t="shared" si="91"/>
        <v>1445.37</v>
      </c>
      <c r="W660" s="36">
        <f t="shared" si="92"/>
        <v>1436.73</v>
      </c>
    </row>
    <row r="661" spans="1:23" x14ac:dyDescent="0.2">
      <c r="A661" s="171">
        <v>41618</v>
      </c>
      <c r="B661" s="2">
        <v>298187902</v>
      </c>
      <c r="C661" s="2">
        <v>1441.05</v>
      </c>
      <c r="D661" s="2">
        <f t="shared" si="86"/>
        <v>0</v>
      </c>
      <c r="E661" s="30">
        <f t="shared" si="86"/>
        <v>0</v>
      </c>
      <c r="F661" s="73">
        <f t="shared" si="87"/>
        <v>0</v>
      </c>
      <c r="G661" s="43">
        <f t="shared" si="87"/>
        <v>0</v>
      </c>
      <c r="I661" s="31">
        <f t="shared" si="88"/>
        <v>7332.49</v>
      </c>
      <c r="J661" s="137">
        <f t="shared" ref="J661:J681" si="93">ROUND(IF(B660&lt;=$R$1054,B660*$S$1054/$O$1053,MAX(IF(B660&lt;=$R$1055,B660*$S$1055/$O$1053,MAX(IF(B660&lt;=$R$1056,B660*$S$1056/$O$1053,MAX(IF(B660&lt;=$R$1057,B660*$S$1057/$O$1053,MAX(IF(B660&lt;=$R$1058,B660*$S$1058/$O$1053,MAX(IF(B660&lt;=$R$1059,B660*$S$1059/$O$1053,MAX(IF(B660&gt;$R$1060,B660*$S$1060/$O$1053,0),$R$1059*$S$1059/$O$1053)),$R$1058*$S$1058/$O$1053)),$R$1057*$S$1057/$O$1053)),$R$1056*$S$1056/$O$1053)),$R$1055*$S$1055/$O$1053)),$R$1054*$S$1054/$O$1053)),4)</f>
        <v>3177.4121</v>
      </c>
      <c r="K661" s="77">
        <f t="shared" si="89"/>
        <v>571.93420000000003</v>
      </c>
      <c r="L661" s="137">
        <f t="shared" si="84"/>
        <v>814.721</v>
      </c>
      <c r="M661" s="77">
        <f t="shared" si="90"/>
        <v>146.6498</v>
      </c>
      <c r="N661" s="14"/>
      <c r="O661" s="14"/>
      <c r="P661" s="14"/>
      <c r="V661" s="36">
        <f t="shared" si="91"/>
        <v>1445.37</v>
      </c>
      <c r="W661" s="36">
        <f t="shared" si="92"/>
        <v>1436.73</v>
      </c>
    </row>
    <row r="662" spans="1:23" x14ac:dyDescent="0.2">
      <c r="A662" s="171">
        <v>41619</v>
      </c>
      <c r="B662" s="2">
        <v>298187902</v>
      </c>
      <c r="C662" s="2">
        <v>1441.05</v>
      </c>
      <c r="D662" s="2">
        <f t="shared" si="86"/>
        <v>0</v>
      </c>
      <c r="E662" s="30">
        <f t="shared" si="86"/>
        <v>0</v>
      </c>
      <c r="F662" s="73">
        <f t="shared" si="87"/>
        <v>0</v>
      </c>
      <c r="G662" s="43">
        <f t="shared" si="87"/>
        <v>0</v>
      </c>
      <c r="I662" s="19">
        <f t="shared" si="88"/>
        <v>7332.49</v>
      </c>
      <c r="J662" s="138">
        <f t="shared" si="93"/>
        <v>3177.4121</v>
      </c>
      <c r="K662" s="78">
        <f t="shared" si="89"/>
        <v>571.93420000000003</v>
      </c>
      <c r="L662" s="144">
        <f t="shared" si="84"/>
        <v>814.721</v>
      </c>
      <c r="M662" s="87">
        <f t="shared" si="90"/>
        <v>146.6498</v>
      </c>
      <c r="N662" s="14"/>
      <c r="O662" s="14"/>
      <c r="P662" s="14"/>
      <c r="V662" s="36">
        <f t="shared" si="91"/>
        <v>1445.37</v>
      </c>
      <c r="W662" s="36">
        <f t="shared" si="92"/>
        <v>1436.73</v>
      </c>
    </row>
    <row r="663" spans="1:23" x14ac:dyDescent="0.2">
      <c r="A663" s="171">
        <v>41620</v>
      </c>
      <c r="B663" s="2">
        <v>298187902</v>
      </c>
      <c r="C663" s="2">
        <v>1441.05</v>
      </c>
      <c r="D663" s="2">
        <f t="shared" si="86"/>
        <v>0</v>
      </c>
      <c r="E663" s="30">
        <f t="shared" si="86"/>
        <v>0</v>
      </c>
      <c r="F663" s="73">
        <f t="shared" si="87"/>
        <v>0</v>
      </c>
      <c r="G663" s="43">
        <f t="shared" si="87"/>
        <v>0</v>
      </c>
      <c r="I663" s="19">
        <f t="shared" si="88"/>
        <v>7332.49</v>
      </c>
      <c r="J663" s="138">
        <f t="shared" si="93"/>
        <v>3177.4121</v>
      </c>
      <c r="K663" s="78">
        <f t="shared" si="89"/>
        <v>571.93420000000003</v>
      </c>
      <c r="L663" s="144">
        <f t="shared" si="84"/>
        <v>814.721</v>
      </c>
      <c r="M663" s="87">
        <f t="shared" si="90"/>
        <v>146.6498</v>
      </c>
      <c r="N663" s="14"/>
      <c r="O663" s="14"/>
      <c r="P663" s="14"/>
      <c r="V663" s="36">
        <f t="shared" si="91"/>
        <v>1445.37</v>
      </c>
      <c r="W663" s="36">
        <f t="shared" si="92"/>
        <v>1436.73</v>
      </c>
    </row>
    <row r="664" spans="1:23" x14ac:dyDescent="0.2">
      <c r="A664" s="171">
        <v>41621</v>
      </c>
      <c r="B664" s="2">
        <v>298187902</v>
      </c>
      <c r="C664" s="2">
        <v>1441.05</v>
      </c>
      <c r="D664" s="2">
        <f t="shared" si="86"/>
        <v>0</v>
      </c>
      <c r="E664" s="30">
        <f t="shared" si="86"/>
        <v>0</v>
      </c>
      <c r="F664" s="73">
        <f t="shared" si="87"/>
        <v>0</v>
      </c>
      <c r="G664" s="43">
        <f t="shared" si="87"/>
        <v>0</v>
      </c>
      <c r="I664" s="19">
        <f t="shared" si="88"/>
        <v>7332.49</v>
      </c>
      <c r="J664" s="138">
        <f t="shared" si="93"/>
        <v>3177.4121</v>
      </c>
      <c r="K664" s="78">
        <f t="shared" si="89"/>
        <v>571.93420000000003</v>
      </c>
      <c r="L664" s="144">
        <f t="shared" si="84"/>
        <v>814.721</v>
      </c>
      <c r="M664" s="87">
        <f t="shared" si="90"/>
        <v>146.6498</v>
      </c>
      <c r="N664" s="14"/>
      <c r="O664" s="14"/>
      <c r="P664" s="14"/>
      <c r="V664" s="36">
        <f t="shared" si="91"/>
        <v>1445.37</v>
      </c>
      <c r="W664" s="36">
        <f t="shared" si="92"/>
        <v>1436.73</v>
      </c>
    </row>
    <row r="665" spans="1:23" x14ac:dyDescent="0.2">
      <c r="A665" s="171">
        <v>41622</v>
      </c>
      <c r="B665" s="2">
        <v>298187902</v>
      </c>
      <c r="C665" s="2">
        <v>1441.05</v>
      </c>
      <c r="D665" s="2">
        <f t="shared" si="86"/>
        <v>0</v>
      </c>
      <c r="E665" s="30">
        <f t="shared" si="86"/>
        <v>0</v>
      </c>
      <c r="F665" s="73">
        <f t="shared" si="87"/>
        <v>0</v>
      </c>
      <c r="G665" s="43">
        <f t="shared" si="87"/>
        <v>0</v>
      </c>
      <c r="I665" s="19">
        <f t="shared" si="88"/>
        <v>7332.49</v>
      </c>
      <c r="J665" s="138">
        <f t="shared" si="93"/>
        <v>3177.4121</v>
      </c>
      <c r="K665" s="78">
        <f t="shared" si="89"/>
        <v>571.93420000000003</v>
      </c>
      <c r="L665" s="144">
        <f t="shared" si="84"/>
        <v>814.721</v>
      </c>
      <c r="M665" s="87">
        <f t="shared" si="90"/>
        <v>146.6498</v>
      </c>
      <c r="N665" s="14"/>
      <c r="O665" s="14"/>
      <c r="P665" s="14"/>
      <c r="V665" s="36">
        <f t="shared" si="91"/>
        <v>1445.37</v>
      </c>
      <c r="W665" s="36">
        <f t="shared" si="92"/>
        <v>1436.73</v>
      </c>
    </row>
    <row r="666" spans="1:23" x14ac:dyDescent="0.2">
      <c r="A666" s="171">
        <v>41623</v>
      </c>
      <c r="B666" s="2">
        <v>298187902</v>
      </c>
      <c r="C666" s="2">
        <v>1441.05</v>
      </c>
      <c r="D666" s="2">
        <f t="shared" si="86"/>
        <v>0</v>
      </c>
      <c r="E666" s="30">
        <f t="shared" si="86"/>
        <v>0</v>
      </c>
      <c r="F666" s="73">
        <f t="shared" si="87"/>
        <v>0</v>
      </c>
      <c r="G666" s="43">
        <f t="shared" si="87"/>
        <v>0</v>
      </c>
      <c r="I666" s="19">
        <f t="shared" si="88"/>
        <v>7332.49</v>
      </c>
      <c r="J666" s="138">
        <f t="shared" si="93"/>
        <v>3177.4121</v>
      </c>
      <c r="K666" s="78">
        <f t="shared" si="89"/>
        <v>571.93420000000003</v>
      </c>
      <c r="L666" s="144">
        <f t="shared" si="84"/>
        <v>814.721</v>
      </c>
      <c r="M666" s="87">
        <f t="shared" si="90"/>
        <v>146.6498</v>
      </c>
      <c r="N666" s="14"/>
      <c r="O666" s="14"/>
      <c r="P666" s="14"/>
      <c r="V666" s="36">
        <f t="shared" si="91"/>
        <v>1445.37</v>
      </c>
      <c r="W666" s="36">
        <f t="shared" si="92"/>
        <v>1436.73</v>
      </c>
    </row>
    <row r="667" spans="1:23" x14ac:dyDescent="0.2">
      <c r="A667" s="171">
        <v>41624</v>
      </c>
      <c r="B667" s="2">
        <v>298187902</v>
      </c>
      <c r="C667" s="2">
        <v>1441.05</v>
      </c>
      <c r="D667" s="2">
        <f t="shared" si="86"/>
        <v>0</v>
      </c>
      <c r="E667" s="30">
        <f t="shared" si="86"/>
        <v>0</v>
      </c>
      <c r="F667" s="73">
        <f t="shared" si="87"/>
        <v>0</v>
      </c>
      <c r="G667" s="43">
        <f t="shared" si="87"/>
        <v>0</v>
      </c>
      <c r="I667" s="31">
        <f t="shared" si="88"/>
        <v>7332.49</v>
      </c>
      <c r="J667" s="137">
        <f t="shared" si="93"/>
        <v>3177.4121</v>
      </c>
      <c r="K667" s="77">
        <f t="shared" si="89"/>
        <v>571.93420000000003</v>
      </c>
      <c r="L667" s="137">
        <f t="shared" si="84"/>
        <v>814.721</v>
      </c>
      <c r="M667" s="77">
        <f t="shared" si="90"/>
        <v>146.6498</v>
      </c>
      <c r="N667" s="14"/>
      <c r="O667" s="14"/>
      <c r="P667" s="14"/>
      <c r="V667" s="36">
        <f t="shared" si="91"/>
        <v>1445.37</v>
      </c>
      <c r="W667" s="36">
        <f t="shared" si="92"/>
        <v>1436.73</v>
      </c>
    </row>
    <row r="668" spans="1:23" x14ac:dyDescent="0.2">
      <c r="A668" s="171">
        <v>41625</v>
      </c>
      <c r="B668" s="2">
        <v>298187902</v>
      </c>
      <c r="C668" s="2">
        <v>1441.05</v>
      </c>
      <c r="D668" s="2">
        <f t="shared" si="86"/>
        <v>0</v>
      </c>
      <c r="E668" s="30">
        <f t="shared" si="86"/>
        <v>0</v>
      </c>
      <c r="F668" s="73">
        <f t="shared" si="87"/>
        <v>0</v>
      </c>
      <c r="G668" s="43">
        <f t="shared" si="87"/>
        <v>0</v>
      </c>
      <c r="I668" s="31">
        <f t="shared" si="88"/>
        <v>7332.49</v>
      </c>
      <c r="J668" s="137">
        <f t="shared" si="93"/>
        <v>3177.4121</v>
      </c>
      <c r="K668" s="77">
        <f t="shared" si="89"/>
        <v>571.93420000000003</v>
      </c>
      <c r="L668" s="137">
        <f t="shared" si="84"/>
        <v>814.721</v>
      </c>
      <c r="M668" s="77">
        <f t="shared" si="90"/>
        <v>146.6498</v>
      </c>
      <c r="N668" s="14"/>
      <c r="O668" s="14"/>
      <c r="P668" s="14"/>
      <c r="V668" s="36">
        <f t="shared" si="91"/>
        <v>1445.37</v>
      </c>
      <c r="W668" s="36">
        <f t="shared" si="92"/>
        <v>1436.73</v>
      </c>
    </row>
    <row r="669" spans="1:23" x14ac:dyDescent="0.2">
      <c r="A669" s="171">
        <v>41626</v>
      </c>
      <c r="B669" s="2">
        <v>298187902</v>
      </c>
      <c r="C669" s="2">
        <v>1441.05</v>
      </c>
      <c r="D669" s="2">
        <f t="shared" si="86"/>
        <v>0</v>
      </c>
      <c r="E669" s="30">
        <f t="shared" si="86"/>
        <v>0</v>
      </c>
      <c r="F669" s="73">
        <f t="shared" si="87"/>
        <v>0</v>
      </c>
      <c r="G669" s="43">
        <f t="shared" si="87"/>
        <v>0</v>
      </c>
      <c r="I669" s="19">
        <f t="shared" si="88"/>
        <v>7332.49</v>
      </c>
      <c r="J669" s="138">
        <f t="shared" si="93"/>
        <v>3177.4121</v>
      </c>
      <c r="K669" s="78">
        <f t="shared" si="89"/>
        <v>571.93420000000003</v>
      </c>
      <c r="L669" s="144">
        <f t="shared" si="84"/>
        <v>814.721</v>
      </c>
      <c r="M669" s="87">
        <f t="shared" si="90"/>
        <v>146.6498</v>
      </c>
      <c r="N669" s="14"/>
      <c r="O669" s="14"/>
      <c r="P669" s="14"/>
      <c r="V669" s="36">
        <f t="shared" si="91"/>
        <v>1445.37</v>
      </c>
      <c r="W669" s="36">
        <f t="shared" si="92"/>
        <v>1436.73</v>
      </c>
    </row>
    <row r="670" spans="1:23" x14ac:dyDescent="0.2">
      <c r="A670" s="171">
        <v>41627</v>
      </c>
      <c r="B670" s="2">
        <v>298187902</v>
      </c>
      <c r="C670" s="2">
        <v>1441.05</v>
      </c>
      <c r="D670" s="2">
        <f t="shared" si="86"/>
        <v>0</v>
      </c>
      <c r="E670" s="30">
        <f t="shared" si="86"/>
        <v>0</v>
      </c>
      <c r="F670" s="73">
        <f t="shared" si="87"/>
        <v>0</v>
      </c>
      <c r="G670" s="43">
        <f t="shared" si="87"/>
        <v>0</v>
      </c>
      <c r="I670" s="19">
        <f t="shared" si="88"/>
        <v>7332.49</v>
      </c>
      <c r="J670" s="138">
        <f t="shared" si="93"/>
        <v>3177.4121</v>
      </c>
      <c r="K670" s="78">
        <f t="shared" si="89"/>
        <v>571.93420000000003</v>
      </c>
      <c r="L670" s="144">
        <f t="shared" ref="L670:L681" si="94">ROUND(IF(B669&lt;=$R$1064,B669*$S$1064/$O$1053,IF(B669&gt;$R$1065,B669*$S$1065/$O$1053,0)),4)</f>
        <v>814.721</v>
      </c>
      <c r="M670" s="87">
        <f t="shared" si="90"/>
        <v>146.6498</v>
      </c>
      <c r="N670" s="14"/>
      <c r="O670" s="14"/>
      <c r="P670" s="14"/>
      <c r="V670" s="36">
        <f t="shared" si="91"/>
        <v>1445.37</v>
      </c>
      <c r="W670" s="36">
        <f t="shared" si="92"/>
        <v>1436.73</v>
      </c>
    </row>
    <row r="671" spans="1:23" x14ac:dyDescent="0.2">
      <c r="A671" s="171">
        <v>41628</v>
      </c>
      <c r="B671" s="2">
        <v>298187902</v>
      </c>
      <c r="C671" s="2">
        <v>1441.05</v>
      </c>
      <c r="D671" s="2">
        <f t="shared" si="86"/>
        <v>0</v>
      </c>
      <c r="E671" s="30">
        <f t="shared" si="86"/>
        <v>0</v>
      </c>
      <c r="F671" s="73">
        <f t="shared" si="87"/>
        <v>0</v>
      </c>
      <c r="G671" s="43">
        <f t="shared" si="87"/>
        <v>0</v>
      </c>
      <c r="I671" s="19">
        <f t="shared" si="88"/>
        <v>7332.49</v>
      </c>
      <c r="J671" s="138">
        <f t="shared" si="93"/>
        <v>3177.4121</v>
      </c>
      <c r="K671" s="78">
        <f t="shared" si="89"/>
        <v>571.93420000000003</v>
      </c>
      <c r="L671" s="144">
        <f t="shared" si="94"/>
        <v>814.721</v>
      </c>
      <c r="M671" s="87">
        <f t="shared" si="90"/>
        <v>146.6498</v>
      </c>
      <c r="N671" s="14"/>
      <c r="O671" s="14"/>
      <c r="P671" s="14"/>
      <c r="V671" s="36">
        <f t="shared" si="91"/>
        <v>1445.37</v>
      </c>
      <c r="W671" s="36">
        <f t="shared" si="92"/>
        <v>1436.73</v>
      </c>
    </row>
    <row r="672" spans="1:23" x14ac:dyDescent="0.2">
      <c r="A672" s="171">
        <v>41629</v>
      </c>
      <c r="B672" s="2">
        <v>298187902</v>
      </c>
      <c r="C672" s="2">
        <v>1441.05</v>
      </c>
      <c r="D672" s="2">
        <f t="shared" si="86"/>
        <v>0</v>
      </c>
      <c r="E672" s="30">
        <f t="shared" si="86"/>
        <v>0</v>
      </c>
      <c r="F672" s="73">
        <f t="shared" si="87"/>
        <v>0</v>
      </c>
      <c r="G672" s="43">
        <f t="shared" si="87"/>
        <v>0</v>
      </c>
      <c r="I672" s="19">
        <f t="shared" si="88"/>
        <v>7332.49</v>
      </c>
      <c r="J672" s="138">
        <f t="shared" si="93"/>
        <v>3177.4121</v>
      </c>
      <c r="K672" s="78">
        <f t="shared" si="89"/>
        <v>571.93420000000003</v>
      </c>
      <c r="L672" s="144">
        <f t="shared" si="94"/>
        <v>814.721</v>
      </c>
      <c r="M672" s="87">
        <f t="shared" si="90"/>
        <v>146.6498</v>
      </c>
      <c r="N672" s="14"/>
      <c r="O672" s="14"/>
      <c r="P672" s="14"/>
      <c r="V672" s="36">
        <f t="shared" si="91"/>
        <v>1445.37</v>
      </c>
      <c r="W672" s="36">
        <f t="shared" si="92"/>
        <v>1436.73</v>
      </c>
    </row>
    <row r="673" spans="1:23" x14ac:dyDescent="0.2">
      <c r="A673" s="171">
        <v>41630</v>
      </c>
      <c r="B673" s="2">
        <v>298187902</v>
      </c>
      <c r="C673" s="2">
        <v>1441.05</v>
      </c>
      <c r="D673" s="2">
        <f t="shared" si="86"/>
        <v>0</v>
      </c>
      <c r="E673" s="30">
        <f t="shared" si="86"/>
        <v>0</v>
      </c>
      <c r="F673" s="73">
        <f t="shared" si="87"/>
        <v>0</v>
      </c>
      <c r="G673" s="43">
        <f t="shared" si="87"/>
        <v>0</v>
      </c>
      <c r="I673" s="19">
        <f t="shared" si="88"/>
        <v>7332.49</v>
      </c>
      <c r="J673" s="138">
        <f t="shared" si="93"/>
        <v>3177.4121</v>
      </c>
      <c r="K673" s="78">
        <f t="shared" si="89"/>
        <v>571.93420000000003</v>
      </c>
      <c r="L673" s="144">
        <f t="shared" si="94"/>
        <v>814.721</v>
      </c>
      <c r="M673" s="87">
        <f t="shared" si="90"/>
        <v>146.6498</v>
      </c>
      <c r="V673" s="36">
        <f t="shared" si="91"/>
        <v>1445.37</v>
      </c>
      <c r="W673" s="36">
        <f t="shared" si="92"/>
        <v>1436.73</v>
      </c>
    </row>
    <row r="674" spans="1:23" x14ac:dyDescent="0.2">
      <c r="A674" s="171">
        <v>41631</v>
      </c>
      <c r="B674" s="2">
        <v>298187902</v>
      </c>
      <c r="C674" s="2">
        <v>1441.05</v>
      </c>
      <c r="D674" s="2">
        <f t="shared" si="86"/>
        <v>0</v>
      </c>
      <c r="E674" s="30">
        <f t="shared" si="86"/>
        <v>0</v>
      </c>
      <c r="F674" s="73">
        <f t="shared" si="87"/>
        <v>0</v>
      </c>
      <c r="G674" s="43">
        <f t="shared" si="87"/>
        <v>0</v>
      </c>
      <c r="I674" s="31">
        <f t="shared" ref="I674:I681" si="95">ROUND(B673*$N$2/$O$1053,2)</f>
        <v>7332.49</v>
      </c>
      <c r="J674" s="137">
        <f t="shared" si="93"/>
        <v>3177.4121</v>
      </c>
      <c r="K674" s="77">
        <f t="shared" si="89"/>
        <v>571.93420000000003</v>
      </c>
      <c r="L674" s="137">
        <f t="shared" si="94"/>
        <v>814.721</v>
      </c>
      <c r="M674" s="77">
        <f t="shared" si="90"/>
        <v>146.6498</v>
      </c>
      <c r="V674" s="36">
        <f t="shared" si="91"/>
        <v>1445.37</v>
      </c>
      <c r="W674" s="36">
        <f t="shared" si="92"/>
        <v>1436.73</v>
      </c>
    </row>
    <row r="675" spans="1:23" x14ac:dyDescent="0.2">
      <c r="A675" s="171">
        <v>41632</v>
      </c>
      <c r="B675" s="2">
        <v>298187902</v>
      </c>
      <c r="C675" s="2">
        <v>1441.05</v>
      </c>
      <c r="D675" s="2">
        <f t="shared" si="86"/>
        <v>0</v>
      </c>
      <c r="E675" s="30">
        <f t="shared" si="86"/>
        <v>0</v>
      </c>
      <c r="F675" s="73">
        <f t="shared" si="87"/>
        <v>0</v>
      </c>
      <c r="G675" s="43">
        <f t="shared" si="87"/>
        <v>0</v>
      </c>
      <c r="I675" s="31">
        <f t="shared" si="95"/>
        <v>7332.49</v>
      </c>
      <c r="J675" s="137">
        <f t="shared" si="93"/>
        <v>3177.4121</v>
      </c>
      <c r="K675" s="77">
        <f t="shared" si="89"/>
        <v>571.93420000000003</v>
      </c>
      <c r="L675" s="137">
        <f t="shared" si="94"/>
        <v>814.721</v>
      </c>
      <c r="M675" s="77">
        <f t="shared" si="90"/>
        <v>146.6498</v>
      </c>
      <c r="V675" s="36">
        <f t="shared" si="91"/>
        <v>1445.37</v>
      </c>
      <c r="W675" s="36">
        <f t="shared" si="92"/>
        <v>1436.73</v>
      </c>
    </row>
    <row r="676" spans="1:23" x14ac:dyDescent="0.2">
      <c r="A676" s="171">
        <v>41633</v>
      </c>
      <c r="B676" s="2">
        <v>298187902</v>
      </c>
      <c r="C676" s="2">
        <v>1441.05</v>
      </c>
      <c r="D676" s="2">
        <f t="shared" si="86"/>
        <v>0</v>
      </c>
      <c r="E676" s="30">
        <f t="shared" si="86"/>
        <v>0</v>
      </c>
      <c r="F676" s="73">
        <f t="shared" si="87"/>
        <v>0</v>
      </c>
      <c r="G676" s="43">
        <f t="shared" si="87"/>
        <v>0</v>
      </c>
      <c r="I676" s="19">
        <f t="shared" si="95"/>
        <v>7332.49</v>
      </c>
      <c r="J676" s="138">
        <f t="shared" si="93"/>
        <v>3177.4121</v>
      </c>
      <c r="K676" s="78">
        <f t="shared" si="89"/>
        <v>571.93420000000003</v>
      </c>
      <c r="L676" s="144">
        <f t="shared" si="94"/>
        <v>814.721</v>
      </c>
      <c r="M676" s="87">
        <f t="shared" si="90"/>
        <v>146.6498</v>
      </c>
      <c r="N676" s="191" t="s">
        <v>54</v>
      </c>
      <c r="O676" s="191"/>
      <c r="P676" s="191"/>
      <c r="V676" s="36">
        <f t="shared" si="91"/>
        <v>1445.37</v>
      </c>
      <c r="W676" s="36">
        <f t="shared" si="92"/>
        <v>1436.73</v>
      </c>
    </row>
    <row r="677" spans="1:23" x14ac:dyDescent="0.2">
      <c r="A677" s="171">
        <v>41634</v>
      </c>
      <c r="B677" s="2">
        <v>298187902</v>
      </c>
      <c r="C677" s="2">
        <v>1441.05</v>
      </c>
      <c r="D677" s="2">
        <f t="shared" si="86"/>
        <v>0</v>
      </c>
      <c r="E677" s="30">
        <f t="shared" si="86"/>
        <v>0</v>
      </c>
      <c r="F677" s="73">
        <f t="shared" si="87"/>
        <v>0</v>
      </c>
      <c r="G677" s="43">
        <f t="shared" si="87"/>
        <v>0</v>
      </c>
      <c r="I677" s="19">
        <f t="shared" si="95"/>
        <v>7332.49</v>
      </c>
      <c r="J677" s="138">
        <f t="shared" si="93"/>
        <v>3177.4121</v>
      </c>
      <c r="K677" s="78">
        <f t="shared" si="89"/>
        <v>571.93420000000003</v>
      </c>
      <c r="L677" s="144">
        <f t="shared" si="94"/>
        <v>814.721</v>
      </c>
      <c r="M677" s="87">
        <f t="shared" si="90"/>
        <v>146.6498</v>
      </c>
      <c r="N677" s="119" t="s">
        <v>52</v>
      </c>
      <c r="O677" s="120" t="e">
        <f>SUM(J653:J683)</f>
        <v>#VALUE!</v>
      </c>
      <c r="P677" s="76" t="e">
        <f>SUM(L653:L683)</f>
        <v>#VALUE!</v>
      </c>
      <c r="V677" s="36">
        <f t="shared" si="91"/>
        <v>1445.37</v>
      </c>
      <c r="W677" s="36">
        <f t="shared" si="92"/>
        <v>1436.73</v>
      </c>
    </row>
    <row r="678" spans="1:23" x14ac:dyDescent="0.2">
      <c r="A678" s="171">
        <v>41635</v>
      </c>
      <c r="B678" s="2">
        <v>298187902</v>
      </c>
      <c r="C678" s="2">
        <v>1441.05</v>
      </c>
      <c r="D678" s="2">
        <f t="shared" si="86"/>
        <v>0</v>
      </c>
      <c r="E678" s="30">
        <f t="shared" si="86"/>
        <v>0</v>
      </c>
      <c r="F678" s="73">
        <f t="shared" si="87"/>
        <v>0</v>
      </c>
      <c r="G678" s="43">
        <f t="shared" si="87"/>
        <v>0</v>
      </c>
      <c r="I678" s="19">
        <f t="shared" si="95"/>
        <v>7332.49</v>
      </c>
      <c r="J678" s="138">
        <f t="shared" si="93"/>
        <v>3177.4121</v>
      </c>
      <c r="K678" s="78">
        <f t="shared" si="89"/>
        <v>571.93420000000003</v>
      </c>
      <c r="L678" s="144">
        <f t="shared" si="94"/>
        <v>814.721</v>
      </c>
      <c r="M678" s="87">
        <f t="shared" si="90"/>
        <v>146.6498</v>
      </c>
      <c r="N678" s="119" t="s">
        <v>53</v>
      </c>
      <c r="O678" s="76" t="e">
        <f>SUM(K653:K683)</f>
        <v>#VALUE!</v>
      </c>
      <c r="P678" s="76" t="e">
        <f>SUM(M653:M683)</f>
        <v>#VALUE!</v>
      </c>
      <c r="V678" s="36">
        <f t="shared" si="91"/>
        <v>1445.37</v>
      </c>
      <c r="W678" s="36">
        <f t="shared" si="92"/>
        <v>1436.73</v>
      </c>
    </row>
    <row r="679" spans="1:23" x14ac:dyDescent="0.2">
      <c r="A679" s="171">
        <v>41636</v>
      </c>
      <c r="B679" s="2">
        <v>298187902</v>
      </c>
      <c r="C679" s="2">
        <v>1441.05</v>
      </c>
      <c r="D679" s="2">
        <f t="shared" si="86"/>
        <v>0</v>
      </c>
      <c r="E679" s="30">
        <f t="shared" si="86"/>
        <v>0</v>
      </c>
      <c r="F679" s="73">
        <f t="shared" si="87"/>
        <v>0</v>
      </c>
      <c r="G679" s="43">
        <f t="shared" si="87"/>
        <v>0</v>
      </c>
      <c r="I679" s="19">
        <f t="shared" si="95"/>
        <v>7332.49</v>
      </c>
      <c r="J679" s="138">
        <f t="shared" si="93"/>
        <v>3177.4121</v>
      </c>
      <c r="K679" s="78">
        <f t="shared" si="89"/>
        <v>571.93420000000003</v>
      </c>
      <c r="L679" s="144">
        <f t="shared" si="94"/>
        <v>814.721</v>
      </c>
      <c r="M679" s="87">
        <f t="shared" si="90"/>
        <v>146.6498</v>
      </c>
      <c r="N679" s="186" t="s">
        <v>16</v>
      </c>
      <c r="O679" s="186"/>
      <c r="P679" s="186"/>
      <c r="V679" s="36">
        <f t="shared" si="91"/>
        <v>1445.37</v>
      </c>
      <c r="W679" s="36">
        <f t="shared" si="92"/>
        <v>1436.73</v>
      </c>
    </row>
    <row r="680" spans="1:23" x14ac:dyDescent="0.2">
      <c r="A680" s="171">
        <v>41637</v>
      </c>
      <c r="B680" s="2">
        <v>298187902</v>
      </c>
      <c r="C680" s="2">
        <v>1441.05</v>
      </c>
      <c r="D680" s="2">
        <f t="shared" si="86"/>
        <v>0</v>
      </c>
      <c r="E680" s="30">
        <f t="shared" si="86"/>
        <v>0</v>
      </c>
      <c r="F680" s="73">
        <f t="shared" si="87"/>
        <v>0</v>
      </c>
      <c r="G680" s="43">
        <f t="shared" si="87"/>
        <v>0</v>
      </c>
      <c r="I680" s="19">
        <f t="shared" si="95"/>
        <v>7332.49</v>
      </c>
      <c r="J680" s="138">
        <f t="shared" si="93"/>
        <v>3177.4121</v>
      </c>
      <c r="K680" s="78">
        <f t="shared" si="89"/>
        <v>571.93420000000003</v>
      </c>
      <c r="L680" s="144">
        <f t="shared" si="94"/>
        <v>814.721</v>
      </c>
      <c r="M680" s="87">
        <f t="shared" si="90"/>
        <v>146.6498</v>
      </c>
      <c r="N680" s="92" t="s">
        <v>43</v>
      </c>
      <c r="O680" s="172" t="s">
        <v>39</v>
      </c>
      <c r="P680" s="93" t="s">
        <v>40</v>
      </c>
      <c r="V680" s="36">
        <f t="shared" si="91"/>
        <v>1445.37</v>
      </c>
      <c r="W680" s="36">
        <f t="shared" si="92"/>
        <v>1436.73</v>
      </c>
    </row>
    <row r="681" spans="1:23" x14ac:dyDescent="0.2">
      <c r="A681" s="171">
        <v>41638</v>
      </c>
      <c r="B681" s="2">
        <v>298187902</v>
      </c>
      <c r="C681" s="2">
        <v>1441.05</v>
      </c>
      <c r="D681" s="2">
        <f t="shared" si="86"/>
        <v>0</v>
      </c>
      <c r="E681" s="30">
        <f t="shared" si="86"/>
        <v>0</v>
      </c>
      <c r="F681" s="73">
        <f t="shared" si="87"/>
        <v>0</v>
      </c>
      <c r="G681" s="43">
        <f t="shared" si="87"/>
        <v>0</v>
      </c>
      <c r="I681" s="32">
        <f t="shared" si="95"/>
        <v>7332.49</v>
      </c>
      <c r="J681" s="138">
        <f t="shared" si="93"/>
        <v>3177.4121</v>
      </c>
      <c r="K681" s="78">
        <f t="shared" si="89"/>
        <v>571.93420000000003</v>
      </c>
      <c r="L681" s="144">
        <f t="shared" si="94"/>
        <v>814.721</v>
      </c>
      <c r="M681" s="87">
        <f t="shared" si="90"/>
        <v>146.6498</v>
      </c>
      <c r="N681" s="97">
        <f>SUM(I653:I681)</f>
        <v>212642.20999999993</v>
      </c>
      <c r="O681" s="98" t="e">
        <f>IF(SUM(J653:J683)&lt;20000,20000,SUM(J653:J683))</f>
        <v>#VALUE!</v>
      </c>
      <c r="P681" s="99" t="e">
        <f>IF(SUM(L653:L683)&lt;6000,6000,SUM(L653:L683))</f>
        <v>#VALUE!</v>
      </c>
      <c r="V681" s="36">
        <f t="shared" si="91"/>
        <v>1445.37</v>
      </c>
      <c r="W681" s="36">
        <f t="shared" si="92"/>
        <v>1436.73</v>
      </c>
    </row>
    <row r="682" spans="1:23" x14ac:dyDescent="0.2">
      <c r="A682" s="171">
        <v>41639</v>
      </c>
      <c r="B682" s="31">
        <v>297734525.67000002</v>
      </c>
      <c r="C682" s="31">
        <v>1438.85</v>
      </c>
      <c r="D682" s="2">
        <f t="shared" si="86"/>
        <v>-453376.32999998331</v>
      </c>
      <c r="E682" s="30">
        <f t="shared" si="86"/>
        <v>-2.2000000000000455</v>
      </c>
      <c r="F682" s="73">
        <f t="shared" si="87"/>
        <v>-1.5204383778117977E-3</v>
      </c>
      <c r="G682" s="43">
        <f t="shared" si="87"/>
        <v>-1.5266645848513553E-3</v>
      </c>
      <c r="H682" s="55"/>
      <c r="I682" s="35"/>
      <c r="J682" s="135"/>
      <c r="K682" s="81"/>
      <c r="L682" s="142"/>
      <c r="M682" s="86"/>
      <c r="N682" s="187" t="s">
        <v>4</v>
      </c>
      <c r="O682" s="188"/>
      <c r="P682" s="189"/>
      <c r="Q682" s="69" t="s">
        <v>27</v>
      </c>
      <c r="R682" s="66">
        <v>2.9000000000000001E-2</v>
      </c>
    </row>
    <row r="683" spans="1:23" x14ac:dyDescent="0.2">
      <c r="A683" s="29">
        <v>41640</v>
      </c>
      <c r="B683" s="2">
        <v>297734525.67000002</v>
      </c>
      <c r="C683" s="2">
        <v>1438.85</v>
      </c>
      <c r="D683" s="2">
        <f t="shared" ref="D683:E698" si="96">IF(B683-B682=-B683-B682,0,B683-B682)</f>
        <v>0</v>
      </c>
      <c r="E683" s="30">
        <f t="shared" si="96"/>
        <v>0</v>
      </c>
      <c r="F683" s="73">
        <f t="shared" ref="F683:G698" si="97">IFERROR(D683/B682,0)</f>
        <v>0</v>
      </c>
      <c r="G683" s="43">
        <f t="shared" si="97"/>
        <v>0</v>
      </c>
      <c r="H683" s="55"/>
      <c r="I683" s="31" t="e">
        <f>ROUND(B2*$N$2/$O$1053,2)</f>
        <v>#VALUE!</v>
      </c>
      <c r="J683" s="137" t="e">
        <f>ROUND(IF(B2&lt;=$R$1054,B2*$S$1054/$O$1053,MAX(IF(B2&lt;=$R$1055,B2*$S$1055/$O$1053,MAX(IF(B2&lt;=$R$1056,B2*$S$1056/$O$1053,MAX(IF(B2&lt;=$R$1057,B2*$S$1057/$O$1053,MAX(IF(B2&lt;=$R$1058,B2*$S$1058/$O$1053,MAX(IF(B2&lt;=$R$1059,B2*$S$1059/$O$1053,MAX(IF(B2&gt;$R$1060,B2*$S$1060/$O$1053,0),$R$1059*$S$1059/$O$1053)),$R$1058*$S$1058/$O$1053)),$R$1057*$S$1057/$O$1053)),$R$1056*$S$1056/$O$1053)),$R$1055*$S$1055/$O$1053)),$R$1054*$S$1054/$O$1053)),4)</f>
        <v>#VALUE!</v>
      </c>
      <c r="K683" s="77" t="e">
        <f>ROUND(J683*18%,4)</f>
        <v>#VALUE!</v>
      </c>
      <c r="L683" s="137" t="e">
        <f>ROUND(IF(B2&lt;=$R$1064,B2*$S$1064/$O$1053,IF(B2&gt;$R$1065,B2*$S$1065/$O$1053,0)),4)</f>
        <v>#VALUE!</v>
      </c>
      <c r="M683" s="77" t="e">
        <f>ROUND(L683*18%,4)</f>
        <v>#VALUE!</v>
      </c>
      <c r="N683" s="14"/>
      <c r="P683" s="14"/>
      <c r="Q683" s="69" t="s">
        <v>28</v>
      </c>
      <c r="R683" s="67">
        <v>5.0000000000000001E-3</v>
      </c>
      <c r="V683" s="36">
        <f t="shared" ref="V683:V747" si="98">C683+(ROUND(C683*$V$2,2))</f>
        <v>1443.1699999999998</v>
      </c>
      <c r="W683" s="36">
        <f t="shared" ref="W683:W746" si="99">C683-(ROUND(C683*$V$2,2))</f>
        <v>1434.53</v>
      </c>
    </row>
    <row r="684" spans="1:23" x14ac:dyDescent="0.2">
      <c r="A684" s="29">
        <v>41641</v>
      </c>
      <c r="B684" s="2">
        <v>297734525.67000002</v>
      </c>
      <c r="C684" s="2">
        <v>1438.85</v>
      </c>
      <c r="D684" s="2">
        <f t="shared" si="96"/>
        <v>0</v>
      </c>
      <c r="E684" s="30">
        <f t="shared" si="96"/>
        <v>0</v>
      </c>
      <c r="F684" s="73">
        <f t="shared" si="97"/>
        <v>0</v>
      </c>
      <c r="G684" s="43">
        <f t="shared" si="97"/>
        <v>0</v>
      </c>
      <c r="H684" s="55"/>
      <c r="I684" s="31">
        <f t="shared" ref="I684:I715" si="100">ROUND(B683*$N$2/$O$1053,2)</f>
        <v>7321.34</v>
      </c>
      <c r="J684" s="137">
        <f t="shared" ref="J684:J691" si="101">ROUND(IF(B683&lt;=$R$1054,B683*$S$1054/$O$1053,MAX(IF(B683&lt;=$R$1055,B683*$S$1055/$O$1053,MAX(IF(B683&lt;=$R$1056,B683*$S$1056/$O$1053,MAX(IF(B683&lt;=$R$1057,B683*$S$1057/$O$1053,MAX(IF(B683&lt;=$R$1058,B683*$S$1058/$O$1053,MAX(IF(B683&lt;=$R$1059,B683*$S$1059/$O$1053,MAX(IF(B683&gt;$R$1060,B683*$S$1060/$O$1053,0),$R$1059*$S$1059/$O$1053)),$R$1058*$S$1058/$O$1053)),$R$1057*$S$1057/$O$1053)),$R$1056*$S$1056/$O$1053)),$R$1055*$S$1055/$O$1053)),$R$1054*$S$1054/$O$1053)),4)</f>
        <v>3172.5810000000001</v>
      </c>
      <c r="K684" s="77">
        <f t="shared" ref="K684:K691" si="102">ROUND(J684*18%,4)</f>
        <v>571.06460000000004</v>
      </c>
      <c r="L684" s="137">
        <f t="shared" ref="L684:L691" si="103">ROUND(IF(B683&lt;=$R$1064,B683*$S$1064/$O$1053,IF(B683&gt;$R$1065,B683*$S$1065/$O$1053,0)),4)</f>
        <v>813.48230000000001</v>
      </c>
      <c r="M684" s="77">
        <f t="shared" ref="M684:M691" si="104">ROUND(L684*18%,4)</f>
        <v>146.42679999999999</v>
      </c>
      <c r="N684" s="187" t="s">
        <v>44</v>
      </c>
      <c r="O684" s="188"/>
      <c r="P684" s="188"/>
      <c r="V684" s="36">
        <f t="shared" si="98"/>
        <v>1443.1699999999998</v>
      </c>
      <c r="W684" s="36">
        <f t="shared" si="99"/>
        <v>1434.53</v>
      </c>
    </row>
    <row r="685" spans="1:23" x14ac:dyDescent="0.2">
      <c r="A685" s="29">
        <v>41642</v>
      </c>
      <c r="B685" s="2">
        <v>297734525.67000002</v>
      </c>
      <c r="C685" s="2">
        <v>1438.85</v>
      </c>
      <c r="D685" s="2">
        <f t="shared" si="96"/>
        <v>0</v>
      </c>
      <c r="E685" s="30">
        <f t="shared" si="96"/>
        <v>0</v>
      </c>
      <c r="F685" s="73">
        <f t="shared" si="97"/>
        <v>0</v>
      </c>
      <c r="G685" s="43">
        <f t="shared" si="97"/>
        <v>0</v>
      </c>
      <c r="H685" s="55"/>
      <c r="I685" s="31">
        <f t="shared" si="100"/>
        <v>7321.34</v>
      </c>
      <c r="J685" s="137">
        <f t="shared" si="101"/>
        <v>3172.5810000000001</v>
      </c>
      <c r="K685" s="77">
        <f t="shared" si="102"/>
        <v>571.06460000000004</v>
      </c>
      <c r="L685" s="137">
        <f t="shared" si="103"/>
        <v>813.48230000000001</v>
      </c>
      <c r="M685" s="77">
        <f t="shared" si="104"/>
        <v>146.42679999999999</v>
      </c>
      <c r="N685" s="14"/>
      <c r="O685" s="25">
        <v>365</v>
      </c>
      <c r="P685" s="14"/>
      <c r="Q685" s="36"/>
      <c r="V685" s="36">
        <f t="shared" si="98"/>
        <v>1443.1699999999998</v>
      </c>
      <c r="W685" s="36">
        <f t="shared" si="99"/>
        <v>1434.53</v>
      </c>
    </row>
    <row r="686" spans="1:23" x14ac:dyDescent="0.2">
      <c r="A686" s="29">
        <v>41643</v>
      </c>
      <c r="B686" s="2">
        <v>297734525.67000002</v>
      </c>
      <c r="C686" s="2">
        <v>1438.85</v>
      </c>
      <c r="D686" s="2">
        <f t="shared" si="96"/>
        <v>0</v>
      </c>
      <c r="E686" s="30">
        <f t="shared" si="96"/>
        <v>0</v>
      </c>
      <c r="F686" s="73">
        <f t="shared" si="97"/>
        <v>0</v>
      </c>
      <c r="G686" s="43">
        <f t="shared" si="97"/>
        <v>0</v>
      </c>
      <c r="H686" s="55"/>
      <c r="I686" s="31">
        <f t="shared" si="100"/>
        <v>7321.34</v>
      </c>
      <c r="J686" s="137">
        <f t="shared" si="101"/>
        <v>3172.5810000000001</v>
      </c>
      <c r="K686" s="77">
        <f t="shared" si="102"/>
        <v>571.06460000000004</v>
      </c>
      <c r="L686" s="137">
        <f t="shared" si="103"/>
        <v>813.48230000000001</v>
      </c>
      <c r="M686" s="77">
        <f t="shared" si="104"/>
        <v>146.42679999999999</v>
      </c>
      <c r="N686" s="14"/>
      <c r="O686" s="14"/>
      <c r="P686" s="14"/>
      <c r="Q686" s="36"/>
      <c r="V686" s="36">
        <f t="shared" si="98"/>
        <v>1443.1699999999998</v>
      </c>
      <c r="W686" s="36">
        <f t="shared" si="99"/>
        <v>1434.53</v>
      </c>
    </row>
    <row r="687" spans="1:23" x14ac:dyDescent="0.2">
      <c r="A687" s="29">
        <v>41644</v>
      </c>
      <c r="B687" s="2">
        <v>297734525.67000002</v>
      </c>
      <c r="C687" s="2">
        <v>1438.85</v>
      </c>
      <c r="D687" s="2">
        <f t="shared" si="96"/>
        <v>0</v>
      </c>
      <c r="E687" s="30">
        <f t="shared" si="96"/>
        <v>0</v>
      </c>
      <c r="F687" s="73">
        <f t="shared" si="97"/>
        <v>0</v>
      </c>
      <c r="G687" s="43">
        <f t="shared" si="97"/>
        <v>0</v>
      </c>
      <c r="H687" s="55"/>
      <c r="I687" s="31">
        <f t="shared" si="100"/>
        <v>7321.34</v>
      </c>
      <c r="J687" s="137">
        <f t="shared" si="101"/>
        <v>3172.5810000000001</v>
      </c>
      <c r="K687" s="77">
        <f t="shared" si="102"/>
        <v>571.06460000000004</v>
      </c>
      <c r="L687" s="137">
        <f t="shared" si="103"/>
        <v>813.48230000000001</v>
      </c>
      <c r="M687" s="77">
        <f t="shared" si="104"/>
        <v>146.42679999999999</v>
      </c>
      <c r="N687" s="187" t="s">
        <v>19</v>
      </c>
      <c r="O687" s="188"/>
      <c r="P687" s="188"/>
      <c r="Q687" s="195" t="s">
        <v>39</v>
      </c>
      <c r="R687" s="196"/>
      <c r="S687" s="196"/>
      <c r="T687" s="3" t="s">
        <v>42</v>
      </c>
      <c r="U687" s="3" t="s">
        <v>42</v>
      </c>
      <c r="V687" s="36">
        <f t="shared" si="98"/>
        <v>1443.1699999999998</v>
      </c>
      <c r="W687" s="36">
        <f t="shared" si="99"/>
        <v>1434.53</v>
      </c>
    </row>
    <row r="688" spans="1:23" x14ac:dyDescent="0.2">
      <c r="A688" s="29">
        <v>41645</v>
      </c>
      <c r="B688" s="2">
        <v>297734525.67000002</v>
      </c>
      <c r="C688" s="2">
        <v>1438.85</v>
      </c>
      <c r="D688" s="2">
        <f t="shared" si="96"/>
        <v>0</v>
      </c>
      <c r="E688" s="30">
        <f t="shared" si="96"/>
        <v>0</v>
      </c>
      <c r="F688" s="73">
        <f t="shared" si="97"/>
        <v>0</v>
      </c>
      <c r="G688" s="43">
        <f t="shared" si="97"/>
        <v>0</v>
      </c>
      <c r="H688" s="55"/>
      <c r="I688" s="31">
        <f t="shared" si="100"/>
        <v>7321.34</v>
      </c>
      <c r="J688" s="137">
        <f t="shared" si="101"/>
        <v>3172.5810000000001</v>
      </c>
      <c r="K688" s="77">
        <f t="shared" si="102"/>
        <v>571.06460000000004</v>
      </c>
      <c r="L688" s="137">
        <f t="shared" si="103"/>
        <v>813.48230000000001</v>
      </c>
      <c r="M688" s="77">
        <f t="shared" si="104"/>
        <v>146.42679999999999</v>
      </c>
      <c r="N688" s="14"/>
      <c r="O688" s="25">
        <v>366</v>
      </c>
      <c r="P688" s="14"/>
      <c r="Q688" s="197" t="s">
        <v>36</v>
      </c>
      <c r="R688" s="197"/>
      <c r="S688" s="70" t="s">
        <v>37</v>
      </c>
      <c r="V688" s="36">
        <f t="shared" si="98"/>
        <v>1443.1699999999998</v>
      </c>
      <c r="W688" s="36">
        <f t="shared" si="99"/>
        <v>1434.53</v>
      </c>
    </row>
    <row r="689" spans="1:23" x14ac:dyDescent="0.2">
      <c r="A689" s="29">
        <v>41646</v>
      </c>
      <c r="B689" s="2">
        <v>297734525.67000002</v>
      </c>
      <c r="C689" s="2">
        <v>1438.85</v>
      </c>
      <c r="D689" s="2">
        <f t="shared" si="96"/>
        <v>0</v>
      </c>
      <c r="E689" s="30">
        <f t="shared" si="96"/>
        <v>0</v>
      </c>
      <c r="F689" s="73">
        <f t="shared" si="97"/>
        <v>0</v>
      </c>
      <c r="G689" s="43">
        <f t="shared" si="97"/>
        <v>0</v>
      </c>
      <c r="H689" s="55"/>
      <c r="I689" s="31">
        <f t="shared" si="100"/>
        <v>7321.34</v>
      </c>
      <c r="J689" s="137">
        <f t="shared" si="101"/>
        <v>3172.5810000000001</v>
      </c>
      <c r="K689" s="77">
        <f t="shared" si="102"/>
        <v>571.06460000000004</v>
      </c>
      <c r="L689" s="137">
        <f t="shared" si="103"/>
        <v>813.48230000000001</v>
      </c>
      <c r="M689" s="77">
        <f t="shared" si="104"/>
        <v>146.42679999999999</v>
      </c>
      <c r="Q689" s="53">
        <v>0</v>
      </c>
      <c r="R689" s="49">
        <v>100000000</v>
      </c>
      <c r="S689" s="48">
        <v>4.8999999999999998E-3</v>
      </c>
      <c r="T689" s="62">
        <f>IF(B693&lt;=R689,B693*S689/O688,T690)</f>
        <v>3172.5810112377053</v>
      </c>
      <c r="U689" s="56">
        <f t="shared" ref="U689:U694" si="105">R689*S689/$O$1053</f>
        <v>1338.7978142076502</v>
      </c>
      <c r="V689" s="36">
        <f t="shared" si="98"/>
        <v>1443.1699999999998</v>
      </c>
      <c r="W689" s="36">
        <f t="shared" si="99"/>
        <v>1434.53</v>
      </c>
    </row>
    <row r="690" spans="1:23" x14ac:dyDescent="0.2">
      <c r="A690" s="29">
        <v>41647</v>
      </c>
      <c r="B690" s="2">
        <v>297734525.67000002</v>
      </c>
      <c r="C690" s="2">
        <v>1438.85</v>
      </c>
      <c r="D690" s="2">
        <f t="shared" si="96"/>
        <v>0</v>
      </c>
      <c r="E690" s="30">
        <f t="shared" si="96"/>
        <v>0</v>
      </c>
      <c r="F690" s="73">
        <f t="shared" si="97"/>
        <v>0</v>
      </c>
      <c r="G690" s="43">
        <f t="shared" si="97"/>
        <v>0</v>
      </c>
      <c r="H690" s="55"/>
      <c r="I690" s="31">
        <f t="shared" si="100"/>
        <v>7321.34</v>
      </c>
      <c r="J690" s="137">
        <f t="shared" si="101"/>
        <v>3172.5810000000001</v>
      </c>
      <c r="K690" s="77">
        <f t="shared" si="102"/>
        <v>571.06460000000004</v>
      </c>
      <c r="L690" s="137">
        <f t="shared" si="103"/>
        <v>813.48230000000001</v>
      </c>
      <c r="M690" s="77">
        <f t="shared" si="104"/>
        <v>146.42679999999999</v>
      </c>
      <c r="Q690" s="58">
        <v>100000000</v>
      </c>
      <c r="R690" s="58">
        <v>300000000</v>
      </c>
      <c r="S690" s="59">
        <v>3.8999999999999998E-3</v>
      </c>
      <c r="T690" s="60">
        <f>MAX(IF(B693&lt;=R690,B693*S690/O688,T691),R689*S689/$O$1053)</f>
        <v>3172.5810112377053</v>
      </c>
      <c r="U690" s="56">
        <f t="shared" si="105"/>
        <v>3196.7213114754099</v>
      </c>
      <c r="V690" s="36">
        <f t="shared" si="98"/>
        <v>1443.1699999999998</v>
      </c>
      <c r="W690" s="36">
        <f t="shared" si="99"/>
        <v>1434.53</v>
      </c>
    </row>
    <row r="691" spans="1:23" x14ac:dyDescent="0.2">
      <c r="A691" s="29">
        <v>41648</v>
      </c>
      <c r="B691" s="2">
        <v>297734525.67000002</v>
      </c>
      <c r="C691" s="2">
        <v>1438.85</v>
      </c>
      <c r="D691" s="2">
        <f t="shared" si="96"/>
        <v>0</v>
      </c>
      <c r="E691" s="30">
        <f t="shared" si="96"/>
        <v>0</v>
      </c>
      <c r="F691" s="73">
        <f t="shared" si="97"/>
        <v>0</v>
      </c>
      <c r="G691" s="43">
        <f t="shared" si="97"/>
        <v>0</v>
      </c>
      <c r="H691" s="55"/>
      <c r="I691" s="31">
        <f t="shared" si="100"/>
        <v>7321.34</v>
      </c>
      <c r="J691" s="137">
        <f t="shared" si="101"/>
        <v>3172.5810000000001</v>
      </c>
      <c r="K691" s="77">
        <f t="shared" si="102"/>
        <v>571.06460000000004</v>
      </c>
      <c r="L691" s="137">
        <f t="shared" si="103"/>
        <v>813.48230000000001</v>
      </c>
      <c r="M691" s="77">
        <f t="shared" si="104"/>
        <v>146.42679999999999</v>
      </c>
      <c r="Q691" s="52">
        <v>300000000</v>
      </c>
      <c r="R691" s="52">
        <v>600000000</v>
      </c>
      <c r="S691" s="48">
        <v>2.8999999999999998E-3</v>
      </c>
      <c r="T691" s="60">
        <f>MAX(IF(B693&lt;=R691,B693*S691/O688,T692),R690*S690/$O$1053)</f>
        <v>3196.7213114754099</v>
      </c>
      <c r="U691" s="56">
        <f t="shared" si="105"/>
        <v>4754.0983606557375</v>
      </c>
      <c r="V691" s="36">
        <f t="shared" si="98"/>
        <v>1443.1699999999998</v>
      </c>
      <c r="W691" s="36">
        <f t="shared" si="99"/>
        <v>1434.53</v>
      </c>
    </row>
    <row r="692" spans="1:23" x14ac:dyDescent="0.2">
      <c r="A692" s="29">
        <v>41649</v>
      </c>
      <c r="B692" s="2">
        <v>297734525.67000002</v>
      </c>
      <c r="C692" s="2">
        <v>1438.85</v>
      </c>
      <c r="D692" s="2">
        <f t="shared" si="96"/>
        <v>0</v>
      </c>
      <c r="E692" s="30">
        <f t="shared" si="96"/>
        <v>0</v>
      </c>
      <c r="F692" s="73">
        <f t="shared" si="97"/>
        <v>0</v>
      </c>
      <c r="G692" s="43">
        <f t="shared" si="97"/>
        <v>0</v>
      </c>
      <c r="H692" s="55"/>
      <c r="I692" s="19">
        <f t="shared" si="100"/>
        <v>7321.34</v>
      </c>
      <c r="J692" s="138">
        <f>ROUND(IF(B691&lt;=$R$1054,B691*$S$1054/$O$1053,MAX(IF(B691&lt;=$R$1055,B691*$S$1055/$O$1053,MAX(IF(B691&lt;=$R$1056,B691*$S$1056/$O$1053,MAX(IF(B691&lt;=$R$1057,B691*$S$1057/$O$1053,MAX(IF(B691&lt;=$R$1058,B691*$S$1058/$O$1053,MAX(IF(B691&lt;=$R$1059,B691*$S$1059/$O$1053,MAX(IF(B691&gt;$R$1060,B691*$S$1060/$O$1053,0),$R$1059*$S$1059/$O$1053)),$R$1058*$S$1058/$O$1053)),$R$1057*$S$1057/$O$1053)),$R$1056*$S$1056/$O$1053)),$R$1055*$S$1055/$O$1053)),$R$1054*$S$1054/$O$1053)),4)</f>
        <v>3172.5810000000001</v>
      </c>
      <c r="K692" s="78">
        <f>ROUND(J692*18%,4)</f>
        <v>571.06460000000004</v>
      </c>
      <c r="L692" s="144">
        <f>ROUND(IF(B691&lt;=$R$1064,B691*$S$1064/$O$1053,IF(B691&gt;$R$1065,B691*$S$1065/$O$1053,0)),4)</f>
        <v>813.48230000000001</v>
      </c>
      <c r="M692" s="87">
        <f>ROUND(L692*18%,4)</f>
        <v>146.42679999999999</v>
      </c>
      <c r="N692" s="14"/>
      <c r="Q692" s="52">
        <v>600000000</v>
      </c>
      <c r="R692" s="51">
        <v>900000000</v>
      </c>
      <c r="S692" s="48">
        <v>2.3999999999999998E-3</v>
      </c>
      <c r="T692" s="60">
        <f>MAX(IF(B693&lt;=R692,B693*S692/O688,T693),R691*S691/$O$1053)</f>
        <v>4754.0983606557375</v>
      </c>
      <c r="U692" s="56">
        <f t="shared" si="105"/>
        <v>5901.6393442622948</v>
      </c>
      <c r="V692" s="36">
        <f t="shared" si="98"/>
        <v>1443.1699999999998</v>
      </c>
      <c r="W692" s="36">
        <f t="shared" si="99"/>
        <v>1434.53</v>
      </c>
    </row>
    <row r="693" spans="1:23" x14ac:dyDescent="0.2">
      <c r="A693" s="29">
        <v>41650</v>
      </c>
      <c r="B693" s="2">
        <v>297734525.67000002</v>
      </c>
      <c r="C693" s="2">
        <v>1438.85</v>
      </c>
      <c r="D693" s="2">
        <f t="shared" si="96"/>
        <v>0</v>
      </c>
      <c r="E693" s="30">
        <f t="shared" si="96"/>
        <v>0</v>
      </c>
      <c r="F693" s="73">
        <f t="shared" si="97"/>
        <v>0</v>
      </c>
      <c r="G693" s="43">
        <f t="shared" si="97"/>
        <v>0</v>
      </c>
      <c r="H693" s="55"/>
      <c r="I693" s="19">
        <f t="shared" si="100"/>
        <v>7321.34</v>
      </c>
      <c r="J693" s="138">
        <f t="shared" ref="J693:J695" si="106">ROUND(IF(B692&lt;=$R$1054,B692*$S$1054/$O$1053,MAX(IF(B692&lt;=$R$1055,B692*$S$1055/$O$1053,MAX(IF(B692&lt;=$R$1056,B692*$S$1056/$O$1053,MAX(IF(B692&lt;=$R$1057,B692*$S$1057/$O$1053,MAX(IF(B692&lt;=$R$1058,B692*$S$1058/$O$1053,MAX(IF(B692&lt;=$R$1059,B692*$S$1059/$O$1053,MAX(IF(B692&gt;$R$1060,B692*$S$1060/$O$1053,0),$R$1059*$S$1059/$O$1053)),$R$1058*$S$1058/$O$1053)),$R$1057*$S$1057/$O$1053)),$R$1056*$S$1056/$O$1053)),$R$1055*$S$1055/$O$1053)),$R$1054*$S$1054/$O$1053)),4)</f>
        <v>3172.5810000000001</v>
      </c>
      <c r="K693" s="78">
        <f t="shared" ref="K693:K756" si="107">ROUND(J693*18%,4)</f>
        <v>571.06460000000004</v>
      </c>
      <c r="L693" s="144">
        <f t="shared" ref="L693:L695" si="108">ROUND(IF(B692&lt;=$R$1064,B692*$S$1064/$O$1053,IF(B692&gt;$R$1065,B692*$S$1065/$O$1053,0)),4)</f>
        <v>813.48230000000001</v>
      </c>
      <c r="M693" s="87">
        <f t="shared" ref="M693:M756" si="109">ROUND(L693*18%,4)</f>
        <v>146.42679999999999</v>
      </c>
      <c r="N693" s="14"/>
      <c r="O693" s="72"/>
      <c r="Q693" s="52">
        <v>900000000</v>
      </c>
      <c r="R693" s="52">
        <v>1500000000</v>
      </c>
      <c r="S693" s="48">
        <v>1.9E-3</v>
      </c>
      <c r="T693" s="60">
        <f>MAX(IF(B693&lt;=R693,B693*S693/O688,T694),R692*S692/$O$1053)</f>
        <v>5901.6393442622948</v>
      </c>
      <c r="U693" s="56">
        <f t="shared" si="105"/>
        <v>7786.8852459016398</v>
      </c>
      <c r="V693" s="36">
        <f t="shared" si="98"/>
        <v>1443.1699999999998</v>
      </c>
      <c r="W693" s="36">
        <f t="shared" si="99"/>
        <v>1434.53</v>
      </c>
    </row>
    <row r="694" spans="1:23" x14ac:dyDescent="0.2">
      <c r="A694" s="29">
        <v>41651</v>
      </c>
      <c r="B694" s="2">
        <v>297734525.67000002</v>
      </c>
      <c r="C694" s="2">
        <v>1438.85</v>
      </c>
      <c r="D694" s="2">
        <f t="shared" si="96"/>
        <v>0</v>
      </c>
      <c r="E694" s="30">
        <f t="shared" si="96"/>
        <v>0</v>
      </c>
      <c r="F694" s="73">
        <f t="shared" si="97"/>
        <v>0</v>
      </c>
      <c r="G694" s="43">
        <f t="shared" si="97"/>
        <v>0</v>
      </c>
      <c r="H694" s="55"/>
      <c r="I694" s="19">
        <f t="shared" si="100"/>
        <v>7321.34</v>
      </c>
      <c r="J694" s="138">
        <f t="shared" si="106"/>
        <v>3172.5810000000001</v>
      </c>
      <c r="K694" s="78">
        <f t="shared" si="107"/>
        <v>571.06460000000004</v>
      </c>
      <c r="L694" s="144">
        <f t="shared" si="108"/>
        <v>813.48230000000001</v>
      </c>
      <c r="M694" s="87">
        <f t="shared" si="109"/>
        <v>146.42679999999999</v>
      </c>
      <c r="N694" s="14"/>
      <c r="Q694" s="52">
        <v>1500000000</v>
      </c>
      <c r="R694" s="51">
        <v>2000000000</v>
      </c>
      <c r="S694" s="48">
        <v>1.6999999999999999E-3</v>
      </c>
      <c r="T694" s="60">
        <f>MAX(IF(B693&lt;=R694,B693*S694/O688,T695),R693*S693/$O$1053)</f>
        <v>7786.8852459016398</v>
      </c>
      <c r="U694" s="56">
        <f t="shared" si="105"/>
        <v>9289.6174863387987</v>
      </c>
      <c r="V694" s="36">
        <f t="shared" si="98"/>
        <v>1443.1699999999998</v>
      </c>
      <c r="W694" s="36">
        <f t="shared" si="99"/>
        <v>1434.53</v>
      </c>
    </row>
    <row r="695" spans="1:23" x14ac:dyDescent="0.2">
      <c r="A695" s="29">
        <v>41652</v>
      </c>
      <c r="B695" s="2">
        <v>297734525.67000002</v>
      </c>
      <c r="C695" s="2">
        <v>1438.85</v>
      </c>
      <c r="D695" s="2">
        <f t="shared" si="96"/>
        <v>0</v>
      </c>
      <c r="E695" s="30">
        <f t="shared" si="96"/>
        <v>0</v>
      </c>
      <c r="F695" s="73">
        <f t="shared" si="97"/>
        <v>0</v>
      </c>
      <c r="G695" s="43">
        <f t="shared" si="97"/>
        <v>0</v>
      </c>
      <c r="H695" s="55"/>
      <c r="I695" s="19">
        <f t="shared" si="100"/>
        <v>7321.34</v>
      </c>
      <c r="J695" s="138">
        <f t="shared" si="106"/>
        <v>3172.5810000000001</v>
      </c>
      <c r="K695" s="78">
        <f t="shared" si="107"/>
        <v>571.06460000000004</v>
      </c>
      <c r="L695" s="144">
        <f t="shared" si="108"/>
        <v>813.48230000000001</v>
      </c>
      <c r="M695" s="87">
        <f t="shared" si="109"/>
        <v>146.42679999999999</v>
      </c>
      <c r="N695" s="14"/>
      <c r="Q695" s="53" t="s">
        <v>41</v>
      </c>
      <c r="R695" s="52">
        <v>2000000000</v>
      </c>
      <c r="S695" s="48">
        <v>1.5E-3</v>
      </c>
      <c r="T695" s="60">
        <f>MAX(IF(B693&gt;R695,B693*S695/O688,0),R694*S694/$O$1053)</f>
        <v>9289.6174863387987</v>
      </c>
      <c r="U695" s="14"/>
      <c r="V695" s="36">
        <f t="shared" si="98"/>
        <v>1443.1699999999998</v>
      </c>
      <c r="W695" s="36">
        <f t="shared" si="99"/>
        <v>1434.53</v>
      </c>
    </row>
    <row r="696" spans="1:23" x14ac:dyDescent="0.2">
      <c r="A696" s="29">
        <v>41653</v>
      </c>
      <c r="B696" s="2">
        <v>297734525.67000002</v>
      </c>
      <c r="C696" s="2">
        <v>1438.85</v>
      </c>
      <c r="D696" s="2">
        <f t="shared" si="96"/>
        <v>0</v>
      </c>
      <c r="E696" s="30">
        <f t="shared" si="96"/>
        <v>0</v>
      </c>
      <c r="F696" s="73">
        <f t="shared" si="97"/>
        <v>0</v>
      </c>
      <c r="G696" s="43">
        <f t="shared" si="97"/>
        <v>0</v>
      </c>
      <c r="H696" s="55"/>
      <c r="I696" s="31">
        <f t="shared" si="100"/>
        <v>7321.34</v>
      </c>
      <c r="J696" s="137">
        <f>ROUND(IF(B695&lt;=$R$1054,B695*$S$1054/$O$1053,MAX(IF(B695&lt;=$R$1055,B695*$S$1055/$O$1053,MAX(IF(B695&lt;=$R$1056,B695*$S$1056/$O$1053,MAX(IF(B695&lt;=$R$1057,B695*$S$1057/$O$1053,MAX(IF(B695&lt;=$R$1058,B695*$S$1058/$O$1053,MAX(IF(B695&lt;=$R$1059,B695*$S$1059/$O$1053,MAX(IF(B695&gt;$R$1060,B695*$S$1060/$O$1053,0),$R$1059*$S$1059/$O$1053)),$R$1058*$S$1058/$O$1053)),$R$1057*$S$1057/$O$1053)),$R$1056*$S$1056/$O$1053)),$R$1055*$S$1055/$O$1053)),$R$1054*$S$1054/$O$1053)),4)</f>
        <v>3172.5810000000001</v>
      </c>
      <c r="K696" s="77">
        <f t="shared" si="107"/>
        <v>571.06460000000004</v>
      </c>
      <c r="L696" s="137">
        <f>ROUND(IF(B695&lt;=$R$1064,B695*$S$1064/$O$1053,IF(B695&gt;$R$1065,B695*$S$1065/$O$1053,0)),4)</f>
        <v>813.48230000000001</v>
      </c>
      <c r="M696" s="77">
        <f t="shared" si="109"/>
        <v>146.42679999999999</v>
      </c>
      <c r="N696" s="14"/>
      <c r="O696" s="14"/>
      <c r="P696" s="14"/>
      <c r="Q696" s="71" t="s">
        <v>38</v>
      </c>
      <c r="R696" s="52">
        <v>20000</v>
      </c>
      <c r="S696" s="49"/>
      <c r="V696" s="36">
        <f t="shared" si="98"/>
        <v>1443.1699999999998</v>
      </c>
      <c r="W696" s="36">
        <f t="shared" si="99"/>
        <v>1434.53</v>
      </c>
    </row>
    <row r="697" spans="1:23" x14ac:dyDescent="0.2">
      <c r="A697" s="29">
        <v>41654</v>
      </c>
      <c r="B697" s="2">
        <v>297734525.67000002</v>
      </c>
      <c r="C697" s="2">
        <v>1438.85</v>
      </c>
      <c r="D697" s="2">
        <f t="shared" si="96"/>
        <v>0</v>
      </c>
      <c r="E697" s="30">
        <f t="shared" si="96"/>
        <v>0</v>
      </c>
      <c r="F697" s="73">
        <f t="shared" si="97"/>
        <v>0</v>
      </c>
      <c r="G697" s="43">
        <f t="shared" si="97"/>
        <v>0</v>
      </c>
      <c r="H697" s="55"/>
      <c r="I697" s="31">
        <f t="shared" si="100"/>
        <v>7321.34</v>
      </c>
      <c r="J697" s="137">
        <f>ROUND(IF(B696&lt;=$R$1054,B696*$S$1054/$O$1053,MAX(IF(B696&lt;=$R$1055,B696*$S$1055/$O$1053,MAX(IF(B696&lt;=$R$1056,B696*$S$1056/$O$1053,MAX(IF(B696&lt;=$R$1057,B696*$S$1057/$O$1053,MAX(IF(B696&lt;=$R$1058,B696*$S$1058/$O$1053,MAX(IF(B696&lt;=$R$1059,B696*$S$1059/$O$1053,MAX(IF(B696&gt;$R$1060,B696*$S$1060/$O$1053,0),$R$1059*$S$1059/$O$1053)),$R$1058*$S$1058/$O$1053)),$R$1057*$S$1057/$O$1053)),$R$1056*$S$1056/$O$1053)),$R$1055*$S$1055/$O$1053)),$R$1054*$S$1054/$O$1053)),4)</f>
        <v>3172.5810000000001</v>
      </c>
      <c r="K697" s="77">
        <f t="shared" si="107"/>
        <v>571.06460000000004</v>
      </c>
      <c r="L697" s="137">
        <f>ROUND(IF(B696&lt;=$R$1064,B696*$S$1064/$O$1053,IF(B696&gt;$R$1065,B696*$S$1065/$O$1053,0)),4)</f>
        <v>813.48230000000001</v>
      </c>
      <c r="M697" s="77">
        <f t="shared" si="109"/>
        <v>146.42679999999999</v>
      </c>
      <c r="N697" s="14"/>
      <c r="P697" s="14"/>
      <c r="T697" s="14">
        <f>ROUND(IF(B693&lt;=R689,B693*S689/O688,IF(B693&lt;=R690,B693*S690/O688,IF(B693&lt;=R691,B693*S691/O688,IF(B693&lt;=R692,B693*S692/O688,IF(B693&lt;=R693,B693*S693/O688,IF(B693&lt;=R694,B693*S694/O688,IF(B693&gt;R695,B693*S695/O688,0))))))),2)</f>
        <v>3172.58</v>
      </c>
      <c r="V697" s="36">
        <f t="shared" si="98"/>
        <v>1443.1699999999998</v>
      </c>
      <c r="W697" s="36">
        <f t="shared" si="99"/>
        <v>1434.53</v>
      </c>
    </row>
    <row r="698" spans="1:23" x14ac:dyDescent="0.2">
      <c r="A698" s="29">
        <v>41655</v>
      </c>
      <c r="B698" s="2">
        <v>297734525.67000002</v>
      </c>
      <c r="C698" s="2">
        <v>1438.85</v>
      </c>
      <c r="D698" s="2">
        <f t="shared" si="96"/>
        <v>0</v>
      </c>
      <c r="E698" s="30">
        <f t="shared" si="96"/>
        <v>0</v>
      </c>
      <c r="F698" s="73">
        <f t="shared" si="97"/>
        <v>0</v>
      </c>
      <c r="G698" s="43">
        <f t="shared" si="97"/>
        <v>0</v>
      </c>
      <c r="H698" s="55"/>
      <c r="I698" s="19">
        <f t="shared" si="100"/>
        <v>7321.34</v>
      </c>
      <c r="J698" s="138">
        <f>ROUND(IF(B697&lt;=$R$1054,B697*$S$1054/$O$1053,MAX(IF(B697&lt;=$R$1055,B697*$S$1055/$O$1053,MAX(IF(B697&lt;=$R$1056,B697*$S$1056/$O$1053,MAX(IF(B697&lt;=$R$1057,B697*$S$1057/$O$1053,MAX(IF(B697&lt;=$R$1058,B697*$S$1058/$O$1053,MAX(IF(B697&lt;=$R$1059,B697*$S$1059/$O$1053,MAX(IF(B697&gt;$R$1060,B697*$S$1060/$O$1053,0),$R$1059*$S$1059/$O$1053)),$R$1058*$S$1058/$O$1053)),$R$1057*$S$1057/$O$1053)),$R$1056*$S$1056/$O$1053)),$R$1055*$S$1055/$O$1053)),$R$1054*$S$1054/$O$1053)),4)</f>
        <v>3172.5810000000001</v>
      </c>
      <c r="K698" s="78">
        <f t="shared" si="107"/>
        <v>571.06460000000004</v>
      </c>
      <c r="L698" s="144">
        <f>ROUND(IF(B697&lt;=$R$1064,B697*$S$1064/$O$1053,IF(B697&gt;$R$1065,B697*$S$1065/$O$1053,0)),4)</f>
        <v>813.48230000000001</v>
      </c>
      <c r="M698" s="87">
        <f t="shared" si="109"/>
        <v>146.42679999999999</v>
      </c>
      <c r="N698" s="14"/>
      <c r="P698" s="14"/>
      <c r="Q698" s="198" t="s">
        <v>40</v>
      </c>
      <c r="R698" s="198"/>
      <c r="S698" s="198"/>
      <c r="T698" s="63">
        <f>ROUND(IF(B693&lt;=R689,B693*S689/O688,MAX(IF(B693&lt;=R690,B693*S690/O688,MAX(IF(B693&lt;=R691,B693*S691/O688,MAX(IF(B693&lt;=R692,B693*S692/O688,MAX(IF(B693&lt;=R693,B693*S693/O688,MAX(IF(B693&lt;=R694,B693*S694/O688,MAX(IF(B693&gt;R695,B693*S695/O688,0),R694*S694/$O$1053)),R693*S693/$O$1053)),R692*S692/$O$1053)),R691*S691/$O$1053)),R690*S690/$O$1053)),R689*S689/$O$1053)),2)</f>
        <v>3172.58</v>
      </c>
      <c r="V698" s="36">
        <f t="shared" si="98"/>
        <v>1443.1699999999998</v>
      </c>
      <c r="W698" s="36">
        <f t="shared" si="99"/>
        <v>1434.53</v>
      </c>
    </row>
    <row r="699" spans="1:23" x14ac:dyDescent="0.2">
      <c r="A699" s="29">
        <v>41656</v>
      </c>
      <c r="B699" s="2">
        <v>297734525.67000002</v>
      </c>
      <c r="C699" s="2">
        <v>1438.85</v>
      </c>
      <c r="D699" s="2">
        <f t="shared" ref="D699:E762" si="110">IF(B699-B698=-B699-B698,0,B699-B698)</f>
        <v>0</v>
      </c>
      <c r="E699" s="30">
        <f t="shared" si="110"/>
        <v>0</v>
      </c>
      <c r="F699" s="73">
        <f t="shared" ref="F699:G762" si="111">IFERROR(D699/B698,0)</f>
        <v>0</v>
      </c>
      <c r="G699" s="43">
        <f t="shared" si="111"/>
        <v>0</v>
      </c>
      <c r="H699" s="55"/>
      <c r="I699" s="19">
        <f t="shared" si="100"/>
        <v>7321.34</v>
      </c>
      <c r="J699" s="138">
        <f t="shared" ref="J699:J702" si="112">ROUND(IF(B698&lt;=$R$1054,B698*$S$1054/$O$1053,MAX(IF(B698&lt;=$R$1055,B698*$S$1055/$O$1053,MAX(IF(B698&lt;=$R$1056,B698*$S$1056/$O$1053,MAX(IF(B698&lt;=$R$1057,B698*$S$1057/$O$1053,MAX(IF(B698&lt;=$R$1058,B698*$S$1058/$O$1053,MAX(IF(B698&lt;=$R$1059,B698*$S$1059/$O$1053,MAX(IF(B698&gt;$R$1060,B698*$S$1060/$O$1053,0),$R$1059*$S$1059/$O$1053)),$R$1058*$S$1058/$O$1053)),$R$1057*$S$1057/$O$1053)),$R$1056*$S$1056/$O$1053)),$R$1055*$S$1055/$O$1053)),$R$1054*$S$1054/$O$1053)),4)</f>
        <v>3172.5810000000001</v>
      </c>
      <c r="K699" s="78">
        <f t="shared" si="107"/>
        <v>571.06460000000004</v>
      </c>
      <c r="L699" s="144">
        <f t="shared" ref="L699:L702" si="113">ROUND(IF(B698&lt;=$R$1064,B698*$S$1064/$O$1053,IF(B698&gt;$R$1065,B698*$S$1065/$O$1053,0)),4)</f>
        <v>813.48230000000001</v>
      </c>
      <c r="M699" s="87">
        <f t="shared" si="109"/>
        <v>146.42679999999999</v>
      </c>
      <c r="N699" s="14"/>
      <c r="P699" s="14"/>
      <c r="Q699" s="50">
        <v>0</v>
      </c>
      <c r="R699" s="49">
        <v>100000000</v>
      </c>
      <c r="S699" s="48">
        <v>1.5E-3</v>
      </c>
      <c r="T699" s="61">
        <f>ROUND(IF(B693&lt;=R699,B693*S699/O688,IF(B693&gt;R700,B693*S700/O688,0)),2)</f>
        <v>813.48</v>
      </c>
      <c r="V699" s="36">
        <f t="shared" si="98"/>
        <v>1443.1699999999998</v>
      </c>
      <c r="W699" s="36">
        <f t="shared" si="99"/>
        <v>1434.53</v>
      </c>
    </row>
    <row r="700" spans="1:23" x14ac:dyDescent="0.2">
      <c r="A700" s="29">
        <v>41657</v>
      </c>
      <c r="B700" s="2">
        <v>297734525.67000002</v>
      </c>
      <c r="C700" s="2">
        <v>1438.85</v>
      </c>
      <c r="D700" s="2">
        <f t="shared" si="110"/>
        <v>0</v>
      </c>
      <c r="E700" s="30">
        <f t="shared" si="110"/>
        <v>0</v>
      </c>
      <c r="F700" s="73">
        <f t="shared" si="111"/>
        <v>0</v>
      </c>
      <c r="G700" s="43">
        <f t="shared" si="111"/>
        <v>0</v>
      </c>
      <c r="H700" s="55"/>
      <c r="I700" s="19">
        <f t="shared" si="100"/>
        <v>7321.34</v>
      </c>
      <c r="J700" s="138">
        <f t="shared" si="112"/>
        <v>3172.5810000000001</v>
      </c>
      <c r="K700" s="78">
        <f t="shared" si="107"/>
        <v>571.06460000000004</v>
      </c>
      <c r="L700" s="144">
        <f t="shared" si="113"/>
        <v>813.48230000000001</v>
      </c>
      <c r="M700" s="87">
        <f t="shared" si="109"/>
        <v>146.42679999999999</v>
      </c>
      <c r="N700" s="14"/>
      <c r="P700" s="14"/>
      <c r="Q700" s="50" t="s">
        <v>41</v>
      </c>
      <c r="R700" s="49">
        <v>100000000</v>
      </c>
      <c r="S700" s="48">
        <v>1E-3</v>
      </c>
      <c r="T700" s="14">
        <f>IF(B693&gt;R700,B693*S700/O688,0)</f>
        <v>813.48231057377052</v>
      </c>
      <c r="V700" s="36">
        <f t="shared" si="98"/>
        <v>1443.1699999999998</v>
      </c>
      <c r="W700" s="36">
        <f t="shared" si="99"/>
        <v>1434.53</v>
      </c>
    </row>
    <row r="701" spans="1:23" x14ac:dyDescent="0.2">
      <c r="A701" s="29">
        <v>41658</v>
      </c>
      <c r="B701" s="2">
        <v>297734525.67000002</v>
      </c>
      <c r="C701" s="2">
        <v>1438.85</v>
      </c>
      <c r="D701" s="2">
        <f t="shared" si="110"/>
        <v>0</v>
      </c>
      <c r="E701" s="30">
        <f t="shared" si="110"/>
        <v>0</v>
      </c>
      <c r="F701" s="73">
        <f t="shared" si="111"/>
        <v>0</v>
      </c>
      <c r="G701" s="43">
        <f t="shared" si="111"/>
        <v>0</v>
      </c>
      <c r="H701" s="55"/>
      <c r="I701" s="19">
        <f t="shared" si="100"/>
        <v>7321.34</v>
      </c>
      <c r="J701" s="138">
        <f t="shared" si="112"/>
        <v>3172.5810000000001</v>
      </c>
      <c r="K701" s="78">
        <f t="shared" si="107"/>
        <v>571.06460000000004</v>
      </c>
      <c r="L701" s="144">
        <f t="shared" si="113"/>
        <v>813.48230000000001</v>
      </c>
      <c r="M701" s="87">
        <f t="shared" si="109"/>
        <v>146.42679999999999</v>
      </c>
      <c r="N701" s="14"/>
      <c r="O701" s="14"/>
      <c r="P701" s="14"/>
      <c r="Q701" s="71" t="s">
        <v>38</v>
      </c>
      <c r="R701" s="52">
        <v>6000</v>
      </c>
      <c r="S701" s="49"/>
      <c r="V701" s="36">
        <f t="shared" si="98"/>
        <v>1443.1699999999998</v>
      </c>
      <c r="W701" s="36">
        <f t="shared" si="99"/>
        <v>1434.53</v>
      </c>
    </row>
    <row r="702" spans="1:23" x14ac:dyDescent="0.2">
      <c r="A702" s="29">
        <v>41659</v>
      </c>
      <c r="B702" s="2">
        <v>297734525.67000002</v>
      </c>
      <c r="C702" s="2">
        <v>1438.85</v>
      </c>
      <c r="D702" s="2">
        <f t="shared" si="110"/>
        <v>0</v>
      </c>
      <c r="E702" s="30">
        <f t="shared" si="110"/>
        <v>0</v>
      </c>
      <c r="F702" s="73">
        <f t="shared" si="111"/>
        <v>0</v>
      </c>
      <c r="G702" s="43">
        <f t="shared" si="111"/>
        <v>0</v>
      </c>
      <c r="H702" s="55"/>
      <c r="I702" s="19">
        <f t="shared" si="100"/>
        <v>7321.34</v>
      </c>
      <c r="J702" s="138">
        <f t="shared" si="112"/>
        <v>3172.5810000000001</v>
      </c>
      <c r="K702" s="78">
        <f t="shared" si="107"/>
        <v>571.06460000000004</v>
      </c>
      <c r="L702" s="144">
        <f t="shared" si="113"/>
        <v>813.48230000000001</v>
      </c>
      <c r="M702" s="87">
        <f t="shared" si="109"/>
        <v>146.42679999999999</v>
      </c>
      <c r="N702" s="14"/>
      <c r="O702" s="14"/>
      <c r="P702" s="14"/>
      <c r="V702" s="36">
        <f t="shared" si="98"/>
        <v>1443.1699999999998</v>
      </c>
      <c r="W702" s="36">
        <f t="shared" si="99"/>
        <v>1434.53</v>
      </c>
    </row>
    <row r="703" spans="1:23" x14ac:dyDescent="0.2">
      <c r="A703" s="29">
        <v>41660</v>
      </c>
      <c r="B703" s="2">
        <v>297734525.67000002</v>
      </c>
      <c r="C703" s="2">
        <v>1438.85</v>
      </c>
      <c r="D703" s="2">
        <f t="shared" si="110"/>
        <v>0</v>
      </c>
      <c r="E703" s="30">
        <f t="shared" si="110"/>
        <v>0</v>
      </c>
      <c r="F703" s="73">
        <f t="shared" si="111"/>
        <v>0</v>
      </c>
      <c r="G703" s="43">
        <f t="shared" si="111"/>
        <v>0</v>
      </c>
      <c r="H703" s="55"/>
      <c r="I703" s="31">
        <f t="shared" si="100"/>
        <v>7321.34</v>
      </c>
      <c r="J703" s="137">
        <f>ROUND(IF(B702&lt;=$R$1054,B702*$S$1054/$O$1053,MAX(IF(B702&lt;=$R$1055,B702*$S$1055/$O$1053,MAX(IF(B702&lt;=$R$1056,B702*$S$1056/$O$1053,MAX(IF(B702&lt;=$R$1057,B702*$S$1057/$O$1053,MAX(IF(B702&lt;=$R$1058,B702*$S$1058/$O$1053,MAX(IF(B702&lt;=$R$1059,B702*$S$1059/$O$1053,MAX(IF(B702&gt;$R$1060,B702*$S$1060/$O$1053,0),$R$1059*$S$1059/$O$1053)),$R$1058*$S$1058/$O$1053)),$R$1057*$S$1057/$O$1053)),$R$1056*$S$1056/$O$1053)),$R$1055*$S$1055/$O$1053)),$R$1054*$S$1054/$O$1053)),4)</f>
        <v>3172.5810000000001</v>
      </c>
      <c r="K703" s="77">
        <f t="shared" si="107"/>
        <v>571.06460000000004</v>
      </c>
      <c r="L703" s="137">
        <f>ROUND(IF(B702&lt;=$R$1064,B702*$S$1064/$O$1053,IF(B702&gt;$R$1065,B702*$S$1065/$O$1053,0)),4)</f>
        <v>813.48230000000001</v>
      </c>
      <c r="M703" s="77">
        <f t="shared" si="109"/>
        <v>146.42679999999999</v>
      </c>
      <c r="N703" s="14"/>
      <c r="O703" s="14"/>
      <c r="P703" s="14"/>
      <c r="Q703" s="36"/>
      <c r="R703" s="36"/>
      <c r="S703" s="57"/>
      <c r="V703" s="36">
        <f t="shared" si="98"/>
        <v>1443.1699999999998</v>
      </c>
      <c r="W703" s="36">
        <f t="shared" si="99"/>
        <v>1434.53</v>
      </c>
    </row>
    <row r="704" spans="1:23" x14ac:dyDescent="0.2">
      <c r="A704" s="29">
        <v>41661</v>
      </c>
      <c r="B704" s="2">
        <v>297734525.67000002</v>
      </c>
      <c r="C704" s="2">
        <v>1438.85</v>
      </c>
      <c r="D704" s="2">
        <f t="shared" si="110"/>
        <v>0</v>
      </c>
      <c r="E704" s="30">
        <f t="shared" si="110"/>
        <v>0</v>
      </c>
      <c r="F704" s="73">
        <f t="shared" si="111"/>
        <v>0</v>
      </c>
      <c r="G704" s="43">
        <f t="shared" si="111"/>
        <v>0</v>
      </c>
      <c r="H704" s="55"/>
      <c r="I704" s="31">
        <f t="shared" si="100"/>
        <v>7321.34</v>
      </c>
      <c r="J704" s="137">
        <f>ROUND(IF(B703&lt;=$R$1054,B703*$S$1054/$O$1053,MAX(IF(B703&lt;=$R$1055,B703*$S$1055/$O$1053,MAX(IF(B703&lt;=$R$1056,B703*$S$1056/$O$1053,MAX(IF(B703&lt;=$R$1057,B703*$S$1057/$O$1053,MAX(IF(B703&lt;=$R$1058,B703*$S$1058/$O$1053,MAX(IF(B703&lt;=$R$1059,B703*$S$1059/$O$1053,MAX(IF(B703&gt;$R$1060,B703*$S$1060/$O$1053,0),$R$1059*$S$1059/$O$1053)),$R$1058*$S$1058/$O$1053)),$R$1057*$S$1057/$O$1053)),$R$1056*$S$1056/$O$1053)),$R$1055*$S$1055/$O$1053)),$R$1054*$S$1054/$O$1053)),4)</f>
        <v>3172.5810000000001</v>
      </c>
      <c r="K704" s="77">
        <f t="shared" si="107"/>
        <v>571.06460000000004</v>
      </c>
      <c r="L704" s="137">
        <f>ROUND(IF(B703&lt;=$R$1064,B703*$S$1064/$O$1053,IF(B703&gt;$R$1065,B703*$S$1065/$O$1053,0)),4)</f>
        <v>813.48230000000001</v>
      </c>
      <c r="M704" s="77">
        <f t="shared" si="109"/>
        <v>146.42679999999999</v>
      </c>
      <c r="N704" s="14"/>
      <c r="O704" s="14"/>
      <c r="P704" s="14"/>
      <c r="Q704" s="36"/>
      <c r="R704" s="36"/>
      <c r="S704" s="57"/>
      <c r="V704" s="36">
        <f t="shared" si="98"/>
        <v>1443.1699999999998</v>
      </c>
      <c r="W704" s="36">
        <f t="shared" si="99"/>
        <v>1434.53</v>
      </c>
    </row>
    <row r="705" spans="1:23" x14ac:dyDescent="0.2">
      <c r="A705" s="29">
        <v>41662</v>
      </c>
      <c r="B705" s="2">
        <v>297734525.67000002</v>
      </c>
      <c r="C705" s="2">
        <v>1438.85</v>
      </c>
      <c r="D705" s="2">
        <f t="shared" si="110"/>
        <v>0</v>
      </c>
      <c r="E705" s="30">
        <f t="shared" si="110"/>
        <v>0</v>
      </c>
      <c r="F705" s="73">
        <f t="shared" si="111"/>
        <v>0</v>
      </c>
      <c r="G705" s="43">
        <f t="shared" si="111"/>
        <v>0</v>
      </c>
      <c r="H705" s="55"/>
      <c r="I705" s="19">
        <f t="shared" si="100"/>
        <v>7321.34</v>
      </c>
      <c r="J705" s="138">
        <f>ROUND(IF(B704&lt;=$R$1054,B704*$S$1054/$O$1053,MAX(IF(B704&lt;=$R$1055,B704*$S$1055/$O$1053,MAX(IF(B704&lt;=$R$1056,B704*$S$1056/$O$1053,MAX(IF(B704&lt;=$R$1057,B704*$S$1057/$O$1053,MAX(IF(B704&lt;=$R$1058,B704*$S$1058/$O$1053,MAX(IF(B704&lt;=$R$1059,B704*$S$1059/$O$1053,MAX(IF(B704&gt;$R$1060,B704*$S$1060/$O$1053,0),$R$1059*$S$1059/$O$1053)),$R$1058*$S$1058/$O$1053)),$R$1057*$S$1057/$O$1053)),$R$1056*$S$1056/$O$1053)),$R$1055*$S$1055/$O$1053)),$R$1054*$S$1054/$O$1053)),4)</f>
        <v>3172.5810000000001</v>
      </c>
      <c r="K705" s="78">
        <f t="shared" si="107"/>
        <v>571.06460000000004</v>
      </c>
      <c r="L705" s="144">
        <f>ROUND(IF(B704&lt;=$R$1064,B704*$S$1064/$O$1053,IF(B704&gt;$R$1065,B704*$S$1065/$O$1053,0)),4)</f>
        <v>813.48230000000001</v>
      </c>
      <c r="M705" s="87">
        <f t="shared" si="109"/>
        <v>146.42679999999999</v>
      </c>
      <c r="N705" s="14"/>
      <c r="O705" s="14"/>
      <c r="P705" s="14"/>
      <c r="Q705" s="36"/>
      <c r="R705" s="36"/>
      <c r="S705" s="57"/>
      <c r="V705" s="36">
        <f t="shared" si="98"/>
        <v>1443.1699999999998</v>
      </c>
      <c r="W705" s="36">
        <f t="shared" si="99"/>
        <v>1434.53</v>
      </c>
    </row>
    <row r="706" spans="1:23" x14ac:dyDescent="0.2">
      <c r="A706" s="29">
        <v>41663</v>
      </c>
      <c r="B706" s="2">
        <v>297734525.67000002</v>
      </c>
      <c r="C706" s="2">
        <v>1438.85</v>
      </c>
      <c r="D706" s="2">
        <f t="shared" si="110"/>
        <v>0</v>
      </c>
      <c r="E706" s="30">
        <f t="shared" si="110"/>
        <v>0</v>
      </c>
      <c r="F706" s="73">
        <f t="shared" si="111"/>
        <v>0</v>
      </c>
      <c r="G706" s="43">
        <f t="shared" si="111"/>
        <v>0</v>
      </c>
      <c r="H706" s="55"/>
      <c r="I706" s="19">
        <f t="shared" si="100"/>
        <v>7321.34</v>
      </c>
      <c r="J706" s="138">
        <f t="shared" ref="J706:J769" si="114">ROUND(IF(B705&lt;=$R$1054,B705*$S$1054/$O$1053,MAX(IF(B705&lt;=$R$1055,B705*$S$1055/$O$1053,MAX(IF(B705&lt;=$R$1056,B705*$S$1056/$O$1053,MAX(IF(B705&lt;=$R$1057,B705*$S$1057/$O$1053,MAX(IF(B705&lt;=$R$1058,B705*$S$1058/$O$1053,MAX(IF(B705&lt;=$R$1059,B705*$S$1059/$O$1053,MAX(IF(B705&gt;$R$1060,B705*$S$1060/$O$1053,0),$R$1059*$S$1059/$O$1053)),$R$1058*$S$1058/$O$1053)),$R$1057*$S$1057/$O$1053)),$R$1056*$S$1056/$O$1053)),$R$1055*$S$1055/$O$1053)),$R$1054*$S$1054/$O$1053)),4)</f>
        <v>3172.5810000000001</v>
      </c>
      <c r="K706" s="78">
        <f t="shared" si="107"/>
        <v>571.06460000000004</v>
      </c>
      <c r="L706" s="144">
        <f t="shared" ref="L706:L709" si="115">ROUND(IF(B705&lt;=$R$1064,B705*$S$1064/$O$1053,IF(B705&gt;$R$1065,B705*$S$1065/$O$1053,0)),4)</f>
        <v>813.48230000000001</v>
      </c>
      <c r="M706" s="87">
        <f t="shared" si="109"/>
        <v>146.42679999999999</v>
      </c>
      <c r="N706" s="14"/>
      <c r="O706" s="14"/>
      <c r="P706" s="14"/>
      <c r="V706" s="36">
        <f t="shared" si="98"/>
        <v>1443.1699999999998</v>
      </c>
      <c r="W706" s="36">
        <f t="shared" si="99"/>
        <v>1434.53</v>
      </c>
    </row>
    <row r="707" spans="1:23" x14ac:dyDescent="0.2">
      <c r="A707" s="29">
        <v>41664</v>
      </c>
      <c r="B707" s="2">
        <v>297734525.67000002</v>
      </c>
      <c r="C707" s="2">
        <v>1438.85</v>
      </c>
      <c r="D707" s="2">
        <f t="shared" si="110"/>
        <v>0</v>
      </c>
      <c r="E707" s="30">
        <f t="shared" si="110"/>
        <v>0</v>
      </c>
      <c r="F707" s="73">
        <f t="shared" si="111"/>
        <v>0</v>
      </c>
      <c r="G707" s="43">
        <f t="shared" si="111"/>
        <v>0</v>
      </c>
      <c r="H707" s="55"/>
      <c r="I707" s="19">
        <f t="shared" si="100"/>
        <v>7321.34</v>
      </c>
      <c r="J707" s="138">
        <f t="shared" si="114"/>
        <v>3172.5810000000001</v>
      </c>
      <c r="K707" s="78">
        <f t="shared" si="107"/>
        <v>571.06460000000004</v>
      </c>
      <c r="L707" s="144">
        <f t="shared" si="115"/>
        <v>813.48230000000001</v>
      </c>
      <c r="M707" s="87">
        <f t="shared" si="109"/>
        <v>146.42679999999999</v>
      </c>
      <c r="N707" s="14"/>
      <c r="O707" s="14"/>
      <c r="P707" s="14"/>
      <c r="V707" s="36">
        <f t="shared" si="98"/>
        <v>1443.1699999999998</v>
      </c>
      <c r="W707" s="36">
        <f t="shared" si="99"/>
        <v>1434.53</v>
      </c>
    </row>
    <row r="708" spans="1:23" x14ac:dyDescent="0.2">
      <c r="A708" s="29">
        <v>41665</v>
      </c>
      <c r="B708" s="2">
        <v>297734525.67000002</v>
      </c>
      <c r="C708" s="2">
        <v>1438.85</v>
      </c>
      <c r="D708" s="2">
        <f t="shared" si="110"/>
        <v>0</v>
      </c>
      <c r="E708" s="30">
        <f t="shared" si="110"/>
        <v>0</v>
      </c>
      <c r="F708" s="73">
        <f t="shared" si="111"/>
        <v>0</v>
      </c>
      <c r="G708" s="43">
        <f t="shared" si="111"/>
        <v>0</v>
      </c>
      <c r="H708" s="55"/>
      <c r="I708" s="19">
        <f t="shared" si="100"/>
        <v>7321.34</v>
      </c>
      <c r="J708" s="138">
        <f t="shared" si="114"/>
        <v>3172.5810000000001</v>
      </c>
      <c r="K708" s="78">
        <f t="shared" si="107"/>
        <v>571.06460000000004</v>
      </c>
      <c r="L708" s="144">
        <f t="shared" si="115"/>
        <v>813.48230000000001</v>
      </c>
      <c r="M708" s="87">
        <f t="shared" si="109"/>
        <v>146.42679999999999</v>
      </c>
      <c r="N708" s="191" t="s">
        <v>54</v>
      </c>
      <c r="O708" s="191"/>
      <c r="P708" s="191"/>
      <c r="V708" s="36">
        <f t="shared" si="98"/>
        <v>1443.1699999999998</v>
      </c>
      <c r="W708" s="36">
        <f t="shared" si="99"/>
        <v>1434.53</v>
      </c>
    </row>
    <row r="709" spans="1:23" x14ac:dyDescent="0.2">
      <c r="A709" s="29">
        <v>41666</v>
      </c>
      <c r="B709" s="2">
        <v>297734525.67000002</v>
      </c>
      <c r="C709" s="2">
        <v>1438.85</v>
      </c>
      <c r="D709" s="2">
        <f t="shared" si="110"/>
        <v>0</v>
      </c>
      <c r="E709" s="30">
        <f t="shared" si="110"/>
        <v>0</v>
      </c>
      <c r="F709" s="73">
        <f t="shared" si="111"/>
        <v>0</v>
      </c>
      <c r="G709" s="43">
        <f t="shared" si="111"/>
        <v>0</v>
      </c>
      <c r="H709" s="55"/>
      <c r="I709" s="19">
        <f t="shared" si="100"/>
        <v>7321.34</v>
      </c>
      <c r="J709" s="138">
        <f t="shared" si="114"/>
        <v>3172.5810000000001</v>
      </c>
      <c r="K709" s="78">
        <f t="shared" si="107"/>
        <v>571.06460000000004</v>
      </c>
      <c r="L709" s="144">
        <f t="shared" si="115"/>
        <v>813.48230000000001</v>
      </c>
      <c r="M709" s="87">
        <f t="shared" si="109"/>
        <v>146.42679999999999</v>
      </c>
      <c r="N709" s="119" t="s">
        <v>52</v>
      </c>
      <c r="O709" s="120" t="e">
        <f>SUM(J683:J713)</f>
        <v>#VALUE!</v>
      </c>
      <c r="P709" s="76" t="e">
        <f>SUM(L683:L713)</f>
        <v>#VALUE!</v>
      </c>
      <c r="V709" s="36">
        <f t="shared" si="98"/>
        <v>1443.1699999999998</v>
      </c>
      <c r="W709" s="36">
        <f t="shared" si="99"/>
        <v>1434.53</v>
      </c>
    </row>
    <row r="710" spans="1:23" x14ac:dyDescent="0.2">
      <c r="A710" s="29">
        <v>41667</v>
      </c>
      <c r="B710" s="2">
        <v>297734525.67000002</v>
      </c>
      <c r="C710" s="2">
        <v>1438.85</v>
      </c>
      <c r="D710" s="2">
        <f t="shared" si="110"/>
        <v>0</v>
      </c>
      <c r="E710" s="30">
        <f t="shared" si="110"/>
        <v>0</v>
      </c>
      <c r="F710" s="73">
        <f t="shared" si="111"/>
        <v>0</v>
      </c>
      <c r="G710" s="43">
        <f t="shared" si="111"/>
        <v>0</v>
      </c>
      <c r="H710" s="55"/>
      <c r="I710" s="31">
        <f t="shared" si="100"/>
        <v>7321.34</v>
      </c>
      <c r="J710" s="137">
        <f t="shared" si="114"/>
        <v>3172.5810000000001</v>
      </c>
      <c r="K710" s="77">
        <f t="shared" si="107"/>
        <v>571.06460000000004</v>
      </c>
      <c r="L710" s="137">
        <f>ROUND(IF(B709&lt;=$R$1064,B709*$S$1064/$O$1053,IF(B709&gt;$R$1065,B709*$S$1065/$O$1053,0)),4)</f>
        <v>813.48230000000001</v>
      </c>
      <c r="M710" s="77">
        <f t="shared" si="109"/>
        <v>146.42679999999999</v>
      </c>
      <c r="N710" s="119" t="s">
        <v>53</v>
      </c>
      <c r="O710" s="76" t="e">
        <f>SUM(K683:K713)</f>
        <v>#VALUE!</v>
      </c>
      <c r="P710" s="76" t="e">
        <f>SUM(M683:M713)</f>
        <v>#VALUE!</v>
      </c>
      <c r="V710" s="36">
        <f t="shared" si="98"/>
        <v>1443.1699999999998</v>
      </c>
      <c r="W710" s="36">
        <f t="shared" si="99"/>
        <v>1434.53</v>
      </c>
    </row>
    <row r="711" spans="1:23" x14ac:dyDescent="0.2">
      <c r="A711" s="29">
        <v>41668</v>
      </c>
      <c r="B711" s="2">
        <v>297734525.67000002</v>
      </c>
      <c r="C711" s="2">
        <v>1438.85</v>
      </c>
      <c r="D711" s="2">
        <f t="shared" si="110"/>
        <v>0</v>
      </c>
      <c r="E711" s="30">
        <f t="shared" si="110"/>
        <v>0</v>
      </c>
      <c r="F711" s="73">
        <f t="shared" si="111"/>
        <v>0</v>
      </c>
      <c r="G711" s="43">
        <f t="shared" si="111"/>
        <v>0</v>
      </c>
      <c r="H711" s="55"/>
      <c r="I711" s="31">
        <f t="shared" si="100"/>
        <v>7321.34</v>
      </c>
      <c r="J711" s="137">
        <f t="shared" si="114"/>
        <v>3172.5810000000001</v>
      </c>
      <c r="K711" s="77">
        <f t="shared" si="107"/>
        <v>571.06460000000004</v>
      </c>
      <c r="L711" s="137">
        <f>ROUND(IF(B710&lt;=$R$1064,B710*$S$1064/$O$1053,IF(B710&gt;$R$1065,B710*$S$1065/$O$1053,0)),4)</f>
        <v>813.48230000000001</v>
      </c>
      <c r="M711" s="77">
        <f t="shared" si="109"/>
        <v>146.42679999999999</v>
      </c>
      <c r="N711" s="186" t="s">
        <v>5</v>
      </c>
      <c r="O711" s="186"/>
      <c r="P711" s="186"/>
      <c r="V711" s="36">
        <f t="shared" si="98"/>
        <v>1443.1699999999998</v>
      </c>
      <c r="W711" s="36">
        <f t="shared" si="99"/>
        <v>1434.53</v>
      </c>
    </row>
    <row r="712" spans="1:23" x14ac:dyDescent="0.2">
      <c r="A712" s="29">
        <v>41669</v>
      </c>
      <c r="B712" s="2">
        <v>297734525.67000002</v>
      </c>
      <c r="C712" s="2">
        <v>1438.85</v>
      </c>
      <c r="D712" s="2">
        <f t="shared" si="110"/>
        <v>0</v>
      </c>
      <c r="E712" s="30">
        <f t="shared" si="110"/>
        <v>0</v>
      </c>
      <c r="F712" s="73">
        <f t="shared" si="111"/>
        <v>0</v>
      </c>
      <c r="G712" s="43">
        <f t="shared" si="111"/>
        <v>0</v>
      </c>
      <c r="H712" s="55"/>
      <c r="I712" s="19">
        <f t="shared" si="100"/>
        <v>7321.34</v>
      </c>
      <c r="J712" s="138">
        <f t="shared" si="114"/>
        <v>3172.5810000000001</v>
      </c>
      <c r="K712" s="78">
        <f t="shared" si="107"/>
        <v>571.06460000000004</v>
      </c>
      <c r="L712" s="144">
        <f>ROUND(IF(B711&lt;=$R$1064,B711*$S$1064/$O$1053,IF(B711&gt;$R$1065,B711*$S$1065/$O$1053,0)),4)</f>
        <v>813.48230000000001</v>
      </c>
      <c r="M712" s="87">
        <f t="shared" si="109"/>
        <v>146.42679999999999</v>
      </c>
      <c r="N712" s="92" t="s">
        <v>43</v>
      </c>
      <c r="O712" s="172" t="s">
        <v>39</v>
      </c>
      <c r="P712" s="93" t="s">
        <v>40</v>
      </c>
      <c r="V712" s="36">
        <f t="shared" si="98"/>
        <v>1443.1699999999998</v>
      </c>
      <c r="W712" s="36">
        <f t="shared" si="99"/>
        <v>1434.53</v>
      </c>
    </row>
    <row r="713" spans="1:23" x14ac:dyDescent="0.2">
      <c r="A713" s="29">
        <v>41670</v>
      </c>
      <c r="B713" s="31">
        <v>300143827.55000001</v>
      </c>
      <c r="C713" s="31">
        <v>1450.5</v>
      </c>
      <c r="D713" s="2">
        <f t="shared" si="110"/>
        <v>2409301.8799999952</v>
      </c>
      <c r="E713" s="30">
        <f t="shared" si="110"/>
        <v>11.650000000000091</v>
      </c>
      <c r="F713" s="73">
        <f t="shared" si="111"/>
        <v>8.0921145257785553E-3</v>
      </c>
      <c r="G713" s="43">
        <f t="shared" si="111"/>
        <v>8.0967439274421179E-3</v>
      </c>
      <c r="H713" s="55"/>
      <c r="I713" s="32">
        <f t="shared" si="100"/>
        <v>7321.34</v>
      </c>
      <c r="J713" s="139">
        <f t="shared" si="114"/>
        <v>3172.5810000000001</v>
      </c>
      <c r="K713" s="79">
        <f t="shared" si="107"/>
        <v>571.06460000000004</v>
      </c>
      <c r="L713" s="139">
        <f>ROUND(IF(B712&lt;=$R$1064,B712*$S$1064/$O$1053,IF(B712&gt;$R$1065,B712*$S$1065/$O$1053,0)),4)</f>
        <v>813.48230000000001</v>
      </c>
      <c r="M713" s="79">
        <f t="shared" si="109"/>
        <v>146.42679999999999</v>
      </c>
      <c r="N713" s="94" t="e">
        <f>SUM(I683:I713)</f>
        <v>#VALUE!</v>
      </c>
      <c r="O713" s="89" t="e">
        <f>IF(SUM(J683:J713)&lt;20000,20000,SUM(J683:J713))</f>
        <v>#VALUE!</v>
      </c>
      <c r="P713" s="91" t="e">
        <f>IF(SUM(L683:L713)&lt;6000,6000,SUM(L683:L713))</f>
        <v>#VALUE!</v>
      </c>
      <c r="Q713" s="118"/>
      <c r="V713" s="36">
        <f t="shared" si="98"/>
        <v>1454.85</v>
      </c>
      <c r="W713" s="36">
        <f t="shared" si="99"/>
        <v>1446.15</v>
      </c>
    </row>
    <row r="714" spans="1:23" x14ac:dyDescent="0.2">
      <c r="A714" s="29">
        <v>41671</v>
      </c>
      <c r="B714" s="2">
        <v>300143827.55000001</v>
      </c>
      <c r="C714" s="2">
        <v>1450.5</v>
      </c>
      <c r="D714" s="2">
        <f t="shared" si="110"/>
        <v>0</v>
      </c>
      <c r="E714" s="30">
        <f t="shared" si="110"/>
        <v>0</v>
      </c>
      <c r="F714" s="73">
        <f t="shared" si="111"/>
        <v>0</v>
      </c>
      <c r="G714" s="43">
        <f t="shared" si="111"/>
        <v>0</v>
      </c>
      <c r="I714" s="19">
        <f t="shared" si="100"/>
        <v>7380.59</v>
      </c>
      <c r="J714" s="138">
        <f t="shared" si="114"/>
        <v>3196.7213000000002</v>
      </c>
      <c r="K714" s="78">
        <f t="shared" si="107"/>
        <v>575.40980000000002</v>
      </c>
      <c r="L714" s="144">
        <f>ROUND(IF(B713&lt;=$R$1064,B713*$S$1064/$O$1053,IF(B713&gt;$R$1065,B713*$S$1065/$O$1053,0)),4)</f>
        <v>820.06510000000003</v>
      </c>
      <c r="M714" s="87">
        <f t="shared" si="109"/>
        <v>147.61170000000001</v>
      </c>
      <c r="N714" s="94" t="e">
        <f>ROUND(N713*18/118,2)</f>
        <v>#VALUE!</v>
      </c>
      <c r="O714" s="90" t="e">
        <f>IF(O713=TRUE,SUM(K683:K713),O713*18%)</f>
        <v>#VALUE!</v>
      </c>
      <c r="P714" s="91" t="e">
        <f>IF(P713=TRUE,SUM(M683:M713),P713*18%)</f>
        <v>#VALUE!</v>
      </c>
      <c r="Q714" s="36"/>
      <c r="V714" s="36">
        <f t="shared" si="98"/>
        <v>1454.85</v>
      </c>
      <c r="W714" s="36">
        <f t="shared" si="99"/>
        <v>1446.15</v>
      </c>
    </row>
    <row r="715" spans="1:23" x14ac:dyDescent="0.2">
      <c r="A715" s="29">
        <v>41672</v>
      </c>
      <c r="B715" s="2">
        <v>300143827.55000001</v>
      </c>
      <c r="C715" s="2">
        <v>1450.5</v>
      </c>
      <c r="D715" s="2">
        <f t="shared" si="110"/>
        <v>0</v>
      </c>
      <c r="E715" s="30">
        <f t="shared" si="110"/>
        <v>0</v>
      </c>
      <c r="F715" s="73">
        <f t="shared" si="111"/>
        <v>0</v>
      </c>
      <c r="G715" s="43">
        <f t="shared" si="111"/>
        <v>0</v>
      </c>
      <c r="I715" s="19">
        <f t="shared" si="100"/>
        <v>7380.59</v>
      </c>
      <c r="J715" s="138">
        <f t="shared" si="114"/>
        <v>3196.7213000000002</v>
      </c>
      <c r="K715" s="78">
        <f t="shared" si="107"/>
        <v>575.40980000000002</v>
      </c>
      <c r="L715" s="144">
        <f t="shared" ref="L715:L778" si="116">ROUND(IF(B714&lt;=$R$1064,B714*$S$1064/$O$1053,IF(B714&gt;$R$1065,B714*$S$1065/$O$1053,0)),4)</f>
        <v>820.06510000000003</v>
      </c>
      <c r="M715" s="87">
        <f t="shared" si="109"/>
        <v>147.61170000000001</v>
      </c>
      <c r="N715" s="190" t="s">
        <v>47</v>
      </c>
      <c r="O715" s="190"/>
      <c r="P715" s="190"/>
      <c r="V715" s="36">
        <f t="shared" si="98"/>
        <v>1454.85</v>
      </c>
      <c r="W715" s="36">
        <f t="shared" si="99"/>
        <v>1446.15</v>
      </c>
    </row>
    <row r="716" spans="1:23" x14ac:dyDescent="0.2">
      <c r="A716" s="29">
        <v>41673</v>
      </c>
      <c r="B716" s="2">
        <v>300143827.55000001</v>
      </c>
      <c r="C716" s="2">
        <v>1450.5</v>
      </c>
      <c r="D716" s="2">
        <f t="shared" si="110"/>
        <v>0</v>
      </c>
      <c r="E716" s="30">
        <f t="shared" si="110"/>
        <v>0</v>
      </c>
      <c r="F716" s="73">
        <f t="shared" si="111"/>
        <v>0</v>
      </c>
      <c r="G716" s="43">
        <f t="shared" si="111"/>
        <v>0</v>
      </c>
      <c r="I716" s="19">
        <f t="shared" ref="I716:I747" si="117">ROUND(B715*$N$2/$O$1053,2)</f>
        <v>7380.59</v>
      </c>
      <c r="J716" s="138">
        <f t="shared" si="114"/>
        <v>3196.7213000000002</v>
      </c>
      <c r="K716" s="78">
        <f t="shared" si="107"/>
        <v>575.40980000000002</v>
      </c>
      <c r="L716" s="144">
        <f t="shared" si="116"/>
        <v>820.06510000000003</v>
      </c>
      <c r="M716" s="87">
        <f t="shared" si="109"/>
        <v>147.61170000000001</v>
      </c>
      <c r="N716" s="88"/>
      <c r="O716" s="121"/>
      <c r="V716" s="36">
        <f t="shared" si="98"/>
        <v>1454.85</v>
      </c>
      <c r="W716" s="36">
        <f t="shared" si="99"/>
        <v>1446.15</v>
      </c>
    </row>
    <row r="717" spans="1:23" x14ac:dyDescent="0.2">
      <c r="A717" s="29">
        <v>41674</v>
      </c>
      <c r="B717" s="2">
        <v>300143827.55000001</v>
      </c>
      <c r="C717" s="2">
        <v>1450.5</v>
      </c>
      <c r="D717" s="2">
        <f t="shared" si="110"/>
        <v>0</v>
      </c>
      <c r="E717" s="30">
        <f t="shared" si="110"/>
        <v>0</v>
      </c>
      <c r="F717" s="73">
        <f t="shared" si="111"/>
        <v>0</v>
      </c>
      <c r="G717" s="43">
        <f t="shared" si="111"/>
        <v>0</v>
      </c>
      <c r="I717" s="31">
        <f t="shared" si="117"/>
        <v>7380.59</v>
      </c>
      <c r="J717" s="137">
        <f t="shared" si="114"/>
        <v>3196.7213000000002</v>
      </c>
      <c r="K717" s="77">
        <f t="shared" si="107"/>
        <v>575.40980000000002</v>
      </c>
      <c r="L717" s="137">
        <f t="shared" si="116"/>
        <v>820.06510000000003</v>
      </c>
      <c r="M717" s="77">
        <f t="shared" si="109"/>
        <v>147.61170000000001</v>
      </c>
      <c r="V717" s="36">
        <f t="shared" si="98"/>
        <v>1454.85</v>
      </c>
      <c r="W717" s="36">
        <f t="shared" si="99"/>
        <v>1446.15</v>
      </c>
    </row>
    <row r="718" spans="1:23" x14ac:dyDescent="0.2">
      <c r="A718" s="29">
        <v>41675</v>
      </c>
      <c r="B718" s="2">
        <v>300143827.55000001</v>
      </c>
      <c r="C718" s="2">
        <v>1450.5</v>
      </c>
      <c r="D718" s="2">
        <f t="shared" si="110"/>
        <v>0</v>
      </c>
      <c r="E718" s="30">
        <f t="shared" si="110"/>
        <v>0</v>
      </c>
      <c r="F718" s="73">
        <f t="shared" si="111"/>
        <v>0</v>
      </c>
      <c r="G718" s="43">
        <f t="shared" si="111"/>
        <v>0</v>
      </c>
      <c r="I718" s="31">
        <f t="shared" si="117"/>
        <v>7380.59</v>
      </c>
      <c r="J718" s="137">
        <f t="shared" si="114"/>
        <v>3196.7213000000002</v>
      </c>
      <c r="K718" s="77">
        <f t="shared" si="107"/>
        <v>575.40980000000002</v>
      </c>
      <c r="L718" s="137">
        <f t="shared" si="116"/>
        <v>820.06510000000003</v>
      </c>
      <c r="M718" s="77">
        <f t="shared" si="109"/>
        <v>147.61170000000001</v>
      </c>
      <c r="N718" s="14"/>
      <c r="O718" s="14"/>
      <c r="P718" s="14"/>
      <c r="V718" s="36">
        <f t="shared" si="98"/>
        <v>1454.85</v>
      </c>
      <c r="W718" s="36">
        <f t="shared" si="99"/>
        <v>1446.15</v>
      </c>
    </row>
    <row r="719" spans="1:23" x14ac:dyDescent="0.2">
      <c r="A719" s="29">
        <v>41676</v>
      </c>
      <c r="B719" s="2">
        <v>300143827.55000001</v>
      </c>
      <c r="C719" s="2">
        <v>1450.5</v>
      </c>
      <c r="D719" s="2">
        <f t="shared" si="110"/>
        <v>0</v>
      </c>
      <c r="E719" s="30">
        <f t="shared" si="110"/>
        <v>0</v>
      </c>
      <c r="F719" s="73">
        <f t="shared" si="111"/>
        <v>0</v>
      </c>
      <c r="G719" s="43">
        <f t="shared" si="111"/>
        <v>0</v>
      </c>
      <c r="I719" s="19">
        <f t="shared" si="117"/>
        <v>7380.59</v>
      </c>
      <c r="J719" s="138">
        <f t="shared" si="114"/>
        <v>3196.7213000000002</v>
      </c>
      <c r="K719" s="78">
        <f t="shared" si="107"/>
        <v>575.40980000000002</v>
      </c>
      <c r="L719" s="144">
        <f t="shared" si="116"/>
        <v>820.06510000000003</v>
      </c>
      <c r="M719" s="87">
        <f t="shared" si="109"/>
        <v>147.61170000000001</v>
      </c>
      <c r="N719" s="14"/>
      <c r="O719" s="14"/>
      <c r="P719" s="14"/>
      <c r="V719" s="36">
        <f t="shared" si="98"/>
        <v>1454.85</v>
      </c>
      <c r="W719" s="36">
        <f t="shared" si="99"/>
        <v>1446.15</v>
      </c>
    </row>
    <row r="720" spans="1:23" x14ac:dyDescent="0.2">
      <c r="A720" s="29">
        <v>41677</v>
      </c>
      <c r="B720" s="2">
        <v>300143827.55000001</v>
      </c>
      <c r="C720" s="2">
        <v>1450.5</v>
      </c>
      <c r="D720" s="2">
        <f t="shared" si="110"/>
        <v>0</v>
      </c>
      <c r="E720" s="30">
        <f t="shared" si="110"/>
        <v>0</v>
      </c>
      <c r="F720" s="73">
        <f t="shared" si="111"/>
        <v>0</v>
      </c>
      <c r="G720" s="43">
        <f t="shared" si="111"/>
        <v>0</v>
      </c>
      <c r="I720" s="19">
        <f t="shared" si="117"/>
        <v>7380.59</v>
      </c>
      <c r="J720" s="138">
        <f t="shared" si="114"/>
        <v>3196.7213000000002</v>
      </c>
      <c r="K720" s="78">
        <f t="shared" si="107"/>
        <v>575.40980000000002</v>
      </c>
      <c r="L720" s="144">
        <f t="shared" si="116"/>
        <v>820.06510000000003</v>
      </c>
      <c r="M720" s="87">
        <f t="shared" si="109"/>
        <v>147.61170000000001</v>
      </c>
      <c r="N720" s="14"/>
      <c r="O720" s="14"/>
      <c r="P720" s="14"/>
      <c r="V720" s="36">
        <f t="shared" si="98"/>
        <v>1454.85</v>
      </c>
      <c r="W720" s="36">
        <f t="shared" si="99"/>
        <v>1446.15</v>
      </c>
    </row>
    <row r="721" spans="1:23" x14ac:dyDescent="0.2">
      <c r="A721" s="29">
        <v>41678</v>
      </c>
      <c r="B721" s="2">
        <v>300143827.55000001</v>
      </c>
      <c r="C721" s="2">
        <v>1450.5</v>
      </c>
      <c r="D721" s="2">
        <f t="shared" si="110"/>
        <v>0</v>
      </c>
      <c r="E721" s="30">
        <f t="shared" si="110"/>
        <v>0</v>
      </c>
      <c r="F721" s="73">
        <f t="shared" si="111"/>
        <v>0</v>
      </c>
      <c r="G721" s="43">
        <f t="shared" si="111"/>
        <v>0</v>
      </c>
      <c r="I721" s="19">
        <f t="shared" si="117"/>
        <v>7380.59</v>
      </c>
      <c r="J721" s="138">
        <f t="shared" si="114"/>
        <v>3196.7213000000002</v>
      </c>
      <c r="K721" s="78">
        <f t="shared" si="107"/>
        <v>575.40980000000002</v>
      </c>
      <c r="L721" s="144">
        <f t="shared" si="116"/>
        <v>820.06510000000003</v>
      </c>
      <c r="M721" s="87">
        <f t="shared" si="109"/>
        <v>147.61170000000001</v>
      </c>
      <c r="N721" s="14"/>
      <c r="O721" s="14"/>
      <c r="P721" s="14"/>
      <c r="V721" s="36">
        <f t="shared" si="98"/>
        <v>1454.85</v>
      </c>
      <c r="W721" s="36">
        <f t="shared" si="99"/>
        <v>1446.15</v>
      </c>
    </row>
    <row r="722" spans="1:23" x14ac:dyDescent="0.2">
      <c r="A722" s="29">
        <v>41679</v>
      </c>
      <c r="B722" s="2">
        <v>300143827.55000001</v>
      </c>
      <c r="C722" s="2">
        <v>1450.5</v>
      </c>
      <c r="D722" s="2">
        <f t="shared" si="110"/>
        <v>0</v>
      </c>
      <c r="E722" s="30">
        <f t="shared" si="110"/>
        <v>0</v>
      </c>
      <c r="F722" s="73">
        <f t="shared" si="111"/>
        <v>0</v>
      </c>
      <c r="G722" s="43">
        <f t="shared" si="111"/>
        <v>0</v>
      </c>
      <c r="I722" s="19">
        <f t="shared" si="117"/>
        <v>7380.59</v>
      </c>
      <c r="J722" s="138">
        <f t="shared" si="114"/>
        <v>3196.7213000000002</v>
      </c>
      <c r="K722" s="78">
        <f t="shared" si="107"/>
        <v>575.40980000000002</v>
      </c>
      <c r="L722" s="144">
        <f t="shared" si="116"/>
        <v>820.06510000000003</v>
      </c>
      <c r="M722" s="87">
        <f t="shared" si="109"/>
        <v>147.61170000000001</v>
      </c>
      <c r="N722" s="14"/>
      <c r="O722" s="14"/>
      <c r="P722" s="14"/>
      <c r="V722" s="36">
        <f t="shared" si="98"/>
        <v>1454.85</v>
      </c>
      <c r="W722" s="36">
        <f t="shared" si="99"/>
        <v>1446.15</v>
      </c>
    </row>
    <row r="723" spans="1:23" x14ac:dyDescent="0.2">
      <c r="A723" s="29">
        <v>41680</v>
      </c>
      <c r="B723" s="2">
        <v>300143827.55000001</v>
      </c>
      <c r="C723" s="2">
        <v>1450.5</v>
      </c>
      <c r="D723" s="2">
        <f t="shared" si="110"/>
        <v>0</v>
      </c>
      <c r="E723" s="30">
        <f t="shared" si="110"/>
        <v>0</v>
      </c>
      <c r="F723" s="73">
        <f t="shared" si="111"/>
        <v>0</v>
      </c>
      <c r="G723" s="43">
        <f t="shared" si="111"/>
        <v>0</v>
      </c>
      <c r="I723" s="19">
        <f t="shared" si="117"/>
        <v>7380.59</v>
      </c>
      <c r="J723" s="138">
        <f t="shared" si="114"/>
        <v>3196.7213000000002</v>
      </c>
      <c r="K723" s="78">
        <f t="shared" si="107"/>
        <v>575.40980000000002</v>
      </c>
      <c r="L723" s="144">
        <f t="shared" si="116"/>
        <v>820.06510000000003</v>
      </c>
      <c r="M723" s="87">
        <f t="shared" si="109"/>
        <v>147.61170000000001</v>
      </c>
      <c r="N723" s="14"/>
      <c r="O723" s="14"/>
      <c r="P723" s="14"/>
      <c r="V723" s="36">
        <f t="shared" si="98"/>
        <v>1454.85</v>
      </c>
      <c r="W723" s="36">
        <f t="shared" si="99"/>
        <v>1446.15</v>
      </c>
    </row>
    <row r="724" spans="1:23" x14ac:dyDescent="0.2">
      <c r="A724" s="29">
        <v>41681</v>
      </c>
      <c r="B724" s="2">
        <v>300143827.55000001</v>
      </c>
      <c r="C724" s="2">
        <v>1450.5</v>
      </c>
      <c r="D724" s="2">
        <f t="shared" si="110"/>
        <v>0</v>
      </c>
      <c r="E724" s="30">
        <f t="shared" si="110"/>
        <v>0</v>
      </c>
      <c r="F724" s="73">
        <f t="shared" si="111"/>
        <v>0</v>
      </c>
      <c r="G724" s="43">
        <f t="shared" si="111"/>
        <v>0</v>
      </c>
      <c r="I724" s="31">
        <f t="shared" si="117"/>
        <v>7380.59</v>
      </c>
      <c r="J724" s="137">
        <f t="shared" si="114"/>
        <v>3196.7213000000002</v>
      </c>
      <c r="K724" s="77">
        <f t="shared" si="107"/>
        <v>575.40980000000002</v>
      </c>
      <c r="L724" s="137">
        <f t="shared" si="116"/>
        <v>820.06510000000003</v>
      </c>
      <c r="M724" s="77">
        <f t="shared" si="109"/>
        <v>147.61170000000001</v>
      </c>
      <c r="N724" s="14"/>
      <c r="O724" s="14"/>
      <c r="P724" s="14"/>
      <c r="V724" s="36">
        <f t="shared" si="98"/>
        <v>1454.85</v>
      </c>
      <c r="W724" s="36">
        <f t="shared" si="99"/>
        <v>1446.15</v>
      </c>
    </row>
    <row r="725" spans="1:23" x14ac:dyDescent="0.2">
      <c r="A725" s="29">
        <v>41682</v>
      </c>
      <c r="B725" s="2">
        <v>300143827.55000001</v>
      </c>
      <c r="C725" s="2">
        <v>1450.5</v>
      </c>
      <c r="D725" s="2">
        <f t="shared" si="110"/>
        <v>0</v>
      </c>
      <c r="E725" s="30">
        <f t="shared" si="110"/>
        <v>0</v>
      </c>
      <c r="F725" s="73">
        <f t="shared" si="111"/>
        <v>0</v>
      </c>
      <c r="G725" s="43">
        <f t="shared" si="111"/>
        <v>0</v>
      </c>
      <c r="I725" s="31">
        <f t="shared" si="117"/>
        <v>7380.59</v>
      </c>
      <c r="J725" s="137">
        <f t="shared" si="114"/>
        <v>3196.7213000000002</v>
      </c>
      <c r="K725" s="77">
        <f t="shared" si="107"/>
        <v>575.40980000000002</v>
      </c>
      <c r="L725" s="137">
        <f t="shared" si="116"/>
        <v>820.06510000000003</v>
      </c>
      <c r="M725" s="77">
        <f t="shared" si="109"/>
        <v>147.61170000000001</v>
      </c>
      <c r="N725" s="14"/>
      <c r="O725" s="14"/>
      <c r="P725" s="14"/>
      <c r="V725" s="36">
        <f t="shared" si="98"/>
        <v>1454.85</v>
      </c>
      <c r="W725" s="36">
        <f t="shared" si="99"/>
        <v>1446.15</v>
      </c>
    </row>
    <row r="726" spans="1:23" x14ac:dyDescent="0.2">
      <c r="A726" s="29">
        <v>41683</v>
      </c>
      <c r="B726" s="2">
        <v>300143827.55000001</v>
      </c>
      <c r="C726" s="2">
        <v>1450.5</v>
      </c>
      <c r="D726" s="2">
        <f t="shared" si="110"/>
        <v>0</v>
      </c>
      <c r="E726" s="30">
        <f t="shared" si="110"/>
        <v>0</v>
      </c>
      <c r="F726" s="73">
        <f t="shared" si="111"/>
        <v>0</v>
      </c>
      <c r="G726" s="43">
        <f t="shared" si="111"/>
        <v>0</v>
      </c>
      <c r="I726" s="19">
        <f t="shared" si="117"/>
        <v>7380.59</v>
      </c>
      <c r="J726" s="138">
        <f t="shared" si="114"/>
        <v>3196.7213000000002</v>
      </c>
      <c r="K726" s="78">
        <f t="shared" si="107"/>
        <v>575.40980000000002</v>
      </c>
      <c r="L726" s="144">
        <f t="shared" si="116"/>
        <v>820.06510000000003</v>
      </c>
      <c r="M726" s="87">
        <f t="shared" si="109"/>
        <v>147.61170000000001</v>
      </c>
      <c r="N726" s="14"/>
      <c r="O726" s="14"/>
      <c r="P726" s="14"/>
      <c r="V726" s="36">
        <f t="shared" si="98"/>
        <v>1454.85</v>
      </c>
      <c r="W726" s="36">
        <f t="shared" si="99"/>
        <v>1446.15</v>
      </c>
    </row>
    <row r="727" spans="1:23" x14ac:dyDescent="0.2">
      <c r="A727" s="29">
        <v>41684</v>
      </c>
      <c r="B727" s="2">
        <v>300143827.55000001</v>
      </c>
      <c r="C727" s="2">
        <v>1450.5</v>
      </c>
      <c r="D727" s="2">
        <f t="shared" si="110"/>
        <v>0</v>
      </c>
      <c r="E727" s="30">
        <f t="shared" si="110"/>
        <v>0</v>
      </c>
      <c r="F727" s="73">
        <f t="shared" si="111"/>
        <v>0</v>
      </c>
      <c r="G727" s="43">
        <f t="shared" si="111"/>
        <v>0</v>
      </c>
      <c r="I727" s="19">
        <f t="shared" si="117"/>
        <v>7380.59</v>
      </c>
      <c r="J727" s="138">
        <f t="shared" si="114"/>
        <v>3196.7213000000002</v>
      </c>
      <c r="K727" s="78">
        <f t="shared" si="107"/>
        <v>575.40980000000002</v>
      </c>
      <c r="L727" s="144">
        <f t="shared" si="116"/>
        <v>820.06510000000003</v>
      </c>
      <c r="M727" s="87">
        <f t="shared" si="109"/>
        <v>147.61170000000001</v>
      </c>
      <c r="N727" s="14"/>
      <c r="O727" s="14"/>
      <c r="P727" s="14"/>
      <c r="V727" s="36">
        <f t="shared" si="98"/>
        <v>1454.85</v>
      </c>
      <c r="W727" s="36">
        <f t="shared" si="99"/>
        <v>1446.15</v>
      </c>
    </row>
    <row r="728" spans="1:23" x14ac:dyDescent="0.2">
      <c r="A728" s="29">
        <v>41685</v>
      </c>
      <c r="B728" s="2">
        <v>300143827.55000001</v>
      </c>
      <c r="C728" s="2">
        <v>1450.5</v>
      </c>
      <c r="D728" s="2">
        <f t="shared" si="110"/>
        <v>0</v>
      </c>
      <c r="E728" s="30">
        <f t="shared" si="110"/>
        <v>0</v>
      </c>
      <c r="F728" s="73">
        <f t="shared" si="111"/>
        <v>0</v>
      </c>
      <c r="G728" s="43">
        <f t="shared" si="111"/>
        <v>0</v>
      </c>
      <c r="I728" s="19">
        <f t="shared" si="117"/>
        <v>7380.59</v>
      </c>
      <c r="J728" s="138">
        <f t="shared" si="114"/>
        <v>3196.7213000000002</v>
      </c>
      <c r="K728" s="78">
        <f t="shared" si="107"/>
        <v>575.40980000000002</v>
      </c>
      <c r="L728" s="144">
        <f t="shared" si="116"/>
        <v>820.06510000000003</v>
      </c>
      <c r="M728" s="87">
        <f t="shared" si="109"/>
        <v>147.61170000000001</v>
      </c>
      <c r="N728" s="14"/>
      <c r="O728" s="14"/>
      <c r="P728" s="14"/>
      <c r="V728" s="36">
        <f t="shared" si="98"/>
        <v>1454.85</v>
      </c>
      <c r="W728" s="36">
        <f t="shared" si="99"/>
        <v>1446.15</v>
      </c>
    </row>
    <row r="729" spans="1:23" x14ac:dyDescent="0.2">
      <c r="A729" s="29">
        <v>41686</v>
      </c>
      <c r="B729" s="2">
        <v>300143827.55000001</v>
      </c>
      <c r="C729" s="2">
        <v>1450.5</v>
      </c>
      <c r="D729" s="2">
        <f t="shared" si="110"/>
        <v>0</v>
      </c>
      <c r="E729" s="30">
        <f t="shared" si="110"/>
        <v>0</v>
      </c>
      <c r="F729" s="73">
        <f t="shared" si="111"/>
        <v>0</v>
      </c>
      <c r="G729" s="43">
        <f t="shared" si="111"/>
        <v>0</v>
      </c>
      <c r="I729" s="19">
        <f t="shared" si="117"/>
        <v>7380.59</v>
      </c>
      <c r="J729" s="138">
        <f t="shared" si="114"/>
        <v>3196.7213000000002</v>
      </c>
      <c r="K729" s="78">
        <f t="shared" si="107"/>
        <v>575.40980000000002</v>
      </c>
      <c r="L729" s="144">
        <f t="shared" si="116"/>
        <v>820.06510000000003</v>
      </c>
      <c r="M729" s="87">
        <f t="shared" si="109"/>
        <v>147.61170000000001</v>
      </c>
      <c r="N729" s="14"/>
      <c r="O729" s="14"/>
      <c r="P729" s="14"/>
      <c r="V729" s="36">
        <f t="shared" si="98"/>
        <v>1454.85</v>
      </c>
      <c r="W729" s="36">
        <f t="shared" si="99"/>
        <v>1446.15</v>
      </c>
    </row>
    <row r="730" spans="1:23" x14ac:dyDescent="0.2">
      <c r="A730" s="29">
        <v>41687</v>
      </c>
      <c r="B730" s="2">
        <v>300143827.55000001</v>
      </c>
      <c r="C730" s="2">
        <v>1450.5</v>
      </c>
      <c r="D730" s="2">
        <f t="shared" si="110"/>
        <v>0</v>
      </c>
      <c r="E730" s="30">
        <f t="shared" si="110"/>
        <v>0</v>
      </c>
      <c r="F730" s="73">
        <f t="shared" si="111"/>
        <v>0</v>
      </c>
      <c r="G730" s="43">
        <f t="shared" si="111"/>
        <v>0</v>
      </c>
      <c r="I730" s="19">
        <f t="shared" si="117"/>
        <v>7380.59</v>
      </c>
      <c r="J730" s="138">
        <f t="shared" si="114"/>
        <v>3196.7213000000002</v>
      </c>
      <c r="K730" s="78">
        <f t="shared" si="107"/>
        <v>575.40980000000002</v>
      </c>
      <c r="L730" s="144">
        <f t="shared" si="116"/>
        <v>820.06510000000003</v>
      </c>
      <c r="M730" s="87">
        <f t="shared" si="109"/>
        <v>147.61170000000001</v>
      </c>
      <c r="N730" s="14"/>
      <c r="O730" s="14"/>
      <c r="P730" s="14"/>
      <c r="V730" s="36">
        <f t="shared" si="98"/>
        <v>1454.85</v>
      </c>
      <c r="W730" s="36">
        <f t="shared" si="99"/>
        <v>1446.15</v>
      </c>
    </row>
    <row r="731" spans="1:23" x14ac:dyDescent="0.2">
      <c r="A731" s="29">
        <v>41688</v>
      </c>
      <c r="B731" s="2">
        <v>300143827.55000001</v>
      </c>
      <c r="C731" s="2">
        <v>1450.5</v>
      </c>
      <c r="D731" s="2">
        <f t="shared" si="110"/>
        <v>0</v>
      </c>
      <c r="E731" s="30">
        <f t="shared" si="110"/>
        <v>0</v>
      </c>
      <c r="F731" s="73">
        <f t="shared" si="111"/>
        <v>0</v>
      </c>
      <c r="G731" s="43">
        <f t="shared" si="111"/>
        <v>0</v>
      </c>
      <c r="I731" s="31">
        <f t="shared" si="117"/>
        <v>7380.59</v>
      </c>
      <c r="J731" s="137">
        <f t="shared" si="114"/>
        <v>3196.7213000000002</v>
      </c>
      <c r="K731" s="77">
        <f t="shared" si="107"/>
        <v>575.40980000000002</v>
      </c>
      <c r="L731" s="137">
        <f t="shared" si="116"/>
        <v>820.06510000000003</v>
      </c>
      <c r="M731" s="77">
        <f t="shared" si="109"/>
        <v>147.61170000000001</v>
      </c>
      <c r="N731" s="14"/>
      <c r="O731" s="14"/>
      <c r="P731" s="14"/>
      <c r="V731" s="36">
        <f t="shared" si="98"/>
        <v>1454.85</v>
      </c>
      <c r="W731" s="36">
        <f t="shared" si="99"/>
        <v>1446.15</v>
      </c>
    </row>
    <row r="732" spans="1:23" x14ac:dyDescent="0.2">
      <c r="A732" s="29">
        <v>41689</v>
      </c>
      <c r="B732" s="2">
        <v>300143827.55000001</v>
      </c>
      <c r="C732" s="2">
        <v>1450.5</v>
      </c>
      <c r="D732" s="2">
        <f t="shared" si="110"/>
        <v>0</v>
      </c>
      <c r="E732" s="30">
        <f t="shared" si="110"/>
        <v>0</v>
      </c>
      <c r="F732" s="73">
        <f t="shared" si="111"/>
        <v>0</v>
      </c>
      <c r="G732" s="43">
        <f t="shared" si="111"/>
        <v>0</v>
      </c>
      <c r="I732" s="31">
        <f t="shared" si="117"/>
        <v>7380.59</v>
      </c>
      <c r="J732" s="137">
        <f t="shared" si="114"/>
        <v>3196.7213000000002</v>
      </c>
      <c r="K732" s="77">
        <f t="shared" si="107"/>
        <v>575.40980000000002</v>
      </c>
      <c r="L732" s="137">
        <f t="shared" si="116"/>
        <v>820.06510000000003</v>
      </c>
      <c r="M732" s="77">
        <f t="shared" si="109"/>
        <v>147.61170000000001</v>
      </c>
      <c r="N732" s="14"/>
      <c r="O732" s="14"/>
      <c r="P732" s="14"/>
      <c r="V732" s="36">
        <f t="shared" si="98"/>
        <v>1454.85</v>
      </c>
      <c r="W732" s="36">
        <f t="shared" si="99"/>
        <v>1446.15</v>
      </c>
    </row>
    <row r="733" spans="1:23" x14ac:dyDescent="0.2">
      <c r="A733" s="29">
        <v>41690</v>
      </c>
      <c r="B733" s="2">
        <v>300143827.55000001</v>
      </c>
      <c r="C733" s="2">
        <v>1450.5</v>
      </c>
      <c r="D733" s="2">
        <f t="shared" si="110"/>
        <v>0</v>
      </c>
      <c r="E733" s="30">
        <f t="shared" si="110"/>
        <v>0</v>
      </c>
      <c r="F733" s="73">
        <f t="shared" si="111"/>
        <v>0</v>
      </c>
      <c r="G733" s="43">
        <f t="shared" si="111"/>
        <v>0</v>
      </c>
      <c r="I733" s="19">
        <f t="shared" si="117"/>
        <v>7380.59</v>
      </c>
      <c r="J733" s="138">
        <f t="shared" si="114"/>
        <v>3196.7213000000002</v>
      </c>
      <c r="K733" s="78">
        <f t="shared" si="107"/>
        <v>575.40980000000002</v>
      </c>
      <c r="L733" s="144">
        <f t="shared" si="116"/>
        <v>820.06510000000003</v>
      </c>
      <c r="M733" s="87">
        <f t="shared" si="109"/>
        <v>147.61170000000001</v>
      </c>
      <c r="N733" s="14"/>
      <c r="O733" s="14"/>
      <c r="P733" s="14"/>
      <c r="V733" s="36">
        <f t="shared" si="98"/>
        <v>1454.85</v>
      </c>
      <c r="W733" s="36">
        <f t="shared" si="99"/>
        <v>1446.15</v>
      </c>
    </row>
    <row r="734" spans="1:23" x14ac:dyDescent="0.2">
      <c r="A734" s="29">
        <v>41691</v>
      </c>
      <c r="B734" s="2">
        <v>300143827.55000001</v>
      </c>
      <c r="C734" s="2">
        <v>1450.5</v>
      </c>
      <c r="D734" s="2">
        <f t="shared" si="110"/>
        <v>0</v>
      </c>
      <c r="E734" s="30">
        <f t="shared" si="110"/>
        <v>0</v>
      </c>
      <c r="F734" s="73">
        <f t="shared" si="111"/>
        <v>0</v>
      </c>
      <c r="G734" s="43">
        <f t="shared" si="111"/>
        <v>0</v>
      </c>
      <c r="I734" s="19">
        <f t="shared" si="117"/>
        <v>7380.59</v>
      </c>
      <c r="J734" s="138">
        <f t="shared" si="114"/>
        <v>3196.7213000000002</v>
      </c>
      <c r="K734" s="78">
        <f t="shared" si="107"/>
        <v>575.40980000000002</v>
      </c>
      <c r="L734" s="144">
        <f t="shared" si="116"/>
        <v>820.06510000000003</v>
      </c>
      <c r="M734" s="87">
        <f t="shared" si="109"/>
        <v>147.61170000000001</v>
      </c>
      <c r="N734" s="14"/>
      <c r="O734" s="14"/>
      <c r="P734" s="14"/>
      <c r="V734" s="36">
        <f t="shared" si="98"/>
        <v>1454.85</v>
      </c>
      <c r="W734" s="36">
        <f t="shared" si="99"/>
        <v>1446.15</v>
      </c>
    </row>
    <row r="735" spans="1:23" x14ac:dyDescent="0.2">
      <c r="A735" s="29">
        <v>41692</v>
      </c>
      <c r="B735" s="2">
        <v>300143827.55000001</v>
      </c>
      <c r="C735" s="2">
        <v>1450.5</v>
      </c>
      <c r="D735" s="2">
        <f t="shared" si="110"/>
        <v>0</v>
      </c>
      <c r="E735" s="30">
        <f t="shared" si="110"/>
        <v>0</v>
      </c>
      <c r="F735" s="73">
        <f t="shared" si="111"/>
        <v>0</v>
      </c>
      <c r="G735" s="43">
        <f t="shared" si="111"/>
        <v>0</v>
      </c>
      <c r="I735" s="19">
        <f t="shared" si="117"/>
        <v>7380.59</v>
      </c>
      <c r="J735" s="138">
        <f t="shared" si="114"/>
        <v>3196.7213000000002</v>
      </c>
      <c r="K735" s="78">
        <f t="shared" si="107"/>
        <v>575.40980000000002</v>
      </c>
      <c r="L735" s="144">
        <f t="shared" si="116"/>
        <v>820.06510000000003</v>
      </c>
      <c r="M735" s="87">
        <f t="shared" si="109"/>
        <v>147.61170000000001</v>
      </c>
      <c r="N735" s="14"/>
      <c r="O735" s="14"/>
      <c r="P735" s="14"/>
      <c r="V735" s="36">
        <f t="shared" si="98"/>
        <v>1454.85</v>
      </c>
      <c r="W735" s="36">
        <f t="shared" si="99"/>
        <v>1446.15</v>
      </c>
    </row>
    <row r="736" spans="1:23" x14ac:dyDescent="0.2">
      <c r="A736" s="29">
        <v>41693</v>
      </c>
      <c r="B736" s="2">
        <v>300143827.55000001</v>
      </c>
      <c r="C736" s="2">
        <v>1450.5</v>
      </c>
      <c r="D736" s="2">
        <f t="shared" si="110"/>
        <v>0</v>
      </c>
      <c r="E736" s="30">
        <f t="shared" si="110"/>
        <v>0</v>
      </c>
      <c r="F736" s="73">
        <f t="shared" si="111"/>
        <v>0</v>
      </c>
      <c r="G736" s="43">
        <f t="shared" si="111"/>
        <v>0</v>
      </c>
      <c r="I736" s="31">
        <f t="shared" si="117"/>
        <v>7380.59</v>
      </c>
      <c r="J736" s="137">
        <f t="shared" si="114"/>
        <v>3196.7213000000002</v>
      </c>
      <c r="K736" s="77">
        <f t="shared" si="107"/>
        <v>575.40980000000002</v>
      </c>
      <c r="L736" s="137">
        <f t="shared" si="116"/>
        <v>820.06510000000003</v>
      </c>
      <c r="M736" s="77">
        <f t="shared" si="109"/>
        <v>147.61170000000001</v>
      </c>
      <c r="V736" s="36">
        <f t="shared" si="98"/>
        <v>1454.85</v>
      </c>
      <c r="W736" s="36">
        <f t="shared" si="99"/>
        <v>1446.15</v>
      </c>
    </row>
    <row r="737" spans="1:23" x14ac:dyDescent="0.2">
      <c r="A737" s="29">
        <v>41694</v>
      </c>
      <c r="B737" s="2">
        <v>300143827.55000001</v>
      </c>
      <c r="C737" s="2">
        <v>1450.5</v>
      </c>
      <c r="D737" s="2">
        <f t="shared" si="110"/>
        <v>0</v>
      </c>
      <c r="E737" s="30">
        <f t="shared" si="110"/>
        <v>0</v>
      </c>
      <c r="F737" s="73">
        <f t="shared" si="111"/>
        <v>0</v>
      </c>
      <c r="G737" s="43">
        <f t="shared" si="111"/>
        <v>0</v>
      </c>
      <c r="I737" s="19">
        <f t="shared" si="117"/>
        <v>7380.59</v>
      </c>
      <c r="J737" s="138">
        <f t="shared" si="114"/>
        <v>3196.7213000000002</v>
      </c>
      <c r="K737" s="78">
        <f t="shared" si="107"/>
        <v>575.40980000000002</v>
      </c>
      <c r="L737" s="144">
        <f t="shared" si="116"/>
        <v>820.06510000000003</v>
      </c>
      <c r="M737" s="87">
        <f t="shared" si="109"/>
        <v>147.61170000000001</v>
      </c>
      <c r="N737" s="191" t="s">
        <v>54</v>
      </c>
      <c r="O737" s="191"/>
      <c r="P737" s="191"/>
      <c r="V737" s="36">
        <f t="shared" si="98"/>
        <v>1454.85</v>
      </c>
      <c r="W737" s="36">
        <f t="shared" si="99"/>
        <v>1446.15</v>
      </c>
    </row>
    <row r="738" spans="1:23" x14ac:dyDescent="0.2">
      <c r="A738" s="29">
        <v>41695</v>
      </c>
      <c r="B738" s="2">
        <v>300143827.55000001</v>
      </c>
      <c r="C738" s="2">
        <v>1450.5</v>
      </c>
      <c r="D738" s="2">
        <f t="shared" si="110"/>
        <v>0</v>
      </c>
      <c r="E738" s="30">
        <f t="shared" si="110"/>
        <v>0</v>
      </c>
      <c r="F738" s="73">
        <f t="shared" si="111"/>
        <v>0</v>
      </c>
      <c r="G738" s="43">
        <f t="shared" si="111"/>
        <v>0</v>
      </c>
      <c r="I738" s="31">
        <f t="shared" si="117"/>
        <v>7380.59</v>
      </c>
      <c r="J738" s="137">
        <f t="shared" si="114"/>
        <v>3196.7213000000002</v>
      </c>
      <c r="K738" s="77">
        <f t="shared" si="107"/>
        <v>575.40980000000002</v>
      </c>
      <c r="L738" s="137">
        <f t="shared" si="116"/>
        <v>820.06510000000003</v>
      </c>
      <c r="M738" s="77">
        <f t="shared" si="109"/>
        <v>147.61170000000001</v>
      </c>
      <c r="N738" s="119" t="s">
        <v>52</v>
      </c>
      <c r="O738" s="120">
        <f>SUM(J714:J742)</f>
        <v>92701.652900000016</v>
      </c>
      <c r="P738" s="76">
        <f>SUM(L714:L742)</f>
        <v>23780.657799999997</v>
      </c>
      <c r="V738" s="36">
        <f t="shared" si="98"/>
        <v>1454.85</v>
      </c>
      <c r="W738" s="36">
        <f t="shared" si="99"/>
        <v>1446.15</v>
      </c>
    </row>
    <row r="739" spans="1:23" x14ac:dyDescent="0.2">
      <c r="A739" s="29">
        <v>41696</v>
      </c>
      <c r="B739" s="2">
        <v>300143827.55000001</v>
      </c>
      <c r="C739" s="2">
        <v>1450.5</v>
      </c>
      <c r="D739" s="2">
        <f t="shared" si="110"/>
        <v>0</v>
      </c>
      <c r="E739" s="30">
        <f t="shared" si="110"/>
        <v>0</v>
      </c>
      <c r="F739" s="73">
        <f t="shared" si="111"/>
        <v>0</v>
      </c>
      <c r="G739" s="43">
        <f t="shared" si="111"/>
        <v>0</v>
      </c>
      <c r="I739" s="31">
        <f t="shared" si="117"/>
        <v>7380.59</v>
      </c>
      <c r="J739" s="137">
        <f t="shared" si="114"/>
        <v>3196.7213000000002</v>
      </c>
      <c r="K739" s="77">
        <f t="shared" si="107"/>
        <v>575.40980000000002</v>
      </c>
      <c r="L739" s="137">
        <f t="shared" si="116"/>
        <v>820.06510000000003</v>
      </c>
      <c r="M739" s="77">
        <f t="shared" si="109"/>
        <v>147.61170000000001</v>
      </c>
      <c r="N739" s="119" t="s">
        <v>53</v>
      </c>
      <c r="O739" s="76">
        <f>SUM(K714:K742)</f>
        <v>16686.296599999994</v>
      </c>
      <c r="P739" s="76">
        <f>SUM(M714:M742)</f>
        <v>4280.5178999999989</v>
      </c>
      <c r="V739" s="36">
        <f t="shared" si="98"/>
        <v>1454.85</v>
      </c>
      <c r="W739" s="36">
        <f t="shared" si="99"/>
        <v>1446.15</v>
      </c>
    </row>
    <row r="740" spans="1:23" x14ac:dyDescent="0.2">
      <c r="A740" s="29">
        <v>41697</v>
      </c>
      <c r="B740" s="2">
        <v>300143827.55000001</v>
      </c>
      <c r="C740" s="2">
        <v>1450.5</v>
      </c>
      <c r="D740" s="2">
        <f t="shared" si="110"/>
        <v>0</v>
      </c>
      <c r="E740" s="30">
        <f t="shared" si="110"/>
        <v>0</v>
      </c>
      <c r="F740" s="73">
        <f t="shared" si="111"/>
        <v>0</v>
      </c>
      <c r="G740" s="43">
        <f t="shared" si="111"/>
        <v>0</v>
      </c>
      <c r="I740" s="19">
        <f t="shared" si="117"/>
        <v>7380.59</v>
      </c>
      <c r="J740" s="138">
        <f t="shared" si="114"/>
        <v>3196.7213000000002</v>
      </c>
      <c r="K740" s="78">
        <f t="shared" si="107"/>
        <v>575.40980000000002</v>
      </c>
      <c r="L740" s="144">
        <f t="shared" si="116"/>
        <v>820.06510000000003</v>
      </c>
      <c r="M740" s="87">
        <f t="shared" si="109"/>
        <v>147.61170000000001</v>
      </c>
      <c r="N740" s="186" t="s">
        <v>6</v>
      </c>
      <c r="O740" s="186"/>
      <c r="P740" s="186"/>
      <c r="V740" s="36">
        <f t="shared" si="98"/>
        <v>1454.85</v>
      </c>
      <c r="W740" s="36">
        <f t="shared" si="99"/>
        <v>1446.15</v>
      </c>
    </row>
    <row r="741" spans="1:23" x14ac:dyDescent="0.2">
      <c r="A741" s="29">
        <v>41698</v>
      </c>
      <c r="B741" s="31">
        <v>299693611.80000001</v>
      </c>
      <c r="C741" s="31">
        <v>1448.32</v>
      </c>
      <c r="D741" s="2">
        <f t="shared" si="110"/>
        <v>-450215.75</v>
      </c>
      <c r="E741" s="30">
        <f t="shared" si="110"/>
        <v>-2.1800000000000637</v>
      </c>
      <c r="F741" s="73">
        <f t="shared" si="111"/>
        <v>-1.5000000289028099E-3</v>
      </c>
      <c r="G741" s="43">
        <f t="shared" si="111"/>
        <v>-1.5029300241296544E-3</v>
      </c>
      <c r="I741" s="19">
        <f t="shared" si="117"/>
        <v>7380.59</v>
      </c>
      <c r="J741" s="138">
        <f t="shared" si="114"/>
        <v>3196.7213000000002</v>
      </c>
      <c r="K741" s="78">
        <f t="shared" si="107"/>
        <v>575.40980000000002</v>
      </c>
      <c r="L741" s="144">
        <f t="shared" si="116"/>
        <v>820.06510000000003</v>
      </c>
      <c r="M741" s="87">
        <f t="shared" si="109"/>
        <v>147.61170000000001</v>
      </c>
      <c r="N741" s="92" t="s">
        <v>43</v>
      </c>
      <c r="O741" s="172" t="s">
        <v>39</v>
      </c>
      <c r="P741" s="93" t="s">
        <v>40</v>
      </c>
      <c r="V741" s="36">
        <f t="shared" si="98"/>
        <v>1452.6599999999999</v>
      </c>
      <c r="W741" s="36">
        <f t="shared" si="99"/>
        <v>1443.98</v>
      </c>
    </row>
    <row r="742" spans="1:23" x14ac:dyDescent="0.2">
      <c r="A742" s="29">
        <v>41699</v>
      </c>
      <c r="B742" s="2">
        <v>299693611.80000001</v>
      </c>
      <c r="C742" s="2">
        <v>1448.32</v>
      </c>
      <c r="D742" s="2">
        <f t="shared" si="110"/>
        <v>0</v>
      </c>
      <c r="E742" s="30">
        <f t="shared" si="110"/>
        <v>0</v>
      </c>
      <c r="F742" s="73">
        <f t="shared" si="111"/>
        <v>0</v>
      </c>
      <c r="G742" s="43">
        <f t="shared" si="111"/>
        <v>0</v>
      </c>
      <c r="I742" s="32">
        <f t="shared" si="117"/>
        <v>7369.52</v>
      </c>
      <c r="J742" s="139">
        <f t="shared" si="114"/>
        <v>3193.4564999999998</v>
      </c>
      <c r="K742" s="79">
        <f t="shared" si="107"/>
        <v>574.82219999999995</v>
      </c>
      <c r="L742" s="139">
        <f t="shared" si="116"/>
        <v>818.83500000000004</v>
      </c>
      <c r="M742" s="79">
        <f t="shared" si="109"/>
        <v>147.3903</v>
      </c>
      <c r="N742" s="94">
        <f>SUM(I714:I742)</f>
        <v>214026.03999999992</v>
      </c>
      <c r="O742" s="89">
        <f>IF(SUM(J714:J742)&lt;20000,20000,SUM(J714:J742))</f>
        <v>92701.652900000016</v>
      </c>
      <c r="P742" s="91">
        <f>IF(SUM(L714:L742)&lt;6000,6000,SUM(L714:L742))</f>
        <v>23780.657799999997</v>
      </c>
      <c r="V742" s="36">
        <f t="shared" si="98"/>
        <v>1452.6599999999999</v>
      </c>
      <c r="W742" s="36">
        <f t="shared" si="99"/>
        <v>1443.98</v>
      </c>
    </row>
    <row r="743" spans="1:23" x14ac:dyDescent="0.2">
      <c r="A743" s="29">
        <v>41700</v>
      </c>
      <c r="B743" s="2">
        <v>299693611.80000001</v>
      </c>
      <c r="C743" s="2">
        <v>1448.32</v>
      </c>
      <c r="D743" s="2">
        <f t="shared" si="110"/>
        <v>0</v>
      </c>
      <c r="E743" s="30">
        <f t="shared" si="110"/>
        <v>0</v>
      </c>
      <c r="F743" s="73">
        <f t="shared" si="111"/>
        <v>0</v>
      </c>
      <c r="G743" s="43">
        <f t="shared" si="111"/>
        <v>0</v>
      </c>
      <c r="I743" s="19">
        <f t="shared" si="117"/>
        <v>7369.52</v>
      </c>
      <c r="J743" s="138">
        <f t="shared" si="114"/>
        <v>3193.4564999999998</v>
      </c>
      <c r="K743" s="78">
        <f t="shared" si="107"/>
        <v>574.82219999999995</v>
      </c>
      <c r="L743" s="144">
        <f t="shared" si="116"/>
        <v>818.83500000000004</v>
      </c>
      <c r="M743" s="87">
        <f t="shared" si="109"/>
        <v>147.3903</v>
      </c>
      <c r="N743" s="94">
        <f>ROUND(N742*18/118,2)</f>
        <v>32648.04</v>
      </c>
      <c r="O743" s="95">
        <f>IF(O742=TRUE,SUM(K714:K742),O742*18%)</f>
        <v>16686.297522000001</v>
      </c>
      <c r="P743" s="96">
        <f>IF(P742=TRUE,SUM(M714:M742),P742*18%)</f>
        <v>4280.5184039999995</v>
      </c>
      <c r="V743" s="36">
        <f t="shared" si="98"/>
        <v>1452.6599999999999</v>
      </c>
      <c r="W743" s="36">
        <f t="shared" si="99"/>
        <v>1443.98</v>
      </c>
    </row>
    <row r="744" spans="1:23" x14ac:dyDescent="0.2">
      <c r="A744" s="29">
        <v>41701</v>
      </c>
      <c r="B744" s="2">
        <v>299693611.80000001</v>
      </c>
      <c r="C744" s="2">
        <v>1448.32</v>
      </c>
      <c r="D744" s="2">
        <f t="shared" si="110"/>
        <v>0</v>
      </c>
      <c r="E744" s="30">
        <f t="shared" si="110"/>
        <v>0</v>
      </c>
      <c r="F744" s="73">
        <f t="shared" si="111"/>
        <v>0</v>
      </c>
      <c r="G744" s="43">
        <f t="shared" si="111"/>
        <v>0</v>
      </c>
      <c r="I744" s="19">
        <f t="shared" si="117"/>
        <v>7369.52</v>
      </c>
      <c r="J744" s="138">
        <f t="shared" si="114"/>
        <v>3193.4564999999998</v>
      </c>
      <c r="K744" s="78">
        <f t="shared" si="107"/>
        <v>574.82219999999995</v>
      </c>
      <c r="L744" s="144">
        <f t="shared" si="116"/>
        <v>818.83500000000004</v>
      </c>
      <c r="M744" s="87">
        <f t="shared" si="109"/>
        <v>147.3903</v>
      </c>
      <c r="N744" s="190" t="s">
        <v>47</v>
      </c>
      <c r="O744" s="190"/>
      <c r="P744" s="190"/>
      <c r="V744" s="36">
        <f t="shared" si="98"/>
        <v>1452.6599999999999</v>
      </c>
      <c r="W744" s="36">
        <f t="shared" si="99"/>
        <v>1443.98</v>
      </c>
    </row>
    <row r="745" spans="1:23" x14ac:dyDescent="0.2">
      <c r="A745" s="29">
        <v>41702</v>
      </c>
      <c r="B745" s="2">
        <v>299693611.80000001</v>
      </c>
      <c r="C745" s="2">
        <v>1448.32</v>
      </c>
      <c r="D745" s="2">
        <f t="shared" si="110"/>
        <v>0</v>
      </c>
      <c r="E745" s="30">
        <f t="shared" si="110"/>
        <v>0</v>
      </c>
      <c r="F745" s="73">
        <f t="shared" si="111"/>
        <v>0</v>
      </c>
      <c r="G745" s="43">
        <f t="shared" si="111"/>
        <v>0</v>
      </c>
      <c r="I745" s="31">
        <f t="shared" si="117"/>
        <v>7369.52</v>
      </c>
      <c r="J745" s="137">
        <f t="shared" si="114"/>
        <v>3193.4564999999998</v>
      </c>
      <c r="K745" s="77">
        <f t="shared" si="107"/>
        <v>574.82219999999995</v>
      </c>
      <c r="L745" s="137">
        <f t="shared" si="116"/>
        <v>818.83500000000004</v>
      </c>
      <c r="M745" s="77">
        <f t="shared" si="109"/>
        <v>147.3903</v>
      </c>
      <c r="N745" s="14"/>
      <c r="O745" s="14"/>
      <c r="P745" s="14"/>
      <c r="V745" s="36">
        <f t="shared" si="98"/>
        <v>1452.6599999999999</v>
      </c>
      <c r="W745" s="36">
        <f t="shared" si="99"/>
        <v>1443.98</v>
      </c>
    </row>
    <row r="746" spans="1:23" x14ac:dyDescent="0.2">
      <c r="A746" s="29">
        <v>41703</v>
      </c>
      <c r="B746" s="2">
        <v>299693611.80000001</v>
      </c>
      <c r="C746" s="2">
        <v>1448.32</v>
      </c>
      <c r="D746" s="2">
        <f t="shared" si="110"/>
        <v>0</v>
      </c>
      <c r="E746" s="30">
        <f t="shared" si="110"/>
        <v>0</v>
      </c>
      <c r="F746" s="73">
        <f t="shared" si="111"/>
        <v>0</v>
      </c>
      <c r="G746" s="43">
        <f t="shared" si="111"/>
        <v>0</v>
      </c>
      <c r="I746" s="31">
        <f t="shared" si="117"/>
        <v>7369.52</v>
      </c>
      <c r="J746" s="137">
        <f t="shared" si="114"/>
        <v>3193.4564999999998</v>
      </c>
      <c r="K746" s="77">
        <f t="shared" si="107"/>
        <v>574.82219999999995</v>
      </c>
      <c r="L746" s="137">
        <f t="shared" si="116"/>
        <v>818.83500000000004</v>
      </c>
      <c r="M746" s="77">
        <f t="shared" si="109"/>
        <v>147.3903</v>
      </c>
      <c r="N746" s="14"/>
      <c r="O746" s="14"/>
      <c r="P746" s="14"/>
      <c r="V746" s="36">
        <f t="shared" si="98"/>
        <v>1452.6599999999999</v>
      </c>
      <c r="W746" s="36">
        <f t="shared" si="99"/>
        <v>1443.98</v>
      </c>
    </row>
    <row r="747" spans="1:23" x14ac:dyDescent="0.2">
      <c r="A747" s="29">
        <v>41704</v>
      </c>
      <c r="B747" s="2">
        <v>299693611.80000001</v>
      </c>
      <c r="C747" s="2">
        <v>1448.32</v>
      </c>
      <c r="D747" s="2">
        <f t="shared" si="110"/>
        <v>0</v>
      </c>
      <c r="E747" s="30">
        <f t="shared" si="110"/>
        <v>0</v>
      </c>
      <c r="F747" s="73">
        <f t="shared" si="111"/>
        <v>0</v>
      </c>
      <c r="G747" s="43">
        <f t="shared" si="111"/>
        <v>0</v>
      </c>
      <c r="I747" s="19">
        <f t="shared" si="117"/>
        <v>7369.52</v>
      </c>
      <c r="J747" s="138">
        <f t="shared" si="114"/>
        <v>3193.4564999999998</v>
      </c>
      <c r="K747" s="78">
        <f t="shared" si="107"/>
        <v>574.82219999999995</v>
      </c>
      <c r="L747" s="144">
        <f t="shared" si="116"/>
        <v>818.83500000000004</v>
      </c>
      <c r="M747" s="87">
        <f t="shared" si="109"/>
        <v>147.3903</v>
      </c>
      <c r="N747" s="14"/>
      <c r="O747" s="14"/>
      <c r="P747" s="14"/>
      <c r="V747" s="36">
        <f t="shared" si="98"/>
        <v>1452.6599999999999</v>
      </c>
      <c r="W747" s="36">
        <f t="shared" ref="W747:W755" si="118">C747-(ROUND(C747*$V$2,2))</f>
        <v>1443.98</v>
      </c>
    </row>
    <row r="748" spans="1:23" x14ac:dyDescent="0.2">
      <c r="A748" s="29">
        <v>41705</v>
      </c>
      <c r="B748" s="2">
        <v>299693611.80000001</v>
      </c>
      <c r="C748" s="2">
        <v>1448.32</v>
      </c>
      <c r="D748" s="2">
        <f t="shared" si="110"/>
        <v>0</v>
      </c>
      <c r="E748" s="30">
        <f t="shared" si="110"/>
        <v>0</v>
      </c>
      <c r="F748" s="73">
        <f t="shared" si="111"/>
        <v>0</v>
      </c>
      <c r="G748" s="43">
        <f t="shared" si="111"/>
        <v>0</v>
      </c>
      <c r="I748" s="19">
        <f t="shared" ref="I748:I779" si="119">ROUND(B747*$N$2/$O$1053,2)</f>
        <v>7369.52</v>
      </c>
      <c r="J748" s="138">
        <f t="shared" si="114"/>
        <v>3193.4564999999998</v>
      </c>
      <c r="K748" s="78">
        <f t="shared" si="107"/>
        <v>574.82219999999995</v>
      </c>
      <c r="L748" s="144">
        <f t="shared" si="116"/>
        <v>818.83500000000004</v>
      </c>
      <c r="M748" s="87">
        <f t="shared" si="109"/>
        <v>147.3903</v>
      </c>
      <c r="N748" s="14"/>
      <c r="O748" s="14"/>
      <c r="P748" s="14"/>
      <c r="V748" s="36">
        <f t="shared" ref="V748:V755" si="120">C748+(ROUND(C748*$V$2,2))</f>
        <v>1452.6599999999999</v>
      </c>
      <c r="W748" s="36">
        <f t="shared" si="118"/>
        <v>1443.98</v>
      </c>
    </row>
    <row r="749" spans="1:23" x14ac:dyDescent="0.2">
      <c r="A749" s="29">
        <v>41706</v>
      </c>
      <c r="B749" s="2">
        <v>299693611.80000001</v>
      </c>
      <c r="C749" s="2">
        <v>1448.32</v>
      </c>
      <c r="D749" s="2">
        <f t="shared" si="110"/>
        <v>0</v>
      </c>
      <c r="E749" s="30">
        <f t="shared" si="110"/>
        <v>0</v>
      </c>
      <c r="F749" s="73">
        <f t="shared" si="111"/>
        <v>0</v>
      </c>
      <c r="G749" s="43">
        <f t="shared" si="111"/>
        <v>0</v>
      </c>
      <c r="I749" s="19">
        <f t="shared" si="119"/>
        <v>7369.52</v>
      </c>
      <c r="J749" s="138">
        <f t="shared" si="114"/>
        <v>3193.4564999999998</v>
      </c>
      <c r="K749" s="78">
        <f t="shared" si="107"/>
        <v>574.82219999999995</v>
      </c>
      <c r="L749" s="144">
        <f t="shared" si="116"/>
        <v>818.83500000000004</v>
      </c>
      <c r="M749" s="87">
        <f t="shared" si="109"/>
        <v>147.3903</v>
      </c>
      <c r="N749" s="14"/>
      <c r="O749" s="14"/>
      <c r="P749" s="14"/>
      <c r="V749" s="36">
        <f t="shared" si="120"/>
        <v>1452.6599999999999</v>
      </c>
      <c r="W749" s="36">
        <f t="shared" si="118"/>
        <v>1443.98</v>
      </c>
    </row>
    <row r="750" spans="1:23" x14ac:dyDescent="0.2">
      <c r="A750" s="29">
        <v>41707</v>
      </c>
      <c r="B750" s="2">
        <v>299693611.80000001</v>
      </c>
      <c r="C750" s="2">
        <v>1448.32</v>
      </c>
      <c r="D750" s="2">
        <f t="shared" si="110"/>
        <v>0</v>
      </c>
      <c r="E750" s="30">
        <f t="shared" si="110"/>
        <v>0</v>
      </c>
      <c r="F750" s="73">
        <f t="shared" si="111"/>
        <v>0</v>
      </c>
      <c r="G750" s="43">
        <f t="shared" si="111"/>
        <v>0</v>
      </c>
      <c r="I750" s="31">
        <f t="shared" si="119"/>
        <v>7369.52</v>
      </c>
      <c r="J750" s="137">
        <f t="shared" si="114"/>
        <v>3193.4564999999998</v>
      </c>
      <c r="K750" s="77">
        <f t="shared" si="107"/>
        <v>574.82219999999995</v>
      </c>
      <c r="L750" s="137">
        <f t="shared" si="116"/>
        <v>818.83500000000004</v>
      </c>
      <c r="M750" s="77">
        <f t="shared" si="109"/>
        <v>147.3903</v>
      </c>
      <c r="N750" s="14"/>
      <c r="O750" s="14"/>
      <c r="P750" s="14"/>
      <c r="V750" s="36">
        <f t="shared" si="120"/>
        <v>1452.6599999999999</v>
      </c>
      <c r="W750" s="36">
        <f t="shared" si="118"/>
        <v>1443.98</v>
      </c>
    </row>
    <row r="751" spans="1:23" x14ac:dyDescent="0.2">
      <c r="A751" s="29">
        <v>41708</v>
      </c>
      <c r="B751" s="2">
        <v>299693611.80000001</v>
      </c>
      <c r="C751" s="2">
        <v>1448.32</v>
      </c>
      <c r="D751" s="2">
        <f t="shared" si="110"/>
        <v>0</v>
      </c>
      <c r="E751" s="30">
        <f t="shared" si="110"/>
        <v>0</v>
      </c>
      <c r="F751" s="73">
        <f t="shared" si="111"/>
        <v>0</v>
      </c>
      <c r="G751" s="43">
        <f t="shared" si="111"/>
        <v>0</v>
      </c>
      <c r="I751" s="31">
        <f t="shared" si="119"/>
        <v>7369.52</v>
      </c>
      <c r="J751" s="137">
        <f t="shared" si="114"/>
        <v>3193.4564999999998</v>
      </c>
      <c r="K751" s="77">
        <f t="shared" si="107"/>
        <v>574.82219999999995</v>
      </c>
      <c r="L751" s="137">
        <f t="shared" si="116"/>
        <v>818.83500000000004</v>
      </c>
      <c r="M751" s="77">
        <f t="shared" si="109"/>
        <v>147.3903</v>
      </c>
      <c r="N751" s="14"/>
      <c r="O751" s="14"/>
      <c r="P751" s="14"/>
      <c r="V751" s="36">
        <f t="shared" si="120"/>
        <v>1452.6599999999999</v>
      </c>
      <c r="W751" s="36">
        <f t="shared" si="118"/>
        <v>1443.98</v>
      </c>
    </row>
    <row r="752" spans="1:23" x14ac:dyDescent="0.2">
      <c r="A752" s="29">
        <v>41709</v>
      </c>
      <c r="B752" s="2">
        <v>299693611.80000001</v>
      </c>
      <c r="C752" s="2">
        <v>1448.32</v>
      </c>
      <c r="D752" s="2">
        <f t="shared" si="110"/>
        <v>0</v>
      </c>
      <c r="E752" s="30">
        <f t="shared" si="110"/>
        <v>0</v>
      </c>
      <c r="F752" s="73">
        <f t="shared" si="111"/>
        <v>0</v>
      </c>
      <c r="G752" s="43">
        <f t="shared" si="111"/>
        <v>0</v>
      </c>
      <c r="I752" s="31">
        <f t="shared" si="119"/>
        <v>7369.52</v>
      </c>
      <c r="J752" s="137">
        <f t="shared" si="114"/>
        <v>3193.4564999999998</v>
      </c>
      <c r="K752" s="77">
        <f t="shared" si="107"/>
        <v>574.82219999999995</v>
      </c>
      <c r="L752" s="137">
        <f t="shared" si="116"/>
        <v>818.83500000000004</v>
      </c>
      <c r="M752" s="77">
        <f t="shared" si="109"/>
        <v>147.3903</v>
      </c>
      <c r="N752" s="14"/>
      <c r="O752" s="14"/>
      <c r="P752" s="14"/>
      <c r="V752" s="36">
        <f t="shared" si="120"/>
        <v>1452.6599999999999</v>
      </c>
      <c r="W752" s="36">
        <f t="shared" si="118"/>
        <v>1443.98</v>
      </c>
    </row>
    <row r="753" spans="1:23" x14ac:dyDescent="0.2">
      <c r="A753" s="29">
        <v>41710</v>
      </c>
      <c r="B753" s="2">
        <v>299693611.80000001</v>
      </c>
      <c r="C753" s="2">
        <v>1448.32</v>
      </c>
      <c r="D753" s="2">
        <f t="shared" si="110"/>
        <v>0</v>
      </c>
      <c r="E753" s="30">
        <f t="shared" si="110"/>
        <v>0</v>
      </c>
      <c r="F753" s="73">
        <f t="shared" si="111"/>
        <v>0</v>
      </c>
      <c r="G753" s="43">
        <f t="shared" si="111"/>
        <v>0</v>
      </c>
      <c r="I753" s="19">
        <f t="shared" si="119"/>
        <v>7369.52</v>
      </c>
      <c r="J753" s="138">
        <f t="shared" si="114"/>
        <v>3193.4564999999998</v>
      </c>
      <c r="K753" s="78">
        <f t="shared" si="107"/>
        <v>574.82219999999995</v>
      </c>
      <c r="L753" s="144">
        <f t="shared" si="116"/>
        <v>818.83500000000004</v>
      </c>
      <c r="M753" s="87">
        <f t="shared" si="109"/>
        <v>147.3903</v>
      </c>
      <c r="N753" s="14"/>
      <c r="O753" s="14"/>
      <c r="P753" s="14"/>
      <c r="V753" s="36">
        <f t="shared" si="120"/>
        <v>1452.6599999999999</v>
      </c>
      <c r="W753" s="36">
        <f t="shared" si="118"/>
        <v>1443.98</v>
      </c>
    </row>
    <row r="754" spans="1:23" x14ac:dyDescent="0.2">
      <c r="A754" s="29">
        <v>41711</v>
      </c>
      <c r="B754" s="2">
        <v>299693611.80000001</v>
      </c>
      <c r="C754" s="2">
        <v>1448.32</v>
      </c>
      <c r="D754" s="2">
        <f t="shared" si="110"/>
        <v>0</v>
      </c>
      <c r="E754" s="30">
        <f t="shared" si="110"/>
        <v>0</v>
      </c>
      <c r="F754" s="73">
        <f t="shared" si="111"/>
        <v>0</v>
      </c>
      <c r="G754" s="43">
        <f t="shared" si="111"/>
        <v>0</v>
      </c>
      <c r="I754" s="19">
        <f t="shared" si="119"/>
        <v>7369.52</v>
      </c>
      <c r="J754" s="138">
        <f t="shared" si="114"/>
        <v>3193.4564999999998</v>
      </c>
      <c r="K754" s="78">
        <f t="shared" si="107"/>
        <v>574.82219999999995</v>
      </c>
      <c r="L754" s="144">
        <f t="shared" si="116"/>
        <v>818.83500000000004</v>
      </c>
      <c r="M754" s="87">
        <f t="shared" si="109"/>
        <v>147.3903</v>
      </c>
      <c r="N754" s="14"/>
      <c r="O754" s="14"/>
      <c r="P754" s="14"/>
      <c r="V754" s="36">
        <f t="shared" si="120"/>
        <v>1452.6599999999999</v>
      </c>
      <c r="W754" s="36">
        <f t="shared" si="118"/>
        <v>1443.98</v>
      </c>
    </row>
    <row r="755" spans="1:23" x14ac:dyDescent="0.2">
      <c r="A755" s="29">
        <v>41712</v>
      </c>
      <c r="B755" s="2">
        <v>299693611.80000001</v>
      </c>
      <c r="C755" s="2">
        <v>1448.32</v>
      </c>
      <c r="D755" s="2">
        <f t="shared" si="110"/>
        <v>0</v>
      </c>
      <c r="E755" s="30">
        <f t="shared" si="110"/>
        <v>0</v>
      </c>
      <c r="F755" s="73">
        <f t="shared" si="111"/>
        <v>0</v>
      </c>
      <c r="G755" s="43">
        <f t="shared" si="111"/>
        <v>0</v>
      </c>
      <c r="I755" s="19">
        <f t="shared" si="119"/>
        <v>7369.52</v>
      </c>
      <c r="J755" s="138">
        <f t="shared" si="114"/>
        <v>3193.4564999999998</v>
      </c>
      <c r="K755" s="78">
        <f t="shared" si="107"/>
        <v>574.82219999999995</v>
      </c>
      <c r="L755" s="144">
        <f t="shared" si="116"/>
        <v>818.83500000000004</v>
      </c>
      <c r="M755" s="87">
        <f t="shared" si="109"/>
        <v>147.3903</v>
      </c>
      <c r="N755" s="14"/>
      <c r="O755" s="14"/>
      <c r="P755" s="14"/>
      <c r="V755" s="36">
        <f t="shared" si="120"/>
        <v>1452.6599999999999</v>
      </c>
      <c r="W755" s="36">
        <f t="shared" si="118"/>
        <v>1443.98</v>
      </c>
    </row>
    <row r="756" spans="1:23" x14ac:dyDescent="0.2">
      <c r="A756" s="29">
        <v>41713</v>
      </c>
      <c r="B756" s="2">
        <v>299693611.80000001</v>
      </c>
      <c r="C756" s="2">
        <v>1448.32</v>
      </c>
      <c r="D756" s="2">
        <f t="shared" si="110"/>
        <v>0</v>
      </c>
      <c r="E756" s="30">
        <f t="shared" si="110"/>
        <v>0</v>
      </c>
      <c r="F756" s="73">
        <f t="shared" si="111"/>
        <v>0</v>
      </c>
      <c r="G756" s="43">
        <f t="shared" si="111"/>
        <v>0</v>
      </c>
      <c r="I756" s="19">
        <f t="shared" si="119"/>
        <v>7369.52</v>
      </c>
      <c r="J756" s="138">
        <f t="shared" si="114"/>
        <v>3193.4564999999998</v>
      </c>
      <c r="K756" s="78">
        <f t="shared" si="107"/>
        <v>574.82219999999995</v>
      </c>
      <c r="L756" s="144">
        <f t="shared" si="116"/>
        <v>818.83500000000004</v>
      </c>
      <c r="M756" s="87">
        <f t="shared" si="109"/>
        <v>147.3903</v>
      </c>
      <c r="N756" s="14"/>
      <c r="O756" s="14"/>
      <c r="P756" s="14"/>
      <c r="V756" s="36">
        <f>C756+(ROUND(C756*$V$2,2))</f>
        <v>1452.6599999999999</v>
      </c>
      <c r="W756" s="36">
        <f>C756-(ROUND(C756*$V$2,2))</f>
        <v>1443.98</v>
      </c>
    </row>
    <row r="757" spans="1:23" x14ac:dyDescent="0.2">
      <c r="A757" s="29">
        <v>41714</v>
      </c>
      <c r="B757" s="2">
        <v>299693611.80000001</v>
      </c>
      <c r="C757" s="2">
        <v>1448.32</v>
      </c>
      <c r="D757" s="2">
        <f t="shared" si="110"/>
        <v>0</v>
      </c>
      <c r="E757" s="30">
        <f t="shared" si="110"/>
        <v>0</v>
      </c>
      <c r="F757" s="73">
        <f t="shared" si="111"/>
        <v>0</v>
      </c>
      <c r="G757" s="43">
        <f t="shared" si="111"/>
        <v>0</v>
      </c>
      <c r="I757" s="19">
        <f t="shared" si="119"/>
        <v>7369.52</v>
      </c>
      <c r="J757" s="138">
        <f t="shared" si="114"/>
        <v>3193.4564999999998</v>
      </c>
      <c r="K757" s="78">
        <f t="shared" ref="K757:K820" si="121">ROUND(J757*18%,4)</f>
        <v>574.82219999999995</v>
      </c>
      <c r="L757" s="144">
        <f t="shared" si="116"/>
        <v>818.83500000000004</v>
      </c>
      <c r="M757" s="87">
        <f t="shared" ref="M757:M820" si="122">ROUND(L757*18%,4)</f>
        <v>147.3903</v>
      </c>
      <c r="N757" s="14"/>
      <c r="O757" s="14"/>
      <c r="P757" s="14"/>
      <c r="Q757" s="83"/>
      <c r="R757" s="83"/>
      <c r="V757" s="36">
        <f t="shared" ref="V757:V820" si="123">C757+(ROUND(C757*$V$2,2))</f>
        <v>1452.6599999999999</v>
      </c>
      <c r="W757" s="36">
        <f t="shared" ref="W757:W820" si="124">C757-(ROUND(C757*$V$2,2))</f>
        <v>1443.98</v>
      </c>
    </row>
    <row r="758" spans="1:23" x14ac:dyDescent="0.2">
      <c r="A758" s="29">
        <v>41715</v>
      </c>
      <c r="B758" s="2">
        <v>299693611.80000001</v>
      </c>
      <c r="C758" s="2">
        <v>1448.32</v>
      </c>
      <c r="D758" s="2">
        <f t="shared" si="110"/>
        <v>0</v>
      </c>
      <c r="E758" s="30">
        <f t="shared" si="110"/>
        <v>0</v>
      </c>
      <c r="F758" s="73">
        <f t="shared" si="111"/>
        <v>0</v>
      </c>
      <c r="G758" s="43">
        <f t="shared" si="111"/>
        <v>0</v>
      </c>
      <c r="I758" s="19">
        <f t="shared" si="119"/>
        <v>7369.52</v>
      </c>
      <c r="J758" s="138">
        <f t="shared" si="114"/>
        <v>3193.4564999999998</v>
      </c>
      <c r="K758" s="78">
        <f t="shared" si="121"/>
        <v>574.82219999999995</v>
      </c>
      <c r="L758" s="144">
        <f t="shared" si="116"/>
        <v>818.83500000000004</v>
      </c>
      <c r="M758" s="87">
        <f t="shared" si="122"/>
        <v>147.3903</v>
      </c>
      <c r="N758" s="14"/>
      <c r="O758" s="14"/>
      <c r="P758" s="14"/>
      <c r="Q758" s="83"/>
      <c r="R758" s="83"/>
      <c r="V758" s="36">
        <f t="shared" si="123"/>
        <v>1452.6599999999999</v>
      </c>
      <c r="W758" s="36">
        <f t="shared" si="124"/>
        <v>1443.98</v>
      </c>
    </row>
    <row r="759" spans="1:23" x14ac:dyDescent="0.2">
      <c r="A759" s="29">
        <v>41716</v>
      </c>
      <c r="B759" s="2">
        <v>299693611.80000001</v>
      </c>
      <c r="C759" s="2">
        <v>1448.32</v>
      </c>
      <c r="D759" s="2">
        <f t="shared" si="110"/>
        <v>0</v>
      </c>
      <c r="E759" s="30">
        <f t="shared" si="110"/>
        <v>0</v>
      </c>
      <c r="F759" s="73">
        <f t="shared" si="111"/>
        <v>0</v>
      </c>
      <c r="G759" s="43">
        <f t="shared" si="111"/>
        <v>0</v>
      </c>
      <c r="I759" s="31">
        <f t="shared" si="119"/>
        <v>7369.52</v>
      </c>
      <c r="J759" s="137">
        <f t="shared" si="114"/>
        <v>3193.4564999999998</v>
      </c>
      <c r="K759" s="77">
        <f t="shared" si="121"/>
        <v>574.82219999999995</v>
      </c>
      <c r="L759" s="137">
        <f t="shared" si="116"/>
        <v>818.83500000000004</v>
      </c>
      <c r="M759" s="77">
        <f t="shared" si="122"/>
        <v>147.3903</v>
      </c>
      <c r="N759" s="14"/>
      <c r="O759" s="14"/>
      <c r="P759" s="14"/>
      <c r="Q759" s="83"/>
      <c r="R759" s="83"/>
      <c r="V759" s="36">
        <f t="shared" si="123"/>
        <v>1452.6599999999999</v>
      </c>
      <c r="W759" s="36">
        <f t="shared" si="124"/>
        <v>1443.98</v>
      </c>
    </row>
    <row r="760" spans="1:23" x14ac:dyDescent="0.2">
      <c r="A760" s="29">
        <v>41717</v>
      </c>
      <c r="B760" s="2">
        <v>299693611.80000001</v>
      </c>
      <c r="C760" s="2">
        <v>1448.32</v>
      </c>
      <c r="D760" s="2">
        <f t="shared" si="110"/>
        <v>0</v>
      </c>
      <c r="E760" s="30">
        <f t="shared" si="110"/>
        <v>0</v>
      </c>
      <c r="F760" s="73">
        <f t="shared" si="111"/>
        <v>0</v>
      </c>
      <c r="G760" s="43">
        <f t="shared" si="111"/>
        <v>0</v>
      </c>
      <c r="I760" s="31">
        <f t="shared" si="119"/>
        <v>7369.52</v>
      </c>
      <c r="J760" s="137">
        <f t="shared" si="114"/>
        <v>3193.4564999999998</v>
      </c>
      <c r="K760" s="77">
        <f t="shared" si="121"/>
        <v>574.82219999999995</v>
      </c>
      <c r="L760" s="137">
        <f t="shared" si="116"/>
        <v>818.83500000000004</v>
      </c>
      <c r="M760" s="77">
        <f t="shared" si="122"/>
        <v>147.3903</v>
      </c>
      <c r="N760" s="14"/>
      <c r="O760" s="14"/>
      <c r="P760" s="14"/>
      <c r="Q760" s="83"/>
      <c r="R760" s="83"/>
      <c r="V760" s="36">
        <f t="shared" si="123"/>
        <v>1452.6599999999999</v>
      </c>
      <c r="W760" s="36">
        <f t="shared" si="124"/>
        <v>1443.98</v>
      </c>
    </row>
    <row r="761" spans="1:23" x14ac:dyDescent="0.2">
      <c r="A761" s="29">
        <v>41718</v>
      </c>
      <c r="B761" s="2">
        <v>299693611.80000001</v>
      </c>
      <c r="C761" s="2">
        <v>1448.32</v>
      </c>
      <c r="D761" s="2">
        <f t="shared" si="110"/>
        <v>0</v>
      </c>
      <c r="E761" s="30">
        <f t="shared" si="110"/>
        <v>0</v>
      </c>
      <c r="F761" s="73">
        <f t="shared" si="111"/>
        <v>0</v>
      </c>
      <c r="G761" s="43">
        <f t="shared" si="111"/>
        <v>0</v>
      </c>
      <c r="I761" s="19">
        <f t="shared" si="119"/>
        <v>7369.52</v>
      </c>
      <c r="J761" s="138">
        <f t="shared" si="114"/>
        <v>3193.4564999999998</v>
      </c>
      <c r="K761" s="78">
        <f t="shared" si="121"/>
        <v>574.82219999999995</v>
      </c>
      <c r="L761" s="144">
        <f t="shared" si="116"/>
        <v>818.83500000000004</v>
      </c>
      <c r="M761" s="87">
        <f t="shared" si="122"/>
        <v>147.3903</v>
      </c>
      <c r="N761" s="14"/>
      <c r="O761" s="14"/>
      <c r="P761" s="14"/>
      <c r="Q761" s="83"/>
      <c r="R761" s="83"/>
      <c r="V761" s="36">
        <f t="shared" si="123"/>
        <v>1452.6599999999999</v>
      </c>
      <c r="W761" s="36">
        <f t="shared" si="124"/>
        <v>1443.98</v>
      </c>
    </row>
    <row r="762" spans="1:23" x14ac:dyDescent="0.2">
      <c r="A762" s="29">
        <v>41719</v>
      </c>
      <c r="B762" s="2">
        <v>299693611.80000001</v>
      </c>
      <c r="C762" s="2">
        <v>1448.32</v>
      </c>
      <c r="D762" s="2">
        <f t="shared" si="110"/>
        <v>0</v>
      </c>
      <c r="E762" s="30">
        <f t="shared" si="110"/>
        <v>0</v>
      </c>
      <c r="F762" s="73">
        <f t="shared" si="111"/>
        <v>0</v>
      </c>
      <c r="G762" s="43">
        <f t="shared" si="111"/>
        <v>0</v>
      </c>
      <c r="I762" s="19">
        <f t="shared" si="119"/>
        <v>7369.52</v>
      </c>
      <c r="J762" s="138">
        <f t="shared" si="114"/>
        <v>3193.4564999999998</v>
      </c>
      <c r="K762" s="78">
        <f t="shared" si="121"/>
        <v>574.82219999999995</v>
      </c>
      <c r="L762" s="144">
        <f t="shared" si="116"/>
        <v>818.83500000000004</v>
      </c>
      <c r="M762" s="87">
        <f t="shared" si="122"/>
        <v>147.3903</v>
      </c>
      <c r="N762" s="14"/>
      <c r="O762" s="14"/>
      <c r="P762" s="14"/>
      <c r="Q762" s="83"/>
      <c r="R762" s="83"/>
      <c r="V762" s="36">
        <f t="shared" si="123"/>
        <v>1452.6599999999999</v>
      </c>
      <c r="W762" s="36">
        <f t="shared" si="124"/>
        <v>1443.98</v>
      </c>
    </row>
    <row r="763" spans="1:23" x14ac:dyDescent="0.2">
      <c r="A763" s="29">
        <v>41720</v>
      </c>
      <c r="B763" s="2">
        <v>299693611.80000001</v>
      </c>
      <c r="C763" s="2">
        <v>1448.32</v>
      </c>
      <c r="D763" s="2">
        <f t="shared" ref="D763:E826" si="125">IF(B763-B762=-B763-B762,0,B763-B762)</f>
        <v>0</v>
      </c>
      <c r="E763" s="30">
        <f t="shared" si="125"/>
        <v>0</v>
      </c>
      <c r="F763" s="73">
        <f t="shared" ref="F763:G826" si="126">IFERROR(D763/B762,0)</f>
        <v>0</v>
      </c>
      <c r="G763" s="43">
        <f t="shared" si="126"/>
        <v>0</v>
      </c>
      <c r="I763" s="19">
        <f t="shared" si="119"/>
        <v>7369.52</v>
      </c>
      <c r="J763" s="138">
        <f t="shared" si="114"/>
        <v>3193.4564999999998</v>
      </c>
      <c r="K763" s="78">
        <f t="shared" si="121"/>
        <v>574.82219999999995</v>
      </c>
      <c r="L763" s="144">
        <f t="shared" si="116"/>
        <v>818.83500000000004</v>
      </c>
      <c r="M763" s="87">
        <f t="shared" si="122"/>
        <v>147.3903</v>
      </c>
      <c r="N763" s="14"/>
      <c r="O763" s="116"/>
      <c r="P763" s="14"/>
      <c r="Q763" s="83"/>
      <c r="R763" s="83"/>
      <c r="S763" s="118"/>
      <c r="V763" s="36">
        <f t="shared" si="123"/>
        <v>1452.6599999999999</v>
      </c>
      <c r="W763" s="36">
        <f t="shared" si="124"/>
        <v>1443.98</v>
      </c>
    </row>
    <row r="764" spans="1:23" x14ac:dyDescent="0.2">
      <c r="A764" s="29">
        <v>41721</v>
      </c>
      <c r="B764" s="2">
        <v>299693611.80000001</v>
      </c>
      <c r="C764" s="2">
        <v>1448.32</v>
      </c>
      <c r="D764" s="2">
        <f t="shared" si="125"/>
        <v>0</v>
      </c>
      <c r="E764" s="30">
        <f t="shared" si="125"/>
        <v>0</v>
      </c>
      <c r="F764" s="73">
        <f t="shared" si="126"/>
        <v>0</v>
      </c>
      <c r="G764" s="43">
        <f t="shared" si="126"/>
        <v>0</v>
      </c>
      <c r="I764" s="19">
        <f t="shared" si="119"/>
        <v>7369.52</v>
      </c>
      <c r="J764" s="138">
        <f t="shared" si="114"/>
        <v>3193.4564999999998</v>
      </c>
      <c r="K764" s="78">
        <f t="shared" si="121"/>
        <v>574.82219999999995</v>
      </c>
      <c r="L764" s="144">
        <f t="shared" si="116"/>
        <v>818.83500000000004</v>
      </c>
      <c r="M764" s="87">
        <f t="shared" si="122"/>
        <v>147.3903</v>
      </c>
      <c r="N764" s="14"/>
      <c r="O764" s="14"/>
      <c r="P764" s="14"/>
      <c r="Q764" s="83"/>
      <c r="R764" s="83"/>
      <c r="V764" s="36">
        <f t="shared" si="123"/>
        <v>1452.6599999999999</v>
      </c>
      <c r="W764" s="36">
        <f t="shared" si="124"/>
        <v>1443.98</v>
      </c>
    </row>
    <row r="765" spans="1:23" x14ac:dyDescent="0.2">
      <c r="A765" s="29">
        <v>41722</v>
      </c>
      <c r="B765" s="2">
        <v>299693611.80000001</v>
      </c>
      <c r="C765" s="2">
        <v>1448.32</v>
      </c>
      <c r="D765" s="2">
        <f t="shared" si="125"/>
        <v>0</v>
      </c>
      <c r="E765" s="30">
        <f t="shared" si="125"/>
        <v>0</v>
      </c>
      <c r="F765" s="73">
        <f t="shared" si="126"/>
        <v>0</v>
      </c>
      <c r="G765" s="43">
        <f t="shared" si="126"/>
        <v>0</v>
      </c>
      <c r="I765" s="19">
        <f t="shared" si="119"/>
        <v>7369.52</v>
      </c>
      <c r="J765" s="138">
        <f t="shared" si="114"/>
        <v>3193.4564999999998</v>
      </c>
      <c r="K765" s="78">
        <f t="shared" si="121"/>
        <v>574.82219999999995</v>
      </c>
      <c r="L765" s="144">
        <f t="shared" si="116"/>
        <v>818.83500000000004</v>
      </c>
      <c r="M765" s="87">
        <f t="shared" si="122"/>
        <v>147.3903</v>
      </c>
      <c r="N765" s="14"/>
      <c r="O765" s="14"/>
      <c r="P765" s="14"/>
      <c r="Q765" s="83"/>
      <c r="R765" s="83"/>
      <c r="V765" s="36">
        <f t="shared" si="123"/>
        <v>1452.6599999999999</v>
      </c>
      <c r="W765" s="36">
        <f t="shared" si="124"/>
        <v>1443.98</v>
      </c>
    </row>
    <row r="766" spans="1:23" x14ac:dyDescent="0.2">
      <c r="A766" s="29">
        <v>41723</v>
      </c>
      <c r="B766" s="2">
        <v>299693611.80000001</v>
      </c>
      <c r="C766" s="2">
        <v>1448.32</v>
      </c>
      <c r="D766" s="2">
        <f t="shared" si="125"/>
        <v>0</v>
      </c>
      <c r="E766" s="30">
        <f t="shared" si="125"/>
        <v>0</v>
      </c>
      <c r="F766" s="73">
        <f t="shared" si="126"/>
        <v>0</v>
      </c>
      <c r="G766" s="43">
        <f t="shared" si="126"/>
        <v>0</v>
      </c>
      <c r="I766" s="31">
        <f t="shared" si="119"/>
        <v>7369.52</v>
      </c>
      <c r="J766" s="137">
        <f t="shared" si="114"/>
        <v>3193.4564999999998</v>
      </c>
      <c r="K766" s="77">
        <f t="shared" si="121"/>
        <v>574.82219999999995</v>
      </c>
      <c r="L766" s="137">
        <f t="shared" si="116"/>
        <v>818.83500000000004</v>
      </c>
      <c r="M766" s="77">
        <f t="shared" si="122"/>
        <v>147.3903</v>
      </c>
      <c r="N766" s="14"/>
      <c r="O766" s="14"/>
      <c r="P766" s="14"/>
      <c r="Q766" s="83"/>
      <c r="R766" s="83"/>
      <c r="V766" s="36">
        <f t="shared" si="123"/>
        <v>1452.6599999999999</v>
      </c>
      <c r="W766" s="36">
        <f t="shared" si="124"/>
        <v>1443.98</v>
      </c>
    </row>
    <row r="767" spans="1:23" x14ac:dyDescent="0.2">
      <c r="A767" s="29">
        <v>41724</v>
      </c>
      <c r="B767" s="2">
        <v>299693611.80000001</v>
      </c>
      <c r="C767" s="2">
        <v>1448.32</v>
      </c>
      <c r="D767" s="2">
        <f t="shared" si="125"/>
        <v>0</v>
      </c>
      <c r="E767" s="30">
        <f t="shared" si="125"/>
        <v>0</v>
      </c>
      <c r="F767" s="73">
        <f t="shared" si="126"/>
        <v>0</v>
      </c>
      <c r="G767" s="43">
        <f t="shared" si="126"/>
        <v>0</v>
      </c>
      <c r="I767" s="31">
        <f t="shared" si="119"/>
        <v>7369.52</v>
      </c>
      <c r="J767" s="137">
        <f t="shared" si="114"/>
        <v>3193.4564999999998</v>
      </c>
      <c r="K767" s="77">
        <f t="shared" si="121"/>
        <v>574.82219999999995</v>
      </c>
      <c r="L767" s="137">
        <f t="shared" si="116"/>
        <v>818.83500000000004</v>
      </c>
      <c r="M767" s="77">
        <f t="shared" si="122"/>
        <v>147.3903</v>
      </c>
      <c r="N767" s="191" t="s">
        <v>54</v>
      </c>
      <c r="O767" s="191"/>
      <c r="P767" s="191"/>
      <c r="Q767" s="83"/>
      <c r="R767" s="83"/>
      <c r="V767" s="36">
        <f t="shared" si="123"/>
        <v>1452.6599999999999</v>
      </c>
      <c r="W767" s="36">
        <f t="shared" si="124"/>
        <v>1443.98</v>
      </c>
    </row>
    <row r="768" spans="1:23" x14ac:dyDescent="0.2">
      <c r="A768" s="29">
        <v>41725</v>
      </c>
      <c r="B768" s="2">
        <v>299693611.80000001</v>
      </c>
      <c r="C768" s="2">
        <v>1448.32</v>
      </c>
      <c r="D768" s="2">
        <f t="shared" si="125"/>
        <v>0</v>
      </c>
      <c r="E768" s="30">
        <f t="shared" si="125"/>
        <v>0</v>
      </c>
      <c r="F768" s="73">
        <f t="shared" si="126"/>
        <v>0</v>
      </c>
      <c r="G768" s="43">
        <f t="shared" si="126"/>
        <v>0</v>
      </c>
      <c r="I768" s="19">
        <f t="shared" si="119"/>
        <v>7369.52</v>
      </c>
      <c r="J768" s="138">
        <f t="shared" si="114"/>
        <v>3193.4564999999998</v>
      </c>
      <c r="K768" s="78">
        <f t="shared" si="121"/>
        <v>574.82219999999995</v>
      </c>
      <c r="L768" s="144">
        <f t="shared" si="116"/>
        <v>818.83500000000004</v>
      </c>
      <c r="M768" s="87">
        <f t="shared" si="122"/>
        <v>147.3903</v>
      </c>
      <c r="N768" s="119" t="s">
        <v>52</v>
      </c>
      <c r="O768" s="120">
        <f>SUM(J743:J773)</f>
        <v>98992.237299999993</v>
      </c>
      <c r="P768" s="76">
        <f>SUM(L743:L773)</f>
        <v>25382.624999999985</v>
      </c>
      <c r="Q768" s="83"/>
      <c r="R768" s="83"/>
      <c r="V768" s="36">
        <f t="shared" si="123"/>
        <v>1452.6599999999999</v>
      </c>
      <c r="W768" s="36">
        <f t="shared" si="124"/>
        <v>1443.98</v>
      </c>
    </row>
    <row r="769" spans="1:23" x14ac:dyDescent="0.2">
      <c r="A769" s="29">
        <v>41726</v>
      </c>
      <c r="B769" s="2">
        <v>299693611.80000001</v>
      </c>
      <c r="C769" s="2">
        <v>1448.32</v>
      </c>
      <c r="D769" s="2">
        <f t="shared" si="125"/>
        <v>0</v>
      </c>
      <c r="E769" s="30">
        <f t="shared" si="125"/>
        <v>0</v>
      </c>
      <c r="F769" s="73">
        <f t="shared" si="126"/>
        <v>0</v>
      </c>
      <c r="G769" s="43">
        <f t="shared" si="126"/>
        <v>0</v>
      </c>
      <c r="I769" s="19">
        <f t="shared" si="119"/>
        <v>7369.52</v>
      </c>
      <c r="J769" s="138">
        <f t="shared" si="114"/>
        <v>3193.4564999999998</v>
      </c>
      <c r="K769" s="78">
        <f t="shared" si="121"/>
        <v>574.82219999999995</v>
      </c>
      <c r="L769" s="144">
        <f t="shared" si="116"/>
        <v>818.83500000000004</v>
      </c>
      <c r="M769" s="87">
        <f t="shared" si="122"/>
        <v>147.3903</v>
      </c>
      <c r="N769" s="119" t="s">
        <v>53</v>
      </c>
      <c r="O769" s="76">
        <f>SUM(K743:K773)</f>
        <v>17818.603600000002</v>
      </c>
      <c r="P769" s="76">
        <f>SUM(M743:M773)</f>
        <v>4568.8724999999995</v>
      </c>
      <c r="Q769" s="83"/>
      <c r="R769" s="83"/>
      <c r="V769" s="36">
        <f t="shared" si="123"/>
        <v>1452.6599999999999</v>
      </c>
      <c r="W769" s="36">
        <f t="shared" si="124"/>
        <v>1443.98</v>
      </c>
    </row>
    <row r="770" spans="1:23" x14ac:dyDescent="0.2">
      <c r="A770" s="29">
        <v>41727</v>
      </c>
      <c r="B770" s="2">
        <v>299693611.80000001</v>
      </c>
      <c r="C770" s="2">
        <v>1448.32</v>
      </c>
      <c r="D770" s="2">
        <f t="shared" si="125"/>
        <v>0</v>
      </c>
      <c r="E770" s="30">
        <f t="shared" si="125"/>
        <v>0</v>
      </c>
      <c r="F770" s="73">
        <f t="shared" si="126"/>
        <v>0</v>
      </c>
      <c r="G770" s="43">
        <f t="shared" si="126"/>
        <v>0</v>
      </c>
      <c r="I770" s="19">
        <f t="shared" si="119"/>
        <v>7369.52</v>
      </c>
      <c r="J770" s="138">
        <f t="shared" ref="J770:J833" si="127">ROUND(IF(B769&lt;=$R$1054,B769*$S$1054/$O$1053,MAX(IF(B769&lt;=$R$1055,B769*$S$1055/$O$1053,MAX(IF(B769&lt;=$R$1056,B769*$S$1056/$O$1053,MAX(IF(B769&lt;=$R$1057,B769*$S$1057/$O$1053,MAX(IF(B769&lt;=$R$1058,B769*$S$1058/$O$1053,MAX(IF(B769&lt;=$R$1059,B769*$S$1059/$O$1053,MAX(IF(B769&gt;$R$1060,B769*$S$1060/$O$1053,0),$R$1059*$S$1059/$O$1053)),$R$1058*$S$1058/$O$1053)),$R$1057*$S$1057/$O$1053)),$R$1056*$S$1056/$O$1053)),$R$1055*$S$1055/$O$1053)),$R$1054*$S$1054/$O$1053)),4)</f>
        <v>3193.4564999999998</v>
      </c>
      <c r="K770" s="78">
        <f t="shared" si="121"/>
        <v>574.82219999999995</v>
      </c>
      <c r="L770" s="144">
        <f t="shared" si="116"/>
        <v>818.83500000000004</v>
      </c>
      <c r="M770" s="87">
        <f t="shared" si="122"/>
        <v>147.3903</v>
      </c>
      <c r="N770" s="186" t="s">
        <v>7</v>
      </c>
      <c r="O770" s="199"/>
      <c r="P770" s="199"/>
      <c r="Q770" s="83"/>
      <c r="R770" s="83"/>
      <c r="V770" s="36">
        <f t="shared" si="123"/>
        <v>1452.6599999999999</v>
      </c>
      <c r="W770" s="36">
        <f t="shared" si="124"/>
        <v>1443.98</v>
      </c>
    </row>
    <row r="771" spans="1:23" x14ac:dyDescent="0.2">
      <c r="A771" s="29">
        <v>41728</v>
      </c>
      <c r="B771" s="2">
        <v>299693611.80000001</v>
      </c>
      <c r="C771" s="2">
        <v>1448.32</v>
      </c>
      <c r="D771" s="2">
        <f t="shared" si="125"/>
        <v>0</v>
      </c>
      <c r="E771" s="30">
        <f t="shared" si="125"/>
        <v>0</v>
      </c>
      <c r="F771" s="73">
        <f t="shared" si="126"/>
        <v>0</v>
      </c>
      <c r="G771" s="43">
        <f t="shared" si="126"/>
        <v>0</v>
      </c>
      <c r="I771" s="19">
        <f t="shared" si="119"/>
        <v>7369.52</v>
      </c>
      <c r="J771" s="138">
        <f t="shared" si="127"/>
        <v>3193.4564999999998</v>
      </c>
      <c r="K771" s="78">
        <f t="shared" si="121"/>
        <v>574.82219999999995</v>
      </c>
      <c r="L771" s="144">
        <f t="shared" si="116"/>
        <v>818.83500000000004</v>
      </c>
      <c r="M771" s="87">
        <f t="shared" si="122"/>
        <v>147.3903</v>
      </c>
      <c r="N771" s="92" t="s">
        <v>43</v>
      </c>
      <c r="O771" s="172" t="s">
        <v>39</v>
      </c>
      <c r="P771" s="93" t="s">
        <v>40</v>
      </c>
      <c r="Q771" s="83"/>
      <c r="R771" s="83"/>
      <c r="V771" s="36">
        <f t="shared" si="123"/>
        <v>1452.6599999999999</v>
      </c>
      <c r="W771" s="36">
        <f t="shared" si="124"/>
        <v>1443.98</v>
      </c>
    </row>
    <row r="772" spans="1:23" x14ac:dyDescent="0.2">
      <c r="A772" s="29">
        <v>41729</v>
      </c>
      <c r="B772" s="31">
        <v>299232432.88</v>
      </c>
      <c r="C772" s="31">
        <v>1446.09</v>
      </c>
      <c r="D772" s="2">
        <f t="shared" si="125"/>
        <v>-461178.92000001669</v>
      </c>
      <c r="E772" s="30">
        <f t="shared" si="125"/>
        <v>-2.2300000000000182</v>
      </c>
      <c r="F772" s="73">
        <f t="shared" si="126"/>
        <v>-1.5388346692814514E-3</v>
      </c>
      <c r="G772" s="43">
        <f t="shared" si="126"/>
        <v>-1.5397149801149044E-3</v>
      </c>
      <c r="I772" s="32">
        <f t="shared" si="119"/>
        <v>7369.52</v>
      </c>
      <c r="J772" s="138">
        <f t="shared" si="127"/>
        <v>3193.4564999999998</v>
      </c>
      <c r="K772" s="78">
        <f t="shared" si="121"/>
        <v>574.82219999999995</v>
      </c>
      <c r="L772" s="144">
        <f t="shared" si="116"/>
        <v>818.83500000000004</v>
      </c>
      <c r="M772" s="87">
        <f t="shared" si="122"/>
        <v>147.3903</v>
      </c>
      <c r="N772" s="94">
        <f>SUM(I743:I772)</f>
        <v>221085.59999999992</v>
      </c>
      <c r="O772" s="89">
        <f>IF(SUM(J743:J773)&lt;20000,20000,SUM(J743:J773))</f>
        <v>98992.237299999993</v>
      </c>
      <c r="P772" s="91">
        <f>IF(SUM(L743:L773)&lt;6000,6000,SUM(L743:L773))</f>
        <v>25382.624999999985</v>
      </c>
      <c r="Q772" s="83"/>
      <c r="R772" s="83"/>
      <c r="V772" s="36">
        <f t="shared" si="123"/>
        <v>1450.4299999999998</v>
      </c>
      <c r="W772" s="36">
        <f t="shared" si="124"/>
        <v>1441.75</v>
      </c>
    </row>
    <row r="773" spans="1:23" x14ac:dyDescent="0.2">
      <c r="A773" s="29">
        <v>41730</v>
      </c>
      <c r="B773" s="2">
        <v>299232432.88</v>
      </c>
      <c r="C773" s="2">
        <v>1446.09</v>
      </c>
      <c r="D773" s="2">
        <f t="shared" si="125"/>
        <v>0</v>
      </c>
      <c r="E773" s="30">
        <f t="shared" si="125"/>
        <v>0</v>
      </c>
      <c r="F773" s="73">
        <f t="shared" si="126"/>
        <v>0</v>
      </c>
      <c r="G773" s="43">
        <f t="shared" si="126"/>
        <v>0</v>
      </c>
      <c r="I773" s="31">
        <f t="shared" si="119"/>
        <v>7358.17</v>
      </c>
      <c r="J773" s="139">
        <f t="shared" si="127"/>
        <v>3188.5423000000001</v>
      </c>
      <c r="K773" s="79">
        <f t="shared" si="121"/>
        <v>573.93759999999997</v>
      </c>
      <c r="L773" s="139">
        <f t="shared" si="116"/>
        <v>817.57500000000005</v>
      </c>
      <c r="M773" s="79">
        <f t="shared" si="122"/>
        <v>147.1635</v>
      </c>
      <c r="N773" s="94">
        <f>ROUND(N772*18/118,2)</f>
        <v>33724.92</v>
      </c>
      <c r="O773" s="95">
        <f>IF(O772=TRUE,SUM(K743:K773),O772*18%)</f>
        <v>17818.602713999997</v>
      </c>
      <c r="P773" s="96">
        <f>IF(P772=TRUE,SUM(M743:M773),P772*18%)</f>
        <v>4568.8724999999968</v>
      </c>
      <c r="Q773" s="83"/>
      <c r="R773" s="83"/>
      <c r="V773" s="36">
        <f t="shared" si="123"/>
        <v>1450.4299999999998</v>
      </c>
      <c r="W773" s="36">
        <f t="shared" si="124"/>
        <v>1441.75</v>
      </c>
    </row>
    <row r="774" spans="1:23" x14ac:dyDescent="0.2">
      <c r="A774" s="29">
        <v>41731</v>
      </c>
      <c r="B774" s="2">
        <v>299232432.88</v>
      </c>
      <c r="C774" s="2">
        <v>1446.09</v>
      </c>
      <c r="D774" s="2">
        <f t="shared" si="125"/>
        <v>0</v>
      </c>
      <c r="E774" s="30">
        <f t="shared" si="125"/>
        <v>0</v>
      </c>
      <c r="F774" s="73">
        <f t="shared" si="126"/>
        <v>0</v>
      </c>
      <c r="G774" s="43">
        <f t="shared" si="126"/>
        <v>0</v>
      </c>
      <c r="I774" s="31">
        <f t="shared" si="119"/>
        <v>7358.17</v>
      </c>
      <c r="J774" s="137">
        <f t="shared" si="127"/>
        <v>3188.5423000000001</v>
      </c>
      <c r="K774" s="77">
        <f t="shared" si="121"/>
        <v>573.93759999999997</v>
      </c>
      <c r="L774" s="137">
        <f t="shared" si="116"/>
        <v>817.57500000000005</v>
      </c>
      <c r="M774" s="77">
        <f t="shared" si="122"/>
        <v>147.1635</v>
      </c>
      <c r="N774" s="190" t="s">
        <v>47</v>
      </c>
      <c r="O774" s="190"/>
      <c r="P774" s="190"/>
      <c r="Q774" s="83"/>
      <c r="R774" s="83"/>
      <c r="V774" s="36">
        <f t="shared" si="123"/>
        <v>1450.4299999999998</v>
      </c>
      <c r="W774" s="36">
        <f t="shared" si="124"/>
        <v>1441.75</v>
      </c>
    </row>
    <row r="775" spans="1:23" x14ac:dyDescent="0.2">
      <c r="A775" s="29">
        <v>41732</v>
      </c>
      <c r="B775" s="2">
        <v>299232432.88</v>
      </c>
      <c r="C775" s="2">
        <v>1446.09</v>
      </c>
      <c r="D775" s="2">
        <f t="shared" si="125"/>
        <v>0</v>
      </c>
      <c r="E775" s="30">
        <f t="shared" si="125"/>
        <v>0</v>
      </c>
      <c r="F775" s="73">
        <f t="shared" si="126"/>
        <v>0</v>
      </c>
      <c r="G775" s="43">
        <f t="shared" si="126"/>
        <v>0</v>
      </c>
      <c r="I775" s="19">
        <f t="shared" si="119"/>
        <v>7358.17</v>
      </c>
      <c r="J775" s="138">
        <f t="shared" si="127"/>
        <v>3188.5423000000001</v>
      </c>
      <c r="K775" s="78">
        <f t="shared" si="121"/>
        <v>573.93759999999997</v>
      </c>
      <c r="L775" s="144">
        <f t="shared" si="116"/>
        <v>817.57500000000005</v>
      </c>
      <c r="M775" s="87">
        <f t="shared" si="122"/>
        <v>147.1635</v>
      </c>
      <c r="N775" s="145"/>
      <c r="O775" s="14"/>
      <c r="P775" s="14"/>
      <c r="V775" s="36">
        <f t="shared" si="123"/>
        <v>1450.4299999999998</v>
      </c>
      <c r="W775" s="36">
        <f t="shared" si="124"/>
        <v>1441.75</v>
      </c>
    </row>
    <row r="776" spans="1:23" x14ac:dyDescent="0.2">
      <c r="A776" s="29">
        <v>41733</v>
      </c>
      <c r="B776" s="2">
        <v>299232432.88</v>
      </c>
      <c r="C776" s="2">
        <v>1446.09</v>
      </c>
      <c r="D776" s="2">
        <f t="shared" si="125"/>
        <v>0</v>
      </c>
      <c r="E776" s="30">
        <f t="shared" si="125"/>
        <v>0</v>
      </c>
      <c r="F776" s="73">
        <f t="shared" si="126"/>
        <v>0</v>
      </c>
      <c r="G776" s="43">
        <f t="shared" si="126"/>
        <v>0</v>
      </c>
      <c r="I776" s="19">
        <f t="shared" si="119"/>
        <v>7358.17</v>
      </c>
      <c r="J776" s="138">
        <f t="shared" si="127"/>
        <v>3188.5423000000001</v>
      </c>
      <c r="K776" s="78">
        <f t="shared" si="121"/>
        <v>573.93759999999997</v>
      </c>
      <c r="L776" s="144">
        <f t="shared" si="116"/>
        <v>817.57500000000005</v>
      </c>
      <c r="M776" s="87">
        <f t="shared" si="122"/>
        <v>147.1635</v>
      </c>
      <c r="N776" s="14"/>
      <c r="O776" s="14"/>
      <c r="P776" s="14"/>
      <c r="V776" s="36">
        <f t="shared" si="123"/>
        <v>1450.4299999999998</v>
      </c>
      <c r="W776" s="36">
        <f t="shared" si="124"/>
        <v>1441.75</v>
      </c>
    </row>
    <row r="777" spans="1:23" x14ac:dyDescent="0.2">
      <c r="A777" s="29">
        <v>41734</v>
      </c>
      <c r="B777" s="2">
        <v>299232432.88</v>
      </c>
      <c r="C777" s="2">
        <v>1446.09</v>
      </c>
      <c r="D777" s="2">
        <f t="shared" si="125"/>
        <v>0</v>
      </c>
      <c r="E777" s="30">
        <f t="shared" si="125"/>
        <v>0</v>
      </c>
      <c r="F777" s="73">
        <f t="shared" si="126"/>
        <v>0</v>
      </c>
      <c r="G777" s="43">
        <f t="shared" si="126"/>
        <v>0</v>
      </c>
      <c r="I777" s="19">
        <f t="shared" si="119"/>
        <v>7358.17</v>
      </c>
      <c r="J777" s="138">
        <f t="shared" si="127"/>
        <v>3188.5423000000001</v>
      </c>
      <c r="K777" s="78">
        <f t="shared" si="121"/>
        <v>573.93759999999997</v>
      </c>
      <c r="L777" s="144">
        <f t="shared" si="116"/>
        <v>817.57500000000005</v>
      </c>
      <c r="M777" s="87">
        <f t="shared" si="122"/>
        <v>147.1635</v>
      </c>
      <c r="N777" s="14"/>
      <c r="O777" s="14"/>
      <c r="P777" s="14"/>
      <c r="V777" s="36">
        <f t="shared" si="123"/>
        <v>1450.4299999999998</v>
      </c>
      <c r="W777" s="36">
        <f t="shared" si="124"/>
        <v>1441.75</v>
      </c>
    </row>
    <row r="778" spans="1:23" x14ac:dyDescent="0.2">
      <c r="A778" s="29">
        <v>41735</v>
      </c>
      <c r="B778" s="2">
        <v>299232432.88</v>
      </c>
      <c r="C778" s="2">
        <v>1446.09</v>
      </c>
      <c r="D778" s="2">
        <f t="shared" si="125"/>
        <v>0</v>
      </c>
      <c r="E778" s="30">
        <f t="shared" si="125"/>
        <v>0</v>
      </c>
      <c r="F778" s="73">
        <f t="shared" si="126"/>
        <v>0</v>
      </c>
      <c r="G778" s="43">
        <f t="shared" si="126"/>
        <v>0</v>
      </c>
      <c r="I778" s="19">
        <f t="shared" si="119"/>
        <v>7358.17</v>
      </c>
      <c r="J778" s="138">
        <f t="shared" si="127"/>
        <v>3188.5423000000001</v>
      </c>
      <c r="K778" s="78">
        <f t="shared" si="121"/>
        <v>573.93759999999997</v>
      </c>
      <c r="L778" s="144">
        <f t="shared" si="116"/>
        <v>817.57500000000005</v>
      </c>
      <c r="M778" s="87">
        <f t="shared" si="122"/>
        <v>147.1635</v>
      </c>
      <c r="N778" s="14"/>
      <c r="O778" s="14"/>
      <c r="P778" s="14"/>
      <c r="V778" s="36">
        <f t="shared" si="123"/>
        <v>1450.4299999999998</v>
      </c>
      <c r="W778" s="36">
        <f t="shared" si="124"/>
        <v>1441.75</v>
      </c>
    </row>
    <row r="779" spans="1:23" x14ac:dyDescent="0.2">
      <c r="A779" s="29">
        <v>41736</v>
      </c>
      <c r="B779" s="2">
        <v>299232432.88</v>
      </c>
      <c r="C779" s="2">
        <v>1446.09</v>
      </c>
      <c r="D779" s="2">
        <f t="shared" si="125"/>
        <v>0</v>
      </c>
      <c r="E779" s="30">
        <f t="shared" si="125"/>
        <v>0</v>
      </c>
      <c r="F779" s="73">
        <f t="shared" si="126"/>
        <v>0</v>
      </c>
      <c r="G779" s="43">
        <f t="shared" si="126"/>
        <v>0</v>
      </c>
      <c r="I779" s="19">
        <f t="shared" si="119"/>
        <v>7358.17</v>
      </c>
      <c r="J779" s="138">
        <f t="shared" si="127"/>
        <v>3188.5423000000001</v>
      </c>
      <c r="K779" s="78">
        <f t="shared" si="121"/>
        <v>573.93759999999997</v>
      </c>
      <c r="L779" s="144">
        <f t="shared" ref="L779:L842" si="128">ROUND(IF(B778&lt;=$R$1064,B778*$S$1064/$O$1053,IF(B778&gt;$R$1065,B778*$S$1065/$O$1053,0)),4)</f>
        <v>817.57500000000005</v>
      </c>
      <c r="M779" s="87">
        <f t="shared" si="122"/>
        <v>147.1635</v>
      </c>
      <c r="N779" s="14"/>
      <c r="O779" s="14"/>
      <c r="P779" s="14"/>
      <c r="V779" s="36">
        <f t="shared" si="123"/>
        <v>1450.4299999999998</v>
      </c>
      <c r="W779" s="36">
        <f t="shared" si="124"/>
        <v>1441.75</v>
      </c>
    </row>
    <row r="780" spans="1:23" x14ac:dyDescent="0.2">
      <c r="A780" s="29">
        <v>41737</v>
      </c>
      <c r="B780" s="2">
        <v>299232432.88</v>
      </c>
      <c r="C780" s="2">
        <v>1446.09</v>
      </c>
      <c r="D780" s="2">
        <f t="shared" si="125"/>
        <v>0</v>
      </c>
      <c r="E780" s="30">
        <f t="shared" si="125"/>
        <v>0</v>
      </c>
      <c r="F780" s="73">
        <f t="shared" si="126"/>
        <v>0</v>
      </c>
      <c r="G780" s="43">
        <f t="shared" si="126"/>
        <v>0</v>
      </c>
      <c r="I780" s="31">
        <f t="shared" ref="I780:I801" si="129">ROUND(B779*$N$2/$O$1053,2)</f>
        <v>7358.17</v>
      </c>
      <c r="J780" s="137">
        <f t="shared" si="127"/>
        <v>3188.5423000000001</v>
      </c>
      <c r="K780" s="77">
        <f t="shared" si="121"/>
        <v>573.93759999999997</v>
      </c>
      <c r="L780" s="137">
        <f t="shared" si="128"/>
        <v>817.57500000000005</v>
      </c>
      <c r="M780" s="77">
        <f t="shared" si="122"/>
        <v>147.1635</v>
      </c>
      <c r="N780" s="14"/>
      <c r="O780" s="14"/>
      <c r="P780" s="14"/>
      <c r="V780" s="36">
        <f t="shared" si="123"/>
        <v>1450.4299999999998</v>
      </c>
      <c r="W780" s="36">
        <f t="shared" si="124"/>
        <v>1441.75</v>
      </c>
    </row>
    <row r="781" spans="1:23" x14ac:dyDescent="0.2">
      <c r="A781" s="29">
        <v>41738</v>
      </c>
      <c r="B781" s="2">
        <v>299232432.88</v>
      </c>
      <c r="C781" s="2">
        <v>1446.09</v>
      </c>
      <c r="D781" s="2">
        <f t="shared" si="125"/>
        <v>0</v>
      </c>
      <c r="E781" s="30">
        <f t="shared" si="125"/>
        <v>0</v>
      </c>
      <c r="F781" s="73">
        <f t="shared" si="126"/>
        <v>0</v>
      </c>
      <c r="G781" s="43">
        <f t="shared" si="126"/>
        <v>0</v>
      </c>
      <c r="I781" s="31">
        <f t="shared" si="129"/>
        <v>7358.17</v>
      </c>
      <c r="J781" s="137">
        <f t="shared" si="127"/>
        <v>3188.5423000000001</v>
      </c>
      <c r="K781" s="77">
        <f t="shared" si="121"/>
        <v>573.93759999999997</v>
      </c>
      <c r="L781" s="137">
        <f t="shared" si="128"/>
        <v>817.57500000000005</v>
      </c>
      <c r="M781" s="77">
        <f t="shared" si="122"/>
        <v>147.1635</v>
      </c>
      <c r="N781" s="14"/>
      <c r="O781" s="14"/>
      <c r="P781" s="14"/>
      <c r="V781" s="36">
        <f t="shared" si="123"/>
        <v>1450.4299999999998</v>
      </c>
      <c r="W781" s="36">
        <f t="shared" si="124"/>
        <v>1441.75</v>
      </c>
    </row>
    <row r="782" spans="1:23" x14ac:dyDescent="0.2">
      <c r="A782" s="29">
        <v>41739</v>
      </c>
      <c r="B782" s="2">
        <v>299232432.88</v>
      </c>
      <c r="C782" s="2">
        <v>1446.09</v>
      </c>
      <c r="D782" s="2">
        <f t="shared" si="125"/>
        <v>0</v>
      </c>
      <c r="E782" s="30">
        <f t="shared" si="125"/>
        <v>0</v>
      </c>
      <c r="F782" s="73">
        <f t="shared" si="126"/>
        <v>0</v>
      </c>
      <c r="G782" s="43">
        <f t="shared" si="126"/>
        <v>0</v>
      </c>
      <c r="I782" s="19">
        <f t="shared" si="129"/>
        <v>7358.17</v>
      </c>
      <c r="J782" s="138">
        <f t="shared" si="127"/>
        <v>3188.5423000000001</v>
      </c>
      <c r="K782" s="78">
        <f t="shared" si="121"/>
        <v>573.93759999999997</v>
      </c>
      <c r="L782" s="144">
        <f t="shared" si="128"/>
        <v>817.57500000000005</v>
      </c>
      <c r="M782" s="87">
        <f t="shared" si="122"/>
        <v>147.1635</v>
      </c>
      <c r="N782" s="14"/>
      <c r="O782" s="14"/>
      <c r="P782" s="14"/>
      <c r="V782" s="36">
        <f t="shared" si="123"/>
        <v>1450.4299999999998</v>
      </c>
      <c r="W782" s="36">
        <f t="shared" si="124"/>
        <v>1441.75</v>
      </c>
    </row>
    <row r="783" spans="1:23" x14ac:dyDescent="0.2">
      <c r="A783" s="29">
        <v>41740</v>
      </c>
      <c r="B783" s="2">
        <v>299232432.88</v>
      </c>
      <c r="C783" s="2">
        <v>1446.09</v>
      </c>
      <c r="D783" s="2">
        <f t="shared" si="125"/>
        <v>0</v>
      </c>
      <c r="E783" s="30">
        <f t="shared" si="125"/>
        <v>0</v>
      </c>
      <c r="F783" s="73">
        <f t="shared" si="126"/>
        <v>0</v>
      </c>
      <c r="G783" s="43">
        <f t="shared" si="126"/>
        <v>0</v>
      </c>
      <c r="I783" s="19">
        <f t="shared" si="129"/>
        <v>7358.17</v>
      </c>
      <c r="J783" s="138">
        <f t="shared" si="127"/>
        <v>3188.5423000000001</v>
      </c>
      <c r="K783" s="78">
        <f t="shared" si="121"/>
        <v>573.93759999999997</v>
      </c>
      <c r="L783" s="144">
        <f t="shared" si="128"/>
        <v>817.57500000000005</v>
      </c>
      <c r="M783" s="87">
        <f t="shared" si="122"/>
        <v>147.1635</v>
      </c>
      <c r="N783" s="14"/>
      <c r="O783" s="14"/>
      <c r="P783" s="14"/>
      <c r="V783" s="36">
        <f t="shared" si="123"/>
        <v>1450.4299999999998</v>
      </c>
      <c r="W783" s="36">
        <f t="shared" si="124"/>
        <v>1441.75</v>
      </c>
    </row>
    <row r="784" spans="1:23" x14ac:dyDescent="0.2">
      <c r="A784" s="29">
        <v>41741</v>
      </c>
      <c r="B784" s="2">
        <v>299232432.88</v>
      </c>
      <c r="C784" s="2">
        <v>1446.09</v>
      </c>
      <c r="D784" s="2">
        <f t="shared" si="125"/>
        <v>0</v>
      </c>
      <c r="E784" s="30">
        <f t="shared" si="125"/>
        <v>0</v>
      </c>
      <c r="F784" s="73">
        <f t="shared" si="126"/>
        <v>0</v>
      </c>
      <c r="G784" s="43">
        <f t="shared" si="126"/>
        <v>0</v>
      </c>
      <c r="I784" s="19">
        <f t="shared" si="129"/>
        <v>7358.17</v>
      </c>
      <c r="J784" s="138">
        <f t="shared" si="127"/>
        <v>3188.5423000000001</v>
      </c>
      <c r="K784" s="78">
        <f t="shared" si="121"/>
        <v>573.93759999999997</v>
      </c>
      <c r="L784" s="144">
        <f t="shared" si="128"/>
        <v>817.57500000000005</v>
      </c>
      <c r="M784" s="87">
        <f t="shared" si="122"/>
        <v>147.1635</v>
      </c>
      <c r="N784" s="14"/>
      <c r="O784" s="14"/>
      <c r="P784" s="14"/>
      <c r="V784" s="36">
        <f t="shared" si="123"/>
        <v>1450.4299999999998</v>
      </c>
      <c r="W784" s="36">
        <f t="shared" si="124"/>
        <v>1441.75</v>
      </c>
    </row>
    <row r="785" spans="1:23" x14ac:dyDescent="0.2">
      <c r="A785" s="29">
        <v>41742</v>
      </c>
      <c r="B785" s="2">
        <v>299232432.88</v>
      </c>
      <c r="C785" s="2">
        <v>1446.09</v>
      </c>
      <c r="D785" s="2">
        <f t="shared" si="125"/>
        <v>0</v>
      </c>
      <c r="E785" s="30">
        <f t="shared" si="125"/>
        <v>0</v>
      </c>
      <c r="F785" s="73">
        <f t="shared" si="126"/>
        <v>0</v>
      </c>
      <c r="G785" s="43">
        <f t="shared" si="126"/>
        <v>0</v>
      </c>
      <c r="I785" s="19">
        <f t="shared" si="129"/>
        <v>7358.17</v>
      </c>
      <c r="J785" s="138">
        <f t="shared" si="127"/>
        <v>3188.5423000000001</v>
      </c>
      <c r="K785" s="78">
        <f t="shared" si="121"/>
        <v>573.93759999999997</v>
      </c>
      <c r="L785" s="144">
        <f t="shared" si="128"/>
        <v>817.57500000000005</v>
      </c>
      <c r="M785" s="87">
        <f t="shared" si="122"/>
        <v>147.1635</v>
      </c>
      <c r="N785" s="14"/>
      <c r="O785" s="14"/>
      <c r="P785" s="14"/>
      <c r="V785" s="36">
        <f t="shared" si="123"/>
        <v>1450.4299999999998</v>
      </c>
      <c r="W785" s="36">
        <f t="shared" si="124"/>
        <v>1441.75</v>
      </c>
    </row>
    <row r="786" spans="1:23" x14ac:dyDescent="0.2">
      <c r="A786" s="29">
        <v>41743</v>
      </c>
      <c r="B786" s="2">
        <v>299232432.88</v>
      </c>
      <c r="C786" s="2">
        <v>1446.09</v>
      </c>
      <c r="D786" s="2">
        <f t="shared" si="125"/>
        <v>0</v>
      </c>
      <c r="E786" s="30">
        <f t="shared" si="125"/>
        <v>0</v>
      </c>
      <c r="F786" s="73">
        <f t="shared" si="126"/>
        <v>0</v>
      </c>
      <c r="G786" s="43">
        <f t="shared" si="126"/>
        <v>0</v>
      </c>
      <c r="I786" s="19">
        <f t="shared" si="129"/>
        <v>7358.17</v>
      </c>
      <c r="J786" s="138">
        <f t="shared" si="127"/>
        <v>3188.5423000000001</v>
      </c>
      <c r="K786" s="78">
        <f t="shared" si="121"/>
        <v>573.93759999999997</v>
      </c>
      <c r="L786" s="144">
        <f t="shared" si="128"/>
        <v>817.57500000000005</v>
      </c>
      <c r="M786" s="87">
        <f t="shared" si="122"/>
        <v>147.1635</v>
      </c>
      <c r="N786" s="14"/>
      <c r="O786" s="14"/>
      <c r="P786" s="14"/>
      <c r="V786" s="36">
        <f t="shared" si="123"/>
        <v>1450.4299999999998</v>
      </c>
      <c r="W786" s="36">
        <f t="shared" si="124"/>
        <v>1441.75</v>
      </c>
    </row>
    <row r="787" spans="1:23" x14ac:dyDescent="0.2">
      <c r="A787" s="29">
        <v>41744</v>
      </c>
      <c r="B787" s="2">
        <v>299232432.88</v>
      </c>
      <c r="C787" s="2">
        <v>1446.09</v>
      </c>
      <c r="D787" s="2">
        <f t="shared" si="125"/>
        <v>0</v>
      </c>
      <c r="E787" s="30">
        <f t="shared" si="125"/>
        <v>0</v>
      </c>
      <c r="F787" s="73">
        <f t="shared" si="126"/>
        <v>0</v>
      </c>
      <c r="G787" s="43">
        <f t="shared" si="126"/>
        <v>0</v>
      </c>
      <c r="I787" s="31">
        <f t="shared" si="129"/>
        <v>7358.17</v>
      </c>
      <c r="J787" s="137">
        <f t="shared" si="127"/>
        <v>3188.5423000000001</v>
      </c>
      <c r="K787" s="77">
        <f t="shared" si="121"/>
        <v>573.93759999999997</v>
      </c>
      <c r="L787" s="137">
        <f t="shared" si="128"/>
        <v>817.57500000000005</v>
      </c>
      <c r="M787" s="77">
        <f t="shared" si="122"/>
        <v>147.1635</v>
      </c>
      <c r="N787" s="14"/>
      <c r="O787" s="14"/>
      <c r="P787" s="14"/>
      <c r="V787" s="36">
        <f t="shared" si="123"/>
        <v>1450.4299999999998</v>
      </c>
      <c r="W787" s="36">
        <f t="shared" si="124"/>
        <v>1441.75</v>
      </c>
    </row>
    <row r="788" spans="1:23" x14ac:dyDescent="0.2">
      <c r="A788" s="29">
        <v>41745</v>
      </c>
      <c r="B788" s="2">
        <v>299232432.88</v>
      </c>
      <c r="C788" s="2">
        <v>1446.09</v>
      </c>
      <c r="D788" s="2">
        <f t="shared" si="125"/>
        <v>0</v>
      </c>
      <c r="E788" s="30">
        <f t="shared" si="125"/>
        <v>0</v>
      </c>
      <c r="F788" s="73">
        <f t="shared" si="126"/>
        <v>0</v>
      </c>
      <c r="G788" s="43">
        <f t="shared" si="126"/>
        <v>0</v>
      </c>
      <c r="I788" s="31">
        <f t="shared" si="129"/>
        <v>7358.17</v>
      </c>
      <c r="J788" s="137">
        <f t="shared" si="127"/>
        <v>3188.5423000000001</v>
      </c>
      <c r="K788" s="77">
        <f t="shared" si="121"/>
        <v>573.93759999999997</v>
      </c>
      <c r="L788" s="137">
        <f t="shared" si="128"/>
        <v>817.57500000000005</v>
      </c>
      <c r="M788" s="77">
        <f t="shared" si="122"/>
        <v>147.1635</v>
      </c>
      <c r="N788" s="14"/>
      <c r="O788" s="14"/>
      <c r="P788" s="14"/>
      <c r="V788" s="36">
        <f t="shared" si="123"/>
        <v>1450.4299999999998</v>
      </c>
      <c r="W788" s="36">
        <f t="shared" si="124"/>
        <v>1441.75</v>
      </c>
    </row>
    <row r="789" spans="1:23" x14ac:dyDescent="0.2">
      <c r="A789" s="29">
        <v>41746</v>
      </c>
      <c r="B789" s="2">
        <v>299232432.88</v>
      </c>
      <c r="C789" s="2">
        <v>1446.09</v>
      </c>
      <c r="D789" s="2">
        <f t="shared" si="125"/>
        <v>0</v>
      </c>
      <c r="E789" s="30">
        <f t="shared" si="125"/>
        <v>0</v>
      </c>
      <c r="F789" s="73">
        <f t="shared" si="126"/>
        <v>0</v>
      </c>
      <c r="G789" s="43">
        <f t="shared" si="126"/>
        <v>0</v>
      </c>
      <c r="I789" s="19">
        <f t="shared" si="129"/>
        <v>7358.17</v>
      </c>
      <c r="J789" s="138">
        <f t="shared" si="127"/>
        <v>3188.5423000000001</v>
      </c>
      <c r="K789" s="78">
        <f t="shared" si="121"/>
        <v>573.93759999999997</v>
      </c>
      <c r="L789" s="144">
        <f t="shared" si="128"/>
        <v>817.57500000000005</v>
      </c>
      <c r="M789" s="87">
        <f t="shared" si="122"/>
        <v>147.1635</v>
      </c>
      <c r="N789" s="14"/>
      <c r="O789" s="14"/>
      <c r="P789" s="14"/>
      <c r="V789" s="36">
        <f t="shared" si="123"/>
        <v>1450.4299999999998</v>
      </c>
      <c r="W789" s="36">
        <f t="shared" si="124"/>
        <v>1441.75</v>
      </c>
    </row>
    <row r="790" spans="1:23" x14ac:dyDescent="0.2">
      <c r="A790" s="29">
        <v>41747</v>
      </c>
      <c r="B790" s="2">
        <v>299232432.88</v>
      </c>
      <c r="C790" s="2">
        <v>1446.09</v>
      </c>
      <c r="D790" s="2">
        <f t="shared" si="125"/>
        <v>0</v>
      </c>
      <c r="E790" s="30">
        <f t="shared" si="125"/>
        <v>0</v>
      </c>
      <c r="F790" s="73">
        <f t="shared" si="126"/>
        <v>0</v>
      </c>
      <c r="G790" s="43">
        <f t="shared" si="126"/>
        <v>0</v>
      </c>
      <c r="I790" s="19">
        <f t="shared" si="129"/>
        <v>7358.17</v>
      </c>
      <c r="J790" s="138">
        <f t="shared" si="127"/>
        <v>3188.5423000000001</v>
      </c>
      <c r="K790" s="78">
        <f t="shared" si="121"/>
        <v>573.93759999999997</v>
      </c>
      <c r="L790" s="144">
        <f t="shared" si="128"/>
        <v>817.57500000000005</v>
      </c>
      <c r="M790" s="87">
        <f t="shared" si="122"/>
        <v>147.1635</v>
      </c>
      <c r="N790" s="14"/>
      <c r="O790" s="14"/>
      <c r="P790" s="14"/>
      <c r="V790" s="36">
        <f t="shared" si="123"/>
        <v>1450.4299999999998</v>
      </c>
      <c r="W790" s="36">
        <f t="shared" si="124"/>
        <v>1441.75</v>
      </c>
    </row>
    <row r="791" spans="1:23" x14ac:dyDescent="0.2">
      <c r="A791" s="29">
        <v>41748</v>
      </c>
      <c r="B791" s="2">
        <v>299232432.88</v>
      </c>
      <c r="C791" s="2">
        <v>1446.09</v>
      </c>
      <c r="D791" s="2">
        <f t="shared" si="125"/>
        <v>0</v>
      </c>
      <c r="E791" s="30">
        <f t="shared" si="125"/>
        <v>0</v>
      </c>
      <c r="F791" s="73">
        <f t="shared" si="126"/>
        <v>0</v>
      </c>
      <c r="G791" s="43">
        <f t="shared" si="126"/>
        <v>0</v>
      </c>
      <c r="I791" s="19">
        <f t="shared" si="129"/>
        <v>7358.17</v>
      </c>
      <c r="J791" s="138">
        <f t="shared" si="127"/>
        <v>3188.5423000000001</v>
      </c>
      <c r="K791" s="78">
        <f t="shared" si="121"/>
        <v>573.93759999999997</v>
      </c>
      <c r="L791" s="144">
        <f t="shared" si="128"/>
        <v>817.57500000000005</v>
      </c>
      <c r="M791" s="87">
        <f t="shared" si="122"/>
        <v>147.1635</v>
      </c>
      <c r="N791" s="14"/>
      <c r="O791" s="14"/>
      <c r="P791" s="14"/>
      <c r="V791" s="36">
        <f t="shared" si="123"/>
        <v>1450.4299999999998</v>
      </c>
      <c r="W791" s="36">
        <f t="shared" si="124"/>
        <v>1441.75</v>
      </c>
    </row>
    <row r="792" spans="1:23" x14ac:dyDescent="0.2">
      <c r="A792" s="29">
        <v>41749</v>
      </c>
      <c r="B792" s="2">
        <v>299232432.88</v>
      </c>
      <c r="C792" s="2">
        <v>1446.09</v>
      </c>
      <c r="D792" s="2">
        <f t="shared" si="125"/>
        <v>0</v>
      </c>
      <c r="E792" s="30">
        <f t="shared" si="125"/>
        <v>0</v>
      </c>
      <c r="F792" s="73">
        <f t="shared" si="126"/>
        <v>0</v>
      </c>
      <c r="G792" s="43">
        <f t="shared" si="126"/>
        <v>0</v>
      </c>
      <c r="I792" s="19">
        <f t="shared" si="129"/>
        <v>7358.17</v>
      </c>
      <c r="J792" s="138">
        <f t="shared" si="127"/>
        <v>3188.5423000000001</v>
      </c>
      <c r="K792" s="78">
        <f t="shared" si="121"/>
        <v>573.93759999999997</v>
      </c>
      <c r="L792" s="144">
        <f t="shared" si="128"/>
        <v>817.57500000000005</v>
      </c>
      <c r="M792" s="87">
        <f t="shared" si="122"/>
        <v>147.1635</v>
      </c>
      <c r="N792" s="14"/>
      <c r="O792" s="14"/>
      <c r="P792" s="14"/>
      <c r="V792" s="36">
        <f t="shared" si="123"/>
        <v>1450.4299999999998</v>
      </c>
      <c r="W792" s="36">
        <f t="shared" si="124"/>
        <v>1441.75</v>
      </c>
    </row>
    <row r="793" spans="1:23" x14ac:dyDescent="0.2">
      <c r="A793" s="29">
        <v>41750</v>
      </c>
      <c r="B793" s="2">
        <v>299232432.88</v>
      </c>
      <c r="C793" s="2">
        <v>1446.09</v>
      </c>
      <c r="D793" s="2">
        <f t="shared" si="125"/>
        <v>0</v>
      </c>
      <c r="E793" s="30">
        <f t="shared" si="125"/>
        <v>0</v>
      </c>
      <c r="F793" s="73">
        <f t="shared" si="126"/>
        <v>0</v>
      </c>
      <c r="G793" s="43">
        <f t="shared" si="126"/>
        <v>0</v>
      </c>
      <c r="I793" s="19">
        <f t="shared" si="129"/>
        <v>7358.17</v>
      </c>
      <c r="J793" s="138">
        <f t="shared" si="127"/>
        <v>3188.5423000000001</v>
      </c>
      <c r="K793" s="78">
        <f t="shared" si="121"/>
        <v>573.93759999999997</v>
      </c>
      <c r="L793" s="144">
        <f t="shared" si="128"/>
        <v>817.57500000000005</v>
      </c>
      <c r="M793" s="87">
        <f t="shared" si="122"/>
        <v>147.1635</v>
      </c>
      <c r="N793" s="14"/>
      <c r="O793" s="14"/>
      <c r="P793" s="14"/>
      <c r="V793" s="36">
        <f t="shared" si="123"/>
        <v>1450.4299999999998</v>
      </c>
      <c r="W793" s="36">
        <f t="shared" si="124"/>
        <v>1441.75</v>
      </c>
    </row>
    <row r="794" spans="1:23" x14ac:dyDescent="0.2">
      <c r="A794" s="29">
        <v>41751</v>
      </c>
      <c r="B794" s="2">
        <v>299232432.88</v>
      </c>
      <c r="C794" s="2">
        <v>1446.09</v>
      </c>
      <c r="D794" s="2">
        <f t="shared" si="125"/>
        <v>0</v>
      </c>
      <c r="E794" s="30">
        <f t="shared" si="125"/>
        <v>0</v>
      </c>
      <c r="F794" s="73">
        <f t="shared" si="126"/>
        <v>0</v>
      </c>
      <c r="G794" s="43">
        <f t="shared" si="126"/>
        <v>0</v>
      </c>
      <c r="I794" s="31">
        <f t="shared" si="129"/>
        <v>7358.17</v>
      </c>
      <c r="J794" s="137">
        <f t="shared" si="127"/>
        <v>3188.5423000000001</v>
      </c>
      <c r="K794" s="77">
        <f t="shared" si="121"/>
        <v>573.93759999999997</v>
      </c>
      <c r="L794" s="137">
        <f t="shared" si="128"/>
        <v>817.57500000000005</v>
      </c>
      <c r="M794" s="77">
        <f t="shared" si="122"/>
        <v>147.1635</v>
      </c>
      <c r="N794" s="14"/>
      <c r="O794" s="14"/>
      <c r="P794" s="14"/>
      <c r="V794" s="36">
        <f t="shared" si="123"/>
        <v>1450.4299999999998</v>
      </c>
      <c r="W794" s="36">
        <f t="shared" si="124"/>
        <v>1441.75</v>
      </c>
    </row>
    <row r="795" spans="1:23" x14ac:dyDescent="0.2">
      <c r="A795" s="29">
        <v>41752</v>
      </c>
      <c r="B795" s="2">
        <v>299232432.88</v>
      </c>
      <c r="C795" s="2">
        <v>1446.09</v>
      </c>
      <c r="D795" s="2">
        <f t="shared" si="125"/>
        <v>0</v>
      </c>
      <c r="E795" s="30">
        <f t="shared" si="125"/>
        <v>0</v>
      </c>
      <c r="F795" s="73">
        <f t="shared" si="126"/>
        <v>0</v>
      </c>
      <c r="G795" s="43">
        <f t="shared" si="126"/>
        <v>0</v>
      </c>
      <c r="I795" s="31">
        <f t="shared" si="129"/>
        <v>7358.17</v>
      </c>
      <c r="J795" s="137">
        <f t="shared" si="127"/>
        <v>3188.5423000000001</v>
      </c>
      <c r="K795" s="77">
        <f t="shared" si="121"/>
        <v>573.93759999999997</v>
      </c>
      <c r="L795" s="137">
        <f t="shared" si="128"/>
        <v>817.57500000000005</v>
      </c>
      <c r="M795" s="77">
        <f t="shared" si="122"/>
        <v>147.1635</v>
      </c>
      <c r="N795" s="14"/>
      <c r="O795" s="14"/>
      <c r="P795" s="14"/>
      <c r="V795" s="36">
        <f t="shared" si="123"/>
        <v>1450.4299999999998</v>
      </c>
      <c r="W795" s="36">
        <f t="shared" si="124"/>
        <v>1441.75</v>
      </c>
    </row>
    <row r="796" spans="1:23" x14ac:dyDescent="0.2">
      <c r="A796" s="29">
        <v>41753</v>
      </c>
      <c r="B796" s="2">
        <v>299232432.88</v>
      </c>
      <c r="C796" s="2">
        <v>1446.09</v>
      </c>
      <c r="D796" s="2">
        <f t="shared" si="125"/>
        <v>0</v>
      </c>
      <c r="E796" s="30">
        <f t="shared" si="125"/>
        <v>0</v>
      </c>
      <c r="F796" s="73">
        <f t="shared" si="126"/>
        <v>0</v>
      </c>
      <c r="G796" s="43">
        <f t="shared" si="126"/>
        <v>0</v>
      </c>
      <c r="I796" s="19">
        <f t="shared" si="129"/>
        <v>7358.17</v>
      </c>
      <c r="J796" s="138">
        <f t="shared" si="127"/>
        <v>3188.5423000000001</v>
      </c>
      <c r="K796" s="78">
        <f t="shared" si="121"/>
        <v>573.93759999999997</v>
      </c>
      <c r="L796" s="144">
        <f t="shared" si="128"/>
        <v>817.57500000000005</v>
      </c>
      <c r="M796" s="87">
        <f t="shared" si="122"/>
        <v>147.1635</v>
      </c>
      <c r="N796" s="191" t="s">
        <v>54</v>
      </c>
      <c r="O796" s="191"/>
      <c r="P796" s="191"/>
      <c r="V796" s="36">
        <f t="shared" si="123"/>
        <v>1450.4299999999998</v>
      </c>
      <c r="W796" s="36">
        <f t="shared" si="124"/>
        <v>1441.75</v>
      </c>
    </row>
    <row r="797" spans="1:23" x14ac:dyDescent="0.2">
      <c r="A797" s="29">
        <v>41754</v>
      </c>
      <c r="B797" s="2">
        <v>299232432.88</v>
      </c>
      <c r="C797" s="2">
        <v>1446.09</v>
      </c>
      <c r="D797" s="2">
        <f t="shared" si="125"/>
        <v>0</v>
      </c>
      <c r="E797" s="30">
        <f t="shared" si="125"/>
        <v>0</v>
      </c>
      <c r="F797" s="73">
        <f t="shared" si="126"/>
        <v>0</v>
      </c>
      <c r="G797" s="43">
        <f t="shared" si="126"/>
        <v>0</v>
      </c>
      <c r="I797" s="19">
        <f t="shared" si="129"/>
        <v>7358.17</v>
      </c>
      <c r="J797" s="138">
        <f t="shared" si="127"/>
        <v>3188.5423000000001</v>
      </c>
      <c r="K797" s="78">
        <f t="shared" si="121"/>
        <v>573.93759999999997</v>
      </c>
      <c r="L797" s="144">
        <f t="shared" si="128"/>
        <v>817.57500000000005</v>
      </c>
      <c r="M797" s="87">
        <f t="shared" si="122"/>
        <v>147.1635</v>
      </c>
      <c r="N797" s="119" t="s">
        <v>52</v>
      </c>
      <c r="O797" s="120">
        <f>SUM(J774:J803)</f>
        <v>95651.486200000014</v>
      </c>
      <c r="P797" s="76">
        <f>SUM(L774:L803)</f>
        <v>24526.023600000011</v>
      </c>
      <c r="V797" s="36">
        <f t="shared" si="123"/>
        <v>1450.4299999999998</v>
      </c>
      <c r="W797" s="36">
        <f t="shared" si="124"/>
        <v>1441.75</v>
      </c>
    </row>
    <row r="798" spans="1:23" x14ac:dyDescent="0.2">
      <c r="A798" s="29">
        <v>41755</v>
      </c>
      <c r="B798" s="2">
        <v>299232432.88</v>
      </c>
      <c r="C798" s="2">
        <v>1446.09</v>
      </c>
      <c r="D798" s="2">
        <f t="shared" si="125"/>
        <v>0</v>
      </c>
      <c r="E798" s="30">
        <f t="shared" si="125"/>
        <v>0</v>
      </c>
      <c r="F798" s="73">
        <f t="shared" si="126"/>
        <v>0</v>
      </c>
      <c r="G798" s="43">
        <f t="shared" si="126"/>
        <v>0</v>
      </c>
      <c r="I798" s="19">
        <f t="shared" si="129"/>
        <v>7358.17</v>
      </c>
      <c r="J798" s="138">
        <f t="shared" si="127"/>
        <v>3188.5423000000001</v>
      </c>
      <c r="K798" s="78">
        <f t="shared" si="121"/>
        <v>573.93759999999997</v>
      </c>
      <c r="L798" s="144">
        <f t="shared" si="128"/>
        <v>817.57500000000005</v>
      </c>
      <c r="M798" s="87">
        <f t="shared" si="122"/>
        <v>147.1635</v>
      </c>
      <c r="N798" s="119" t="s">
        <v>53</v>
      </c>
      <c r="O798" s="76">
        <f>SUM(K774:K803)</f>
        <v>17217.267099999994</v>
      </c>
      <c r="P798" s="76">
        <f>SUM(M774:M803)</f>
        <v>4414.6842000000015</v>
      </c>
      <c r="V798" s="36">
        <f t="shared" si="123"/>
        <v>1450.4299999999998</v>
      </c>
      <c r="W798" s="36">
        <f t="shared" si="124"/>
        <v>1441.75</v>
      </c>
    </row>
    <row r="799" spans="1:23" x14ac:dyDescent="0.2">
      <c r="A799" s="29">
        <v>41756</v>
      </c>
      <c r="B799" s="2">
        <v>299232432.88</v>
      </c>
      <c r="C799" s="2">
        <v>1446.09</v>
      </c>
      <c r="D799" s="2">
        <f t="shared" si="125"/>
        <v>0</v>
      </c>
      <c r="E799" s="30">
        <f t="shared" si="125"/>
        <v>0</v>
      </c>
      <c r="F799" s="73">
        <f t="shared" si="126"/>
        <v>0</v>
      </c>
      <c r="G799" s="43">
        <f t="shared" si="126"/>
        <v>0</v>
      </c>
      <c r="I799" s="19">
        <f t="shared" si="129"/>
        <v>7358.17</v>
      </c>
      <c r="J799" s="138">
        <f t="shared" si="127"/>
        <v>3188.5423000000001</v>
      </c>
      <c r="K799" s="78">
        <f t="shared" si="121"/>
        <v>573.93759999999997</v>
      </c>
      <c r="L799" s="144">
        <f t="shared" si="128"/>
        <v>817.57500000000005</v>
      </c>
      <c r="M799" s="87">
        <f t="shared" si="122"/>
        <v>147.1635</v>
      </c>
      <c r="N799" s="186" t="s">
        <v>8</v>
      </c>
      <c r="O799" s="186"/>
      <c r="P799" s="186"/>
      <c r="V799" s="36">
        <f t="shared" si="123"/>
        <v>1450.4299999999998</v>
      </c>
      <c r="W799" s="36">
        <f t="shared" si="124"/>
        <v>1441.75</v>
      </c>
    </row>
    <row r="800" spans="1:23" x14ac:dyDescent="0.2">
      <c r="A800" s="29">
        <v>41757</v>
      </c>
      <c r="B800" s="2">
        <v>299232432.88</v>
      </c>
      <c r="C800" s="2">
        <v>1446.09</v>
      </c>
      <c r="D800" s="2">
        <f t="shared" si="125"/>
        <v>0</v>
      </c>
      <c r="E800" s="30">
        <f t="shared" si="125"/>
        <v>0</v>
      </c>
      <c r="F800" s="73">
        <f t="shared" si="126"/>
        <v>0</v>
      </c>
      <c r="G800" s="43">
        <f t="shared" si="126"/>
        <v>0</v>
      </c>
      <c r="I800" s="19">
        <f t="shared" si="129"/>
        <v>7358.17</v>
      </c>
      <c r="J800" s="138">
        <f t="shared" si="127"/>
        <v>3188.5423000000001</v>
      </c>
      <c r="K800" s="78">
        <f t="shared" si="121"/>
        <v>573.93759999999997</v>
      </c>
      <c r="L800" s="144">
        <f t="shared" si="128"/>
        <v>817.57500000000005</v>
      </c>
      <c r="M800" s="87">
        <f t="shared" si="122"/>
        <v>147.1635</v>
      </c>
      <c r="N800" s="92" t="s">
        <v>43</v>
      </c>
      <c r="O800" s="172" t="s">
        <v>39</v>
      </c>
      <c r="P800" s="93" t="s">
        <v>40</v>
      </c>
      <c r="V800" s="36">
        <f t="shared" si="123"/>
        <v>1450.4299999999998</v>
      </c>
      <c r="W800" s="36">
        <f t="shared" si="124"/>
        <v>1441.75</v>
      </c>
    </row>
    <row r="801" spans="1:23" x14ac:dyDescent="0.2">
      <c r="A801" s="29">
        <v>41758</v>
      </c>
      <c r="B801" s="2">
        <v>299232432.88</v>
      </c>
      <c r="C801" s="2">
        <v>1446.09</v>
      </c>
      <c r="D801" s="2">
        <f t="shared" si="125"/>
        <v>0</v>
      </c>
      <c r="E801" s="30">
        <f t="shared" si="125"/>
        <v>0</v>
      </c>
      <c r="F801" s="73">
        <f t="shared" si="126"/>
        <v>0</v>
      </c>
      <c r="G801" s="43">
        <f t="shared" si="126"/>
        <v>0</v>
      </c>
      <c r="I801" s="32">
        <f t="shared" si="129"/>
        <v>7358.17</v>
      </c>
      <c r="J801" s="138">
        <f t="shared" si="127"/>
        <v>3188.5423000000001</v>
      </c>
      <c r="K801" s="78">
        <f t="shared" si="121"/>
        <v>573.93759999999997</v>
      </c>
      <c r="L801" s="144">
        <f t="shared" si="128"/>
        <v>817.57500000000005</v>
      </c>
      <c r="M801" s="87">
        <f t="shared" si="122"/>
        <v>147.1635</v>
      </c>
      <c r="N801" s="94">
        <f>SUM(I773:I801)</f>
        <v>213386.93000000014</v>
      </c>
      <c r="O801" s="89">
        <f>IF(SUM(J774:J803)&lt;20000,20000,SUM(J774:J803))</f>
        <v>95651.486200000014</v>
      </c>
      <c r="P801" s="91">
        <f>IF(SUM(L774:L803)&lt;6000,6000,SUM(L774:L803))</f>
        <v>24526.023600000011</v>
      </c>
      <c r="V801" s="36">
        <f t="shared" si="123"/>
        <v>1450.4299999999998</v>
      </c>
      <c r="W801" s="36">
        <f t="shared" si="124"/>
        <v>1441.75</v>
      </c>
    </row>
    <row r="802" spans="1:23" x14ac:dyDescent="0.2">
      <c r="A802" s="29">
        <v>41759</v>
      </c>
      <c r="B802" s="31">
        <v>298783584.23000002</v>
      </c>
      <c r="C802" s="31">
        <v>1443.92</v>
      </c>
      <c r="D802" s="2">
        <f t="shared" si="125"/>
        <v>-448848.64999997616</v>
      </c>
      <c r="E802" s="30">
        <f t="shared" si="125"/>
        <v>-2.1699999999998454</v>
      </c>
      <c r="F802" s="73">
        <f t="shared" si="126"/>
        <v>-1.5000000022724013E-3</v>
      </c>
      <c r="G802" s="43">
        <f t="shared" si="126"/>
        <v>-1.5005981647061009E-3</v>
      </c>
      <c r="I802" s="31">
        <f>ROUND(B802*$N$2/$O$1053,2)</f>
        <v>7347.14</v>
      </c>
      <c r="J802" s="137">
        <f t="shared" si="127"/>
        <v>3188.5423000000001</v>
      </c>
      <c r="K802" s="77">
        <f t="shared" si="121"/>
        <v>573.93759999999997</v>
      </c>
      <c r="L802" s="137">
        <f t="shared" si="128"/>
        <v>817.57500000000005</v>
      </c>
      <c r="M802" s="77">
        <f t="shared" si="122"/>
        <v>147.1635</v>
      </c>
      <c r="N802" s="94">
        <f>ROUND(N801*18/118,2)</f>
        <v>32550.55</v>
      </c>
      <c r="O802" s="95">
        <f>IF(O801=TRUE,SUM(K774:K803),O801*18%)</f>
        <v>17217.267516000004</v>
      </c>
      <c r="P802" s="96">
        <f>IF(P801=TRUE,SUM(M774:M803),P801*18%)</f>
        <v>4414.6842480000023</v>
      </c>
      <c r="V802" s="36">
        <f t="shared" si="123"/>
        <v>1448.25</v>
      </c>
      <c r="W802" s="36">
        <f t="shared" si="124"/>
        <v>1439.5900000000001</v>
      </c>
    </row>
    <row r="803" spans="1:23" x14ac:dyDescent="0.2">
      <c r="A803" s="29">
        <v>41760</v>
      </c>
      <c r="B803" s="2">
        <v>298783584.23000002</v>
      </c>
      <c r="C803" s="2">
        <v>1443.92</v>
      </c>
      <c r="D803" s="2">
        <f t="shared" si="125"/>
        <v>0</v>
      </c>
      <c r="E803" s="30">
        <f t="shared" si="125"/>
        <v>0</v>
      </c>
      <c r="F803" s="73">
        <f t="shared" si="126"/>
        <v>0</v>
      </c>
      <c r="G803" s="43">
        <f t="shared" si="126"/>
        <v>0</v>
      </c>
      <c r="I803" s="31">
        <f>ROUND(B803*$N$2/$O$1053,2)</f>
        <v>7347.14</v>
      </c>
      <c r="J803" s="139">
        <f t="shared" si="127"/>
        <v>3183.7595000000001</v>
      </c>
      <c r="K803" s="79">
        <f t="shared" si="121"/>
        <v>573.07669999999996</v>
      </c>
      <c r="L803" s="139">
        <f t="shared" si="128"/>
        <v>816.34860000000003</v>
      </c>
      <c r="M803" s="79">
        <f t="shared" si="122"/>
        <v>146.9427</v>
      </c>
      <c r="N803" s="190" t="s">
        <v>47</v>
      </c>
      <c r="O803" s="190"/>
      <c r="P803" s="190"/>
      <c r="V803" s="36">
        <f t="shared" si="123"/>
        <v>1448.25</v>
      </c>
      <c r="W803" s="36">
        <f t="shared" si="124"/>
        <v>1439.5900000000001</v>
      </c>
    </row>
    <row r="804" spans="1:23" x14ac:dyDescent="0.2">
      <c r="A804" s="29">
        <v>41761</v>
      </c>
      <c r="B804" s="2">
        <v>298783584.23000002</v>
      </c>
      <c r="C804" s="2">
        <v>1443.92</v>
      </c>
      <c r="D804" s="2">
        <f t="shared" si="125"/>
        <v>0</v>
      </c>
      <c r="E804" s="30">
        <f t="shared" si="125"/>
        <v>0</v>
      </c>
      <c r="F804" s="73">
        <f t="shared" si="126"/>
        <v>0</v>
      </c>
      <c r="G804" s="43">
        <f t="shared" si="126"/>
        <v>0</v>
      </c>
      <c r="I804" s="31">
        <f>ROUND(B804*$N$2/$O$1053,2)</f>
        <v>7347.14</v>
      </c>
      <c r="J804" s="137">
        <f t="shared" si="127"/>
        <v>3183.7595000000001</v>
      </c>
      <c r="K804" s="77">
        <f t="shared" si="121"/>
        <v>573.07669999999996</v>
      </c>
      <c r="L804" s="137">
        <f t="shared" si="128"/>
        <v>816.34860000000003</v>
      </c>
      <c r="M804" s="77">
        <f t="shared" si="122"/>
        <v>146.9427</v>
      </c>
      <c r="N804" s="14"/>
      <c r="O804" s="14"/>
      <c r="P804" s="14"/>
      <c r="Q804" s="34"/>
      <c r="V804" s="36">
        <f t="shared" si="123"/>
        <v>1448.25</v>
      </c>
      <c r="W804" s="36">
        <f t="shared" si="124"/>
        <v>1439.5900000000001</v>
      </c>
    </row>
    <row r="805" spans="1:23" x14ac:dyDescent="0.2">
      <c r="A805" s="29">
        <v>41762</v>
      </c>
      <c r="B805" s="2">
        <v>298783584.23000002</v>
      </c>
      <c r="C805" s="2">
        <v>1443.92</v>
      </c>
      <c r="D805" s="2">
        <f t="shared" si="125"/>
        <v>0</v>
      </c>
      <c r="E805" s="30">
        <f t="shared" si="125"/>
        <v>0</v>
      </c>
      <c r="F805" s="73">
        <f t="shared" si="126"/>
        <v>0</v>
      </c>
      <c r="G805" s="43">
        <f t="shared" si="126"/>
        <v>0</v>
      </c>
      <c r="I805" s="19">
        <f t="shared" ref="I805:I843" si="130">ROUND(B804*$N$2/$O$1053,2)</f>
        <v>7347.14</v>
      </c>
      <c r="J805" s="138">
        <f t="shared" si="127"/>
        <v>3183.7595000000001</v>
      </c>
      <c r="K805" s="78">
        <f t="shared" si="121"/>
        <v>573.07669999999996</v>
      </c>
      <c r="L805" s="144">
        <f t="shared" si="128"/>
        <v>816.34860000000003</v>
      </c>
      <c r="M805" s="87">
        <f t="shared" si="122"/>
        <v>146.9427</v>
      </c>
      <c r="N805" s="14"/>
      <c r="O805" s="14"/>
      <c r="P805" s="14"/>
      <c r="Q805" s="34"/>
      <c r="V805" s="36">
        <f t="shared" si="123"/>
        <v>1448.25</v>
      </c>
      <c r="W805" s="36">
        <f t="shared" si="124"/>
        <v>1439.5900000000001</v>
      </c>
    </row>
    <row r="806" spans="1:23" x14ac:dyDescent="0.2">
      <c r="A806" s="29">
        <v>41763</v>
      </c>
      <c r="B806" s="2">
        <v>298783584.23000002</v>
      </c>
      <c r="C806" s="2">
        <v>1443.92</v>
      </c>
      <c r="D806" s="2">
        <f t="shared" si="125"/>
        <v>0</v>
      </c>
      <c r="E806" s="30">
        <f t="shared" si="125"/>
        <v>0</v>
      </c>
      <c r="F806" s="73">
        <f t="shared" si="126"/>
        <v>0</v>
      </c>
      <c r="G806" s="43">
        <f t="shared" si="126"/>
        <v>0</v>
      </c>
      <c r="I806" s="19">
        <f t="shared" si="130"/>
        <v>7347.14</v>
      </c>
      <c r="J806" s="138">
        <f t="shared" si="127"/>
        <v>3183.7595000000001</v>
      </c>
      <c r="K806" s="78">
        <f t="shared" si="121"/>
        <v>573.07669999999996</v>
      </c>
      <c r="L806" s="144">
        <f t="shared" si="128"/>
        <v>816.34860000000003</v>
      </c>
      <c r="M806" s="87">
        <f t="shared" si="122"/>
        <v>146.9427</v>
      </c>
      <c r="N806" s="74"/>
      <c r="O806" s="75"/>
      <c r="P806" s="75"/>
      <c r="Q806" s="34"/>
      <c r="V806" s="36">
        <f t="shared" si="123"/>
        <v>1448.25</v>
      </c>
      <c r="W806" s="36">
        <f t="shared" si="124"/>
        <v>1439.5900000000001</v>
      </c>
    </row>
    <row r="807" spans="1:23" x14ac:dyDescent="0.2">
      <c r="A807" s="29">
        <v>41764</v>
      </c>
      <c r="B807" s="2">
        <v>298783584.23000002</v>
      </c>
      <c r="C807" s="2">
        <v>1443.92</v>
      </c>
      <c r="D807" s="2">
        <f t="shared" si="125"/>
        <v>0</v>
      </c>
      <c r="E807" s="30">
        <f t="shared" si="125"/>
        <v>0</v>
      </c>
      <c r="F807" s="73">
        <f t="shared" si="126"/>
        <v>0</v>
      </c>
      <c r="G807" s="43">
        <f t="shared" si="126"/>
        <v>0</v>
      </c>
      <c r="I807" s="19">
        <f t="shared" si="130"/>
        <v>7347.14</v>
      </c>
      <c r="J807" s="138">
        <f t="shared" si="127"/>
        <v>3183.7595000000001</v>
      </c>
      <c r="K807" s="78">
        <f t="shared" si="121"/>
        <v>573.07669999999996</v>
      </c>
      <c r="L807" s="144">
        <f t="shared" si="128"/>
        <v>816.34860000000003</v>
      </c>
      <c r="M807" s="87">
        <f t="shared" si="122"/>
        <v>146.9427</v>
      </c>
      <c r="N807" s="74"/>
      <c r="O807" s="75"/>
      <c r="P807" s="75"/>
      <c r="Q807" s="34"/>
      <c r="V807" s="36">
        <f t="shared" si="123"/>
        <v>1448.25</v>
      </c>
      <c r="W807" s="36">
        <f t="shared" si="124"/>
        <v>1439.5900000000001</v>
      </c>
    </row>
    <row r="808" spans="1:23" x14ac:dyDescent="0.2">
      <c r="A808" s="29">
        <v>41765</v>
      </c>
      <c r="B808" s="2">
        <v>298783584.23000002</v>
      </c>
      <c r="C808" s="2">
        <v>1443.92</v>
      </c>
      <c r="D808" s="2">
        <f t="shared" si="125"/>
        <v>0</v>
      </c>
      <c r="E808" s="30">
        <f t="shared" si="125"/>
        <v>0</v>
      </c>
      <c r="F808" s="73">
        <f t="shared" si="126"/>
        <v>0</v>
      </c>
      <c r="G808" s="43">
        <f t="shared" si="126"/>
        <v>0</v>
      </c>
      <c r="I808" s="31">
        <f t="shared" si="130"/>
        <v>7347.14</v>
      </c>
      <c r="J808" s="137">
        <f t="shared" si="127"/>
        <v>3183.7595000000001</v>
      </c>
      <c r="K808" s="77">
        <f t="shared" si="121"/>
        <v>573.07669999999996</v>
      </c>
      <c r="L808" s="137">
        <f t="shared" si="128"/>
        <v>816.34860000000003</v>
      </c>
      <c r="M808" s="77">
        <f t="shared" si="122"/>
        <v>146.9427</v>
      </c>
      <c r="N808" s="14"/>
      <c r="O808" s="14"/>
      <c r="P808" s="14"/>
      <c r="V808" s="36">
        <f t="shared" si="123"/>
        <v>1448.25</v>
      </c>
      <c r="W808" s="36">
        <f t="shared" si="124"/>
        <v>1439.5900000000001</v>
      </c>
    </row>
    <row r="809" spans="1:23" x14ac:dyDescent="0.2">
      <c r="A809" s="29">
        <v>41766</v>
      </c>
      <c r="B809" s="2">
        <v>298783584.23000002</v>
      </c>
      <c r="C809" s="2">
        <v>1443.92</v>
      </c>
      <c r="D809" s="2">
        <f t="shared" si="125"/>
        <v>0</v>
      </c>
      <c r="E809" s="30">
        <f t="shared" si="125"/>
        <v>0</v>
      </c>
      <c r="F809" s="73">
        <f t="shared" si="126"/>
        <v>0</v>
      </c>
      <c r="G809" s="43">
        <f t="shared" si="126"/>
        <v>0</v>
      </c>
      <c r="I809" s="31">
        <f t="shared" si="130"/>
        <v>7347.14</v>
      </c>
      <c r="J809" s="137">
        <f t="shared" si="127"/>
        <v>3183.7595000000001</v>
      </c>
      <c r="K809" s="77">
        <f t="shared" si="121"/>
        <v>573.07669999999996</v>
      </c>
      <c r="L809" s="137">
        <f t="shared" si="128"/>
        <v>816.34860000000003</v>
      </c>
      <c r="M809" s="77">
        <f t="shared" si="122"/>
        <v>146.9427</v>
      </c>
      <c r="N809" s="14"/>
      <c r="O809" s="14"/>
      <c r="P809" s="14"/>
      <c r="V809" s="36">
        <f t="shared" si="123"/>
        <v>1448.25</v>
      </c>
      <c r="W809" s="36">
        <f t="shared" si="124"/>
        <v>1439.5900000000001</v>
      </c>
    </row>
    <row r="810" spans="1:23" x14ac:dyDescent="0.2">
      <c r="A810" s="29">
        <v>41767</v>
      </c>
      <c r="B810" s="2">
        <v>298783584.23000002</v>
      </c>
      <c r="C810" s="2">
        <v>1443.92</v>
      </c>
      <c r="D810" s="2">
        <f t="shared" si="125"/>
        <v>0</v>
      </c>
      <c r="E810" s="30">
        <f t="shared" si="125"/>
        <v>0</v>
      </c>
      <c r="F810" s="73">
        <f t="shared" si="126"/>
        <v>0</v>
      </c>
      <c r="G810" s="43">
        <f t="shared" si="126"/>
        <v>0</v>
      </c>
      <c r="I810" s="19">
        <f t="shared" si="130"/>
        <v>7347.14</v>
      </c>
      <c r="J810" s="138">
        <f t="shared" si="127"/>
        <v>3183.7595000000001</v>
      </c>
      <c r="K810" s="78">
        <f t="shared" si="121"/>
        <v>573.07669999999996</v>
      </c>
      <c r="L810" s="144">
        <f t="shared" si="128"/>
        <v>816.34860000000003</v>
      </c>
      <c r="M810" s="87">
        <f t="shared" si="122"/>
        <v>146.9427</v>
      </c>
      <c r="N810" s="14"/>
      <c r="O810" s="14"/>
      <c r="P810" s="14"/>
      <c r="V810" s="36">
        <f t="shared" si="123"/>
        <v>1448.25</v>
      </c>
      <c r="W810" s="36">
        <f t="shared" si="124"/>
        <v>1439.5900000000001</v>
      </c>
    </row>
    <row r="811" spans="1:23" x14ac:dyDescent="0.2">
      <c r="A811" s="29">
        <v>41768</v>
      </c>
      <c r="B811" s="2">
        <v>298783584.23000002</v>
      </c>
      <c r="C811" s="2">
        <v>1443.92</v>
      </c>
      <c r="D811" s="2">
        <f t="shared" si="125"/>
        <v>0</v>
      </c>
      <c r="E811" s="30">
        <f t="shared" si="125"/>
        <v>0</v>
      </c>
      <c r="F811" s="73">
        <f t="shared" si="126"/>
        <v>0</v>
      </c>
      <c r="G811" s="43">
        <f t="shared" si="126"/>
        <v>0</v>
      </c>
      <c r="I811" s="19">
        <f t="shared" si="130"/>
        <v>7347.14</v>
      </c>
      <c r="J811" s="138">
        <f t="shared" si="127"/>
        <v>3183.7595000000001</v>
      </c>
      <c r="K811" s="78">
        <f t="shared" si="121"/>
        <v>573.07669999999996</v>
      </c>
      <c r="L811" s="144">
        <f t="shared" si="128"/>
        <v>816.34860000000003</v>
      </c>
      <c r="M811" s="87">
        <f t="shared" si="122"/>
        <v>146.9427</v>
      </c>
      <c r="N811" s="14"/>
      <c r="O811" s="14"/>
      <c r="P811" s="14"/>
      <c r="V811" s="36">
        <f t="shared" si="123"/>
        <v>1448.25</v>
      </c>
      <c r="W811" s="36">
        <f t="shared" si="124"/>
        <v>1439.5900000000001</v>
      </c>
    </row>
    <row r="812" spans="1:23" x14ac:dyDescent="0.2">
      <c r="A812" s="29">
        <v>41769</v>
      </c>
      <c r="B812" s="2">
        <v>298783584.23000002</v>
      </c>
      <c r="C812" s="2">
        <v>1443.92</v>
      </c>
      <c r="D812" s="2">
        <f t="shared" si="125"/>
        <v>0</v>
      </c>
      <c r="E812" s="30">
        <f t="shared" si="125"/>
        <v>0</v>
      </c>
      <c r="F812" s="73">
        <f t="shared" si="126"/>
        <v>0</v>
      </c>
      <c r="G812" s="43">
        <f t="shared" si="126"/>
        <v>0</v>
      </c>
      <c r="I812" s="31">
        <f t="shared" si="130"/>
        <v>7347.14</v>
      </c>
      <c r="J812" s="137">
        <f t="shared" si="127"/>
        <v>3183.7595000000001</v>
      </c>
      <c r="K812" s="77">
        <f t="shared" si="121"/>
        <v>573.07669999999996</v>
      </c>
      <c r="L812" s="137">
        <f t="shared" si="128"/>
        <v>816.34860000000003</v>
      </c>
      <c r="M812" s="77">
        <f t="shared" si="122"/>
        <v>146.9427</v>
      </c>
      <c r="N812" s="14"/>
      <c r="O812" s="14"/>
      <c r="P812" s="14"/>
      <c r="V812" s="36">
        <f t="shared" si="123"/>
        <v>1448.25</v>
      </c>
      <c r="W812" s="36">
        <f t="shared" si="124"/>
        <v>1439.5900000000001</v>
      </c>
    </row>
    <row r="813" spans="1:23" x14ac:dyDescent="0.2">
      <c r="A813" s="29">
        <v>41770</v>
      </c>
      <c r="B813" s="2">
        <v>298783584.23000002</v>
      </c>
      <c r="C813" s="2">
        <v>1443.92</v>
      </c>
      <c r="D813" s="2">
        <f t="shared" si="125"/>
        <v>0</v>
      </c>
      <c r="E813" s="30">
        <f t="shared" si="125"/>
        <v>0</v>
      </c>
      <c r="F813" s="73">
        <f t="shared" si="126"/>
        <v>0</v>
      </c>
      <c r="G813" s="43">
        <f t="shared" si="126"/>
        <v>0</v>
      </c>
      <c r="I813" s="19">
        <f t="shared" si="130"/>
        <v>7347.14</v>
      </c>
      <c r="J813" s="138">
        <f t="shared" si="127"/>
        <v>3183.7595000000001</v>
      </c>
      <c r="K813" s="78">
        <f t="shared" si="121"/>
        <v>573.07669999999996</v>
      </c>
      <c r="L813" s="144">
        <f t="shared" si="128"/>
        <v>816.34860000000003</v>
      </c>
      <c r="M813" s="87">
        <f t="shared" si="122"/>
        <v>146.9427</v>
      </c>
      <c r="N813" s="14"/>
      <c r="O813" s="14"/>
      <c r="P813" s="14"/>
      <c r="V813" s="36">
        <f t="shared" si="123"/>
        <v>1448.25</v>
      </c>
      <c r="W813" s="36">
        <f t="shared" si="124"/>
        <v>1439.5900000000001</v>
      </c>
    </row>
    <row r="814" spans="1:23" x14ac:dyDescent="0.2">
      <c r="A814" s="29">
        <v>41771</v>
      </c>
      <c r="B814" s="2">
        <v>298783584.23000002</v>
      </c>
      <c r="C814" s="2">
        <v>1443.92</v>
      </c>
      <c r="D814" s="2">
        <f t="shared" si="125"/>
        <v>0</v>
      </c>
      <c r="E814" s="30">
        <f t="shared" si="125"/>
        <v>0</v>
      </c>
      <c r="F814" s="73">
        <f t="shared" si="126"/>
        <v>0</v>
      </c>
      <c r="G814" s="43">
        <f t="shared" si="126"/>
        <v>0</v>
      </c>
      <c r="I814" s="19">
        <f t="shared" si="130"/>
        <v>7347.14</v>
      </c>
      <c r="J814" s="138">
        <f t="shared" si="127"/>
        <v>3183.7595000000001</v>
      </c>
      <c r="K814" s="78">
        <f t="shared" si="121"/>
        <v>573.07669999999996</v>
      </c>
      <c r="L814" s="144">
        <f t="shared" si="128"/>
        <v>816.34860000000003</v>
      </c>
      <c r="M814" s="87">
        <f t="shared" si="122"/>
        <v>146.9427</v>
      </c>
      <c r="N814" s="14"/>
      <c r="O814" s="14"/>
      <c r="P814" s="14"/>
      <c r="V814" s="36">
        <f t="shared" si="123"/>
        <v>1448.25</v>
      </c>
      <c r="W814" s="36">
        <f t="shared" si="124"/>
        <v>1439.5900000000001</v>
      </c>
    </row>
    <row r="815" spans="1:23" x14ac:dyDescent="0.2">
      <c r="A815" s="29">
        <v>41772</v>
      </c>
      <c r="B815" s="2">
        <v>298783584.23000002</v>
      </c>
      <c r="C815" s="2">
        <v>1443.92</v>
      </c>
      <c r="D815" s="2">
        <f t="shared" si="125"/>
        <v>0</v>
      </c>
      <c r="E815" s="30">
        <f t="shared" si="125"/>
        <v>0</v>
      </c>
      <c r="F815" s="73">
        <f t="shared" si="126"/>
        <v>0</v>
      </c>
      <c r="G815" s="43">
        <f t="shared" si="126"/>
        <v>0</v>
      </c>
      <c r="I815" s="31">
        <f t="shared" si="130"/>
        <v>7347.14</v>
      </c>
      <c r="J815" s="137">
        <f t="shared" si="127"/>
        <v>3183.7595000000001</v>
      </c>
      <c r="K815" s="77">
        <f t="shared" si="121"/>
        <v>573.07669999999996</v>
      </c>
      <c r="L815" s="137">
        <f t="shared" si="128"/>
        <v>816.34860000000003</v>
      </c>
      <c r="M815" s="77">
        <f t="shared" si="122"/>
        <v>146.9427</v>
      </c>
      <c r="N815" s="14"/>
      <c r="O815" s="14"/>
      <c r="P815" s="14"/>
      <c r="V815" s="36">
        <f t="shared" si="123"/>
        <v>1448.25</v>
      </c>
      <c r="W815" s="36">
        <f t="shared" si="124"/>
        <v>1439.5900000000001</v>
      </c>
    </row>
    <row r="816" spans="1:23" x14ac:dyDescent="0.2">
      <c r="A816" s="29">
        <v>41773</v>
      </c>
      <c r="B816" s="2">
        <v>298783584.23000002</v>
      </c>
      <c r="C816" s="2">
        <v>1443.92</v>
      </c>
      <c r="D816" s="2">
        <f t="shared" si="125"/>
        <v>0</v>
      </c>
      <c r="E816" s="30">
        <f t="shared" si="125"/>
        <v>0</v>
      </c>
      <c r="F816" s="73">
        <f t="shared" si="126"/>
        <v>0</v>
      </c>
      <c r="G816" s="43">
        <f t="shared" si="126"/>
        <v>0</v>
      </c>
      <c r="I816" s="31">
        <f t="shared" si="130"/>
        <v>7347.14</v>
      </c>
      <c r="J816" s="137">
        <f t="shared" si="127"/>
        <v>3183.7595000000001</v>
      </c>
      <c r="K816" s="77">
        <f t="shared" si="121"/>
        <v>573.07669999999996</v>
      </c>
      <c r="L816" s="137">
        <f t="shared" si="128"/>
        <v>816.34860000000003</v>
      </c>
      <c r="M816" s="77">
        <f t="shared" si="122"/>
        <v>146.9427</v>
      </c>
      <c r="N816" s="14"/>
      <c r="O816" s="14"/>
      <c r="P816" s="14"/>
      <c r="V816" s="36">
        <f t="shared" si="123"/>
        <v>1448.25</v>
      </c>
      <c r="W816" s="36">
        <f t="shared" si="124"/>
        <v>1439.5900000000001</v>
      </c>
    </row>
    <row r="817" spans="1:23" x14ac:dyDescent="0.2">
      <c r="A817" s="29">
        <v>41774</v>
      </c>
      <c r="B817" s="2">
        <v>298783584.23000002</v>
      </c>
      <c r="C817" s="2">
        <v>1443.92</v>
      </c>
      <c r="D817" s="2">
        <f t="shared" si="125"/>
        <v>0</v>
      </c>
      <c r="E817" s="30">
        <f t="shared" si="125"/>
        <v>0</v>
      </c>
      <c r="F817" s="73">
        <f t="shared" si="126"/>
        <v>0</v>
      </c>
      <c r="G817" s="43">
        <f t="shared" si="126"/>
        <v>0</v>
      </c>
      <c r="I817" s="19">
        <f t="shared" si="130"/>
        <v>7347.14</v>
      </c>
      <c r="J817" s="138">
        <f t="shared" si="127"/>
        <v>3183.7595000000001</v>
      </c>
      <c r="K817" s="78">
        <f t="shared" si="121"/>
        <v>573.07669999999996</v>
      </c>
      <c r="L817" s="144">
        <f t="shared" si="128"/>
        <v>816.34860000000003</v>
      </c>
      <c r="M817" s="87">
        <f t="shared" si="122"/>
        <v>146.9427</v>
      </c>
      <c r="N817" s="14"/>
      <c r="O817" s="14"/>
      <c r="P817" s="14"/>
      <c r="V817" s="36">
        <f t="shared" si="123"/>
        <v>1448.25</v>
      </c>
      <c r="W817" s="36">
        <f t="shared" si="124"/>
        <v>1439.5900000000001</v>
      </c>
    </row>
    <row r="818" spans="1:23" x14ac:dyDescent="0.2">
      <c r="A818" s="29">
        <v>41775</v>
      </c>
      <c r="B818" s="2">
        <v>298783584.23000002</v>
      </c>
      <c r="C818" s="2">
        <v>1443.92</v>
      </c>
      <c r="D818" s="2">
        <f t="shared" si="125"/>
        <v>0</v>
      </c>
      <c r="E818" s="30">
        <f t="shared" si="125"/>
        <v>0</v>
      </c>
      <c r="F818" s="73">
        <f t="shared" si="126"/>
        <v>0</v>
      </c>
      <c r="G818" s="43">
        <f t="shared" si="126"/>
        <v>0</v>
      </c>
      <c r="I818" s="19">
        <f t="shared" si="130"/>
        <v>7347.14</v>
      </c>
      <c r="J818" s="138">
        <f t="shared" si="127"/>
        <v>3183.7595000000001</v>
      </c>
      <c r="K818" s="78">
        <f t="shared" si="121"/>
        <v>573.07669999999996</v>
      </c>
      <c r="L818" s="144">
        <f t="shared" si="128"/>
        <v>816.34860000000003</v>
      </c>
      <c r="M818" s="87">
        <f t="shared" si="122"/>
        <v>146.9427</v>
      </c>
      <c r="N818" s="14"/>
      <c r="O818" s="14"/>
      <c r="P818" s="14"/>
      <c r="V818" s="36">
        <f t="shared" si="123"/>
        <v>1448.25</v>
      </c>
      <c r="W818" s="36">
        <f t="shared" si="124"/>
        <v>1439.5900000000001</v>
      </c>
    </row>
    <row r="819" spans="1:23" x14ac:dyDescent="0.2">
      <c r="A819" s="29">
        <v>41776</v>
      </c>
      <c r="B819" s="2">
        <v>298783584.23000002</v>
      </c>
      <c r="C819" s="2">
        <v>1443.92</v>
      </c>
      <c r="D819" s="2">
        <f t="shared" si="125"/>
        <v>0</v>
      </c>
      <c r="E819" s="30">
        <f t="shared" si="125"/>
        <v>0</v>
      </c>
      <c r="F819" s="73">
        <f t="shared" si="126"/>
        <v>0</v>
      </c>
      <c r="G819" s="43">
        <f t="shared" si="126"/>
        <v>0</v>
      </c>
      <c r="I819" s="19">
        <f t="shared" si="130"/>
        <v>7347.14</v>
      </c>
      <c r="J819" s="138">
        <f t="shared" si="127"/>
        <v>3183.7595000000001</v>
      </c>
      <c r="K819" s="78">
        <f t="shared" si="121"/>
        <v>573.07669999999996</v>
      </c>
      <c r="L819" s="144">
        <f t="shared" si="128"/>
        <v>816.34860000000003</v>
      </c>
      <c r="M819" s="87">
        <f t="shared" si="122"/>
        <v>146.9427</v>
      </c>
      <c r="N819" s="14"/>
      <c r="O819" s="14"/>
      <c r="P819" s="14"/>
      <c r="V819" s="36">
        <f t="shared" si="123"/>
        <v>1448.25</v>
      </c>
      <c r="W819" s="36">
        <f t="shared" si="124"/>
        <v>1439.5900000000001</v>
      </c>
    </row>
    <row r="820" spans="1:23" x14ac:dyDescent="0.2">
      <c r="A820" s="29">
        <v>41777</v>
      </c>
      <c r="B820" s="2">
        <v>298783584.23000002</v>
      </c>
      <c r="C820" s="2">
        <v>1443.92</v>
      </c>
      <c r="D820" s="2">
        <f t="shared" si="125"/>
        <v>0</v>
      </c>
      <c r="E820" s="30">
        <f t="shared" si="125"/>
        <v>0</v>
      </c>
      <c r="F820" s="73">
        <f t="shared" si="126"/>
        <v>0</v>
      </c>
      <c r="G820" s="43">
        <f t="shared" si="126"/>
        <v>0</v>
      </c>
      <c r="I820" s="19">
        <f t="shared" si="130"/>
        <v>7347.14</v>
      </c>
      <c r="J820" s="138">
        <f t="shared" si="127"/>
        <v>3183.7595000000001</v>
      </c>
      <c r="K820" s="78">
        <f t="shared" si="121"/>
        <v>573.07669999999996</v>
      </c>
      <c r="L820" s="144">
        <f t="shared" si="128"/>
        <v>816.34860000000003</v>
      </c>
      <c r="M820" s="87">
        <f t="shared" si="122"/>
        <v>146.9427</v>
      </c>
      <c r="N820" s="14"/>
      <c r="O820" s="14"/>
      <c r="P820" s="14"/>
      <c r="V820" s="36">
        <f t="shared" si="123"/>
        <v>1448.25</v>
      </c>
      <c r="W820" s="36">
        <f t="shared" si="124"/>
        <v>1439.5900000000001</v>
      </c>
    </row>
    <row r="821" spans="1:23" x14ac:dyDescent="0.2">
      <c r="A821" s="29">
        <v>41778</v>
      </c>
      <c r="B821" s="2">
        <v>298783584.23000002</v>
      </c>
      <c r="C821" s="2">
        <v>1443.92</v>
      </c>
      <c r="D821" s="2">
        <f t="shared" si="125"/>
        <v>0</v>
      </c>
      <c r="E821" s="30">
        <f t="shared" si="125"/>
        <v>0</v>
      </c>
      <c r="F821" s="73">
        <f t="shared" si="126"/>
        <v>0</v>
      </c>
      <c r="G821" s="43">
        <f t="shared" si="126"/>
        <v>0</v>
      </c>
      <c r="I821" s="19">
        <f t="shared" si="130"/>
        <v>7347.14</v>
      </c>
      <c r="J821" s="138">
        <f t="shared" si="127"/>
        <v>3183.7595000000001</v>
      </c>
      <c r="K821" s="78">
        <f t="shared" ref="K821:K884" si="131">ROUND(J821*18%,4)</f>
        <v>573.07669999999996</v>
      </c>
      <c r="L821" s="144">
        <f t="shared" si="128"/>
        <v>816.34860000000003</v>
      </c>
      <c r="M821" s="87">
        <f t="shared" ref="M821:M884" si="132">ROUND(L821*18%,4)</f>
        <v>146.9427</v>
      </c>
      <c r="N821" s="14"/>
      <c r="O821" s="14"/>
      <c r="P821" s="14"/>
      <c r="V821" s="36">
        <f t="shared" ref="V821:V884" si="133">C821+(ROUND(C821*$V$2,2))</f>
        <v>1448.25</v>
      </c>
      <c r="W821" s="36">
        <f t="shared" ref="W821:W884" si="134">C821-(ROUND(C821*$V$2,2))</f>
        <v>1439.5900000000001</v>
      </c>
    </row>
    <row r="822" spans="1:23" x14ac:dyDescent="0.2">
      <c r="A822" s="29">
        <v>41779</v>
      </c>
      <c r="B822" s="2">
        <v>298783584.23000002</v>
      </c>
      <c r="C822" s="2">
        <v>1443.92</v>
      </c>
      <c r="D822" s="2">
        <f t="shared" si="125"/>
        <v>0</v>
      </c>
      <c r="E822" s="30">
        <f t="shared" si="125"/>
        <v>0</v>
      </c>
      <c r="F822" s="73">
        <f t="shared" si="126"/>
        <v>0</v>
      </c>
      <c r="G822" s="43">
        <f t="shared" si="126"/>
        <v>0</v>
      </c>
      <c r="I822" s="31">
        <f t="shared" si="130"/>
        <v>7347.14</v>
      </c>
      <c r="J822" s="137">
        <f t="shared" si="127"/>
        <v>3183.7595000000001</v>
      </c>
      <c r="K822" s="77">
        <f t="shared" si="131"/>
        <v>573.07669999999996</v>
      </c>
      <c r="L822" s="137">
        <f t="shared" si="128"/>
        <v>816.34860000000003</v>
      </c>
      <c r="M822" s="77">
        <f t="shared" si="132"/>
        <v>146.9427</v>
      </c>
      <c r="N822" s="14"/>
      <c r="O822" s="14"/>
      <c r="P822" s="14"/>
      <c r="V822" s="36">
        <f t="shared" si="133"/>
        <v>1448.25</v>
      </c>
      <c r="W822" s="36">
        <f t="shared" si="134"/>
        <v>1439.5900000000001</v>
      </c>
    </row>
    <row r="823" spans="1:23" x14ac:dyDescent="0.2">
      <c r="A823" s="29">
        <v>41780</v>
      </c>
      <c r="B823" s="2">
        <v>298783584.23000002</v>
      </c>
      <c r="C823" s="2">
        <v>1443.92</v>
      </c>
      <c r="D823" s="2">
        <f t="shared" si="125"/>
        <v>0</v>
      </c>
      <c r="E823" s="30">
        <f t="shared" si="125"/>
        <v>0</v>
      </c>
      <c r="F823" s="73">
        <f t="shared" si="126"/>
        <v>0</v>
      </c>
      <c r="G823" s="43">
        <f t="shared" si="126"/>
        <v>0</v>
      </c>
      <c r="I823" s="31">
        <f t="shared" si="130"/>
        <v>7347.14</v>
      </c>
      <c r="J823" s="137">
        <f t="shared" si="127"/>
        <v>3183.7595000000001</v>
      </c>
      <c r="K823" s="77">
        <f t="shared" si="131"/>
        <v>573.07669999999996</v>
      </c>
      <c r="L823" s="137">
        <f t="shared" si="128"/>
        <v>816.34860000000003</v>
      </c>
      <c r="M823" s="77">
        <f t="shared" si="132"/>
        <v>146.9427</v>
      </c>
      <c r="N823" s="14"/>
      <c r="O823" s="14"/>
      <c r="P823" s="14"/>
      <c r="V823" s="36">
        <f t="shared" si="133"/>
        <v>1448.25</v>
      </c>
      <c r="W823" s="36">
        <f t="shared" si="134"/>
        <v>1439.5900000000001</v>
      </c>
    </row>
    <row r="824" spans="1:23" x14ac:dyDescent="0.2">
      <c r="A824" s="29">
        <v>41781</v>
      </c>
      <c r="B824" s="2">
        <v>298783584.23000002</v>
      </c>
      <c r="C824" s="2">
        <v>1443.92</v>
      </c>
      <c r="D824" s="2">
        <f t="shared" si="125"/>
        <v>0</v>
      </c>
      <c r="E824" s="30">
        <f t="shared" si="125"/>
        <v>0</v>
      </c>
      <c r="F824" s="73">
        <f t="shared" si="126"/>
        <v>0</v>
      </c>
      <c r="G824" s="43">
        <f t="shared" si="126"/>
        <v>0</v>
      </c>
      <c r="I824" s="19">
        <f t="shared" si="130"/>
        <v>7347.14</v>
      </c>
      <c r="J824" s="138">
        <f t="shared" si="127"/>
        <v>3183.7595000000001</v>
      </c>
      <c r="K824" s="78">
        <f t="shared" si="131"/>
        <v>573.07669999999996</v>
      </c>
      <c r="L824" s="144">
        <f t="shared" si="128"/>
        <v>816.34860000000003</v>
      </c>
      <c r="M824" s="87">
        <f t="shared" si="132"/>
        <v>146.9427</v>
      </c>
      <c r="N824" s="14"/>
      <c r="O824" s="14"/>
      <c r="P824" s="14"/>
      <c r="V824" s="36">
        <f t="shared" si="133"/>
        <v>1448.25</v>
      </c>
      <c r="W824" s="36">
        <f t="shared" si="134"/>
        <v>1439.5900000000001</v>
      </c>
    </row>
    <row r="825" spans="1:23" x14ac:dyDescent="0.2">
      <c r="A825" s="29">
        <v>41782</v>
      </c>
      <c r="B825" s="2">
        <v>298783584.23000002</v>
      </c>
      <c r="C825" s="2">
        <v>1443.92</v>
      </c>
      <c r="D825" s="2">
        <f t="shared" si="125"/>
        <v>0</v>
      </c>
      <c r="E825" s="30">
        <f t="shared" si="125"/>
        <v>0</v>
      </c>
      <c r="F825" s="73">
        <f t="shared" si="126"/>
        <v>0</v>
      </c>
      <c r="G825" s="43">
        <f t="shared" si="126"/>
        <v>0</v>
      </c>
      <c r="I825" s="19">
        <f t="shared" si="130"/>
        <v>7347.14</v>
      </c>
      <c r="J825" s="138">
        <f t="shared" si="127"/>
        <v>3183.7595000000001</v>
      </c>
      <c r="K825" s="78">
        <f t="shared" si="131"/>
        <v>573.07669999999996</v>
      </c>
      <c r="L825" s="144">
        <f t="shared" si="128"/>
        <v>816.34860000000003</v>
      </c>
      <c r="M825" s="87">
        <f t="shared" si="132"/>
        <v>146.9427</v>
      </c>
      <c r="N825" s="14"/>
      <c r="O825" s="14"/>
      <c r="P825" s="14"/>
      <c r="V825" s="36">
        <f t="shared" si="133"/>
        <v>1448.25</v>
      </c>
      <c r="W825" s="36">
        <f t="shared" si="134"/>
        <v>1439.5900000000001</v>
      </c>
    </row>
    <row r="826" spans="1:23" x14ac:dyDescent="0.2">
      <c r="A826" s="29">
        <v>41783</v>
      </c>
      <c r="B826" s="2">
        <v>298783584.23000002</v>
      </c>
      <c r="C826" s="2">
        <v>1443.92</v>
      </c>
      <c r="D826" s="2">
        <f t="shared" si="125"/>
        <v>0</v>
      </c>
      <c r="E826" s="30">
        <f t="shared" si="125"/>
        <v>0</v>
      </c>
      <c r="F826" s="73">
        <f t="shared" si="126"/>
        <v>0</v>
      </c>
      <c r="G826" s="43">
        <f t="shared" si="126"/>
        <v>0</v>
      </c>
      <c r="I826" s="19">
        <f t="shared" si="130"/>
        <v>7347.14</v>
      </c>
      <c r="J826" s="138">
        <f t="shared" si="127"/>
        <v>3183.7595000000001</v>
      </c>
      <c r="K826" s="78">
        <f t="shared" si="131"/>
        <v>573.07669999999996</v>
      </c>
      <c r="L826" s="144">
        <f t="shared" si="128"/>
        <v>816.34860000000003</v>
      </c>
      <c r="M826" s="87">
        <f t="shared" si="132"/>
        <v>146.9427</v>
      </c>
      <c r="N826" s="14"/>
      <c r="O826" s="14"/>
      <c r="P826" s="14"/>
      <c r="V826" s="36">
        <f t="shared" si="133"/>
        <v>1448.25</v>
      </c>
      <c r="W826" s="36">
        <f t="shared" si="134"/>
        <v>1439.5900000000001</v>
      </c>
    </row>
    <row r="827" spans="1:23" x14ac:dyDescent="0.2">
      <c r="A827" s="29">
        <v>41784</v>
      </c>
      <c r="B827" s="2">
        <v>298783584.23000002</v>
      </c>
      <c r="C827" s="2">
        <v>1443.92</v>
      </c>
      <c r="D827" s="2">
        <f t="shared" ref="D827:E890" si="135">IF(B827-B826=-B827-B826,0,B827-B826)</f>
        <v>0</v>
      </c>
      <c r="E827" s="30">
        <f t="shared" si="135"/>
        <v>0</v>
      </c>
      <c r="F827" s="73">
        <f t="shared" ref="F827:G890" si="136">IFERROR(D827/B826,0)</f>
        <v>0</v>
      </c>
      <c r="G827" s="43">
        <f t="shared" si="136"/>
        <v>0</v>
      </c>
      <c r="I827" s="19">
        <f t="shared" si="130"/>
        <v>7347.14</v>
      </c>
      <c r="J827" s="138">
        <f t="shared" si="127"/>
        <v>3183.7595000000001</v>
      </c>
      <c r="K827" s="78">
        <f t="shared" si="131"/>
        <v>573.07669999999996</v>
      </c>
      <c r="L827" s="144">
        <f t="shared" si="128"/>
        <v>816.34860000000003</v>
      </c>
      <c r="M827" s="87">
        <f t="shared" si="132"/>
        <v>146.9427</v>
      </c>
      <c r="N827" s="14"/>
      <c r="O827" s="14"/>
      <c r="P827" s="14"/>
      <c r="V827" s="36">
        <f t="shared" si="133"/>
        <v>1448.25</v>
      </c>
      <c r="W827" s="36">
        <f t="shared" si="134"/>
        <v>1439.5900000000001</v>
      </c>
    </row>
    <row r="828" spans="1:23" x14ac:dyDescent="0.2">
      <c r="A828" s="29">
        <v>41785</v>
      </c>
      <c r="B828" s="2">
        <v>298783584.23000002</v>
      </c>
      <c r="C828" s="2">
        <v>1443.92</v>
      </c>
      <c r="D828" s="2">
        <f t="shared" si="135"/>
        <v>0</v>
      </c>
      <c r="E828" s="30">
        <f t="shared" si="135"/>
        <v>0</v>
      </c>
      <c r="F828" s="73">
        <f t="shared" si="136"/>
        <v>0</v>
      </c>
      <c r="G828" s="43">
        <f t="shared" si="136"/>
        <v>0</v>
      </c>
      <c r="I828" s="19">
        <f t="shared" si="130"/>
        <v>7347.14</v>
      </c>
      <c r="J828" s="138">
        <f t="shared" si="127"/>
        <v>3183.7595000000001</v>
      </c>
      <c r="K828" s="78">
        <f t="shared" si="131"/>
        <v>573.07669999999996</v>
      </c>
      <c r="L828" s="144">
        <f t="shared" si="128"/>
        <v>816.34860000000003</v>
      </c>
      <c r="M828" s="87">
        <f t="shared" si="132"/>
        <v>146.9427</v>
      </c>
      <c r="N828" s="14"/>
      <c r="O828" s="14"/>
      <c r="P828" s="14"/>
      <c r="V828" s="36">
        <f t="shared" si="133"/>
        <v>1448.25</v>
      </c>
      <c r="W828" s="36">
        <f t="shared" si="134"/>
        <v>1439.5900000000001</v>
      </c>
    </row>
    <row r="829" spans="1:23" x14ac:dyDescent="0.2">
      <c r="A829" s="29">
        <v>41786</v>
      </c>
      <c r="B829" s="2">
        <v>298783584.23000002</v>
      </c>
      <c r="C829" s="2">
        <v>1443.92</v>
      </c>
      <c r="D829" s="2">
        <f t="shared" si="135"/>
        <v>0</v>
      </c>
      <c r="E829" s="30">
        <f t="shared" si="135"/>
        <v>0</v>
      </c>
      <c r="F829" s="73">
        <f t="shared" si="136"/>
        <v>0</v>
      </c>
      <c r="G829" s="43">
        <f t="shared" si="136"/>
        <v>0</v>
      </c>
      <c r="I829" s="31">
        <f t="shared" si="130"/>
        <v>7347.14</v>
      </c>
      <c r="J829" s="137">
        <f t="shared" si="127"/>
        <v>3183.7595000000001</v>
      </c>
      <c r="K829" s="77">
        <f t="shared" si="131"/>
        <v>573.07669999999996</v>
      </c>
      <c r="L829" s="137">
        <f t="shared" si="128"/>
        <v>816.34860000000003</v>
      </c>
      <c r="M829" s="77">
        <f t="shared" si="132"/>
        <v>146.9427</v>
      </c>
      <c r="N829" s="191" t="s">
        <v>54</v>
      </c>
      <c r="O829" s="191"/>
      <c r="P829" s="191"/>
      <c r="V829" s="36">
        <f t="shared" si="133"/>
        <v>1448.25</v>
      </c>
      <c r="W829" s="36">
        <f t="shared" si="134"/>
        <v>1439.5900000000001</v>
      </c>
    </row>
    <row r="830" spans="1:23" x14ac:dyDescent="0.2">
      <c r="A830" s="29">
        <v>41787</v>
      </c>
      <c r="B830" s="2">
        <v>298783584.23000002</v>
      </c>
      <c r="C830" s="2">
        <v>1443.92</v>
      </c>
      <c r="D830" s="2">
        <f t="shared" si="135"/>
        <v>0</v>
      </c>
      <c r="E830" s="30">
        <f t="shared" si="135"/>
        <v>0</v>
      </c>
      <c r="F830" s="73">
        <f t="shared" si="136"/>
        <v>0</v>
      </c>
      <c r="G830" s="43">
        <f t="shared" si="136"/>
        <v>0</v>
      </c>
      <c r="I830" s="31">
        <f t="shared" si="130"/>
        <v>7347.14</v>
      </c>
      <c r="J830" s="137">
        <f t="shared" si="127"/>
        <v>3183.7595000000001</v>
      </c>
      <c r="K830" s="77">
        <f t="shared" si="131"/>
        <v>573.07669999999996</v>
      </c>
      <c r="L830" s="137">
        <f t="shared" si="128"/>
        <v>816.34860000000003</v>
      </c>
      <c r="M830" s="77">
        <f t="shared" si="132"/>
        <v>146.9427</v>
      </c>
      <c r="N830" s="119" t="s">
        <v>52</v>
      </c>
      <c r="O830" s="120">
        <f>SUM(J804:J834)</f>
        <v>98686.993300000016</v>
      </c>
      <c r="P830" s="76">
        <f>SUM(L804:L834)</f>
        <v>25304.357600000007</v>
      </c>
      <c r="V830" s="36">
        <f t="shared" si="133"/>
        <v>1448.25</v>
      </c>
      <c r="W830" s="36">
        <f t="shared" si="134"/>
        <v>1439.5900000000001</v>
      </c>
    </row>
    <row r="831" spans="1:23" x14ac:dyDescent="0.2">
      <c r="A831" s="29">
        <v>41788</v>
      </c>
      <c r="B831" s="2">
        <v>298783584.23000002</v>
      </c>
      <c r="C831" s="2">
        <v>1443.92</v>
      </c>
      <c r="D831" s="2">
        <f t="shared" si="135"/>
        <v>0</v>
      </c>
      <c r="E831" s="30">
        <f t="shared" si="135"/>
        <v>0</v>
      </c>
      <c r="F831" s="73">
        <f t="shared" si="136"/>
        <v>0</v>
      </c>
      <c r="G831" s="43">
        <f t="shared" si="136"/>
        <v>0</v>
      </c>
      <c r="I831" s="19">
        <f t="shared" si="130"/>
        <v>7347.14</v>
      </c>
      <c r="J831" s="138">
        <f t="shared" si="127"/>
        <v>3183.7595000000001</v>
      </c>
      <c r="K831" s="78">
        <f t="shared" si="131"/>
        <v>573.07669999999996</v>
      </c>
      <c r="L831" s="144">
        <f t="shared" si="128"/>
        <v>816.34860000000003</v>
      </c>
      <c r="M831" s="87">
        <f t="shared" si="132"/>
        <v>146.9427</v>
      </c>
      <c r="N831" s="119" t="s">
        <v>53</v>
      </c>
      <c r="O831" s="76">
        <f>SUM(K804:K834)</f>
        <v>17763.658499999998</v>
      </c>
      <c r="P831" s="76">
        <f>SUM(M804:M834)</f>
        <v>4554.7829000000011</v>
      </c>
      <c r="V831" s="36">
        <f t="shared" si="133"/>
        <v>1448.25</v>
      </c>
      <c r="W831" s="36">
        <f t="shared" si="134"/>
        <v>1439.5900000000001</v>
      </c>
    </row>
    <row r="832" spans="1:23" x14ac:dyDescent="0.2">
      <c r="A832" s="29">
        <v>41789</v>
      </c>
      <c r="B832" s="31">
        <v>298335408.85000002</v>
      </c>
      <c r="C832" s="31">
        <v>1441.76</v>
      </c>
      <c r="D832" s="2">
        <f t="shared" si="135"/>
        <v>-448175.37999999523</v>
      </c>
      <c r="E832" s="30">
        <f t="shared" si="135"/>
        <v>-2.1600000000000819</v>
      </c>
      <c r="F832" s="73">
        <f t="shared" si="136"/>
        <v>-1.5000000122329185E-3</v>
      </c>
      <c r="G832" s="43">
        <f t="shared" si="136"/>
        <v>-1.495927752230097E-3</v>
      </c>
      <c r="I832" s="19">
        <f t="shared" si="130"/>
        <v>7347.14</v>
      </c>
      <c r="J832" s="138">
        <f t="shared" si="127"/>
        <v>3183.7595000000001</v>
      </c>
      <c r="K832" s="78">
        <f t="shared" si="131"/>
        <v>573.07669999999996</v>
      </c>
      <c r="L832" s="144">
        <f t="shared" si="128"/>
        <v>816.34860000000003</v>
      </c>
      <c r="M832" s="87">
        <f t="shared" si="132"/>
        <v>146.9427</v>
      </c>
      <c r="N832" s="193" t="s">
        <v>9</v>
      </c>
      <c r="O832" s="194"/>
      <c r="P832" s="194"/>
      <c r="V832" s="36">
        <f t="shared" si="133"/>
        <v>1446.09</v>
      </c>
      <c r="W832" s="36">
        <f t="shared" si="134"/>
        <v>1437.43</v>
      </c>
    </row>
    <row r="833" spans="1:23" x14ac:dyDescent="0.2">
      <c r="A833" s="29">
        <v>41790</v>
      </c>
      <c r="B833" s="2">
        <v>298335408.85000002</v>
      </c>
      <c r="C833" s="2">
        <v>1441.76</v>
      </c>
      <c r="D833" s="2">
        <f t="shared" si="135"/>
        <v>0</v>
      </c>
      <c r="E833" s="30">
        <f t="shared" si="135"/>
        <v>0</v>
      </c>
      <c r="F833" s="73">
        <f t="shared" si="136"/>
        <v>0</v>
      </c>
      <c r="G833" s="43">
        <f t="shared" si="136"/>
        <v>0</v>
      </c>
      <c r="I833" s="19">
        <f t="shared" si="130"/>
        <v>7336.12</v>
      </c>
      <c r="J833" s="138">
        <f t="shared" si="127"/>
        <v>3178.9839000000002</v>
      </c>
      <c r="K833" s="78">
        <f t="shared" si="131"/>
        <v>572.21709999999996</v>
      </c>
      <c r="L833" s="144">
        <f t="shared" si="128"/>
        <v>815.1241</v>
      </c>
      <c r="M833" s="87">
        <f t="shared" si="132"/>
        <v>146.72229999999999</v>
      </c>
      <c r="N833" s="92" t="s">
        <v>43</v>
      </c>
      <c r="O833" s="172" t="s">
        <v>39</v>
      </c>
      <c r="P833" s="93" t="s">
        <v>40</v>
      </c>
      <c r="V833" s="36">
        <f t="shared" si="133"/>
        <v>1446.09</v>
      </c>
      <c r="W833" s="36">
        <f t="shared" si="134"/>
        <v>1437.43</v>
      </c>
    </row>
    <row r="834" spans="1:23" x14ac:dyDescent="0.2">
      <c r="A834" s="29">
        <v>41791</v>
      </c>
      <c r="B834" s="2">
        <v>298335408.85000002</v>
      </c>
      <c r="C834" s="2">
        <v>1441.76</v>
      </c>
      <c r="D834" s="2">
        <f t="shared" si="135"/>
        <v>0</v>
      </c>
      <c r="E834" s="30">
        <f t="shared" si="135"/>
        <v>0</v>
      </c>
      <c r="F834" s="73">
        <f t="shared" si="136"/>
        <v>0</v>
      </c>
      <c r="G834" s="43">
        <f t="shared" si="136"/>
        <v>0</v>
      </c>
      <c r="I834" s="32">
        <f t="shared" si="130"/>
        <v>7336.12</v>
      </c>
      <c r="J834" s="139">
        <f t="shared" ref="J834:J897" si="137">ROUND(IF(B833&lt;=$R$1054,B833*$S$1054/$O$1053,MAX(IF(B833&lt;=$R$1055,B833*$S$1055/$O$1053,MAX(IF(B833&lt;=$R$1056,B833*$S$1056/$O$1053,MAX(IF(B833&lt;=$R$1057,B833*$S$1057/$O$1053,MAX(IF(B833&lt;=$R$1058,B833*$S$1058/$O$1053,MAX(IF(B833&lt;=$R$1059,B833*$S$1059/$O$1053,MAX(IF(B833&gt;$R$1060,B833*$S$1060/$O$1053,0),$R$1059*$S$1059/$O$1053)),$R$1058*$S$1058/$O$1053)),$R$1057*$S$1057/$O$1053)),$R$1056*$S$1056/$O$1053)),$R$1055*$S$1055/$O$1053)),$R$1054*$S$1054/$O$1053)),4)</f>
        <v>3178.9839000000002</v>
      </c>
      <c r="K834" s="79">
        <f t="shared" si="131"/>
        <v>572.21709999999996</v>
      </c>
      <c r="L834" s="139">
        <f t="shared" si="128"/>
        <v>815.1241</v>
      </c>
      <c r="M834" s="79">
        <f t="shared" si="132"/>
        <v>146.72229999999999</v>
      </c>
      <c r="N834" s="94">
        <f>SUM(I802:I834)</f>
        <v>242433.58000000019</v>
      </c>
      <c r="O834" s="89">
        <f>IF(SUM(J804:J834)&lt;20000,20000,SUM(J804:J834))</f>
        <v>98686.993300000016</v>
      </c>
      <c r="P834" s="91">
        <f>IF(SUM(L804:L834)&lt;6000,6000,SUM(L804:L834))</f>
        <v>25304.357600000007</v>
      </c>
      <c r="V834" s="36">
        <f t="shared" si="133"/>
        <v>1446.09</v>
      </c>
      <c r="W834" s="36">
        <f t="shared" si="134"/>
        <v>1437.43</v>
      </c>
    </row>
    <row r="835" spans="1:23" x14ac:dyDescent="0.2">
      <c r="A835" s="29">
        <v>41792</v>
      </c>
      <c r="B835" s="2">
        <v>298335408.85000002</v>
      </c>
      <c r="C835" s="2">
        <v>1441.76</v>
      </c>
      <c r="D835" s="2">
        <f t="shared" si="135"/>
        <v>0</v>
      </c>
      <c r="E835" s="30">
        <f t="shared" si="135"/>
        <v>0</v>
      </c>
      <c r="F835" s="73">
        <f t="shared" si="136"/>
        <v>0</v>
      </c>
      <c r="G835" s="43">
        <f t="shared" si="136"/>
        <v>0</v>
      </c>
      <c r="I835" s="19">
        <f t="shared" si="130"/>
        <v>7336.12</v>
      </c>
      <c r="J835" s="138">
        <f t="shared" si="137"/>
        <v>3178.9839000000002</v>
      </c>
      <c r="K835" s="78">
        <f t="shared" si="131"/>
        <v>572.21709999999996</v>
      </c>
      <c r="L835" s="144">
        <f t="shared" si="128"/>
        <v>815.1241</v>
      </c>
      <c r="M835" s="87">
        <f t="shared" si="132"/>
        <v>146.72229999999999</v>
      </c>
      <c r="N835" s="94">
        <f>ROUND(N834*18/118,2)</f>
        <v>36981.39</v>
      </c>
      <c r="O835" s="95">
        <f>IF(O834=TRUE,SUM(K804:K834),O834*18%)</f>
        <v>17763.658794000003</v>
      </c>
      <c r="P835" s="96">
        <f>IF(P834=TRUE,SUM(M804:M834),P834*18%)</f>
        <v>4554.7843680000015</v>
      </c>
      <c r="Q835" s="34"/>
      <c r="V835" s="36">
        <f t="shared" si="133"/>
        <v>1446.09</v>
      </c>
      <c r="W835" s="36">
        <f t="shared" si="134"/>
        <v>1437.43</v>
      </c>
    </row>
    <row r="836" spans="1:23" x14ac:dyDescent="0.2">
      <c r="A836" s="29">
        <v>41793</v>
      </c>
      <c r="B836" s="2">
        <v>298335408.85000002</v>
      </c>
      <c r="C836" s="2">
        <v>1441.76</v>
      </c>
      <c r="D836" s="2">
        <f t="shared" si="135"/>
        <v>0</v>
      </c>
      <c r="E836" s="30">
        <f t="shared" si="135"/>
        <v>0</v>
      </c>
      <c r="F836" s="73">
        <f t="shared" si="136"/>
        <v>0</v>
      </c>
      <c r="G836" s="43">
        <f t="shared" si="136"/>
        <v>0</v>
      </c>
      <c r="I836" s="31">
        <f t="shared" si="130"/>
        <v>7336.12</v>
      </c>
      <c r="J836" s="137">
        <f t="shared" si="137"/>
        <v>3178.9839000000002</v>
      </c>
      <c r="K836" s="77">
        <f t="shared" si="131"/>
        <v>572.21709999999996</v>
      </c>
      <c r="L836" s="137">
        <f t="shared" si="128"/>
        <v>815.1241</v>
      </c>
      <c r="M836" s="77">
        <f t="shared" si="132"/>
        <v>146.72229999999999</v>
      </c>
      <c r="N836" s="190" t="s">
        <v>47</v>
      </c>
      <c r="O836" s="190"/>
      <c r="P836" s="190"/>
      <c r="Q836" s="34"/>
      <c r="V836" s="36">
        <f t="shared" si="133"/>
        <v>1446.09</v>
      </c>
      <c r="W836" s="36">
        <f t="shared" si="134"/>
        <v>1437.43</v>
      </c>
    </row>
    <row r="837" spans="1:23" x14ac:dyDescent="0.2">
      <c r="A837" s="29">
        <v>41794</v>
      </c>
      <c r="B837" s="2">
        <v>298335408.85000002</v>
      </c>
      <c r="C837" s="2">
        <v>1441.76</v>
      </c>
      <c r="D837" s="2">
        <f t="shared" si="135"/>
        <v>0</v>
      </c>
      <c r="E837" s="30">
        <f t="shared" si="135"/>
        <v>0</v>
      </c>
      <c r="F837" s="73">
        <f t="shared" si="136"/>
        <v>0</v>
      </c>
      <c r="G837" s="43">
        <f t="shared" si="136"/>
        <v>0</v>
      </c>
      <c r="I837" s="31">
        <f t="shared" si="130"/>
        <v>7336.12</v>
      </c>
      <c r="J837" s="137">
        <f t="shared" si="137"/>
        <v>3178.9839000000002</v>
      </c>
      <c r="K837" s="77">
        <f t="shared" si="131"/>
        <v>572.21709999999996</v>
      </c>
      <c r="L837" s="137">
        <f t="shared" si="128"/>
        <v>815.1241</v>
      </c>
      <c r="M837" s="77">
        <f t="shared" si="132"/>
        <v>146.72229999999999</v>
      </c>
      <c r="N837" s="75"/>
      <c r="O837" s="75"/>
      <c r="P837" s="75"/>
      <c r="Q837" s="34"/>
      <c r="V837" s="36">
        <f t="shared" si="133"/>
        <v>1446.09</v>
      </c>
      <c r="W837" s="36">
        <f t="shared" si="134"/>
        <v>1437.43</v>
      </c>
    </row>
    <row r="838" spans="1:23" x14ac:dyDescent="0.2">
      <c r="A838" s="29">
        <v>41795</v>
      </c>
      <c r="B838" s="2">
        <v>298335408.85000002</v>
      </c>
      <c r="C838" s="2">
        <v>1441.76</v>
      </c>
      <c r="D838" s="2">
        <f t="shared" si="135"/>
        <v>0</v>
      </c>
      <c r="E838" s="30">
        <f t="shared" si="135"/>
        <v>0</v>
      </c>
      <c r="F838" s="73">
        <f t="shared" si="136"/>
        <v>0</v>
      </c>
      <c r="G838" s="43">
        <f t="shared" si="136"/>
        <v>0</v>
      </c>
      <c r="I838" s="19">
        <f t="shared" si="130"/>
        <v>7336.12</v>
      </c>
      <c r="J838" s="138">
        <f t="shared" si="137"/>
        <v>3178.9839000000002</v>
      </c>
      <c r="K838" s="78">
        <f t="shared" si="131"/>
        <v>572.21709999999996</v>
      </c>
      <c r="L838" s="144">
        <f t="shared" si="128"/>
        <v>815.1241</v>
      </c>
      <c r="M838" s="87">
        <f t="shared" si="132"/>
        <v>146.72229999999999</v>
      </c>
      <c r="N838" s="75"/>
      <c r="O838" s="75"/>
      <c r="P838" s="75"/>
      <c r="Q838" s="34"/>
      <c r="V838" s="36">
        <f t="shared" si="133"/>
        <v>1446.09</v>
      </c>
      <c r="W838" s="36">
        <f t="shared" si="134"/>
        <v>1437.43</v>
      </c>
    </row>
    <row r="839" spans="1:23" x14ac:dyDescent="0.2">
      <c r="A839" s="29">
        <v>41796</v>
      </c>
      <c r="B839" s="2">
        <v>298335408.85000002</v>
      </c>
      <c r="C839" s="2">
        <v>1441.76</v>
      </c>
      <c r="D839" s="2">
        <f t="shared" si="135"/>
        <v>0</v>
      </c>
      <c r="E839" s="30">
        <f t="shared" si="135"/>
        <v>0</v>
      </c>
      <c r="F839" s="73">
        <f t="shared" si="136"/>
        <v>0</v>
      </c>
      <c r="G839" s="43">
        <f t="shared" si="136"/>
        <v>0</v>
      </c>
      <c r="I839" s="19">
        <f t="shared" si="130"/>
        <v>7336.12</v>
      </c>
      <c r="J839" s="138">
        <f t="shared" si="137"/>
        <v>3178.9839000000002</v>
      </c>
      <c r="K839" s="78">
        <f t="shared" si="131"/>
        <v>572.21709999999996</v>
      </c>
      <c r="L839" s="144">
        <f t="shared" si="128"/>
        <v>815.1241</v>
      </c>
      <c r="M839" s="87">
        <f t="shared" si="132"/>
        <v>146.72229999999999</v>
      </c>
      <c r="N839" s="14"/>
      <c r="O839" s="14"/>
      <c r="P839" s="14"/>
      <c r="Q839" s="34"/>
      <c r="V839" s="36">
        <f t="shared" si="133"/>
        <v>1446.09</v>
      </c>
      <c r="W839" s="36">
        <f t="shared" si="134"/>
        <v>1437.43</v>
      </c>
    </row>
    <row r="840" spans="1:23" x14ac:dyDescent="0.2">
      <c r="A840" s="29">
        <v>41797</v>
      </c>
      <c r="B840" s="2">
        <v>298335408.85000002</v>
      </c>
      <c r="C840" s="2">
        <v>1441.76</v>
      </c>
      <c r="D840" s="2">
        <f t="shared" si="135"/>
        <v>0</v>
      </c>
      <c r="E840" s="30">
        <f t="shared" si="135"/>
        <v>0</v>
      </c>
      <c r="F840" s="73">
        <f t="shared" si="136"/>
        <v>0</v>
      </c>
      <c r="G840" s="43">
        <f t="shared" si="136"/>
        <v>0</v>
      </c>
      <c r="I840" s="19">
        <f t="shared" si="130"/>
        <v>7336.12</v>
      </c>
      <c r="J840" s="138">
        <f t="shared" si="137"/>
        <v>3178.9839000000002</v>
      </c>
      <c r="K840" s="78">
        <f t="shared" si="131"/>
        <v>572.21709999999996</v>
      </c>
      <c r="L840" s="144">
        <f t="shared" si="128"/>
        <v>815.1241</v>
      </c>
      <c r="M840" s="87">
        <f t="shared" si="132"/>
        <v>146.72229999999999</v>
      </c>
      <c r="N840" s="14"/>
      <c r="O840" s="14"/>
      <c r="P840" s="14"/>
      <c r="Q840" s="34"/>
      <c r="V840" s="36">
        <f t="shared" si="133"/>
        <v>1446.09</v>
      </c>
      <c r="W840" s="36">
        <f t="shared" si="134"/>
        <v>1437.43</v>
      </c>
    </row>
    <row r="841" spans="1:23" x14ac:dyDescent="0.2">
      <c r="A841" s="29">
        <v>41798</v>
      </c>
      <c r="B841" s="2">
        <v>298335408.85000002</v>
      </c>
      <c r="C841" s="2">
        <v>1441.76</v>
      </c>
      <c r="D841" s="2">
        <f t="shared" si="135"/>
        <v>0</v>
      </c>
      <c r="E841" s="30">
        <f t="shared" si="135"/>
        <v>0</v>
      </c>
      <c r="F841" s="73">
        <f t="shared" si="136"/>
        <v>0</v>
      </c>
      <c r="G841" s="43">
        <f t="shared" si="136"/>
        <v>0</v>
      </c>
      <c r="I841" s="19">
        <f t="shared" si="130"/>
        <v>7336.12</v>
      </c>
      <c r="J841" s="138">
        <f t="shared" si="137"/>
        <v>3178.9839000000002</v>
      </c>
      <c r="K841" s="78">
        <f t="shared" si="131"/>
        <v>572.21709999999996</v>
      </c>
      <c r="L841" s="144">
        <f t="shared" si="128"/>
        <v>815.1241</v>
      </c>
      <c r="M841" s="87">
        <f t="shared" si="132"/>
        <v>146.72229999999999</v>
      </c>
      <c r="N841" s="14"/>
      <c r="O841" s="14"/>
      <c r="P841" s="14"/>
      <c r="Q841" s="34"/>
      <c r="V841" s="36">
        <f t="shared" si="133"/>
        <v>1446.09</v>
      </c>
      <c r="W841" s="36">
        <f t="shared" si="134"/>
        <v>1437.43</v>
      </c>
    </row>
    <row r="842" spans="1:23" x14ac:dyDescent="0.2">
      <c r="A842" s="29">
        <v>41799</v>
      </c>
      <c r="B842" s="2">
        <v>298335408.85000002</v>
      </c>
      <c r="C842" s="2">
        <v>1441.76</v>
      </c>
      <c r="D842" s="2">
        <f t="shared" si="135"/>
        <v>0</v>
      </c>
      <c r="E842" s="30">
        <f t="shared" si="135"/>
        <v>0</v>
      </c>
      <c r="F842" s="73">
        <f t="shared" si="136"/>
        <v>0</v>
      </c>
      <c r="G842" s="43">
        <f t="shared" si="136"/>
        <v>0</v>
      </c>
      <c r="I842" s="19">
        <f t="shared" si="130"/>
        <v>7336.12</v>
      </c>
      <c r="J842" s="138">
        <f t="shared" si="137"/>
        <v>3178.9839000000002</v>
      </c>
      <c r="K842" s="78">
        <f t="shared" si="131"/>
        <v>572.21709999999996</v>
      </c>
      <c r="L842" s="144">
        <f t="shared" si="128"/>
        <v>815.1241</v>
      </c>
      <c r="M842" s="87">
        <f t="shared" si="132"/>
        <v>146.72229999999999</v>
      </c>
      <c r="N842" s="14"/>
      <c r="O842" s="14"/>
      <c r="P842" s="14"/>
      <c r="V842" s="36">
        <f t="shared" si="133"/>
        <v>1446.09</v>
      </c>
      <c r="W842" s="36">
        <f t="shared" si="134"/>
        <v>1437.43</v>
      </c>
    </row>
    <row r="843" spans="1:23" x14ac:dyDescent="0.2">
      <c r="A843" s="29">
        <v>41800</v>
      </c>
      <c r="B843" s="2">
        <v>298335408.85000002</v>
      </c>
      <c r="C843" s="2">
        <v>1441.76</v>
      </c>
      <c r="D843" s="2">
        <f t="shared" si="135"/>
        <v>0</v>
      </c>
      <c r="E843" s="30">
        <f t="shared" si="135"/>
        <v>0</v>
      </c>
      <c r="F843" s="73">
        <f t="shared" si="136"/>
        <v>0</v>
      </c>
      <c r="G843" s="43">
        <f t="shared" si="136"/>
        <v>0</v>
      </c>
      <c r="I843" s="19">
        <f t="shared" si="130"/>
        <v>7336.12</v>
      </c>
      <c r="J843" s="138">
        <f t="shared" si="137"/>
        <v>3178.9839000000002</v>
      </c>
      <c r="K843" s="78">
        <f t="shared" si="131"/>
        <v>572.21709999999996</v>
      </c>
      <c r="L843" s="144">
        <f t="shared" ref="L843:L906" si="138">ROUND(IF(B842&lt;=$R$1064,B842*$S$1064/$O$1053,IF(B842&gt;$R$1065,B842*$S$1065/$O$1053,0)),4)</f>
        <v>815.1241</v>
      </c>
      <c r="M843" s="87">
        <f t="shared" si="132"/>
        <v>146.72229999999999</v>
      </c>
      <c r="N843" s="14"/>
      <c r="O843" s="14"/>
      <c r="P843" s="14"/>
      <c r="V843" s="36">
        <f t="shared" si="133"/>
        <v>1446.09</v>
      </c>
      <c r="W843" s="36">
        <f t="shared" si="134"/>
        <v>1437.43</v>
      </c>
    </row>
    <row r="844" spans="1:23" x14ac:dyDescent="0.2">
      <c r="A844" s="29">
        <v>41801</v>
      </c>
      <c r="B844" s="2">
        <v>298335408.85000002</v>
      </c>
      <c r="C844" s="2">
        <v>1441.76</v>
      </c>
      <c r="D844" s="2">
        <f t="shared" si="135"/>
        <v>0</v>
      </c>
      <c r="E844" s="30">
        <f t="shared" si="135"/>
        <v>0</v>
      </c>
      <c r="F844" s="73">
        <f t="shared" si="136"/>
        <v>0</v>
      </c>
      <c r="G844" s="43">
        <f t="shared" si="136"/>
        <v>0</v>
      </c>
      <c r="I844" s="31">
        <f>ROUND(B844*$N$2/$O$1053,2)</f>
        <v>7336.12</v>
      </c>
      <c r="J844" s="137">
        <f t="shared" si="137"/>
        <v>3178.9839000000002</v>
      </c>
      <c r="K844" s="77">
        <f t="shared" si="131"/>
        <v>572.21709999999996</v>
      </c>
      <c r="L844" s="137">
        <f t="shared" si="138"/>
        <v>815.1241</v>
      </c>
      <c r="M844" s="77">
        <f t="shared" si="132"/>
        <v>146.72229999999999</v>
      </c>
      <c r="N844" s="14"/>
      <c r="O844" s="14"/>
      <c r="P844" s="14"/>
      <c r="V844" s="36">
        <f t="shared" si="133"/>
        <v>1446.09</v>
      </c>
      <c r="W844" s="36">
        <f t="shared" si="134"/>
        <v>1437.43</v>
      </c>
    </row>
    <row r="845" spans="1:23" x14ac:dyDescent="0.2">
      <c r="A845" s="29">
        <v>41802</v>
      </c>
      <c r="B845" s="2">
        <v>298335408.85000002</v>
      </c>
      <c r="C845" s="2">
        <v>1441.76</v>
      </c>
      <c r="D845" s="2">
        <f t="shared" si="135"/>
        <v>0</v>
      </c>
      <c r="E845" s="30">
        <f t="shared" si="135"/>
        <v>0</v>
      </c>
      <c r="F845" s="73">
        <f t="shared" si="136"/>
        <v>0</v>
      </c>
      <c r="G845" s="43">
        <f t="shared" si="136"/>
        <v>0</v>
      </c>
      <c r="I845" s="31">
        <f>ROUND(B845*$N$2/$O$1053,2)</f>
        <v>7336.12</v>
      </c>
      <c r="J845" s="137">
        <f t="shared" si="137"/>
        <v>3178.9839000000002</v>
      </c>
      <c r="K845" s="77">
        <f t="shared" si="131"/>
        <v>572.21709999999996</v>
      </c>
      <c r="L845" s="137">
        <f t="shared" si="138"/>
        <v>815.1241</v>
      </c>
      <c r="M845" s="77">
        <f t="shared" si="132"/>
        <v>146.72229999999999</v>
      </c>
      <c r="N845" s="14"/>
      <c r="O845" s="14"/>
      <c r="P845" s="14"/>
      <c r="V845" s="36">
        <f t="shared" si="133"/>
        <v>1446.09</v>
      </c>
      <c r="W845" s="36">
        <f t="shared" si="134"/>
        <v>1437.43</v>
      </c>
    </row>
    <row r="846" spans="1:23" x14ac:dyDescent="0.2">
      <c r="A846" s="29">
        <v>41803</v>
      </c>
      <c r="B846" s="2">
        <v>298335408.85000002</v>
      </c>
      <c r="C846" s="2">
        <v>1441.76</v>
      </c>
      <c r="D846" s="2">
        <f t="shared" si="135"/>
        <v>0</v>
      </c>
      <c r="E846" s="30">
        <f t="shared" si="135"/>
        <v>0</v>
      </c>
      <c r="F846" s="73">
        <f t="shared" si="136"/>
        <v>0</v>
      </c>
      <c r="G846" s="43">
        <f t="shared" si="136"/>
        <v>0</v>
      </c>
      <c r="I846" s="31">
        <f>ROUND(B846*$N$2/$O$1053,2)</f>
        <v>7336.12</v>
      </c>
      <c r="J846" s="137">
        <f t="shared" si="137"/>
        <v>3178.9839000000002</v>
      </c>
      <c r="K846" s="77">
        <f t="shared" si="131"/>
        <v>572.21709999999996</v>
      </c>
      <c r="L846" s="137">
        <f t="shared" si="138"/>
        <v>815.1241</v>
      </c>
      <c r="M846" s="77">
        <f t="shared" si="132"/>
        <v>146.72229999999999</v>
      </c>
      <c r="N846" s="14"/>
      <c r="O846" s="14"/>
      <c r="P846" s="14"/>
      <c r="V846" s="36">
        <f t="shared" si="133"/>
        <v>1446.09</v>
      </c>
      <c r="W846" s="36">
        <f t="shared" si="134"/>
        <v>1437.43</v>
      </c>
    </row>
    <row r="847" spans="1:23" x14ac:dyDescent="0.2">
      <c r="A847" s="29">
        <v>41804</v>
      </c>
      <c r="B847" s="2">
        <v>298335408.85000002</v>
      </c>
      <c r="C847" s="2">
        <v>1441.76</v>
      </c>
      <c r="D847" s="2">
        <f t="shared" si="135"/>
        <v>0</v>
      </c>
      <c r="E847" s="30">
        <f t="shared" si="135"/>
        <v>0</v>
      </c>
      <c r="F847" s="73">
        <f t="shared" si="136"/>
        <v>0</v>
      </c>
      <c r="G847" s="43">
        <f t="shared" si="136"/>
        <v>0</v>
      </c>
      <c r="I847" s="19">
        <f t="shared" ref="I847:I878" si="139">ROUND(B846*$N$2/$O$1053,2)</f>
        <v>7336.12</v>
      </c>
      <c r="J847" s="138">
        <f t="shared" si="137"/>
        <v>3178.9839000000002</v>
      </c>
      <c r="K847" s="78">
        <f t="shared" si="131"/>
        <v>572.21709999999996</v>
      </c>
      <c r="L847" s="144">
        <f t="shared" si="138"/>
        <v>815.1241</v>
      </c>
      <c r="M847" s="87">
        <f t="shared" si="132"/>
        <v>146.72229999999999</v>
      </c>
      <c r="N847" s="14"/>
      <c r="O847" s="14"/>
      <c r="P847" s="14"/>
      <c r="V847" s="36">
        <f t="shared" si="133"/>
        <v>1446.09</v>
      </c>
      <c r="W847" s="36">
        <f t="shared" si="134"/>
        <v>1437.43</v>
      </c>
    </row>
    <row r="848" spans="1:23" x14ac:dyDescent="0.2">
      <c r="A848" s="29">
        <v>41805</v>
      </c>
      <c r="B848" s="2">
        <v>298335408.85000002</v>
      </c>
      <c r="C848" s="2">
        <v>1441.76</v>
      </c>
      <c r="D848" s="2">
        <f t="shared" si="135"/>
        <v>0</v>
      </c>
      <c r="E848" s="30">
        <f t="shared" si="135"/>
        <v>0</v>
      </c>
      <c r="F848" s="73">
        <f t="shared" si="136"/>
        <v>0</v>
      </c>
      <c r="G848" s="43">
        <f t="shared" si="136"/>
        <v>0</v>
      </c>
      <c r="I848" s="19">
        <f t="shared" si="139"/>
        <v>7336.12</v>
      </c>
      <c r="J848" s="138">
        <f t="shared" si="137"/>
        <v>3178.9839000000002</v>
      </c>
      <c r="K848" s="78">
        <f t="shared" si="131"/>
        <v>572.21709999999996</v>
      </c>
      <c r="L848" s="144">
        <f t="shared" si="138"/>
        <v>815.1241</v>
      </c>
      <c r="M848" s="87">
        <f t="shared" si="132"/>
        <v>146.72229999999999</v>
      </c>
      <c r="N848" s="14"/>
      <c r="O848" s="14"/>
      <c r="P848" s="14"/>
      <c r="V848" s="36">
        <f t="shared" si="133"/>
        <v>1446.09</v>
      </c>
      <c r="W848" s="36">
        <f t="shared" si="134"/>
        <v>1437.43</v>
      </c>
    </row>
    <row r="849" spans="1:23" x14ac:dyDescent="0.2">
      <c r="A849" s="29">
        <v>41806</v>
      </c>
      <c r="B849" s="2">
        <v>298335408.85000002</v>
      </c>
      <c r="C849" s="2">
        <v>1441.76</v>
      </c>
      <c r="D849" s="2">
        <f t="shared" si="135"/>
        <v>0</v>
      </c>
      <c r="E849" s="30">
        <f t="shared" si="135"/>
        <v>0</v>
      </c>
      <c r="F849" s="73">
        <f t="shared" si="136"/>
        <v>0</v>
      </c>
      <c r="G849" s="43">
        <f t="shared" si="136"/>
        <v>0</v>
      </c>
      <c r="I849" s="19">
        <f t="shared" si="139"/>
        <v>7336.12</v>
      </c>
      <c r="J849" s="138">
        <f t="shared" si="137"/>
        <v>3178.9839000000002</v>
      </c>
      <c r="K849" s="78">
        <f t="shared" si="131"/>
        <v>572.21709999999996</v>
      </c>
      <c r="L849" s="144">
        <f t="shared" si="138"/>
        <v>815.1241</v>
      </c>
      <c r="M849" s="87">
        <f t="shared" si="132"/>
        <v>146.72229999999999</v>
      </c>
      <c r="N849" s="14"/>
      <c r="O849" s="14"/>
      <c r="P849" s="14"/>
      <c r="V849" s="36">
        <f t="shared" si="133"/>
        <v>1446.09</v>
      </c>
      <c r="W849" s="36">
        <f t="shared" si="134"/>
        <v>1437.43</v>
      </c>
    </row>
    <row r="850" spans="1:23" x14ac:dyDescent="0.2">
      <c r="A850" s="29">
        <v>41807</v>
      </c>
      <c r="B850" s="2">
        <v>298335408.85000002</v>
      </c>
      <c r="C850" s="2">
        <v>1441.76</v>
      </c>
      <c r="D850" s="2">
        <f t="shared" si="135"/>
        <v>0</v>
      </c>
      <c r="E850" s="30">
        <f t="shared" si="135"/>
        <v>0</v>
      </c>
      <c r="F850" s="73">
        <f t="shared" si="136"/>
        <v>0</v>
      </c>
      <c r="G850" s="43">
        <f t="shared" si="136"/>
        <v>0</v>
      </c>
      <c r="I850" s="31">
        <f t="shared" si="139"/>
        <v>7336.12</v>
      </c>
      <c r="J850" s="137">
        <f t="shared" si="137"/>
        <v>3178.9839000000002</v>
      </c>
      <c r="K850" s="77">
        <f t="shared" si="131"/>
        <v>572.21709999999996</v>
      </c>
      <c r="L850" s="137">
        <f t="shared" si="138"/>
        <v>815.1241</v>
      </c>
      <c r="M850" s="77">
        <f t="shared" si="132"/>
        <v>146.72229999999999</v>
      </c>
      <c r="N850" s="14"/>
      <c r="O850" s="14"/>
      <c r="P850" s="14"/>
      <c r="V850" s="36">
        <f t="shared" si="133"/>
        <v>1446.09</v>
      </c>
      <c r="W850" s="36">
        <f t="shared" si="134"/>
        <v>1437.43</v>
      </c>
    </row>
    <row r="851" spans="1:23" x14ac:dyDescent="0.2">
      <c r="A851" s="29">
        <v>41808</v>
      </c>
      <c r="B851" s="2">
        <v>298335408.85000002</v>
      </c>
      <c r="C851" s="2">
        <v>1441.76</v>
      </c>
      <c r="D851" s="2">
        <f t="shared" si="135"/>
        <v>0</v>
      </c>
      <c r="E851" s="30">
        <f t="shared" si="135"/>
        <v>0</v>
      </c>
      <c r="F851" s="73">
        <f t="shared" si="136"/>
        <v>0</v>
      </c>
      <c r="G851" s="43">
        <f t="shared" si="136"/>
        <v>0</v>
      </c>
      <c r="I851" s="31">
        <f t="shared" si="139"/>
        <v>7336.12</v>
      </c>
      <c r="J851" s="137">
        <f t="shared" si="137"/>
        <v>3178.9839000000002</v>
      </c>
      <c r="K851" s="77">
        <f t="shared" si="131"/>
        <v>572.21709999999996</v>
      </c>
      <c r="L851" s="137">
        <f t="shared" si="138"/>
        <v>815.1241</v>
      </c>
      <c r="M851" s="77">
        <f t="shared" si="132"/>
        <v>146.72229999999999</v>
      </c>
      <c r="N851" s="14"/>
      <c r="O851" s="14"/>
      <c r="P851" s="14"/>
      <c r="V851" s="36">
        <f t="shared" si="133"/>
        <v>1446.09</v>
      </c>
      <c r="W851" s="36">
        <f t="shared" si="134"/>
        <v>1437.43</v>
      </c>
    </row>
    <row r="852" spans="1:23" x14ac:dyDescent="0.2">
      <c r="A852" s="29">
        <v>41809</v>
      </c>
      <c r="B852" s="2">
        <v>298335408.85000002</v>
      </c>
      <c r="C852" s="2">
        <v>1441.76</v>
      </c>
      <c r="D852" s="2">
        <f t="shared" si="135"/>
        <v>0</v>
      </c>
      <c r="E852" s="30">
        <f t="shared" si="135"/>
        <v>0</v>
      </c>
      <c r="F852" s="73">
        <f t="shared" si="136"/>
        <v>0</v>
      </c>
      <c r="G852" s="43">
        <f t="shared" si="136"/>
        <v>0</v>
      </c>
      <c r="I852" s="19">
        <f t="shared" si="139"/>
        <v>7336.12</v>
      </c>
      <c r="J852" s="138">
        <f t="shared" si="137"/>
        <v>3178.9839000000002</v>
      </c>
      <c r="K852" s="78">
        <f t="shared" si="131"/>
        <v>572.21709999999996</v>
      </c>
      <c r="L852" s="144">
        <f t="shared" si="138"/>
        <v>815.1241</v>
      </c>
      <c r="M852" s="87">
        <f t="shared" si="132"/>
        <v>146.72229999999999</v>
      </c>
      <c r="N852" s="14"/>
      <c r="O852" s="14"/>
      <c r="P852" s="14"/>
      <c r="V852" s="36">
        <f t="shared" si="133"/>
        <v>1446.09</v>
      </c>
      <c r="W852" s="36">
        <f t="shared" si="134"/>
        <v>1437.43</v>
      </c>
    </row>
    <row r="853" spans="1:23" x14ac:dyDescent="0.2">
      <c r="A853" s="29">
        <v>41810</v>
      </c>
      <c r="B853" s="2">
        <v>298335408.85000002</v>
      </c>
      <c r="C853" s="2">
        <v>1441.76</v>
      </c>
      <c r="D853" s="2">
        <f t="shared" si="135"/>
        <v>0</v>
      </c>
      <c r="E853" s="30">
        <f t="shared" si="135"/>
        <v>0</v>
      </c>
      <c r="F853" s="73">
        <f t="shared" si="136"/>
        <v>0</v>
      </c>
      <c r="G853" s="43">
        <f t="shared" si="136"/>
        <v>0</v>
      </c>
      <c r="I853" s="19">
        <f t="shared" si="139"/>
        <v>7336.12</v>
      </c>
      <c r="J853" s="138">
        <f t="shared" si="137"/>
        <v>3178.9839000000002</v>
      </c>
      <c r="K853" s="78">
        <f t="shared" si="131"/>
        <v>572.21709999999996</v>
      </c>
      <c r="L853" s="144">
        <f t="shared" si="138"/>
        <v>815.1241</v>
      </c>
      <c r="M853" s="87">
        <f t="shared" si="132"/>
        <v>146.72229999999999</v>
      </c>
      <c r="N853" s="14"/>
      <c r="O853" s="14"/>
      <c r="P853" s="14"/>
      <c r="V853" s="36">
        <f t="shared" si="133"/>
        <v>1446.09</v>
      </c>
      <c r="W853" s="36">
        <f t="shared" si="134"/>
        <v>1437.43</v>
      </c>
    </row>
    <row r="854" spans="1:23" x14ac:dyDescent="0.2">
      <c r="A854" s="29">
        <v>41811</v>
      </c>
      <c r="B854" s="2">
        <v>298335408.85000002</v>
      </c>
      <c r="C854" s="2">
        <v>1441.76</v>
      </c>
      <c r="D854" s="2">
        <f t="shared" si="135"/>
        <v>0</v>
      </c>
      <c r="E854" s="30">
        <f t="shared" si="135"/>
        <v>0</v>
      </c>
      <c r="F854" s="73">
        <f t="shared" si="136"/>
        <v>0</v>
      </c>
      <c r="G854" s="43">
        <f t="shared" si="136"/>
        <v>0</v>
      </c>
      <c r="I854" s="19">
        <f t="shared" si="139"/>
        <v>7336.12</v>
      </c>
      <c r="J854" s="138">
        <f t="shared" si="137"/>
        <v>3178.9839000000002</v>
      </c>
      <c r="K854" s="78">
        <f t="shared" si="131"/>
        <v>572.21709999999996</v>
      </c>
      <c r="L854" s="144">
        <f t="shared" si="138"/>
        <v>815.1241</v>
      </c>
      <c r="M854" s="87">
        <f t="shared" si="132"/>
        <v>146.72229999999999</v>
      </c>
      <c r="N854" s="14"/>
      <c r="O854" s="14"/>
      <c r="P854" s="14"/>
      <c r="V854" s="36">
        <f t="shared" si="133"/>
        <v>1446.09</v>
      </c>
      <c r="W854" s="36">
        <f t="shared" si="134"/>
        <v>1437.43</v>
      </c>
    </row>
    <row r="855" spans="1:23" x14ac:dyDescent="0.2">
      <c r="A855" s="29">
        <v>41812</v>
      </c>
      <c r="B855" s="2">
        <v>298335408.85000002</v>
      </c>
      <c r="C855" s="2">
        <v>1441.76</v>
      </c>
      <c r="D855" s="2">
        <f t="shared" si="135"/>
        <v>0</v>
      </c>
      <c r="E855" s="30">
        <f t="shared" si="135"/>
        <v>0</v>
      </c>
      <c r="F855" s="73">
        <f t="shared" si="136"/>
        <v>0</v>
      </c>
      <c r="G855" s="43">
        <f t="shared" si="136"/>
        <v>0</v>
      </c>
      <c r="I855" s="19">
        <f t="shared" si="139"/>
        <v>7336.12</v>
      </c>
      <c r="J855" s="138">
        <f t="shared" si="137"/>
        <v>3178.9839000000002</v>
      </c>
      <c r="K855" s="78">
        <f t="shared" si="131"/>
        <v>572.21709999999996</v>
      </c>
      <c r="L855" s="144">
        <f t="shared" si="138"/>
        <v>815.1241</v>
      </c>
      <c r="M855" s="87">
        <f t="shared" si="132"/>
        <v>146.72229999999999</v>
      </c>
      <c r="N855" s="14"/>
      <c r="O855" s="14"/>
      <c r="P855" s="14"/>
      <c r="V855" s="36">
        <f t="shared" si="133"/>
        <v>1446.09</v>
      </c>
      <c r="W855" s="36">
        <f t="shared" si="134"/>
        <v>1437.43</v>
      </c>
    </row>
    <row r="856" spans="1:23" x14ac:dyDescent="0.2">
      <c r="A856" s="29">
        <v>41813</v>
      </c>
      <c r="B856" s="2">
        <v>298335408.85000002</v>
      </c>
      <c r="C856" s="2">
        <v>1441.76</v>
      </c>
      <c r="D856" s="2">
        <f t="shared" si="135"/>
        <v>0</v>
      </c>
      <c r="E856" s="30">
        <f t="shared" si="135"/>
        <v>0</v>
      </c>
      <c r="F856" s="73">
        <f t="shared" si="136"/>
        <v>0</v>
      </c>
      <c r="G856" s="43">
        <f t="shared" si="136"/>
        <v>0</v>
      </c>
      <c r="I856" s="19">
        <f t="shared" si="139"/>
        <v>7336.12</v>
      </c>
      <c r="J856" s="138">
        <f t="shared" si="137"/>
        <v>3178.9839000000002</v>
      </c>
      <c r="K856" s="78">
        <f t="shared" si="131"/>
        <v>572.21709999999996</v>
      </c>
      <c r="L856" s="144">
        <f t="shared" si="138"/>
        <v>815.1241</v>
      </c>
      <c r="M856" s="87">
        <f t="shared" si="132"/>
        <v>146.72229999999999</v>
      </c>
      <c r="N856" s="14"/>
      <c r="O856" s="14"/>
      <c r="P856" s="14"/>
      <c r="V856" s="36">
        <f t="shared" si="133"/>
        <v>1446.09</v>
      </c>
      <c r="W856" s="36">
        <f t="shared" si="134"/>
        <v>1437.43</v>
      </c>
    </row>
    <row r="857" spans="1:23" x14ac:dyDescent="0.2">
      <c r="A857" s="29">
        <v>41814</v>
      </c>
      <c r="B857" s="2">
        <v>298335408.85000002</v>
      </c>
      <c r="C857" s="2">
        <v>1441.76</v>
      </c>
      <c r="D857" s="2">
        <f t="shared" si="135"/>
        <v>0</v>
      </c>
      <c r="E857" s="30">
        <f t="shared" si="135"/>
        <v>0</v>
      </c>
      <c r="F857" s="73">
        <f t="shared" si="136"/>
        <v>0</v>
      </c>
      <c r="G857" s="43">
        <f t="shared" si="136"/>
        <v>0</v>
      </c>
      <c r="I857" s="31">
        <f t="shared" si="139"/>
        <v>7336.12</v>
      </c>
      <c r="J857" s="137">
        <f t="shared" si="137"/>
        <v>3178.9839000000002</v>
      </c>
      <c r="K857" s="77">
        <f t="shared" si="131"/>
        <v>572.21709999999996</v>
      </c>
      <c r="L857" s="137">
        <f t="shared" si="138"/>
        <v>815.1241</v>
      </c>
      <c r="M857" s="77">
        <f t="shared" si="132"/>
        <v>146.72229999999999</v>
      </c>
      <c r="N857" s="14"/>
      <c r="O857" s="14"/>
      <c r="P857" s="14"/>
      <c r="V857" s="36">
        <f t="shared" si="133"/>
        <v>1446.09</v>
      </c>
      <c r="W857" s="36">
        <f t="shared" si="134"/>
        <v>1437.43</v>
      </c>
    </row>
    <row r="858" spans="1:23" x14ac:dyDescent="0.2">
      <c r="A858" s="29">
        <v>41815</v>
      </c>
      <c r="B858" s="2">
        <v>298335408.85000002</v>
      </c>
      <c r="C858" s="2">
        <v>1441.76</v>
      </c>
      <c r="D858" s="2">
        <f t="shared" si="135"/>
        <v>0</v>
      </c>
      <c r="E858" s="30">
        <f t="shared" si="135"/>
        <v>0</v>
      </c>
      <c r="F858" s="73">
        <f t="shared" si="136"/>
        <v>0</v>
      </c>
      <c r="G858" s="43">
        <f t="shared" si="136"/>
        <v>0</v>
      </c>
      <c r="I858" s="31">
        <f t="shared" si="139"/>
        <v>7336.12</v>
      </c>
      <c r="J858" s="137">
        <f t="shared" si="137"/>
        <v>3178.9839000000002</v>
      </c>
      <c r="K858" s="77">
        <f t="shared" si="131"/>
        <v>572.21709999999996</v>
      </c>
      <c r="L858" s="137">
        <f t="shared" si="138"/>
        <v>815.1241</v>
      </c>
      <c r="M858" s="77">
        <f t="shared" si="132"/>
        <v>146.72229999999999</v>
      </c>
      <c r="N858" s="191" t="s">
        <v>54</v>
      </c>
      <c r="O858" s="191"/>
      <c r="P858" s="191"/>
      <c r="V858" s="36">
        <f t="shared" si="133"/>
        <v>1446.09</v>
      </c>
      <c r="W858" s="36">
        <f t="shared" si="134"/>
        <v>1437.43</v>
      </c>
    </row>
    <row r="859" spans="1:23" x14ac:dyDescent="0.2">
      <c r="A859" s="29">
        <v>41816</v>
      </c>
      <c r="B859" s="2">
        <v>298335408.85000002</v>
      </c>
      <c r="C859" s="2">
        <v>1441.76</v>
      </c>
      <c r="D859" s="2">
        <f t="shared" si="135"/>
        <v>0</v>
      </c>
      <c r="E859" s="30">
        <f t="shared" si="135"/>
        <v>0</v>
      </c>
      <c r="F859" s="73">
        <f t="shared" si="136"/>
        <v>0</v>
      </c>
      <c r="G859" s="43">
        <f t="shared" si="136"/>
        <v>0</v>
      </c>
      <c r="I859" s="19">
        <f t="shared" si="139"/>
        <v>7336.12</v>
      </c>
      <c r="J859" s="138">
        <f t="shared" si="137"/>
        <v>3178.9839000000002</v>
      </c>
      <c r="K859" s="78">
        <f t="shared" si="131"/>
        <v>572.21709999999996</v>
      </c>
      <c r="L859" s="144">
        <f t="shared" si="138"/>
        <v>815.1241</v>
      </c>
      <c r="M859" s="87">
        <f t="shared" si="132"/>
        <v>146.72229999999999</v>
      </c>
      <c r="N859" s="119" t="s">
        <v>52</v>
      </c>
      <c r="O859" s="120">
        <f>SUM(J835:J864)</f>
        <v>94355.639300000039</v>
      </c>
      <c r="P859" s="76">
        <f>SUM(L835:L864)</f>
        <v>24193.754300000015</v>
      </c>
      <c r="V859" s="36">
        <f t="shared" si="133"/>
        <v>1446.09</v>
      </c>
      <c r="W859" s="36">
        <f t="shared" si="134"/>
        <v>1437.43</v>
      </c>
    </row>
    <row r="860" spans="1:23" x14ac:dyDescent="0.2">
      <c r="A860" s="29">
        <v>41817</v>
      </c>
      <c r="B860" s="2">
        <v>298335408.85000002</v>
      </c>
      <c r="C860" s="2">
        <v>1441.76</v>
      </c>
      <c r="D860" s="2">
        <f t="shared" si="135"/>
        <v>0</v>
      </c>
      <c r="E860" s="30">
        <f t="shared" si="135"/>
        <v>0</v>
      </c>
      <c r="F860" s="73">
        <f t="shared" si="136"/>
        <v>0</v>
      </c>
      <c r="G860" s="43">
        <f t="shared" si="136"/>
        <v>0</v>
      </c>
      <c r="I860" s="19">
        <f t="shared" si="139"/>
        <v>7336.12</v>
      </c>
      <c r="J860" s="138">
        <f t="shared" si="137"/>
        <v>3178.9839000000002</v>
      </c>
      <c r="K860" s="78">
        <f t="shared" si="131"/>
        <v>572.21709999999996</v>
      </c>
      <c r="L860" s="144">
        <f t="shared" si="138"/>
        <v>815.1241</v>
      </c>
      <c r="M860" s="87">
        <f t="shared" si="132"/>
        <v>146.72229999999999</v>
      </c>
      <c r="N860" s="119" t="s">
        <v>53</v>
      </c>
      <c r="O860" s="76">
        <f>SUM(K835:K864)</f>
        <v>16984.014999999996</v>
      </c>
      <c r="P860" s="76">
        <f>SUM(M835:M864)</f>
        <v>4354.8746999999985</v>
      </c>
      <c r="V860" s="36">
        <f t="shared" si="133"/>
        <v>1446.09</v>
      </c>
      <c r="W860" s="36">
        <f t="shared" si="134"/>
        <v>1437.43</v>
      </c>
    </row>
    <row r="861" spans="1:23" x14ac:dyDescent="0.2">
      <c r="A861" s="29">
        <v>41818</v>
      </c>
      <c r="B861" s="2">
        <v>298335408.85000002</v>
      </c>
      <c r="C861" s="2">
        <v>1441.76</v>
      </c>
      <c r="D861" s="2">
        <f t="shared" si="135"/>
        <v>0</v>
      </c>
      <c r="E861" s="30">
        <f t="shared" si="135"/>
        <v>0</v>
      </c>
      <c r="F861" s="73">
        <f t="shared" si="136"/>
        <v>0</v>
      </c>
      <c r="G861" s="43">
        <f t="shared" si="136"/>
        <v>0</v>
      </c>
      <c r="I861" s="19">
        <f t="shared" si="139"/>
        <v>7336.12</v>
      </c>
      <c r="J861" s="138">
        <f t="shared" si="137"/>
        <v>3178.9839000000002</v>
      </c>
      <c r="K861" s="78">
        <f t="shared" si="131"/>
        <v>572.21709999999996</v>
      </c>
      <c r="L861" s="144">
        <f t="shared" si="138"/>
        <v>815.1241</v>
      </c>
      <c r="M861" s="87">
        <f t="shared" si="132"/>
        <v>146.72229999999999</v>
      </c>
      <c r="N861" s="193" t="s">
        <v>10</v>
      </c>
      <c r="O861" s="193"/>
      <c r="P861" s="193"/>
      <c r="V861" s="36">
        <f t="shared" si="133"/>
        <v>1446.09</v>
      </c>
      <c r="W861" s="36">
        <f t="shared" si="134"/>
        <v>1437.43</v>
      </c>
    </row>
    <row r="862" spans="1:23" x14ac:dyDescent="0.2">
      <c r="A862" s="29">
        <v>41819</v>
      </c>
      <c r="B862" s="2">
        <v>298335408.85000002</v>
      </c>
      <c r="C862" s="2">
        <v>1441.76</v>
      </c>
      <c r="D862" s="2">
        <f t="shared" si="135"/>
        <v>0</v>
      </c>
      <c r="E862" s="30">
        <f t="shared" si="135"/>
        <v>0</v>
      </c>
      <c r="F862" s="73">
        <f t="shared" si="136"/>
        <v>0</v>
      </c>
      <c r="G862" s="43">
        <f t="shared" si="136"/>
        <v>0</v>
      </c>
      <c r="I862" s="19">
        <f t="shared" si="139"/>
        <v>7336.12</v>
      </c>
      <c r="J862" s="138">
        <f t="shared" si="137"/>
        <v>3178.9839000000002</v>
      </c>
      <c r="K862" s="78">
        <f t="shared" si="131"/>
        <v>572.21709999999996</v>
      </c>
      <c r="L862" s="144">
        <f t="shared" si="138"/>
        <v>815.1241</v>
      </c>
      <c r="M862" s="87">
        <f t="shared" si="132"/>
        <v>146.72229999999999</v>
      </c>
      <c r="N862" s="92" t="s">
        <v>43</v>
      </c>
      <c r="O862" s="172" t="s">
        <v>39</v>
      </c>
      <c r="P862" s="93" t="s">
        <v>40</v>
      </c>
      <c r="V862" s="36">
        <f t="shared" si="133"/>
        <v>1446.09</v>
      </c>
      <c r="W862" s="36">
        <f t="shared" si="134"/>
        <v>1437.43</v>
      </c>
    </row>
    <row r="863" spans="1:23" x14ac:dyDescent="0.2">
      <c r="A863" s="29">
        <v>41820</v>
      </c>
      <c r="B863" s="31">
        <v>203186891.03999999</v>
      </c>
      <c r="C863" s="31">
        <v>981.94</v>
      </c>
      <c r="D863" s="2">
        <f t="shared" si="135"/>
        <v>-95148517.810000032</v>
      </c>
      <c r="E863" s="30">
        <f t="shared" si="135"/>
        <v>-459.81999999999994</v>
      </c>
      <c r="F863" s="73">
        <f t="shared" si="136"/>
        <v>-0.31893136043345</v>
      </c>
      <c r="G863" s="43">
        <f t="shared" si="136"/>
        <v>-0.3189296415492176</v>
      </c>
      <c r="I863" s="32">
        <f t="shared" si="139"/>
        <v>7336.12</v>
      </c>
      <c r="J863" s="138">
        <f t="shared" si="137"/>
        <v>3178.9839000000002</v>
      </c>
      <c r="K863" s="78">
        <f t="shared" si="131"/>
        <v>572.21709999999996</v>
      </c>
      <c r="L863" s="144">
        <f t="shared" si="138"/>
        <v>815.1241</v>
      </c>
      <c r="M863" s="87">
        <f t="shared" si="132"/>
        <v>146.72229999999999</v>
      </c>
      <c r="N863" s="94">
        <f>SUM(I835:I863)</f>
        <v>212747.47999999992</v>
      </c>
      <c r="O863" s="89">
        <f>IF(SUM(J835:J864)&lt;20000,20000,SUM(J835:J864))</f>
        <v>94355.639300000039</v>
      </c>
      <c r="P863" s="91">
        <f>IF(SUM(L835:L864)&lt;6000,6000,SUM(L835:L864))</f>
        <v>24193.754300000015</v>
      </c>
      <c r="V863" s="36">
        <f t="shared" si="133"/>
        <v>984.8900000000001</v>
      </c>
      <c r="W863" s="36">
        <f t="shared" si="134"/>
        <v>978.99</v>
      </c>
    </row>
    <row r="864" spans="1:23" x14ac:dyDescent="0.2">
      <c r="A864" s="29">
        <v>41821</v>
      </c>
      <c r="B864" s="2">
        <v>203186891.03999999</v>
      </c>
      <c r="C864" s="2">
        <v>981.94</v>
      </c>
      <c r="D864" s="2">
        <f t="shared" si="135"/>
        <v>0</v>
      </c>
      <c r="E864" s="30">
        <f t="shared" si="135"/>
        <v>0</v>
      </c>
      <c r="F864" s="73">
        <f t="shared" si="136"/>
        <v>0</v>
      </c>
      <c r="G864" s="43">
        <f t="shared" si="136"/>
        <v>0</v>
      </c>
      <c r="I864" s="31">
        <f t="shared" si="139"/>
        <v>4996.3999999999996</v>
      </c>
      <c r="J864" s="139">
        <f t="shared" si="137"/>
        <v>2165.1062000000002</v>
      </c>
      <c r="K864" s="79">
        <f t="shared" si="131"/>
        <v>389.71910000000003</v>
      </c>
      <c r="L864" s="139">
        <f t="shared" si="138"/>
        <v>555.15539999999999</v>
      </c>
      <c r="M864" s="79">
        <f t="shared" si="132"/>
        <v>99.927999999999997</v>
      </c>
      <c r="N864" s="94">
        <f>ROUND(N863*18/118,2)</f>
        <v>32453.01</v>
      </c>
      <c r="O864" s="95">
        <f>IF(O863=TRUE,SUM(K835:K864),O863*18%)</f>
        <v>16984.015074000006</v>
      </c>
      <c r="P864" s="96">
        <f>IF(P863=TRUE,SUM(M835:M864),P863*18%)</f>
        <v>4354.8757740000028</v>
      </c>
      <c r="V864" s="36">
        <f t="shared" si="133"/>
        <v>984.8900000000001</v>
      </c>
      <c r="W864" s="36">
        <f t="shared" si="134"/>
        <v>978.99</v>
      </c>
    </row>
    <row r="865" spans="1:23" x14ac:dyDescent="0.2">
      <c r="A865" s="29">
        <v>41822</v>
      </c>
      <c r="B865" s="2">
        <v>203186891.03999999</v>
      </c>
      <c r="C865" s="2">
        <v>981.94</v>
      </c>
      <c r="D865" s="2">
        <f t="shared" si="135"/>
        <v>0</v>
      </c>
      <c r="E865" s="30">
        <f t="shared" si="135"/>
        <v>0</v>
      </c>
      <c r="F865" s="73">
        <f t="shared" si="136"/>
        <v>0</v>
      </c>
      <c r="G865" s="43">
        <f t="shared" si="136"/>
        <v>0</v>
      </c>
      <c r="I865" s="31">
        <f t="shared" si="139"/>
        <v>4996.3999999999996</v>
      </c>
      <c r="J865" s="137">
        <f t="shared" si="137"/>
        <v>2165.1062000000002</v>
      </c>
      <c r="K865" s="77">
        <f t="shared" si="131"/>
        <v>389.71910000000003</v>
      </c>
      <c r="L865" s="137">
        <f t="shared" si="138"/>
        <v>555.15539999999999</v>
      </c>
      <c r="M865" s="77">
        <f t="shared" si="132"/>
        <v>99.927999999999997</v>
      </c>
      <c r="N865" s="190" t="s">
        <v>47</v>
      </c>
      <c r="O865" s="190"/>
      <c r="P865" s="190"/>
      <c r="Q865" s="34"/>
      <c r="V865" s="36">
        <f t="shared" si="133"/>
        <v>984.8900000000001</v>
      </c>
      <c r="W865" s="36">
        <f t="shared" si="134"/>
        <v>978.99</v>
      </c>
    </row>
    <row r="866" spans="1:23" x14ac:dyDescent="0.2">
      <c r="A866" s="29">
        <v>41823</v>
      </c>
      <c r="B866" s="2">
        <v>203186891.03999999</v>
      </c>
      <c r="C866" s="2">
        <v>981.94</v>
      </c>
      <c r="D866" s="2">
        <f t="shared" si="135"/>
        <v>0</v>
      </c>
      <c r="E866" s="30">
        <f t="shared" si="135"/>
        <v>0</v>
      </c>
      <c r="F866" s="73">
        <f t="shared" si="136"/>
        <v>0</v>
      </c>
      <c r="G866" s="43">
        <f t="shared" si="136"/>
        <v>0</v>
      </c>
      <c r="I866" s="19">
        <f t="shared" si="139"/>
        <v>4996.3999999999996</v>
      </c>
      <c r="J866" s="138">
        <f t="shared" si="137"/>
        <v>2165.1062000000002</v>
      </c>
      <c r="K866" s="78">
        <f t="shared" si="131"/>
        <v>389.71910000000003</v>
      </c>
      <c r="L866" s="144">
        <f t="shared" si="138"/>
        <v>555.15539999999999</v>
      </c>
      <c r="M866" s="87">
        <f t="shared" si="132"/>
        <v>99.927999999999997</v>
      </c>
      <c r="N866" s="14"/>
      <c r="O866" s="14"/>
      <c r="P866" s="14"/>
      <c r="Q866" s="34"/>
      <c r="V866" s="36">
        <f t="shared" si="133"/>
        <v>984.8900000000001</v>
      </c>
      <c r="W866" s="36">
        <f t="shared" si="134"/>
        <v>978.99</v>
      </c>
    </row>
    <row r="867" spans="1:23" x14ac:dyDescent="0.2">
      <c r="A867" s="29">
        <v>41824</v>
      </c>
      <c r="B867" s="2">
        <v>203186891.03999999</v>
      </c>
      <c r="C867" s="2">
        <v>981.94</v>
      </c>
      <c r="D867" s="2">
        <f t="shared" si="135"/>
        <v>0</v>
      </c>
      <c r="E867" s="30">
        <f t="shared" si="135"/>
        <v>0</v>
      </c>
      <c r="F867" s="73">
        <f t="shared" si="136"/>
        <v>0</v>
      </c>
      <c r="G867" s="43">
        <f t="shared" si="136"/>
        <v>0</v>
      </c>
      <c r="I867" s="19">
        <f t="shared" si="139"/>
        <v>4996.3999999999996</v>
      </c>
      <c r="J867" s="138">
        <f t="shared" si="137"/>
        <v>2165.1062000000002</v>
      </c>
      <c r="K867" s="78">
        <f t="shared" si="131"/>
        <v>389.71910000000003</v>
      </c>
      <c r="L867" s="144">
        <f t="shared" si="138"/>
        <v>555.15539999999999</v>
      </c>
      <c r="M867" s="87">
        <f t="shared" si="132"/>
        <v>99.927999999999997</v>
      </c>
      <c r="N867" s="75"/>
      <c r="O867" s="75"/>
      <c r="P867" s="75"/>
      <c r="Q867" s="34"/>
      <c r="V867" s="36">
        <f t="shared" si="133"/>
        <v>984.8900000000001</v>
      </c>
      <c r="W867" s="36">
        <f t="shared" si="134"/>
        <v>978.99</v>
      </c>
    </row>
    <row r="868" spans="1:23" x14ac:dyDescent="0.2">
      <c r="A868" s="29">
        <v>41825</v>
      </c>
      <c r="B868" s="2">
        <v>203186891.03999999</v>
      </c>
      <c r="C868" s="2">
        <v>981.94</v>
      </c>
      <c r="D868" s="2">
        <f t="shared" si="135"/>
        <v>0</v>
      </c>
      <c r="E868" s="30">
        <f t="shared" si="135"/>
        <v>0</v>
      </c>
      <c r="F868" s="73">
        <f t="shared" si="136"/>
        <v>0</v>
      </c>
      <c r="G868" s="43">
        <f t="shared" si="136"/>
        <v>0</v>
      </c>
      <c r="I868" s="19">
        <f t="shared" si="139"/>
        <v>4996.3999999999996</v>
      </c>
      <c r="J868" s="138">
        <f t="shared" si="137"/>
        <v>2165.1062000000002</v>
      </c>
      <c r="K868" s="78">
        <f t="shared" si="131"/>
        <v>389.71910000000003</v>
      </c>
      <c r="L868" s="144">
        <f t="shared" si="138"/>
        <v>555.15539999999999</v>
      </c>
      <c r="M868" s="87">
        <f t="shared" si="132"/>
        <v>99.927999999999997</v>
      </c>
      <c r="N868" s="75"/>
      <c r="O868" s="75"/>
      <c r="P868" s="75"/>
      <c r="Q868" s="34"/>
      <c r="V868" s="36">
        <f t="shared" si="133"/>
        <v>984.8900000000001</v>
      </c>
      <c r="W868" s="36">
        <f t="shared" si="134"/>
        <v>978.99</v>
      </c>
    </row>
    <row r="869" spans="1:23" x14ac:dyDescent="0.2">
      <c r="A869" s="29">
        <v>41826</v>
      </c>
      <c r="B869" s="2">
        <v>203186891.03999999</v>
      </c>
      <c r="C869" s="2">
        <v>981.94</v>
      </c>
      <c r="D869" s="2">
        <f t="shared" si="135"/>
        <v>0</v>
      </c>
      <c r="E869" s="30">
        <f t="shared" si="135"/>
        <v>0</v>
      </c>
      <c r="F869" s="73">
        <f t="shared" si="136"/>
        <v>0</v>
      </c>
      <c r="G869" s="43">
        <f t="shared" si="136"/>
        <v>0</v>
      </c>
      <c r="I869" s="19">
        <f t="shared" si="139"/>
        <v>4996.3999999999996</v>
      </c>
      <c r="J869" s="138">
        <f t="shared" si="137"/>
        <v>2165.1062000000002</v>
      </c>
      <c r="K869" s="78">
        <f t="shared" si="131"/>
        <v>389.71910000000003</v>
      </c>
      <c r="L869" s="144">
        <f t="shared" si="138"/>
        <v>555.15539999999999</v>
      </c>
      <c r="M869" s="87">
        <f t="shared" si="132"/>
        <v>99.927999999999997</v>
      </c>
      <c r="N869" s="14"/>
      <c r="O869" s="14"/>
      <c r="P869" s="14"/>
      <c r="Q869" s="34"/>
      <c r="V869" s="36">
        <f t="shared" si="133"/>
        <v>984.8900000000001</v>
      </c>
      <c r="W869" s="36">
        <f t="shared" si="134"/>
        <v>978.99</v>
      </c>
    </row>
    <row r="870" spans="1:23" x14ac:dyDescent="0.2">
      <c r="A870" s="29">
        <v>41827</v>
      </c>
      <c r="B870" s="2">
        <v>203186891.03999999</v>
      </c>
      <c r="C870" s="2">
        <v>981.94</v>
      </c>
      <c r="D870" s="2">
        <f t="shared" si="135"/>
        <v>0</v>
      </c>
      <c r="E870" s="30">
        <f t="shared" si="135"/>
        <v>0</v>
      </c>
      <c r="F870" s="73">
        <f t="shared" si="136"/>
        <v>0</v>
      </c>
      <c r="G870" s="43">
        <f t="shared" si="136"/>
        <v>0</v>
      </c>
      <c r="I870" s="19">
        <f t="shared" si="139"/>
        <v>4996.3999999999996</v>
      </c>
      <c r="J870" s="138">
        <f t="shared" si="137"/>
        <v>2165.1062000000002</v>
      </c>
      <c r="K870" s="78">
        <f t="shared" si="131"/>
        <v>389.71910000000003</v>
      </c>
      <c r="L870" s="144">
        <f t="shared" si="138"/>
        <v>555.15539999999999</v>
      </c>
      <c r="M870" s="87">
        <f t="shared" si="132"/>
        <v>99.927999999999997</v>
      </c>
      <c r="N870" s="14"/>
      <c r="O870" s="14"/>
      <c r="P870" s="14"/>
      <c r="Q870" s="34"/>
      <c r="V870" s="36">
        <f t="shared" si="133"/>
        <v>984.8900000000001</v>
      </c>
      <c r="W870" s="36">
        <f t="shared" si="134"/>
        <v>978.99</v>
      </c>
    </row>
    <row r="871" spans="1:23" x14ac:dyDescent="0.2">
      <c r="A871" s="29">
        <v>41828</v>
      </c>
      <c r="B871" s="2">
        <v>203186891.03999999</v>
      </c>
      <c r="C871" s="2">
        <v>981.94</v>
      </c>
      <c r="D871" s="2">
        <f t="shared" si="135"/>
        <v>0</v>
      </c>
      <c r="E871" s="30">
        <f t="shared" si="135"/>
        <v>0</v>
      </c>
      <c r="F871" s="73">
        <f t="shared" si="136"/>
        <v>0</v>
      </c>
      <c r="G871" s="43">
        <f t="shared" si="136"/>
        <v>0</v>
      </c>
      <c r="I871" s="31">
        <f t="shared" si="139"/>
        <v>4996.3999999999996</v>
      </c>
      <c r="J871" s="137">
        <f t="shared" si="137"/>
        <v>2165.1062000000002</v>
      </c>
      <c r="K871" s="77">
        <f t="shared" si="131"/>
        <v>389.71910000000003</v>
      </c>
      <c r="L871" s="137">
        <f t="shared" si="138"/>
        <v>555.15539999999999</v>
      </c>
      <c r="M871" s="77">
        <f t="shared" si="132"/>
        <v>99.927999999999997</v>
      </c>
      <c r="N871" s="14"/>
      <c r="O871" s="14"/>
      <c r="P871" s="14"/>
      <c r="Q871" s="34"/>
      <c r="V871" s="36">
        <f t="shared" si="133"/>
        <v>984.8900000000001</v>
      </c>
      <c r="W871" s="36">
        <f t="shared" si="134"/>
        <v>978.99</v>
      </c>
    </row>
    <row r="872" spans="1:23" x14ac:dyDescent="0.2">
      <c r="A872" s="29">
        <v>41829</v>
      </c>
      <c r="B872" s="2">
        <v>203186891.03999999</v>
      </c>
      <c r="C872" s="2">
        <v>981.94</v>
      </c>
      <c r="D872" s="2">
        <f t="shared" si="135"/>
        <v>0</v>
      </c>
      <c r="E872" s="30">
        <f t="shared" si="135"/>
        <v>0</v>
      </c>
      <c r="F872" s="73">
        <f t="shared" si="136"/>
        <v>0</v>
      </c>
      <c r="G872" s="43">
        <f t="shared" si="136"/>
        <v>0</v>
      </c>
      <c r="I872" s="31">
        <f t="shared" si="139"/>
        <v>4996.3999999999996</v>
      </c>
      <c r="J872" s="137">
        <f t="shared" si="137"/>
        <v>2165.1062000000002</v>
      </c>
      <c r="K872" s="77">
        <f t="shared" si="131"/>
        <v>389.71910000000003</v>
      </c>
      <c r="L872" s="137">
        <f t="shared" si="138"/>
        <v>555.15539999999999</v>
      </c>
      <c r="M872" s="77">
        <f t="shared" si="132"/>
        <v>99.927999999999997</v>
      </c>
      <c r="N872" s="14"/>
      <c r="O872" s="14"/>
      <c r="P872" s="14"/>
      <c r="V872" s="36">
        <f t="shared" si="133"/>
        <v>984.8900000000001</v>
      </c>
      <c r="W872" s="36">
        <f t="shared" si="134"/>
        <v>978.99</v>
      </c>
    </row>
    <row r="873" spans="1:23" x14ac:dyDescent="0.2">
      <c r="A873" s="29">
        <v>41830</v>
      </c>
      <c r="B873" s="2">
        <v>203186891.03999999</v>
      </c>
      <c r="C873" s="2">
        <v>981.94</v>
      </c>
      <c r="D873" s="2">
        <f t="shared" si="135"/>
        <v>0</v>
      </c>
      <c r="E873" s="30">
        <f t="shared" si="135"/>
        <v>0</v>
      </c>
      <c r="F873" s="73">
        <f t="shared" si="136"/>
        <v>0</v>
      </c>
      <c r="G873" s="43">
        <f t="shared" si="136"/>
        <v>0</v>
      </c>
      <c r="I873" s="19">
        <f t="shared" si="139"/>
        <v>4996.3999999999996</v>
      </c>
      <c r="J873" s="138">
        <f t="shared" si="137"/>
        <v>2165.1062000000002</v>
      </c>
      <c r="K873" s="78">
        <f t="shared" si="131"/>
        <v>389.71910000000003</v>
      </c>
      <c r="L873" s="144">
        <f t="shared" si="138"/>
        <v>555.15539999999999</v>
      </c>
      <c r="M873" s="87">
        <f t="shared" si="132"/>
        <v>99.927999999999997</v>
      </c>
      <c r="N873" s="14"/>
      <c r="O873" s="14"/>
      <c r="P873" s="14"/>
      <c r="V873" s="36">
        <f t="shared" si="133"/>
        <v>984.8900000000001</v>
      </c>
      <c r="W873" s="36">
        <f t="shared" si="134"/>
        <v>978.99</v>
      </c>
    </row>
    <row r="874" spans="1:23" x14ac:dyDescent="0.2">
      <c r="A874" s="29">
        <v>41831</v>
      </c>
      <c r="B874" s="2">
        <v>203186891.03999999</v>
      </c>
      <c r="C874" s="2">
        <v>981.94</v>
      </c>
      <c r="D874" s="2">
        <f t="shared" si="135"/>
        <v>0</v>
      </c>
      <c r="E874" s="30">
        <f t="shared" si="135"/>
        <v>0</v>
      </c>
      <c r="F874" s="73">
        <f t="shared" si="136"/>
        <v>0</v>
      </c>
      <c r="G874" s="43">
        <f t="shared" si="136"/>
        <v>0</v>
      </c>
      <c r="I874" s="19">
        <f t="shared" si="139"/>
        <v>4996.3999999999996</v>
      </c>
      <c r="J874" s="138">
        <f t="shared" si="137"/>
        <v>2165.1062000000002</v>
      </c>
      <c r="K874" s="78">
        <f t="shared" si="131"/>
        <v>389.71910000000003</v>
      </c>
      <c r="L874" s="144">
        <f t="shared" si="138"/>
        <v>555.15539999999999</v>
      </c>
      <c r="M874" s="87">
        <f t="shared" si="132"/>
        <v>99.927999999999997</v>
      </c>
      <c r="N874" s="14"/>
      <c r="O874" s="14"/>
      <c r="P874" s="14"/>
      <c r="V874" s="36">
        <f t="shared" si="133"/>
        <v>984.8900000000001</v>
      </c>
      <c r="W874" s="36">
        <f t="shared" si="134"/>
        <v>978.99</v>
      </c>
    </row>
    <row r="875" spans="1:23" x14ac:dyDescent="0.2">
      <c r="A875" s="29">
        <v>41832</v>
      </c>
      <c r="B875" s="2">
        <v>203186891.03999999</v>
      </c>
      <c r="C875" s="2">
        <v>981.94</v>
      </c>
      <c r="D875" s="2">
        <f t="shared" si="135"/>
        <v>0</v>
      </c>
      <c r="E875" s="30">
        <f t="shared" si="135"/>
        <v>0</v>
      </c>
      <c r="F875" s="73">
        <f t="shared" si="136"/>
        <v>0</v>
      </c>
      <c r="G875" s="43">
        <f t="shared" si="136"/>
        <v>0</v>
      </c>
      <c r="I875" s="19">
        <f t="shared" si="139"/>
        <v>4996.3999999999996</v>
      </c>
      <c r="J875" s="138">
        <f t="shared" si="137"/>
        <v>2165.1062000000002</v>
      </c>
      <c r="K875" s="78">
        <f t="shared" si="131"/>
        <v>389.71910000000003</v>
      </c>
      <c r="L875" s="144">
        <f t="shared" si="138"/>
        <v>555.15539999999999</v>
      </c>
      <c r="M875" s="87">
        <f t="shared" si="132"/>
        <v>99.927999999999997</v>
      </c>
      <c r="N875" s="14"/>
      <c r="O875" s="14"/>
      <c r="P875" s="14"/>
      <c r="V875" s="36">
        <f t="shared" si="133"/>
        <v>984.8900000000001</v>
      </c>
      <c r="W875" s="36">
        <f t="shared" si="134"/>
        <v>978.99</v>
      </c>
    </row>
    <row r="876" spans="1:23" x14ac:dyDescent="0.2">
      <c r="A876" s="29">
        <v>41833</v>
      </c>
      <c r="B876" s="2">
        <v>203186891.03999999</v>
      </c>
      <c r="C876" s="2">
        <v>981.94</v>
      </c>
      <c r="D876" s="2">
        <f t="shared" si="135"/>
        <v>0</v>
      </c>
      <c r="E876" s="30">
        <f t="shared" si="135"/>
        <v>0</v>
      </c>
      <c r="F876" s="73">
        <f t="shared" si="136"/>
        <v>0</v>
      </c>
      <c r="G876" s="43">
        <f t="shared" si="136"/>
        <v>0</v>
      </c>
      <c r="I876" s="19">
        <f t="shared" si="139"/>
        <v>4996.3999999999996</v>
      </c>
      <c r="J876" s="138">
        <f t="shared" si="137"/>
        <v>2165.1062000000002</v>
      </c>
      <c r="K876" s="78">
        <f t="shared" si="131"/>
        <v>389.71910000000003</v>
      </c>
      <c r="L876" s="144">
        <f t="shared" si="138"/>
        <v>555.15539999999999</v>
      </c>
      <c r="M876" s="87">
        <f t="shared" si="132"/>
        <v>99.927999999999997</v>
      </c>
      <c r="N876" s="14"/>
      <c r="O876" s="14"/>
      <c r="P876" s="14"/>
      <c r="V876" s="36">
        <f t="shared" si="133"/>
        <v>984.8900000000001</v>
      </c>
      <c r="W876" s="36">
        <f t="shared" si="134"/>
        <v>978.99</v>
      </c>
    </row>
    <row r="877" spans="1:23" x14ac:dyDescent="0.2">
      <c r="A877" s="29">
        <v>41834</v>
      </c>
      <c r="B877" s="2">
        <v>203186891.03999999</v>
      </c>
      <c r="C877" s="2">
        <v>981.94</v>
      </c>
      <c r="D877" s="2">
        <f t="shared" si="135"/>
        <v>0</v>
      </c>
      <c r="E877" s="30">
        <f t="shared" si="135"/>
        <v>0</v>
      </c>
      <c r="F877" s="73">
        <f t="shared" si="136"/>
        <v>0</v>
      </c>
      <c r="G877" s="43">
        <f t="shared" si="136"/>
        <v>0</v>
      </c>
      <c r="I877" s="19">
        <f t="shared" si="139"/>
        <v>4996.3999999999996</v>
      </c>
      <c r="J877" s="138">
        <f t="shared" si="137"/>
        <v>2165.1062000000002</v>
      </c>
      <c r="K877" s="78">
        <f t="shared" si="131"/>
        <v>389.71910000000003</v>
      </c>
      <c r="L877" s="144">
        <f t="shared" si="138"/>
        <v>555.15539999999999</v>
      </c>
      <c r="M877" s="87">
        <f t="shared" si="132"/>
        <v>99.927999999999997</v>
      </c>
      <c r="N877" s="14"/>
      <c r="O877" s="14"/>
      <c r="P877" s="14"/>
      <c r="V877" s="36">
        <f t="shared" si="133"/>
        <v>984.8900000000001</v>
      </c>
      <c r="W877" s="36">
        <f t="shared" si="134"/>
        <v>978.99</v>
      </c>
    </row>
    <row r="878" spans="1:23" x14ac:dyDescent="0.2">
      <c r="A878" s="29">
        <v>41835</v>
      </c>
      <c r="B878" s="2">
        <v>203186891.03999999</v>
      </c>
      <c r="C878" s="2">
        <v>981.94</v>
      </c>
      <c r="D878" s="2">
        <f t="shared" si="135"/>
        <v>0</v>
      </c>
      <c r="E878" s="30">
        <f t="shared" si="135"/>
        <v>0</v>
      </c>
      <c r="F878" s="73">
        <f t="shared" si="136"/>
        <v>0</v>
      </c>
      <c r="G878" s="43">
        <f t="shared" si="136"/>
        <v>0</v>
      </c>
      <c r="I878" s="31">
        <f t="shared" si="139"/>
        <v>4996.3999999999996</v>
      </c>
      <c r="J878" s="137">
        <f t="shared" si="137"/>
        <v>2165.1062000000002</v>
      </c>
      <c r="K878" s="77">
        <f t="shared" si="131"/>
        <v>389.71910000000003</v>
      </c>
      <c r="L878" s="137">
        <f t="shared" si="138"/>
        <v>555.15539999999999</v>
      </c>
      <c r="M878" s="77">
        <f t="shared" si="132"/>
        <v>99.927999999999997</v>
      </c>
      <c r="N878" s="14"/>
      <c r="O878" s="14"/>
      <c r="P878" s="14"/>
      <c r="V878" s="36">
        <f t="shared" si="133"/>
        <v>984.8900000000001</v>
      </c>
      <c r="W878" s="36">
        <f t="shared" si="134"/>
        <v>978.99</v>
      </c>
    </row>
    <row r="879" spans="1:23" x14ac:dyDescent="0.2">
      <c r="A879" s="29">
        <v>41836</v>
      </c>
      <c r="B879" s="2">
        <v>203186891.03999999</v>
      </c>
      <c r="C879" s="2">
        <v>981.94</v>
      </c>
      <c r="D879" s="2">
        <f t="shared" si="135"/>
        <v>0</v>
      </c>
      <c r="E879" s="30">
        <f t="shared" si="135"/>
        <v>0</v>
      </c>
      <c r="F879" s="73">
        <f t="shared" si="136"/>
        <v>0</v>
      </c>
      <c r="G879" s="43">
        <f t="shared" si="136"/>
        <v>0</v>
      </c>
      <c r="I879" s="31">
        <f t="shared" ref="I879:I910" si="140">ROUND(B878*$N$2/$O$1053,2)</f>
        <v>4996.3999999999996</v>
      </c>
      <c r="J879" s="137">
        <f t="shared" si="137"/>
        <v>2165.1062000000002</v>
      </c>
      <c r="K879" s="77">
        <f t="shared" si="131"/>
        <v>389.71910000000003</v>
      </c>
      <c r="L879" s="137">
        <f t="shared" si="138"/>
        <v>555.15539999999999</v>
      </c>
      <c r="M879" s="77">
        <f t="shared" si="132"/>
        <v>99.927999999999997</v>
      </c>
      <c r="N879" s="14"/>
      <c r="O879" s="14"/>
      <c r="P879" s="14"/>
      <c r="V879" s="36">
        <f t="shared" si="133"/>
        <v>984.8900000000001</v>
      </c>
      <c r="W879" s="36">
        <f t="shared" si="134"/>
        <v>978.99</v>
      </c>
    </row>
    <row r="880" spans="1:23" x14ac:dyDescent="0.2">
      <c r="A880" s="29">
        <v>41837</v>
      </c>
      <c r="B880" s="2">
        <v>203186891.03999999</v>
      </c>
      <c r="C880" s="2">
        <v>981.94</v>
      </c>
      <c r="D880" s="2">
        <f t="shared" si="135"/>
        <v>0</v>
      </c>
      <c r="E880" s="30">
        <f t="shared" si="135"/>
        <v>0</v>
      </c>
      <c r="F880" s="73">
        <f t="shared" si="136"/>
        <v>0</v>
      </c>
      <c r="G880" s="43">
        <f t="shared" si="136"/>
        <v>0</v>
      </c>
      <c r="I880" s="19">
        <f t="shared" si="140"/>
        <v>4996.3999999999996</v>
      </c>
      <c r="J880" s="138">
        <f t="shared" si="137"/>
        <v>2165.1062000000002</v>
      </c>
      <c r="K880" s="78">
        <f t="shared" si="131"/>
        <v>389.71910000000003</v>
      </c>
      <c r="L880" s="144">
        <f t="shared" si="138"/>
        <v>555.15539999999999</v>
      </c>
      <c r="M880" s="87">
        <f t="shared" si="132"/>
        <v>99.927999999999997</v>
      </c>
      <c r="N880" s="14"/>
      <c r="O880" s="14"/>
      <c r="P880" s="14"/>
      <c r="V880" s="36">
        <f t="shared" si="133"/>
        <v>984.8900000000001</v>
      </c>
      <c r="W880" s="36">
        <f t="shared" si="134"/>
        <v>978.99</v>
      </c>
    </row>
    <row r="881" spans="1:23" x14ac:dyDescent="0.2">
      <c r="A881" s="29">
        <v>41838</v>
      </c>
      <c r="B881" s="2">
        <v>203186891.03999999</v>
      </c>
      <c r="C881" s="2">
        <v>981.94</v>
      </c>
      <c r="D881" s="2">
        <f t="shared" si="135"/>
        <v>0</v>
      </c>
      <c r="E881" s="30">
        <f t="shared" si="135"/>
        <v>0</v>
      </c>
      <c r="F881" s="73">
        <f t="shared" si="136"/>
        <v>0</v>
      </c>
      <c r="G881" s="43">
        <f t="shared" si="136"/>
        <v>0</v>
      </c>
      <c r="I881" s="19">
        <f t="shared" si="140"/>
        <v>4996.3999999999996</v>
      </c>
      <c r="J881" s="138">
        <f t="shared" si="137"/>
        <v>2165.1062000000002</v>
      </c>
      <c r="K881" s="78">
        <f t="shared" si="131"/>
        <v>389.71910000000003</v>
      </c>
      <c r="L881" s="144">
        <f t="shared" si="138"/>
        <v>555.15539999999999</v>
      </c>
      <c r="M881" s="87">
        <f t="shared" si="132"/>
        <v>99.927999999999997</v>
      </c>
      <c r="N881" s="14"/>
      <c r="O881" s="14"/>
      <c r="P881" s="14"/>
      <c r="V881" s="36">
        <f t="shared" si="133"/>
        <v>984.8900000000001</v>
      </c>
      <c r="W881" s="36">
        <f t="shared" si="134"/>
        <v>978.99</v>
      </c>
    </row>
    <row r="882" spans="1:23" x14ac:dyDescent="0.2">
      <c r="A882" s="29">
        <v>41839</v>
      </c>
      <c r="B882" s="2">
        <v>203186891.03999999</v>
      </c>
      <c r="C882" s="2">
        <v>981.94</v>
      </c>
      <c r="D882" s="2">
        <f t="shared" si="135"/>
        <v>0</v>
      </c>
      <c r="E882" s="30">
        <f t="shared" si="135"/>
        <v>0</v>
      </c>
      <c r="F882" s="73">
        <f t="shared" si="136"/>
        <v>0</v>
      </c>
      <c r="G882" s="43">
        <f t="shared" si="136"/>
        <v>0</v>
      </c>
      <c r="I882" s="19">
        <f t="shared" si="140"/>
        <v>4996.3999999999996</v>
      </c>
      <c r="J882" s="138">
        <f t="shared" si="137"/>
        <v>2165.1062000000002</v>
      </c>
      <c r="K882" s="78">
        <f t="shared" si="131"/>
        <v>389.71910000000003</v>
      </c>
      <c r="L882" s="144">
        <f t="shared" si="138"/>
        <v>555.15539999999999</v>
      </c>
      <c r="M882" s="87">
        <f t="shared" si="132"/>
        <v>99.927999999999997</v>
      </c>
      <c r="N882" s="14"/>
      <c r="O882" s="14"/>
      <c r="P882" s="14"/>
      <c r="V882" s="36">
        <f t="shared" si="133"/>
        <v>984.8900000000001</v>
      </c>
      <c r="W882" s="36">
        <f t="shared" si="134"/>
        <v>978.99</v>
      </c>
    </row>
    <row r="883" spans="1:23" x14ac:dyDescent="0.2">
      <c r="A883" s="29">
        <v>41840</v>
      </c>
      <c r="B883" s="2">
        <v>203186891.03999999</v>
      </c>
      <c r="C883" s="2">
        <v>981.94</v>
      </c>
      <c r="D883" s="2">
        <f t="shared" si="135"/>
        <v>0</v>
      </c>
      <c r="E883" s="30">
        <f t="shared" si="135"/>
        <v>0</v>
      </c>
      <c r="F883" s="73">
        <f t="shared" si="136"/>
        <v>0</v>
      </c>
      <c r="G883" s="43">
        <f t="shared" si="136"/>
        <v>0</v>
      </c>
      <c r="I883" s="19">
        <f t="shared" si="140"/>
        <v>4996.3999999999996</v>
      </c>
      <c r="J883" s="138">
        <f t="shared" si="137"/>
        <v>2165.1062000000002</v>
      </c>
      <c r="K883" s="78">
        <f t="shared" si="131"/>
        <v>389.71910000000003</v>
      </c>
      <c r="L883" s="144">
        <f t="shared" si="138"/>
        <v>555.15539999999999</v>
      </c>
      <c r="M883" s="87">
        <f t="shared" si="132"/>
        <v>99.927999999999997</v>
      </c>
      <c r="N883" s="14"/>
      <c r="O883" s="14"/>
      <c r="P883" s="14"/>
      <c r="V883" s="36">
        <f t="shared" si="133"/>
        <v>984.8900000000001</v>
      </c>
      <c r="W883" s="36">
        <f t="shared" si="134"/>
        <v>978.99</v>
      </c>
    </row>
    <row r="884" spans="1:23" x14ac:dyDescent="0.2">
      <c r="A884" s="29">
        <v>41841</v>
      </c>
      <c r="B884" s="2">
        <v>203186891.03999999</v>
      </c>
      <c r="C884" s="2">
        <v>981.94</v>
      </c>
      <c r="D884" s="2">
        <f t="shared" si="135"/>
        <v>0</v>
      </c>
      <c r="E884" s="30">
        <f t="shared" si="135"/>
        <v>0</v>
      </c>
      <c r="F884" s="73">
        <f t="shared" si="136"/>
        <v>0</v>
      </c>
      <c r="G884" s="43">
        <f t="shared" si="136"/>
        <v>0</v>
      </c>
      <c r="I884" s="19">
        <f t="shared" si="140"/>
        <v>4996.3999999999996</v>
      </c>
      <c r="J884" s="138">
        <f t="shared" si="137"/>
        <v>2165.1062000000002</v>
      </c>
      <c r="K884" s="78">
        <f t="shared" si="131"/>
        <v>389.71910000000003</v>
      </c>
      <c r="L884" s="144">
        <f t="shared" si="138"/>
        <v>555.15539999999999</v>
      </c>
      <c r="M884" s="87">
        <f t="shared" si="132"/>
        <v>99.927999999999997</v>
      </c>
      <c r="N884" s="14"/>
      <c r="O884" s="14"/>
      <c r="P884" s="14"/>
      <c r="V884" s="36">
        <f t="shared" si="133"/>
        <v>984.8900000000001</v>
      </c>
      <c r="W884" s="36">
        <f t="shared" si="134"/>
        <v>978.99</v>
      </c>
    </row>
    <row r="885" spans="1:23" x14ac:dyDescent="0.2">
      <c r="A885" s="29">
        <v>41842</v>
      </c>
      <c r="B885" s="2">
        <v>203186891.03999999</v>
      </c>
      <c r="C885" s="2">
        <v>981.94</v>
      </c>
      <c r="D885" s="2">
        <f t="shared" si="135"/>
        <v>0</v>
      </c>
      <c r="E885" s="30">
        <f t="shared" si="135"/>
        <v>0</v>
      </c>
      <c r="F885" s="73">
        <f t="shared" si="136"/>
        <v>0</v>
      </c>
      <c r="G885" s="43">
        <f t="shared" si="136"/>
        <v>0</v>
      </c>
      <c r="I885" s="31">
        <f t="shared" si="140"/>
        <v>4996.3999999999996</v>
      </c>
      <c r="J885" s="137">
        <f t="shared" si="137"/>
        <v>2165.1062000000002</v>
      </c>
      <c r="K885" s="77">
        <f t="shared" ref="K885:K948" si="141">ROUND(J885*18%,4)</f>
        <v>389.71910000000003</v>
      </c>
      <c r="L885" s="137">
        <f t="shared" si="138"/>
        <v>555.15539999999999</v>
      </c>
      <c r="M885" s="77">
        <f t="shared" ref="M885:M948" si="142">ROUND(L885*18%,4)</f>
        <v>99.927999999999997</v>
      </c>
      <c r="N885" s="14"/>
      <c r="O885" s="14"/>
      <c r="P885" s="14"/>
      <c r="V885" s="36">
        <f t="shared" ref="V885:V948" si="143">C885+(ROUND(C885*$V$2,2))</f>
        <v>984.8900000000001</v>
      </c>
      <c r="W885" s="36">
        <f t="shared" ref="W885:W948" si="144">C885-(ROUND(C885*$V$2,2))</f>
        <v>978.99</v>
      </c>
    </row>
    <row r="886" spans="1:23" x14ac:dyDescent="0.2">
      <c r="A886" s="29">
        <v>41843</v>
      </c>
      <c r="B886" s="2">
        <v>203186891.03999999</v>
      </c>
      <c r="C886" s="2">
        <v>981.94</v>
      </c>
      <c r="D886" s="2">
        <f t="shared" si="135"/>
        <v>0</v>
      </c>
      <c r="E886" s="30">
        <f t="shared" si="135"/>
        <v>0</v>
      </c>
      <c r="F886" s="73">
        <f t="shared" si="136"/>
        <v>0</v>
      </c>
      <c r="G886" s="43">
        <f t="shared" si="136"/>
        <v>0</v>
      </c>
      <c r="I886" s="31">
        <f t="shared" si="140"/>
        <v>4996.3999999999996</v>
      </c>
      <c r="J886" s="137">
        <f t="shared" si="137"/>
        <v>2165.1062000000002</v>
      </c>
      <c r="K886" s="77">
        <f t="shared" si="141"/>
        <v>389.71910000000003</v>
      </c>
      <c r="L886" s="137">
        <f t="shared" si="138"/>
        <v>555.15539999999999</v>
      </c>
      <c r="M886" s="77">
        <f t="shared" si="142"/>
        <v>99.927999999999997</v>
      </c>
      <c r="N886" s="14"/>
      <c r="O886" s="14"/>
      <c r="P886" s="14"/>
      <c r="V886" s="36">
        <f t="shared" si="143"/>
        <v>984.8900000000001</v>
      </c>
      <c r="W886" s="36">
        <f t="shared" si="144"/>
        <v>978.99</v>
      </c>
    </row>
    <row r="887" spans="1:23" x14ac:dyDescent="0.2">
      <c r="A887" s="29">
        <v>41844</v>
      </c>
      <c r="B887" s="2">
        <v>203186891.03999999</v>
      </c>
      <c r="C887" s="2">
        <v>981.94</v>
      </c>
      <c r="D887" s="2">
        <f t="shared" si="135"/>
        <v>0</v>
      </c>
      <c r="E887" s="30">
        <f t="shared" si="135"/>
        <v>0</v>
      </c>
      <c r="F887" s="73">
        <f t="shared" si="136"/>
        <v>0</v>
      </c>
      <c r="G887" s="43">
        <f t="shared" si="136"/>
        <v>0</v>
      </c>
      <c r="I887" s="19">
        <f t="shared" si="140"/>
        <v>4996.3999999999996</v>
      </c>
      <c r="J887" s="138">
        <f t="shared" si="137"/>
        <v>2165.1062000000002</v>
      </c>
      <c r="K887" s="78">
        <f t="shared" si="141"/>
        <v>389.71910000000003</v>
      </c>
      <c r="L887" s="144">
        <f t="shared" si="138"/>
        <v>555.15539999999999</v>
      </c>
      <c r="M887" s="87">
        <f t="shared" si="142"/>
        <v>99.927999999999997</v>
      </c>
      <c r="N887" s="14"/>
      <c r="O887" s="14"/>
      <c r="P887" s="14"/>
      <c r="V887" s="36">
        <f t="shared" si="143"/>
        <v>984.8900000000001</v>
      </c>
      <c r="W887" s="36">
        <f t="shared" si="144"/>
        <v>978.99</v>
      </c>
    </row>
    <row r="888" spans="1:23" x14ac:dyDescent="0.2">
      <c r="A888" s="29">
        <v>41845</v>
      </c>
      <c r="B888" s="2">
        <v>203186891.03999999</v>
      </c>
      <c r="C888" s="2">
        <v>981.94</v>
      </c>
      <c r="D888" s="2">
        <f t="shared" si="135"/>
        <v>0</v>
      </c>
      <c r="E888" s="30">
        <f t="shared" si="135"/>
        <v>0</v>
      </c>
      <c r="F888" s="73">
        <f t="shared" si="136"/>
        <v>0</v>
      </c>
      <c r="G888" s="43">
        <f t="shared" si="136"/>
        <v>0</v>
      </c>
      <c r="I888" s="19">
        <f t="shared" si="140"/>
        <v>4996.3999999999996</v>
      </c>
      <c r="J888" s="138">
        <f t="shared" si="137"/>
        <v>2165.1062000000002</v>
      </c>
      <c r="K888" s="78">
        <f t="shared" si="141"/>
        <v>389.71910000000003</v>
      </c>
      <c r="L888" s="144">
        <f t="shared" si="138"/>
        <v>555.15539999999999</v>
      </c>
      <c r="M888" s="87">
        <f t="shared" si="142"/>
        <v>99.927999999999997</v>
      </c>
      <c r="V888" s="36">
        <f t="shared" si="143"/>
        <v>984.8900000000001</v>
      </c>
      <c r="W888" s="36">
        <f t="shared" si="144"/>
        <v>978.99</v>
      </c>
    </row>
    <row r="889" spans="1:23" x14ac:dyDescent="0.2">
      <c r="A889" s="29">
        <v>41846</v>
      </c>
      <c r="B889" s="2">
        <v>203186891.03999999</v>
      </c>
      <c r="C889" s="2">
        <v>981.94</v>
      </c>
      <c r="D889" s="2">
        <f t="shared" si="135"/>
        <v>0</v>
      </c>
      <c r="E889" s="30">
        <f t="shared" si="135"/>
        <v>0</v>
      </c>
      <c r="F889" s="73">
        <f t="shared" si="136"/>
        <v>0</v>
      </c>
      <c r="G889" s="43">
        <f t="shared" si="136"/>
        <v>0</v>
      </c>
      <c r="I889" s="19">
        <f t="shared" si="140"/>
        <v>4996.3999999999996</v>
      </c>
      <c r="J889" s="138">
        <f t="shared" si="137"/>
        <v>2165.1062000000002</v>
      </c>
      <c r="K889" s="78">
        <f t="shared" si="141"/>
        <v>389.71910000000003</v>
      </c>
      <c r="L889" s="144">
        <f t="shared" si="138"/>
        <v>555.15539999999999</v>
      </c>
      <c r="M889" s="87">
        <f t="shared" si="142"/>
        <v>99.927999999999997</v>
      </c>
      <c r="V889" s="36">
        <f t="shared" si="143"/>
        <v>984.8900000000001</v>
      </c>
      <c r="W889" s="36">
        <f t="shared" si="144"/>
        <v>978.99</v>
      </c>
    </row>
    <row r="890" spans="1:23" x14ac:dyDescent="0.2">
      <c r="A890" s="29">
        <v>41847</v>
      </c>
      <c r="B890" s="2">
        <v>203186891.03999999</v>
      </c>
      <c r="C890" s="2">
        <v>981.94</v>
      </c>
      <c r="D890" s="2">
        <f t="shared" si="135"/>
        <v>0</v>
      </c>
      <c r="E890" s="30">
        <f t="shared" si="135"/>
        <v>0</v>
      </c>
      <c r="F890" s="73">
        <f t="shared" si="136"/>
        <v>0</v>
      </c>
      <c r="G890" s="43">
        <f t="shared" si="136"/>
        <v>0</v>
      </c>
      <c r="I890" s="19">
        <f t="shared" si="140"/>
        <v>4996.3999999999996</v>
      </c>
      <c r="J890" s="138">
        <f t="shared" si="137"/>
        <v>2165.1062000000002</v>
      </c>
      <c r="K890" s="78">
        <f t="shared" si="141"/>
        <v>389.71910000000003</v>
      </c>
      <c r="L890" s="144">
        <f t="shared" si="138"/>
        <v>555.15539999999999</v>
      </c>
      <c r="M890" s="87">
        <f t="shared" si="142"/>
        <v>99.927999999999997</v>
      </c>
      <c r="N890" s="191" t="s">
        <v>54</v>
      </c>
      <c r="O890" s="191"/>
      <c r="P890" s="191"/>
      <c r="V890" s="36">
        <f t="shared" si="143"/>
        <v>984.8900000000001</v>
      </c>
      <c r="W890" s="36">
        <f t="shared" si="144"/>
        <v>978.99</v>
      </c>
    </row>
    <row r="891" spans="1:23" x14ac:dyDescent="0.2">
      <c r="A891" s="29">
        <v>41848</v>
      </c>
      <c r="B891" s="2">
        <v>203186891.03999999</v>
      </c>
      <c r="C891" s="2">
        <v>981.94</v>
      </c>
      <c r="D891" s="2">
        <f t="shared" ref="D891:E954" si="145">IF(B891-B890=-B891-B890,0,B891-B890)</f>
        <v>0</v>
      </c>
      <c r="E891" s="30">
        <f t="shared" si="145"/>
        <v>0</v>
      </c>
      <c r="F891" s="73">
        <f t="shared" ref="F891:G954" si="146">IFERROR(D891/B890,0)</f>
        <v>0</v>
      </c>
      <c r="G891" s="43">
        <f t="shared" si="146"/>
        <v>0</v>
      </c>
      <c r="I891" s="19">
        <f t="shared" si="140"/>
        <v>4996.3999999999996</v>
      </c>
      <c r="J891" s="138">
        <f t="shared" si="137"/>
        <v>2165.1062000000002</v>
      </c>
      <c r="K891" s="78">
        <f t="shared" si="141"/>
        <v>389.71910000000003</v>
      </c>
      <c r="L891" s="144">
        <f t="shared" si="138"/>
        <v>555.15539999999999</v>
      </c>
      <c r="M891" s="87">
        <f t="shared" si="142"/>
        <v>99.927999999999997</v>
      </c>
      <c r="N891" s="119" t="s">
        <v>52</v>
      </c>
      <c r="O891" s="120">
        <f>SUM(J865:J895)</f>
        <v>67115.044600000052</v>
      </c>
      <c r="P891" s="76">
        <f>SUM(L865:L895)</f>
        <v>17208.984699999994</v>
      </c>
      <c r="V891" s="36">
        <f t="shared" si="143"/>
        <v>984.8900000000001</v>
      </c>
      <c r="W891" s="36">
        <f t="shared" si="144"/>
        <v>978.99</v>
      </c>
    </row>
    <row r="892" spans="1:23" x14ac:dyDescent="0.2">
      <c r="A892" s="29">
        <v>41849</v>
      </c>
      <c r="B892" s="2">
        <v>203186891.03999999</v>
      </c>
      <c r="C892" s="2">
        <v>981.94</v>
      </c>
      <c r="D892" s="2">
        <f t="shared" si="145"/>
        <v>0</v>
      </c>
      <c r="E892" s="30">
        <f t="shared" si="145"/>
        <v>0</v>
      </c>
      <c r="F892" s="73">
        <f t="shared" si="146"/>
        <v>0</v>
      </c>
      <c r="G892" s="43">
        <f t="shared" si="146"/>
        <v>0</v>
      </c>
      <c r="I892" s="31">
        <f t="shared" si="140"/>
        <v>4996.3999999999996</v>
      </c>
      <c r="J892" s="137">
        <f t="shared" si="137"/>
        <v>2165.1062000000002</v>
      </c>
      <c r="K892" s="77">
        <f t="shared" si="141"/>
        <v>389.71910000000003</v>
      </c>
      <c r="L892" s="137">
        <f t="shared" si="138"/>
        <v>555.15539999999999</v>
      </c>
      <c r="M892" s="77">
        <f t="shared" si="142"/>
        <v>99.927999999999997</v>
      </c>
      <c r="N892" s="119" t="s">
        <v>53</v>
      </c>
      <c r="O892" s="76">
        <f>SUM(K865:K895)</f>
        <v>12080.707500000006</v>
      </c>
      <c r="P892" s="76">
        <f>SUM(M865:M895)</f>
        <v>3097.6180999999979</v>
      </c>
      <c r="V892" s="36">
        <f t="shared" si="143"/>
        <v>984.8900000000001</v>
      </c>
      <c r="W892" s="36">
        <f t="shared" si="144"/>
        <v>978.99</v>
      </c>
    </row>
    <row r="893" spans="1:23" x14ac:dyDescent="0.2">
      <c r="A893" s="29">
        <v>41850</v>
      </c>
      <c r="B893" s="2">
        <v>203186891.03999999</v>
      </c>
      <c r="C893" s="2">
        <v>981.94</v>
      </c>
      <c r="D893" s="2">
        <f t="shared" si="145"/>
        <v>0</v>
      </c>
      <c r="E893" s="30">
        <f t="shared" si="145"/>
        <v>0</v>
      </c>
      <c r="F893" s="73">
        <f t="shared" si="146"/>
        <v>0</v>
      </c>
      <c r="G893" s="43">
        <f t="shared" si="146"/>
        <v>0</v>
      </c>
      <c r="I893" s="31">
        <f t="shared" si="140"/>
        <v>4996.3999999999996</v>
      </c>
      <c r="J893" s="137">
        <f t="shared" si="137"/>
        <v>2165.1062000000002</v>
      </c>
      <c r="K893" s="77">
        <f t="shared" si="141"/>
        <v>389.71910000000003</v>
      </c>
      <c r="L893" s="137">
        <f t="shared" si="138"/>
        <v>555.15539999999999</v>
      </c>
      <c r="M893" s="77">
        <f t="shared" si="142"/>
        <v>99.927999999999997</v>
      </c>
      <c r="N893" s="186" t="s">
        <v>11</v>
      </c>
      <c r="O893" s="186"/>
      <c r="P893" s="186"/>
      <c r="V893" s="36">
        <f t="shared" si="143"/>
        <v>984.8900000000001</v>
      </c>
      <c r="W893" s="36">
        <f t="shared" si="144"/>
        <v>978.99</v>
      </c>
    </row>
    <row r="894" spans="1:23" x14ac:dyDescent="0.2">
      <c r="A894" s="29">
        <v>41851</v>
      </c>
      <c r="B894" s="31">
        <v>202882110.69999999</v>
      </c>
      <c r="C894" s="31">
        <v>980.46</v>
      </c>
      <c r="D894" s="2">
        <f t="shared" si="145"/>
        <v>-304780.34000000358</v>
      </c>
      <c r="E894" s="30">
        <f t="shared" si="145"/>
        <v>-1.4800000000000182</v>
      </c>
      <c r="F894" s="73">
        <f t="shared" si="146"/>
        <v>-1.5000000169302437E-3</v>
      </c>
      <c r="G894" s="43">
        <f t="shared" si="146"/>
        <v>-1.5072204004318167E-3</v>
      </c>
      <c r="I894" s="19">
        <f t="shared" si="140"/>
        <v>4996.3999999999996</v>
      </c>
      <c r="J894" s="138">
        <f t="shared" si="137"/>
        <v>2165.1062000000002</v>
      </c>
      <c r="K894" s="78">
        <f t="shared" si="141"/>
        <v>389.71910000000003</v>
      </c>
      <c r="L894" s="144">
        <f t="shared" si="138"/>
        <v>555.15539999999999</v>
      </c>
      <c r="M894" s="87">
        <f t="shared" si="142"/>
        <v>99.927999999999997</v>
      </c>
      <c r="N894" s="92" t="s">
        <v>43</v>
      </c>
      <c r="O894" s="172" t="s">
        <v>39</v>
      </c>
      <c r="P894" s="93" t="s">
        <v>40</v>
      </c>
      <c r="V894" s="36">
        <f t="shared" si="143"/>
        <v>983.40000000000009</v>
      </c>
      <c r="W894" s="36">
        <f t="shared" si="144"/>
        <v>977.52</v>
      </c>
    </row>
    <row r="895" spans="1:23" x14ac:dyDescent="0.2">
      <c r="A895" s="29">
        <v>41852</v>
      </c>
      <c r="B895" s="2">
        <v>202882110.69999999</v>
      </c>
      <c r="C895" s="2">
        <v>980.46</v>
      </c>
      <c r="D895" s="2">
        <f t="shared" si="145"/>
        <v>0</v>
      </c>
      <c r="E895" s="30">
        <f t="shared" si="145"/>
        <v>0</v>
      </c>
      <c r="F895" s="73">
        <f t="shared" si="146"/>
        <v>0</v>
      </c>
      <c r="G895" s="43">
        <f t="shared" si="146"/>
        <v>0</v>
      </c>
      <c r="I895" s="32">
        <f t="shared" si="140"/>
        <v>4988.8999999999996</v>
      </c>
      <c r="J895" s="139">
        <f t="shared" si="137"/>
        <v>2161.8586</v>
      </c>
      <c r="K895" s="79">
        <f t="shared" si="141"/>
        <v>389.1345</v>
      </c>
      <c r="L895" s="139">
        <f t="shared" si="138"/>
        <v>554.32270000000005</v>
      </c>
      <c r="M895" s="79">
        <f t="shared" si="142"/>
        <v>99.778099999999995</v>
      </c>
      <c r="N895" s="94">
        <f>SUM(I864:I895)</f>
        <v>159877.2999999999</v>
      </c>
      <c r="O895" s="89">
        <f>IF(SUM(J865:J895)&lt;20000,20000,SUM(J865:J895))</f>
        <v>67115.044600000052</v>
      </c>
      <c r="P895" s="91">
        <f>IF(SUM(L865:L895)&lt;6000,6000,SUM(L865:L895))</f>
        <v>17208.984699999994</v>
      </c>
      <c r="Q895" s="34"/>
      <c r="R895" s="34"/>
      <c r="V895" s="36">
        <f t="shared" si="143"/>
        <v>983.40000000000009</v>
      </c>
      <c r="W895" s="36">
        <f t="shared" si="144"/>
        <v>977.52</v>
      </c>
    </row>
    <row r="896" spans="1:23" x14ac:dyDescent="0.2">
      <c r="A896" s="29">
        <v>41853</v>
      </c>
      <c r="B896" s="2">
        <v>202882110.69999999</v>
      </c>
      <c r="C896" s="2">
        <v>980.46</v>
      </c>
      <c r="D896" s="2">
        <f t="shared" si="145"/>
        <v>0</v>
      </c>
      <c r="E896" s="30">
        <f t="shared" si="145"/>
        <v>0</v>
      </c>
      <c r="F896" s="73">
        <f t="shared" si="146"/>
        <v>0</v>
      </c>
      <c r="G896" s="43">
        <f t="shared" si="146"/>
        <v>0</v>
      </c>
      <c r="I896" s="19">
        <f t="shared" si="140"/>
        <v>4988.8999999999996</v>
      </c>
      <c r="J896" s="138">
        <f t="shared" si="137"/>
        <v>2161.8586</v>
      </c>
      <c r="K896" s="78">
        <f t="shared" si="141"/>
        <v>389.1345</v>
      </c>
      <c r="L896" s="144">
        <f t="shared" si="138"/>
        <v>554.32270000000005</v>
      </c>
      <c r="M896" s="87">
        <f t="shared" si="142"/>
        <v>99.778099999999995</v>
      </c>
      <c r="N896" s="94">
        <f>ROUND(N895*18/118,2)</f>
        <v>24388.06</v>
      </c>
      <c r="O896" s="95">
        <f>IF(O895=TRUE,SUM(K865:K895),O895*18%)</f>
        <v>12080.708028000008</v>
      </c>
      <c r="P896" s="96">
        <f>IF(P895=TRUE,SUM(M865:M895),P895*18%)</f>
        <v>3097.6172459999989</v>
      </c>
      <c r="Q896" s="34"/>
      <c r="R896" s="34"/>
      <c r="V896" s="36">
        <f t="shared" si="143"/>
        <v>983.40000000000009</v>
      </c>
      <c r="W896" s="36">
        <f t="shared" si="144"/>
        <v>977.52</v>
      </c>
    </row>
    <row r="897" spans="1:23" x14ac:dyDescent="0.2">
      <c r="A897" s="29">
        <v>41854</v>
      </c>
      <c r="B897" s="2">
        <v>202882110.69999999</v>
      </c>
      <c r="C897" s="2">
        <v>980.46</v>
      </c>
      <c r="D897" s="2">
        <f t="shared" si="145"/>
        <v>0</v>
      </c>
      <c r="E897" s="30">
        <f t="shared" si="145"/>
        <v>0</v>
      </c>
      <c r="F897" s="73">
        <f t="shared" si="146"/>
        <v>0</v>
      </c>
      <c r="G897" s="43">
        <f t="shared" si="146"/>
        <v>0</v>
      </c>
      <c r="I897" s="19">
        <f t="shared" si="140"/>
        <v>4988.8999999999996</v>
      </c>
      <c r="J897" s="138">
        <f t="shared" si="137"/>
        <v>2161.8586</v>
      </c>
      <c r="K897" s="78">
        <f t="shared" si="141"/>
        <v>389.1345</v>
      </c>
      <c r="L897" s="144">
        <f t="shared" si="138"/>
        <v>554.32270000000005</v>
      </c>
      <c r="M897" s="87">
        <f t="shared" si="142"/>
        <v>99.778099999999995</v>
      </c>
      <c r="N897" s="190" t="s">
        <v>47</v>
      </c>
      <c r="O897" s="190"/>
      <c r="P897" s="190"/>
      <c r="Q897" s="34"/>
      <c r="R897" s="34"/>
      <c r="V897" s="36">
        <f t="shared" si="143"/>
        <v>983.40000000000009</v>
      </c>
      <c r="W897" s="36">
        <f t="shared" si="144"/>
        <v>977.52</v>
      </c>
    </row>
    <row r="898" spans="1:23" x14ac:dyDescent="0.2">
      <c r="A898" s="29">
        <v>41855</v>
      </c>
      <c r="B898" s="2">
        <v>202882110.69999999</v>
      </c>
      <c r="C898" s="2">
        <v>980.46</v>
      </c>
      <c r="D898" s="2">
        <f t="shared" si="145"/>
        <v>0</v>
      </c>
      <c r="E898" s="30">
        <f t="shared" si="145"/>
        <v>0</v>
      </c>
      <c r="F898" s="73">
        <f t="shared" si="146"/>
        <v>0</v>
      </c>
      <c r="G898" s="43">
        <f t="shared" si="146"/>
        <v>0</v>
      </c>
      <c r="I898" s="19">
        <f t="shared" si="140"/>
        <v>4988.8999999999996</v>
      </c>
      <c r="J898" s="138">
        <f t="shared" ref="J898:J961" si="147">ROUND(IF(B897&lt;=$R$1054,B897*$S$1054/$O$1053,MAX(IF(B897&lt;=$R$1055,B897*$S$1055/$O$1053,MAX(IF(B897&lt;=$R$1056,B897*$S$1056/$O$1053,MAX(IF(B897&lt;=$R$1057,B897*$S$1057/$O$1053,MAX(IF(B897&lt;=$R$1058,B897*$S$1058/$O$1053,MAX(IF(B897&lt;=$R$1059,B897*$S$1059/$O$1053,MAX(IF(B897&gt;$R$1060,B897*$S$1060/$O$1053,0),$R$1059*$S$1059/$O$1053)),$R$1058*$S$1058/$O$1053)),$R$1057*$S$1057/$O$1053)),$R$1056*$S$1056/$O$1053)),$R$1055*$S$1055/$O$1053)),$R$1054*$S$1054/$O$1053)),4)</f>
        <v>2161.8586</v>
      </c>
      <c r="K898" s="78">
        <f t="shared" si="141"/>
        <v>389.1345</v>
      </c>
      <c r="L898" s="144">
        <f t="shared" si="138"/>
        <v>554.32270000000005</v>
      </c>
      <c r="M898" s="87">
        <f t="shared" si="142"/>
        <v>99.778099999999995</v>
      </c>
      <c r="N898" s="75"/>
      <c r="O898" s="75"/>
      <c r="P898" s="75"/>
      <c r="Q898" s="34"/>
      <c r="R898" s="34"/>
      <c r="V898" s="36">
        <f t="shared" si="143"/>
        <v>983.40000000000009</v>
      </c>
      <c r="W898" s="36">
        <f t="shared" si="144"/>
        <v>977.52</v>
      </c>
    </row>
    <row r="899" spans="1:23" x14ac:dyDescent="0.2">
      <c r="A899" s="29">
        <v>41856</v>
      </c>
      <c r="B899" s="2">
        <v>202882110.69999999</v>
      </c>
      <c r="C899" s="2">
        <v>980.46</v>
      </c>
      <c r="D899" s="2">
        <f t="shared" si="145"/>
        <v>0</v>
      </c>
      <c r="E899" s="30">
        <f t="shared" si="145"/>
        <v>0</v>
      </c>
      <c r="F899" s="73">
        <f t="shared" si="146"/>
        <v>0</v>
      </c>
      <c r="G899" s="43">
        <f t="shared" si="146"/>
        <v>0</v>
      </c>
      <c r="I899" s="31">
        <f t="shared" si="140"/>
        <v>4988.8999999999996</v>
      </c>
      <c r="J899" s="137">
        <f t="shared" si="147"/>
        <v>2161.8586</v>
      </c>
      <c r="K899" s="77">
        <f t="shared" si="141"/>
        <v>389.1345</v>
      </c>
      <c r="L899" s="137">
        <f t="shared" si="138"/>
        <v>554.32270000000005</v>
      </c>
      <c r="M899" s="77">
        <f t="shared" si="142"/>
        <v>99.778099999999995</v>
      </c>
      <c r="N899" s="14"/>
      <c r="O899" s="14"/>
      <c r="P899" s="14"/>
      <c r="Q899" s="34"/>
      <c r="R899" s="34"/>
      <c r="V899" s="36">
        <f t="shared" si="143"/>
        <v>983.40000000000009</v>
      </c>
      <c r="W899" s="36">
        <f t="shared" si="144"/>
        <v>977.52</v>
      </c>
    </row>
    <row r="900" spans="1:23" x14ac:dyDescent="0.2">
      <c r="A900" s="29">
        <v>41857</v>
      </c>
      <c r="B900" s="2">
        <v>202882110.69999999</v>
      </c>
      <c r="C900" s="2">
        <v>980.46</v>
      </c>
      <c r="D900" s="2">
        <f t="shared" si="145"/>
        <v>0</v>
      </c>
      <c r="E900" s="30">
        <f t="shared" si="145"/>
        <v>0</v>
      </c>
      <c r="F900" s="73">
        <f t="shared" si="146"/>
        <v>0</v>
      </c>
      <c r="G900" s="43">
        <f t="shared" si="146"/>
        <v>0</v>
      </c>
      <c r="I900" s="31">
        <f t="shared" si="140"/>
        <v>4988.8999999999996</v>
      </c>
      <c r="J900" s="137">
        <f t="shared" si="147"/>
        <v>2161.8586</v>
      </c>
      <c r="K900" s="77">
        <f t="shared" si="141"/>
        <v>389.1345</v>
      </c>
      <c r="L900" s="137">
        <f t="shared" si="138"/>
        <v>554.32270000000005</v>
      </c>
      <c r="M900" s="77">
        <f t="shared" si="142"/>
        <v>99.778099999999995</v>
      </c>
      <c r="N900" s="14"/>
      <c r="O900" s="14"/>
      <c r="P900" s="14"/>
      <c r="Q900" s="34"/>
      <c r="R900" s="34"/>
      <c r="V900" s="36">
        <f t="shared" si="143"/>
        <v>983.40000000000009</v>
      </c>
      <c r="W900" s="36">
        <f t="shared" si="144"/>
        <v>977.52</v>
      </c>
    </row>
    <row r="901" spans="1:23" x14ac:dyDescent="0.2">
      <c r="A901" s="29">
        <v>41858</v>
      </c>
      <c r="B901" s="2">
        <v>202882110.69999999</v>
      </c>
      <c r="C901" s="2">
        <v>980.46</v>
      </c>
      <c r="D901" s="2">
        <f t="shared" si="145"/>
        <v>0</v>
      </c>
      <c r="E901" s="30">
        <f t="shared" si="145"/>
        <v>0</v>
      </c>
      <c r="F901" s="73">
        <f t="shared" si="146"/>
        <v>0</v>
      </c>
      <c r="G901" s="43">
        <f t="shared" si="146"/>
        <v>0</v>
      </c>
      <c r="I901" s="19">
        <f t="shared" si="140"/>
        <v>4988.8999999999996</v>
      </c>
      <c r="J901" s="138">
        <f t="shared" si="147"/>
        <v>2161.8586</v>
      </c>
      <c r="K901" s="78">
        <f t="shared" si="141"/>
        <v>389.1345</v>
      </c>
      <c r="L901" s="144">
        <f t="shared" si="138"/>
        <v>554.32270000000005</v>
      </c>
      <c r="M901" s="87">
        <f t="shared" si="142"/>
        <v>99.778099999999995</v>
      </c>
      <c r="N901" s="14"/>
      <c r="O901" s="14"/>
      <c r="P901" s="14"/>
      <c r="V901" s="36">
        <f t="shared" si="143"/>
        <v>983.40000000000009</v>
      </c>
      <c r="W901" s="36">
        <f t="shared" si="144"/>
        <v>977.52</v>
      </c>
    </row>
    <row r="902" spans="1:23" x14ac:dyDescent="0.2">
      <c r="A902" s="29">
        <v>41859</v>
      </c>
      <c r="B902" s="2">
        <v>202882110.69999999</v>
      </c>
      <c r="C902" s="2">
        <v>980.46</v>
      </c>
      <c r="D902" s="2">
        <f t="shared" si="145"/>
        <v>0</v>
      </c>
      <c r="E902" s="30">
        <f t="shared" si="145"/>
        <v>0</v>
      </c>
      <c r="F902" s="73">
        <f t="shared" si="146"/>
        <v>0</v>
      </c>
      <c r="G902" s="43">
        <f t="shared" si="146"/>
        <v>0</v>
      </c>
      <c r="I902" s="19">
        <f t="shared" si="140"/>
        <v>4988.8999999999996</v>
      </c>
      <c r="J902" s="138">
        <f t="shared" si="147"/>
        <v>2161.8586</v>
      </c>
      <c r="K902" s="78">
        <f t="shared" si="141"/>
        <v>389.1345</v>
      </c>
      <c r="L902" s="144">
        <f t="shared" si="138"/>
        <v>554.32270000000005</v>
      </c>
      <c r="M902" s="87">
        <f t="shared" si="142"/>
        <v>99.778099999999995</v>
      </c>
      <c r="N902" s="14"/>
      <c r="O902" s="14"/>
      <c r="P902" s="14"/>
      <c r="V902" s="36">
        <f t="shared" si="143"/>
        <v>983.40000000000009</v>
      </c>
      <c r="W902" s="36">
        <f t="shared" si="144"/>
        <v>977.52</v>
      </c>
    </row>
    <row r="903" spans="1:23" x14ac:dyDescent="0.2">
      <c r="A903" s="29">
        <v>41860</v>
      </c>
      <c r="B903" s="2">
        <v>202882110.69999999</v>
      </c>
      <c r="C903" s="2">
        <v>980.46</v>
      </c>
      <c r="D903" s="2">
        <f t="shared" si="145"/>
        <v>0</v>
      </c>
      <c r="E903" s="30">
        <f t="shared" si="145"/>
        <v>0</v>
      </c>
      <c r="F903" s="73">
        <f t="shared" si="146"/>
        <v>0</v>
      </c>
      <c r="G903" s="43">
        <f t="shared" si="146"/>
        <v>0</v>
      </c>
      <c r="I903" s="19">
        <f t="shared" si="140"/>
        <v>4988.8999999999996</v>
      </c>
      <c r="J903" s="138">
        <f t="shared" si="147"/>
        <v>2161.8586</v>
      </c>
      <c r="K903" s="78">
        <f t="shared" si="141"/>
        <v>389.1345</v>
      </c>
      <c r="L903" s="144">
        <f t="shared" si="138"/>
        <v>554.32270000000005</v>
      </c>
      <c r="M903" s="87">
        <f t="shared" si="142"/>
        <v>99.778099999999995</v>
      </c>
      <c r="N903" s="14"/>
      <c r="O903" s="14"/>
      <c r="P903" s="14"/>
      <c r="V903" s="36">
        <f t="shared" si="143"/>
        <v>983.40000000000009</v>
      </c>
      <c r="W903" s="36">
        <f t="shared" si="144"/>
        <v>977.52</v>
      </c>
    </row>
    <row r="904" spans="1:23" x14ac:dyDescent="0.2">
      <c r="A904" s="29">
        <v>41861</v>
      </c>
      <c r="B904" s="2">
        <v>202882110.69999999</v>
      </c>
      <c r="C904" s="2">
        <v>980.46</v>
      </c>
      <c r="D904" s="2">
        <f t="shared" si="145"/>
        <v>0</v>
      </c>
      <c r="E904" s="30">
        <f t="shared" si="145"/>
        <v>0</v>
      </c>
      <c r="F904" s="73">
        <f t="shared" si="146"/>
        <v>0</v>
      </c>
      <c r="G904" s="43">
        <f t="shared" si="146"/>
        <v>0</v>
      </c>
      <c r="I904" s="19">
        <f t="shared" si="140"/>
        <v>4988.8999999999996</v>
      </c>
      <c r="J904" s="138">
        <f t="shared" si="147"/>
        <v>2161.8586</v>
      </c>
      <c r="K904" s="78">
        <f t="shared" si="141"/>
        <v>389.1345</v>
      </c>
      <c r="L904" s="144">
        <f t="shared" si="138"/>
        <v>554.32270000000005</v>
      </c>
      <c r="M904" s="87">
        <f t="shared" si="142"/>
        <v>99.778099999999995</v>
      </c>
      <c r="N904" s="192"/>
      <c r="O904" s="192"/>
      <c r="P904" s="192"/>
      <c r="V904" s="36">
        <f t="shared" si="143"/>
        <v>983.40000000000009</v>
      </c>
      <c r="W904" s="36">
        <f t="shared" si="144"/>
        <v>977.52</v>
      </c>
    </row>
    <row r="905" spans="1:23" x14ac:dyDescent="0.2">
      <c r="A905" s="29">
        <v>41862</v>
      </c>
      <c r="B905" s="2">
        <v>202882110.69999999</v>
      </c>
      <c r="C905" s="2">
        <v>980.46</v>
      </c>
      <c r="D905" s="2">
        <f t="shared" si="145"/>
        <v>0</v>
      </c>
      <c r="E905" s="30">
        <f t="shared" si="145"/>
        <v>0</v>
      </c>
      <c r="F905" s="73">
        <f t="shared" si="146"/>
        <v>0</v>
      </c>
      <c r="G905" s="43">
        <f t="shared" si="146"/>
        <v>0</v>
      </c>
      <c r="I905" s="19">
        <f t="shared" si="140"/>
        <v>4988.8999999999996</v>
      </c>
      <c r="J905" s="138">
        <f t="shared" si="147"/>
        <v>2161.8586</v>
      </c>
      <c r="K905" s="78">
        <f t="shared" si="141"/>
        <v>389.1345</v>
      </c>
      <c r="L905" s="144">
        <f t="shared" si="138"/>
        <v>554.32270000000005</v>
      </c>
      <c r="M905" s="87">
        <f t="shared" si="142"/>
        <v>99.778099999999995</v>
      </c>
      <c r="N905" s="173"/>
      <c r="O905" s="173"/>
      <c r="P905" s="173"/>
      <c r="V905" s="36">
        <f t="shared" si="143"/>
        <v>983.40000000000009</v>
      </c>
      <c r="W905" s="36">
        <f t="shared" si="144"/>
        <v>977.52</v>
      </c>
    </row>
    <row r="906" spans="1:23" x14ac:dyDescent="0.2">
      <c r="A906" s="29">
        <v>41863</v>
      </c>
      <c r="B906" s="2">
        <v>202882110.69999999</v>
      </c>
      <c r="C906" s="2">
        <v>980.46</v>
      </c>
      <c r="D906" s="2">
        <f t="shared" si="145"/>
        <v>0</v>
      </c>
      <c r="E906" s="30">
        <f t="shared" si="145"/>
        <v>0</v>
      </c>
      <c r="F906" s="73">
        <f t="shared" si="146"/>
        <v>0</v>
      </c>
      <c r="G906" s="43">
        <f t="shared" si="146"/>
        <v>0</v>
      </c>
      <c r="I906" s="31">
        <f t="shared" si="140"/>
        <v>4988.8999999999996</v>
      </c>
      <c r="J906" s="137">
        <f t="shared" si="147"/>
        <v>2161.8586</v>
      </c>
      <c r="K906" s="77">
        <f t="shared" si="141"/>
        <v>389.1345</v>
      </c>
      <c r="L906" s="137">
        <f t="shared" si="138"/>
        <v>554.32270000000005</v>
      </c>
      <c r="M906" s="77">
        <f t="shared" si="142"/>
        <v>99.778099999999995</v>
      </c>
      <c r="N906" s="20"/>
      <c r="O906" s="21"/>
      <c r="P906" s="21"/>
      <c r="V906" s="36">
        <f t="shared" si="143"/>
        <v>983.40000000000009</v>
      </c>
      <c r="W906" s="36">
        <f t="shared" si="144"/>
        <v>977.52</v>
      </c>
    </row>
    <row r="907" spans="1:23" x14ac:dyDescent="0.2">
      <c r="A907" s="29">
        <v>41864</v>
      </c>
      <c r="B907" s="2">
        <v>202882110.69999999</v>
      </c>
      <c r="C907" s="2">
        <v>980.46</v>
      </c>
      <c r="D907" s="2">
        <f t="shared" si="145"/>
        <v>0</v>
      </c>
      <c r="E907" s="30">
        <f t="shared" si="145"/>
        <v>0</v>
      </c>
      <c r="F907" s="73">
        <f t="shared" si="146"/>
        <v>0</v>
      </c>
      <c r="G907" s="43">
        <f t="shared" si="146"/>
        <v>0</v>
      </c>
      <c r="I907" s="31">
        <f t="shared" si="140"/>
        <v>4988.8999999999996</v>
      </c>
      <c r="J907" s="137">
        <f t="shared" si="147"/>
        <v>2161.8586</v>
      </c>
      <c r="K907" s="77">
        <f t="shared" si="141"/>
        <v>389.1345</v>
      </c>
      <c r="L907" s="137">
        <f t="shared" ref="L907:L970" si="148">ROUND(IF(B906&lt;=$R$1064,B906*$S$1064/$O$1053,IF(B906&gt;$R$1065,B906*$S$1065/$O$1053,0)),4)</f>
        <v>554.32270000000005</v>
      </c>
      <c r="M907" s="77">
        <f t="shared" si="142"/>
        <v>99.778099999999995</v>
      </c>
      <c r="N907" s="14"/>
      <c r="O907" s="14"/>
      <c r="P907" s="14"/>
      <c r="V907" s="36">
        <f t="shared" si="143"/>
        <v>983.40000000000009</v>
      </c>
      <c r="W907" s="36">
        <f t="shared" si="144"/>
        <v>977.52</v>
      </c>
    </row>
    <row r="908" spans="1:23" x14ac:dyDescent="0.2">
      <c r="A908" s="29">
        <v>41865</v>
      </c>
      <c r="B908" s="2">
        <v>202882110.69999999</v>
      </c>
      <c r="C908" s="2">
        <v>980.46</v>
      </c>
      <c r="D908" s="2">
        <f t="shared" si="145"/>
        <v>0</v>
      </c>
      <c r="E908" s="30">
        <f t="shared" si="145"/>
        <v>0</v>
      </c>
      <c r="F908" s="73">
        <f t="shared" si="146"/>
        <v>0</v>
      </c>
      <c r="G908" s="43">
        <f t="shared" si="146"/>
        <v>0</v>
      </c>
      <c r="I908" s="19">
        <f t="shared" si="140"/>
        <v>4988.8999999999996</v>
      </c>
      <c r="J908" s="138">
        <f t="shared" si="147"/>
        <v>2161.8586</v>
      </c>
      <c r="K908" s="78">
        <f t="shared" si="141"/>
        <v>389.1345</v>
      </c>
      <c r="L908" s="144">
        <f t="shared" si="148"/>
        <v>554.32270000000005</v>
      </c>
      <c r="M908" s="87">
        <f t="shared" si="142"/>
        <v>99.778099999999995</v>
      </c>
      <c r="N908" s="14"/>
      <c r="O908" s="14"/>
      <c r="P908" s="14"/>
      <c r="V908" s="36">
        <f t="shared" si="143"/>
        <v>983.40000000000009</v>
      </c>
      <c r="W908" s="36">
        <f t="shared" si="144"/>
        <v>977.52</v>
      </c>
    </row>
    <row r="909" spans="1:23" x14ac:dyDescent="0.2">
      <c r="A909" s="29">
        <v>41866</v>
      </c>
      <c r="B909" s="2">
        <v>202882110.69999999</v>
      </c>
      <c r="C909" s="2">
        <v>980.46</v>
      </c>
      <c r="D909" s="2">
        <f t="shared" si="145"/>
        <v>0</v>
      </c>
      <c r="E909" s="30">
        <f t="shared" si="145"/>
        <v>0</v>
      </c>
      <c r="F909" s="73">
        <f t="shared" si="146"/>
        <v>0</v>
      </c>
      <c r="G909" s="43">
        <f t="shared" si="146"/>
        <v>0</v>
      </c>
      <c r="I909" s="19">
        <f t="shared" si="140"/>
        <v>4988.8999999999996</v>
      </c>
      <c r="J909" s="138">
        <f t="shared" si="147"/>
        <v>2161.8586</v>
      </c>
      <c r="K909" s="78">
        <f t="shared" si="141"/>
        <v>389.1345</v>
      </c>
      <c r="L909" s="144">
        <f t="shared" si="148"/>
        <v>554.32270000000005</v>
      </c>
      <c r="M909" s="87">
        <f t="shared" si="142"/>
        <v>99.778099999999995</v>
      </c>
      <c r="N909" s="14"/>
      <c r="O909" s="14"/>
      <c r="P909" s="14"/>
      <c r="V909" s="36">
        <f t="shared" si="143"/>
        <v>983.40000000000009</v>
      </c>
      <c r="W909" s="36">
        <f t="shared" si="144"/>
        <v>977.52</v>
      </c>
    </row>
    <row r="910" spans="1:23" x14ac:dyDescent="0.2">
      <c r="A910" s="29">
        <v>41867</v>
      </c>
      <c r="B910" s="2">
        <v>202882110.69999999</v>
      </c>
      <c r="C910" s="2">
        <v>980.46</v>
      </c>
      <c r="D910" s="2">
        <f t="shared" si="145"/>
        <v>0</v>
      </c>
      <c r="E910" s="30">
        <f t="shared" si="145"/>
        <v>0</v>
      </c>
      <c r="F910" s="73">
        <f t="shared" si="146"/>
        <v>0</v>
      </c>
      <c r="G910" s="43">
        <f t="shared" si="146"/>
        <v>0</v>
      </c>
      <c r="I910" s="19">
        <f t="shared" si="140"/>
        <v>4988.8999999999996</v>
      </c>
      <c r="J910" s="138">
        <f t="shared" si="147"/>
        <v>2161.8586</v>
      </c>
      <c r="K910" s="78">
        <f t="shared" si="141"/>
        <v>389.1345</v>
      </c>
      <c r="L910" s="144">
        <f t="shared" si="148"/>
        <v>554.32270000000005</v>
      </c>
      <c r="M910" s="87">
        <f t="shared" si="142"/>
        <v>99.778099999999995</v>
      </c>
      <c r="N910" s="14"/>
      <c r="O910" s="14"/>
      <c r="P910" s="14"/>
      <c r="V910" s="36">
        <f t="shared" si="143"/>
        <v>983.40000000000009</v>
      </c>
      <c r="W910" s="36">
        <f t="shared" si="144"/>
        <v>977.52</v>
      </c>
    </row>
    <row r="911" spans="1:23" x14ac:dyDescent="0.2">
      <c r="A911" s="29">
        <v>41868</v>
      </c>
      <c r="B911" s="2">
        <v>202882110.69999999</v>
      </c>
      <c r="C911" s="2">
        <v>980.46</v>
      </c>
      <c r="D911" s="2">
        <f t="shared" si="145"/>
        <v>0</v>
      </c>
      <c r="E911" s="30">
        <f t="shared" si="145"/>
        <v>0</v>
      </c>
      <c r="F911" s="73">
        <f t="shared" si="146"/>
        <v>0</v>
      </c>
      <c r="G911" s="43">
        <f t="shared" si="146"/>
        <v>0</v>
      </c>
      <c r="I911" s="19">
        <f t="shared" ref="I911:I942" si="149">ROUND(B910*$N$2/$O$1053,2)</f>
        <v>4988.8999999999996</v>
      </c>
      <c r="J911" s="138">
        <f t="shared" si="147"/>
        <v>2161.8586</v>
      </c>
      <c r="K911" s="78">
        <f t="shared" si="141"/>
        <v>389.1345</v>
      </c>
      <c r="L911" s="144">
        <f t="shared" si="148"/>
        <v>554.32270000000005</v>
      </c>
      <c r="M911" s="87">
        <f t="shared" si="142"/>
        <v>99.778099999999995</v>
      </c>
      <c r="N911" s="14"/>
      <c r="O911" s="14"/>
      <c r="P911" s="14"/>
      <c r="V911" s="36">
        <f t="shared" si="143"/>
        <v>983.40000000000009</v>
      </c>
      <c r="W911" s="36">
        <f t="shared" si="144"/>
        <v>977.52</v>
      </c>
    </row>
    <row r="912" spans="1:23" x14ac:dyDescent="0.2">
      <c r="A912" s="29">
        <v>41869</v>
      </c>
      <c r="B912" s="2">
        <v>202882110.69999999</v>
      </c>
      <c r="C912" s="2">
        <v>980.46</v>
      </c>
      <c r="D912" s="2">
        <f t="shared" si="145"/>
        <v>0</v>
      </c>
      <c r="E912" s="30">
        <f t="shared" si="145"/>
        <v>0</v>
      </c>
      <c r="F912" s="73">
        <f t="shared" si="146"/>
        <v>0</v>
      </c>
      <c r="G912" s="43">
        <f t="shared" si="146"/>
        <v>0</v>
      </c>
      <c r="I912" s="19">
        <f t="shared" si="149"/>
        <v>4988.8999999999996</v>
      </c>
      <c r="J912" s="138">
        <f t="shared" si="147"/>
        <v>2161.8586</v>
      </c>
      <c r="K912" s="78">
        <f t="shared" si="141"/>
        <v>389.1345</v>
      </c>
      <c r="L912" s="144">
        <f t="shared" si="148"/>
        <v>554.32270000000005</v>
      </c>
      <c r="M912" s="87">
        <f t="shared" si="142"/>
        <v>99.778099999999995</v>
      </c>
      <c r="N912" s="14"/>
      <c r="O912" s="14"/>
      <c r="P912" s="14"/>
      <c r="V912" s="36">
        <f t="shared" si="143"/>
        <v>983.40000000000009</v>
      </c>
      <c r="W912" s="36">
        <f t="shared" si="144"/>
        <v>977.52</v>
      </c>
    </row>
    <row r="913" spans="1:23" x14ac:dyDescent="0.2">
      <c r="A913" s="29">
        <v>41870</v>
      </c>
      <c r="B913" s="2">
        <v>202882110.69999999</v>
      </c>
      <c r="C913" s="2">
        <v>980.46</v>
      </c>
      <c r="D913" s="2">
        <f t="shared" si="145"/>
        <v>0</v>
      </c>
      <c r="E913" s="30">
        <f t="shared" si="145"/>
        <v>0</v>
      </c>
      <c r="F913" s="73">
        <f t="shared" si="146"/>
        <v>0</v>
      </c>
      <c r="G913" s="43">
        <f t="shared" si="146"/>
        <v>0</v>
      </c>
      <c r="I913" s="31">
        <f t="shared" si="149"/>
        <v>4988.8999999999996</v>
      </c>
      <c r="J913" s="137">
        <f t="shared" si="147"/>
        <v>2161.8586</v>
      </c>
      <c r="K913" s="77">
        <f t="shared" si="141"/>
        <v>389.1345</v>
      </c>
      <c r="L913" s="137">
        <f t="shared" si="148"/>
        <v>554.32270000000005</v>
      </c>
      <c r="M913" s="77">
        <f t="shared" si="142"/>
        <v>99.778099999999995</v>
      </c>
      <c r="N913" s="14"/>
      <c r="O913" s="14"/>
      <c r="P913" s="14"/>
      <c r="V913" s="36">
        <f t="shared" si="143"/>
        <v>983.40000000000009</v>
      </c>
      <c r="W913" s="36">
        <f t="shared" si="144"/>
        <v>977.52</v>
      </c>
    </row>
    <row r="914" spans="1:23" x14ac:dyDescent="0.2">
      <c r="A914" s="29">
        <v>41871</v>
      </c>
      <c r="B914" s="2">
        <v>202882110.69999999</v>
      </c>
      <c r="C914" s="2">
        <v>980.46</v>
      </c>
      <c r="D914" s="2">
        <f t="shared" si="145"/>
        <v>0</v>
      </c>
      <c r="E914" s="30">
        <f t="shared" si="145"/>
        <v>0</v>
      </c>
      <c r="F914" s="73">
        <f t="shared" si="146"/>
        <v>0</v>
      </c>
      <c r="G914" s="43">
        <f t="shared" si="146"/>
        <v>0</v>
      </c>
      <c r="I914" s="31">
        <f t="shared" si="149"/>
        <v>4988.8999999999996</v>
      </c>
      <c r="J914" s="137">
        <f t="shared" si="147"/>
        <v>2161.8586</v>
      </c>
      <c r="K914" s="77">
        <f t="shared" si="141"/>
        <v>389.1345</v>
      </c>
      <c r="L914" s="137">
        <f t="shared" si="148"/>
        <v>554.32270000000005</v>
      </c>
      <c r="M914" s="77">
        <f t="shared" si="142"/>
        <v>99.778099999999995</v>
      </c>
      <c r="N914" s="14"/>
      <c r="O914" s="14"/>
      <c r="P914" s="14"/>
      <c r="V914" s="36">
        <f t="shared" si="143"/>
        <v>983.40000000000009</v>
      </c>
      <c r="W914" s="36">
        <f t="shared" si="144"/>
        <v>977.52</v>
      </c>
    </row>
    <row r="915" spans="1:23" x14ac:dyDescent="0.2">
      <c r="A915" s="29">
        <v>41872</v>
      </c>
      <c r="B915" s="2">
        <v>202882110.69999999</v>
      </c>
      <c r="C915" s="2">
        <v>980.46</v>
      </c>
      <c r="D915" s="2">
        <f t="shared" si="145"/>
        <v>0</v>
      </c>
      <c r="E915" s="30">
        <f t="shared" si="145"/>
        <v>0</v>
      </c>
      <c r="F915" s="73">
        <f t="shared" si="146"/>
        <v>0</v>
      </c>
      <c r="G915" s="43">
        <f t="shared" si="146"/>
        <v>0</v>
      </c>
      <c r="I915" s="19">
        <f t="shared" si="149"/>
        <v>4988.8999999999996</v>
      </c>
      <c r="J915" s="138">
        <f t="shared" si="147"/>
        <v>2161.8586</v>
      </c>
      <c r="K915" s="78">
        <f t="shared" si="141"/>
        <v>389.1345</v>
      </c>
      <c r="L915" s="144">
        <f t="shared" si="148"/>
        <v>554.32270000000005</v>
      </c>
      <c r="M915" s="87">
        <f t="shared" si="142"/>
        <v>99.778099999999995</v>
      </c>
      <c r="N915" s="14"/>
      <c r="O915" s="14"/>
      <c r="P915" s="14"/>
      <c r="V915" s="36">
        <f t="shared" si="143"/>
        <v>983.40000000000009</v>
      </c>
      <c r="W915" s="36">
        <f t="shared" si="144"/>
        <v>977.52</v>
      </c>
    </row>
    <row r="916" spans="1:23" x14ac:dyDescent="0.2">
      <c r="A916" s="29">
        <v>41873</v>
      </c>
      <c r="B916" s="2">
        <v>202882110.69999999</v>
      </c>
      <c r="C916" s="2">
        <v>980.46</v>
      </c>
      <c r="D916" s="2">
        <f t="shared" si="145"/>
        <v>0</v>
      </c>
      <c r="E916" s="30">
        <f t="shared" si="145"/>
        <v>0</v>
      </c>
      <c r="F916" s="73">
        <f t="shared" si="146"/>
        <v>0</v>
      </c>
      <c r="G916" s="43">
        <f t="shared" si="146"/>
        <v>0</v>
      </c>
      <c r="I916" s="19">
        <f t="shared" si="149"/>
        <v>4988.8999999999996</v>
      </c>
      <c r="J916" s="138">
        <f t="shared" si="147"/>
        <v>2161.8586</v>
      </c>
      <c r="K916" s="78">
        <f t="shared" si="141"/>
        <v>389.1345</v>
      </c>
      <c r="L916" s="144">
        <f t="shared" si="148"/>
        <v>554.32270000000005</v>
      </c>
      <c r="M916" s="87">
        <f t="shared" si="142"/>
        <v>99.778099999999995</v>
      </c>
      <c r="N916" s="14"/>
      <c r="O916" s="14"/>
      <c r="P916" s="14"/>
      <c r="V916" s="36">
        <f t="shared" si="143"/>
        <v>983.40000000000009</v>
      </c>
      <c r="W916" s="36">
        <f t="shared" si="144"/>
        <v>977.52</v>
      </c>
    </row>
    <row r="917" spans="1:23" x14ac:dyDescent="0.2">
      <c r="A917" s="29">
        <v>41874</v>
      </c>
      <c r="B917" s="2">
        <v>202882110.69999999</v>
      </c>
      <c r="C917" s="2">
        <v>980.46</v>
      </c>
      <c r="D917" s="2">
        <f t="shared" si="145"/>
        <v>0</v>
      </c>
      <c r="E917" s="30">
        <f t="shared" si="145"/>
        <v>0</v>
      </c>
      <c r="F917" s="73">
        <f t="shared" si="146"/>
        <v>0</v>
      </c>
      <c r="G917" s="43">
        <f t="shared" si="146"/>
        <v>0</v>
      </c>
      <c r="I917" s="19">
        <f t="shared" si="149"/>
        <v>4988.8999999999996</v>
      </c>
      <c r="J917" s="138">
        <f t="shared" si="147"/>
        <v>2161.8586</v>
      </c>
      <c r="K917" s="78">
        <f t="shared" si="141"/>
        <v>389.1345</v>
      </c>
      <c r="L917" s="144">
        <f t="shared" si="148"/>
        <v>554.32270000000005</v>
      </c>
      <c r="M917" s="87">
        <f t="shared" si="142"/>
        <v>99.778099999999995</v>
      </c>
      <c r="N917" s="14"/>
      <c r="O917" s="14"/>
      <c r="P917" s="14"/>
      <c r="V917" s="36">
        <f t="shared" si="143"/>
        <v>983.40000000000009</v>
      </c>
      <c r="W917" s="36">
        <f t="shared" si="144"/>
        <v>977.52</v>
      </c>
    </row>
    <row r="918" spans="1:23" x14ac:dyDescent="0.2">
      <c r="A918" s="29">
        <v>41875</v>
      </c>
      <c r="B918" s="2">
        <v>202882110.69999999</v>
      </c>
      <c r="C918" s="2">
        <v>980.46</v>
      </c>
      <c r="D918" s="2">
        <f t="shared" si="145"/>
        <v>0</v>
      </c>
      <c r="E918" s="30">
        <f t="shared" si="145"/>
        <v>0</v>
      </c>
      <c r="F918" s="73">
        <f t="shared" si="146"/>
        <v>0</v>
      </c>
      <c r="G918" s="43">
        <f t="shared" si="146"/>
        <v>0</v>
      </c>
      <c r="I918" s="19">
        <f t="shared" si="149"/>
        <v>4988.8999999999996</v>
      </c>
      <c r="J918" s="138">
        <f t="shared" si="147"/>
        <v>2161.8586</v>
      </c>
      <c r="K918" s="78">
        <f t="shared" si="141"/>
        <v>389.1345</v>
      </c>
      <c r="L918" s="144">
        <f t="shared" si="148"/>
        <v>554.32270000000005</v>
      </c>
      <c r="M918" s="87">
        <f t="shared" si="142"/>
        <v>99.778099999999995</v>
      </c>
      <c r="N918" s="14"/>
      <c r="O918" s="14"/>
      <c r="P918" s="14"/>
      <c r="V918" s="36">
        <f t="shared" si="143"/>
        <v>983.40000000000009</v>
      </c>
      <c r="W918" s="36">
        <f t="shared" si="144"/>
        <v>977.52</v>
      </c>
    </row>
    <row r="919" spans="1:23" x14ac:dyDescent="0.2">
      <c r="A919" s="29">
        <v>41876</v>
      </c>
      <c r="B919" s="2">
        <v>202882110.69999999</v>
      </c>
      <c r="C919" s="2">
        <v>980.46</v>
      </c>
      <c r="D919" s="2">
        <f t="shared" si="145"/>
        <v>0</v>
      </c>
      <c r="E919" s="30">
        <f t="shared" si="145"/>
        <v>0</v>
      </c>
      <c r="F919" s="73">
        <f t="shared" si="146"/>
        <v>0</v>
      </c>
      <c r="G919" s="43">
        <f t="shared" si="146"/>
        <v>0</v>
      </c>
      <c r="I919" s="19">
        <f t="shared" si="149"/>
        <v>4988.8999999999996</v>
      </c>
      <c r="J919" s="138">
        <f t="shared" si="147"/>
        <v>2161.8586</v>
      </c>
      <c r="K919" s="78">
        <f t="shared" si="141"/>
        <v>389.1345</v>
      </c>
      <c r="L919" s="144">
        <f t="shared" si="148"/>
        <v>554.32270000000005</v>
      </c>
      <c r="M919" s="87">
        <f t="shared" si="142"/>
        <v>99.778099999999995</v>
      </c>
      <c r="N919" s="14"/>
      <c r="O919" s="14"/>
      <c r="P919" s="14"/>
      <c r="V919" s="36">
        <f t="shared" si="143"/>
        <v>983.40000000000009</v>
      </c>
      <c r="W919" s="36">
        <f t="shared" si="144"/>
        <v>977.52</v>
      </c>
    </row>
    <row r="920" spans="1:23" x14ac:dyDescent="0.2">
      <c r="A920" s="29">
        <v>41877</v>
      </c>
      <c r="B920" s="2">
        <v>202882110.69999999</v>
      </c>
      <c r="C920" s="2">
        <v>980.46</v>
      </c>
      <c r="D920" s="2">
        <f t="shared" si="145"/>
        <v>0</v>
      </c>
      <c r="E920" s="30">
        <f t="shared" si="145"/>
        <v>0</v>
      </c>
      <c r="F920" s="73">
        <f t="shared" si="146"/>
        <v>0</v>
      </c>
      <c r="G920" s="43">
        <f t="shared" si="146"/>
        <v>0</v>
      </c>
      <c r="I920" s="31">
        <f t="shared" si="149"/>
        <v>4988.8999999999996</v>
      </c>
      <c r="J920" s="137">
        <f t="shared" si="147"/>
        <v>2161.8586</v>
      </c>
      <c r="K920" s="77">
        <f t="shared" si="141"/>
        <v>389.1345</v>
      </c>
      <c r="L920" s="137">
        <f t="shared" si="148"/>
        <v>554.32270000000005</v>
      </c>
      <c r="M920" s="77">
        <f t="shared" si="142"/>
        <v>99.778099999999995</v>
      </c>
      <c r="N920" s="14"/>
      <c r="O920" s="14"/>
      <c r="P920" s="14"/>
      <c r="V920" s="36">
        <f t="shared" si="143"/>
        <v>983.40000000000009</v>
      </c>
      <c r="W920" s="36">
        <f t="shared" si="144"/>
        <v>977.52</v>
      </c>
    </row>
    <row r="921" spans="1:23" x14ac:dyDescent="0.2">
      <c r="A921" s="29">
        <v>41878</v>
      </c>
      <c r="B921" s="2">
        <v>202882110.69999999</v>
      </c>
      <c r="C921" s="2">
        <v>980.46</v>
      </c>
      <c r="D921" s="2">
        <f t="shared" si="145"/>
        <v>0</v>
      </c>
      <c r="E921" s="30">
        <f t="shared" si="145"/>
        <v>0</v>
      </c>
      <c r="F921" s="73">
        <f t="shared" si="146"/>
        <v>0</v>
      </c>
      <c r="G921" s="43">
        <f t="shared" si="146"/>
        <v>0</v>
      </c>
      <c r="I921" s="31">
        <f t="shared" si="149"/>
        <v>4988.8999999999996</v>
      </c>
      <c r="J921" s="137">
        <f t="shared" si="147"/>
        <v>2161.8586</v>
      </c>
      <c r="K921" s="77">
        <f t="shared" si="141"/>
        <v>389.1345</v>
      </c>
      <c r="L921" s="137">
        <f t="shared" si="148"/>
        <v>554.32270000000005</v>
      </c>
      <c r="M921" s="77">
        <f t="shared" si="142"/>
        <v>99.778099999999995</v>
      </c>
      <c r="N921" s="191" t="s">
        <v>54</v>
      </c>
      <c r="O921" s="191"/>
      <c r="P921" s="191"/>
      <c r="V921" s="36">
        <f t="shared" si="143"/>
        <v>983.40000000000009</v>
      </c>
      <c r="W921" s="36">
        <f t="shared" si="144"/>
        <v>977.52</v>
      </c>
    </row>
    <row r="922" spans="1:23" x14ac:dyDescent="0.2">
      <c r="A922" s="29">
        <v>41879</v>
      </c>
      <c r="B922" s="2">
        <v>202882110.69999999</v>
      </c>
      <c r="C922" s="2">
        <v>980.46</v>
      </c>
      <c r="D922" s="2">
        <f t="shared" si="145"/>
        <v>0</v>
      </c>
      <c r="E922" s="30">
        <f t="shared" si="145"/>
        <v>0</v>
      </c>
      <c r="F922" s="73">
        <f t="shared" si="146"/>
        <v>0</v>
      </c>
      <c r="G922" s="43">
        <f t="shared" si="146"/>
        <v>0</v>
      </c>
      <c r="I922" s="19">
        <f t="shared" si="149"/>
        <v>4988.8999999999996</v>
      </c>
      <c r="J922" s="138">
        <f t="shared" si="147"/>
        <v>2161.8586</v>
      </c>
      <c r="K922" s="78">
        <f t="shared" si="141"/>
        <v>389.1345</v>
      </c>
      <c r="L922" s="144">
        <f t="shared" si="148"/>
        <v>554.32270000000005</v>
      </c>
      <c r="M922" s="87">
        <f t="shared" si="142"/>
        <v>99.778099999999995</v>
      </c>
      <c r="N922" s="119" t="s">
        <v>52</v>
      </c>
      <c r="O922" s="120">
        <f>SUM(J896:J926)</f>
        <v>67007.888200000001</v>
      </c>
      <c r="P922" s="76">
        <f>SUM(L896:L926)</f>
        <v>17181.509200000008</v>
      </c>
      <c r="V922" s="36">
        <f t="shared" si="143"/>
        <v>983.40000000000009</v>
      </c>
      <c r="W922" s="36">
        <f t="shared" si="144"/>
        <v>977.52</v>
      </c>
    </row>
    <row r="923" spans="1:23" x14ac:dyDescent="0.2">
      <c r="A923" s="29">
        <v>41880</v>
      </c>
      <c r="B923" s="31">
        <v>202577787.53</v>
      </c>
      <c r="C923" s="31">
        <v>978.99</v>
      </c>
      <c r="D923" s="2">
        <f t="shared" si="145"/>
        <v>-304323.16999998689</v>
      </c>
      <c r="E923" s="30">
        <f t="shared" si="145"/>
        <v>-1.4700000000000273</v>
      </c>
      <c r="F923" s="73">
        <f t="shared" si="146"/>
        <v>-1.5000000194693702E-3</v>
      </c>
      <c r="G923" s="43">
        <f t="shared" si="146"/>
        <v>-1.4992962486996178E-3</v>
      </c>
      <c r="I923" s="19">
        <f t="shared" si="149"/>
        <v>4988.8999999999996</v>
      </c>
      <c r="J923" s="138">
        <f t="shared" si="147"/>
        <v>2161.8586</v>
      </c>
      <c r="K923" s="78">
        <f t="shared" si="141"/>
        <v>389.1345</v>
      </c>
      <c r="L923" s="144">
        <f t="shared" si="148"/>
        <v>554.32270000000005</v>
      </c>
      <c r="M923" s="87">
        <f t="shared" si="142"/>
        <v>99.778099999999995</v>
      </c>
      <c r="N923" s="119" t="s">
        <v>53</v>
      </c>
      <c r="O923" s="76">
        <f>SUM(K896:K926)</f>
        <v>12061.418400000002</v>
      </c>
      <c r="P923" s="76">
        <f>SUM(M896:M926)</f>
        <v>3092.672</v>
      </c>
      <c r="V923" s="36">
        <f t="shared" si="143"/>
        <v>981.93000000000006</v>
      </c>
      <c r="W923" s="36">
        <f t="shared" si="144"/>
        <v>976.05</v>
      </c>
    </row>
    <row r="924" spans="1:23" x14ac:dyDescent="0.2">
      <c r="A924" s="29">
        <v>41881</v>
      </c>
      <c r="B924" s="2">
        <v>202577787.53</v>
      </c>
      <c r="C924" s="2">
        <v>978.99</v>
      </c>
      <c r="D924" s="2">
        <f t="shared" si="145"/>
        <v>0</v>
      </c>
      <c r="E924" s="30">
        <f t="shared" si="145"/>
        <v>0</v>
      </c>
      <c r="F924" s="73">
        <f t="shared" si="146"/>
        <v>0</v>
      </c>
      <c r="G924" s="43">
        <f t="shared" si="146"/>
        <v>0</v>
      </c>
      <c r="I924" s="19">
        <f t="shared" si="149"/>
        <v>4981.42</v>
      </c>
      <c r="J924" s="138">
        <f t="shared" si="147"/>
        <v>2158.6158</v>
      </c>
      <c r="K924" s="78">
        <f t="shared" si="141"/>
        <v>388.55079999999998</v>
      </c>
      <c r="L924" s="144">
        <f t="shared" si="148"/>
        <v>553.49120000000005</v>
      </c>
      <c r="M924" s="87">
        <f t="shared" si="142"/>
        <v>99.628399999999999</v>
      </c>
      <c r="N924" s="186" t="s">
        <v>12</v>
      </c>
      <c r="O924" s="186"/>
      <c r="P924" s="186"/>
      <c r="V924" s="36">
        <f t="shared" si="143"/>
        <v>981.93000000000006</v>
      </c>
      <c r="W924" s="36">
        <f t="shared" si="144"/>
        <v>976.05</v>
      </c>
    </row>
    <row r="925" spans="1:23" x14ac:dyDescent="0.2">
      <c r="A925" s="29">
        <v>41882</v>
      </c>
      <c r="B925" s="2">
        <v>202577787.53</v>
      </c>
      <c r="C925" s="2">
        <v>978.99</v>
      </c>
      <c r="D925" s="2">
        <f t="shared" si="145"/>
        <v>0</v>
      </c>
      <c r="E925" s="30">
        <f t="shared" si="145"/>
        <v>0</v>
      </c>
      <c r="F925" s="73">
        <f t="shared" si="146"/>
        <v>0</v>
      </c>
      <c r="G925" s="43">
        <f t="shared" si="146"/>
        <v>0</v>
      </c>
      <c r="I925" s="19">
        <f t="shared" si="149"/>
        <v>4981.42</v>
      </c>
      <c r="J925" s="138">
        <f t="shared" si="147"/>
        <v>2158.6158</v>
      </c>
      <c r="K925" s="78">
        <f t="shared" si="141"/>
        <v>388.55079999999998</v>
      </c>
      <c r="L925" s="144">
        <f t="shared" si="148"/>
        <v>553.49120000000005</v>
      </c>
      <c r="M925" s="87">
        <f t="shared" si="142"/>
        <v>99.628399999999999</v>
      </c>
      <c r="N925" s="92" t="s">
        <v>43</v>
      </c>
      <c r="O925" s="172" t="s">
        <v>39</v>
      </c>
      <c r="P925" s="93" t="s">
        <v>40</v>
      </c>
      <c r="V925" s="36">
        <f t="shared" si="143"/>
        <v>981.93000000000006</v>
      </c>
      <c r="W925" s="36">
        <f t="shared" si="144"/>
        <v>976.05</v>
      </c>
    </row>
    <row r="926" spans="1:23" x14ac:dyDescent="0.2">
      <c r="A926" s="29">
        <v>41883</v>
      </c>
      <c r="B926" s="2">
        <v>202577787.53</v>
      </c>
      <c r="C926" s="2">
        <v>978.99</v>
      </c>
      <c r="D926" s="2">
        <f t="shared" si="145"/>
        <v>0</v>
      </c>
      <c r="E926" s="30">
        <f t="shared" si="145"/>
        <v>0</v>
      </c>
      <c r="F926" s="73">
        <f t="shared" si="146"/>
        <v>0</v>
      </c>
      <c r="G926" s="43">
        <f t="shared" si="146"/>
        <v>0</v>
      </c>
      <c r="I926" s="32">
        <f t="shared" si="149"/>
        <v>4981.42</v>
      </c>
      <c r="J926" s="139">
        <f t="shared" si="147"/>
        <v>2158.6158</v>
      </c>
      <c r="K926" s="79">
        <f t="shared" si="141"/>
        <v>388.55079999999998</v>
      </c>
      <c r="L926" s="139">
        <f t="shared" si="148"/>
        <v>553.49120000000005</v>
      </c>
      <c r="M926" s="79">
        <f t="shared" si="142"/>
        <v>99.628399999999999</v>
      </c>
      <c r="N926" s="94">
        <f>SUM(I896:I926)</f>
        <v>154633.45999999996</v>
      </c>
      <c r="O926" s="89">
        <f>IF(SUM(J896:J926)&lt;20000,20000,SUM(J896:J926))</f>
        <v>67007.888200000001</v>
      </c>
      <c r="P926" s="91">
        <f>IF(SUM(L896:L926)&lt;6000,6000,SUM(L896:L926))</f>
        <v>17181.509200000008</v>
      </c>
      <c r="V926" s="36">
        <f t="shared" si="143"/>
        <v>981.93000000000006</v>
      </c>
      <c r="W926" s="36">
        <f t="shared" si="144"/>
        <v>976.05</v>
      </c>
    </row>
    <row r="927" spans="1:23" x14ac:dyDescent="0.2">
      <c r="A927" s="29">
        <v>41884</v>
      </c>
      <c r="B927" s="2">
        <v>202577787.53</v>
      </c>
      <c r="C927" s="2">
        <v>978.99</v>
      </c>
      <c r="D927" s="2">
        <f t="shared" si="145"/>
        <v>0</v>
      </c>
      <c r="E927" s="30">
        <f t="shared" si="145"/>
        <v>0</v>
      </c>
      <c r="F927" s="73">
        <f t="shared" si="146"/>
        <v>0</v>
      </c>
      <c r="G927" s="43">
        <f t="shared" si="146"/>
        <v>0</v>
      </c>
      <c r="I927" s="31">
        <f t="shared" si="149"/>
        <v>4981.42</v>
      </c>
      <c r="J927" s="137">
        <f t="shared" si="147"/>
        <v>2158.6158</v>
      </c>
      <c r="K927" s="77">
        <f t="shared" si="141"/>
        <v>388.55079999999998</v>
      </c>
      <c r="L927" s="137">
        <f t="shared" si="148"/>
        <v>553.49120000000005</v>
      </c>
      <c r="M927" s="77">
        <f t="shared" si="142"/>
        <v>99.628399999999999</v>
      </c>
      <c r="N927" s="94">
        <f>ROUND(N926*18/118,2)</f>
        <v>23588.15</v>
      </c>
      <c r="O927" s="95">
        <f>IF(O926=TRUE,SUM(K896:K926),O926*18%)</f>
        <v>12061.419876</v>
      </c>
      <c r="P927" s="96">
        <f>IF(P926=TRUE,SUM(M896:M926),P926*18%)</f>
        <v>3092.6716560000013</v>
      </c>
      <c r="V927" s="36">
        <f t="shared" si="143"/>
        <v>981.93000000000006</v>
      </c>
      <c r="W927" s="36">
        <f t="shared" si="144"/>
        <v>976.05</v>
      </c>
    </row>
    <row r="928" spans="1:23" x14ac:dyDescent="0.2">
      <c r="A928" s="29">
        <v>41885</v>
      </c>
      <c r="B928" s="2">
        <v>202577787.53</v>
      </c>
      <c r="C928" s="2">
        <v>978.99</v>
      </c>
      <c r="D928" s="2">
        <f t="shared" si="145"/>
        <v>0</v>
      </c>
      <c r="E928" s="30">
        <f t="shared" si="145"/>
        <v>0</v>
      </c>
      <c r="F928" s="73">
        <f t="shared" si="146"/>
        <v>0</v>
      </c>
      <c r="G928" s="43">
        <f t="shared" si="146"/>
        <v>0</v>
      </c>
      <c r="I928" s="31">
        <f t="shared" si="149"/>
        <v>4981.42</v>
      </c>
      <c r="J928" s="137">
        <f t="shared" si="147"/>
        <v>2158.6158</v>
      </c>
      <c r="K928" s="77">
        <f t="shared" si="141"/>
        <v>388.55079999999998</v>
      </c>
      <c r="L928" s="137">
        <f t="shared" si="148"/>
        <v>553.49120000000005</v>
      </c>
      <c r="M928" s="77">
        <f t="shared" si="142"/>
        <v>99.628399999999999</v>
      </c>
      <c r="N928" s="190" t="s">
        <v>47</v>
      </c>
      <c r="O928" s="190"/>
      <c r="P928" s="190"/>
      <c r="V928" s="36">
        <f t="shared" si="143"/>
        <v>981.93000000000006</v>
      </c>
      <c r="W928" s="36">
        <f t="shared" si="144"/>
        <v>976.05</v>
      </c>
    </row>
    <row r="929" spans="1:23" x14ac:dyDescent="0.2">
      <c r="A929" s="29">
        <v>41886</v>
      </c>
      <c r="B929" s="2">
        <v>202577787.53</v>
      </c>
      <c r="C929" s="2">
        <v>978.99</v>
      </c>
      <c r="D929" s="2">
        <f t="shared" si="145"/>
        <v>0</v>
      </c>
      <c r="E929" s="30">
        <f t="shared" si="145"/>
        <v>0</v>
      </c>
      <c r="F929" s="73">
        <f t="shared" si="146"/>
        <v>0</v>
      </c>
      <c r="G929" s="43">
        <f t="shared" si="146"/>
        <v>0</v>
      </c>
      <c r="I929" s="19">
        <f t="shared" si="149"/>
        <v>4981.42</v>
      </c>
      <c r="J929" s="138">
        <f t="shared" si="147"/>
        <v>2158.6158</v>
      </c>
      <c r="K929" s="78">
        <f t="shared" si="141"/>
        <v>388.55079999999998</v>
      </c>
      <c r="L929" s="144">
        <f t="shared" si="148"/>
        <v>553.49120000000005</v>
      </c>
      <c r="M929" s="87">
        <f t="shared" si="142"/>
        <v>99.628399999999999</v>
      </c>
      <c r="N929" s="75"/>
      <c r="O929" s="75"/>
      <c r="P929" s="75"/>
      <c r="V929" s="36">
        <f t="shared" si="143"/>
        <v>981.93000000000006</v>
      </c>
      <c r="W929" s="36">
        <f t="shared" si="144"/>
        <v>976.05</v>
      </c>
    </row>
    <row r="930" spans="1:23" x14ac:dyDescent="0.2">
      <c r="A930" s="29">
        <v>41887</v>
      </c>
      <c r="B930" s="2">
        <v>202577787.53</v>
      </c>
      <c r="C930" s="2">
        <v>978.99</v>
      </c>
      <c r="D930" s="2">
        <f t="shared" si="145"/>
        <v>0</v>
      </c>
      <c r="E930" s="30">
        <f t="shared" si="145"/>
        <v>0</v>
      </c>
      <c r="F930" s="73">
        <f t="shared" si="146"/>
        <v>0</v>
      </c>
      <c r="G930" s="43">
        <f t="shared" si="146"/>
        <v>0</v>
      </c>
      <c r="I930" s="19">
        <f t="shared" si="149"/>
        <v>4981.42</v>
      </c>
      <c r="J930" s="138">
        <f t="shared" si="147"/>
        <v>2158.6158</v>
      </c>
      <c r="K930" s="78">
        <f t="shared" si="141"/>
        <v>388.55079999999998</v>
      </c>
      <c r="L930" s="144">
        <f t="shared" si="148"/>
        <v>553.49120000000005</v>
      </c>
      <c r="M930" s="87">
        <f t="shared" si="142"/>
        <v>99.628399999999999</v>
      </c>
      <c r="N930" s="75"/>
      <c r="O930" s="75"/>
      <c r="P930" s="75"/>
      <c r="V930" s="36">
        <f t="shared" si="143"/>
        <v>981.93000000000006</v>
      </c>
      <c r="W930" s="36">
        <f t="shared" si="144"/>
        <v>976.05</v>
      </c>
    </row>
    <row r="931" spans="1:23" x14ac:dyDescent="0.2">
      <c r="A931" s="29">
        <v>41888</v>
      </c>
      <c r="B931" s="2">
        <v>202577787.53</v>
      </c>
      <c r="C931" s="2">
        <v>978.99</v>
      </c>
      <c r="D931" s="2">
        <f t="shared" si="145"/>
        <v>0</v>
      </c>
      <c r="E931" s="30">
        <f t="shared" si="145"/>
        <v>0</v>
      </c>
      <c r="F931" s="73">
        <f t="shared" si="146"/>
        <v>0</v>
      </c>
      <c r="G931" s="43">
        <f t="shared" si="146"/>
        <v>0</v>
      </c>
      <c r="I931" s="19">
        <f t="shared" si="149"/>
        <v>4981.42</v>
      </c>
      <c r="J931" s="138">
        <f t="shared" si="147"/>
        <v>2158.6158</v>
      </c>
      <c r="K931" s="78">
        <f t="shared" si="141"/>
        <v>388.55079999999998</v>
      </c>
      <c r="L931" s="144">
        <f t="shared" si="148"/>
        <v>553.49120000000005</v>
      </c>
      <c r="M931" s="87">
        <f t="shared" si="142"/>
        <v>99.628399999999999</v>
      </c>
      <c r="N931" s="14"/>
      <c r="O931" s="14"/>
      <c r="P931" s="14"/>
      <c r="V931" s="36">
        <f t="shared" si="143"/>
        <v>981.93000000000006</v>
      </c>
      <c r="W931" s="36">
        <f t="shared" si="144"/>
        <v>976.05</v>
      </c>
    </row>
    <row r="932" spans="1:23" x14ac:dyDescent="0.2">
      <c r="A932" s="29">
        <v>41889</v>
      </c>
      <c r="B932" s="2">
        <v>202577787.53</v>
      </c>
      <c r="C932" s="2">
        <v>978.99</v>
      </c>
      <c r="D932" s="2">
        <f t="shared" si="145"/>
        <v>0</v>
      </c>
      <c r="E932" s="30">
        <f t="shared" si="145"/>
        <v>0</v>
      </c>
      <c r="F932" s="73">
        <f t="shared" si="146"/>
        <v>0</v>
      </c>
      <c r="G932" s="43">
        <f t="shared" si="146"/>
        <v>0</v>
      </c>
      <c r="I932" s="19">
        <f t="shared" si="149"/>
        <v>4981.42</v>
      </c>
      <c r="J932" s="138">
        <f t="shared" si="147"/>
        <v>2158.6158</v>
      </c>
      <c r="K932" s="78">
        <f t="shared" si="141"/>
        <v>388.55079999999998</v>
      </c>
      <c r="L932" s="144">
        <f t="shared" si="148"/>
        <v>553.49120000000005</v>
      </c>
      <c r="M932" s="87">
        <f t="shared" si="142"/>
        <v>99.628399999999999</v>
      </c>
      <c r="N932" s="14"/>
      <c r="O932" s="14"/>
      <c r="P932" s="14"/>
      <c r="V932" s="36">
        <f t="shared" si="143"/>
        <v>981.93000000000006</v>
      </c>
      <c r="W932" s="36">
        <f t="shared" si="144"/>
        <v>976.05</v>
      </c>
    </row>
    <row r="933" spans="1:23" x14ac:dyDescent="0.2">
      <c r="A933" s="29">
        <v>41890</v>
      </c>
      <c r="B933" s="2">
        <v>202577787.53</v>
      </c>
      <c r="C933" s="2">
        <v>978.99</v>
      </c>
      <c r="D933" s="2">
        <f t="shared" si="145"/>
        <v>0</v>
      </c>
      <c r="E933" s="30">
        <f t="shared" si="145"/>
        <v>0</v>
      </c>
      <c r="F933" s="73">
        <f t="shared" si="146"/>
        <v>0</v>
      </c>
      <c r="G933" s="43">
        <f t="shared" si="146"/>
        <v>0</v>
      </c>
      <c r="I933" s="19">
        <f t="shared" si="149"/>
        <v>4981.42</v>
      </c>
      <c r="J933" s="138">
        <f t="shared" si="147"/>
        <v>2158.6158</v>
      </c>
      <c r="K933" s="78">
        <f t="shared" si="141"/>
        <v>388.55079999999998</v>
      </c>
      <c r="L933" s="144">
        <f t="shared" si="148"/>
        <v>553.49120000000005</v>
      </c>
      <c r="M933" s="87">
        <f t="shared" si="142"/>
        <v>99.628399999999999</v>
      </c>
      <c r="N933" s="14"/>
      <c r="O933" s="14"/>
      <c r="P933" s="14"/>
      <c r="V933" s="36">
        <f t="shared" si="143"/>
        <v>981.93000000000006</v>
      </c>
      <c r="W933" s="36">
        <f t="shared" si="144"/>
        <v>976.05</v>
      </c>
    </row>
    <row r="934" spans="1:23" x14ac:dyDescent="0.2">
      <c r="A934" s="29">
        <v>41891</v>
      </c>
      <c r="B934" s="2">
        <v>202577787.53</v>
      </c>
      <c r="C934" s="2">
        <v>978.99</v>
      </c>
      <c r="D934" s="2">
        <f t="shared" si="145"/>
        <v>0</v>
      </c>
      <c r="E934" s="30">
        <f t="shared" si="145"/>
        <v>0</v>
      </c>
      <c r="F934" s="73">
        <f t="shared" si="146"/>
        <v>0</v>
      </c>
      <c r="G934" s="43">
        <f t="shared" si="146"/>
        <v>0</v>
      </c>
      <c r="I934" s="31">
        <f t="shared" si="149"/>
        <v>4981.42</v>
      </c>
      <c r="J934" s="137">
        <f t="shared" si="147"/>
        <v>2158.6158</v>
      </c>
      <c r="K934" s="77">
        <f t="shared" si="141"/>
        <v>388.55079999999998</v>
      </c>
      <c r="L934" s="137">
        <f t="shared" si="148"/>
        <v>553.49120000000005</v>
      </c>
      <c r="M934" s="77">
        <f t="shared" si="142"/>
        <v>99.628399999999999</v>
      </c>
      <c r="N934" s="14"/>
      <c r="O934" s="14"/>
      <c r="P934" s="14"/>
      <c r="V934" s="36">
        <f t="shared" si="143"/>
        <v>981.93000000000006</v>
      </c>
      <c r="W934" s="36">
        <f t="shared" si="144"/>
        <v>976.05</v>
      </c>
    </row>
    <row r="935" spans="1:23" x14ac:dyDescent="0.2">
      <c r="A935" s="29">
        <v>41892</v>
      </c>
      <c r="B935" s="2">
        <v>202577787.53</v>
      </c>
      <c r="C935" s="2">
        <v>978.99</v>
      </c>
      <c r="D935" s="2">
        <f t="shared" si="145"/>
        <v>0</v>
      </c>
      <c r="E935" s="30">
        <f t="shared" si="145"/>
        <v>0</v>
      </c>
      <c r="F935" s="73">
        <f t="shared" si="146"/>
        <v>0</v>
      </c>
      <c r="G935" s="43">
        <f t="shared" si="146"/>
        <v>0</v>
      </c>
      <c r="I935" s="31">
        <f t="shared" si="149"/>
        <v>4981.42</v>
      </c>
      <c r="J935" s="137">
        <f t="shared" si="147"/>
        <v>2158.6158</v>
      </c>
      <c r="K935" s="77">
        <f t="shared" si="141"/>
        <v>388.55079999999998</v>
      </c>
      <c r="L935" s="137">
        <f t="shared" si="148"/>
        <v>553.49120000000005</v>
      </c>
      <c r="M935" s="77">
        <f t="shared" si="142"/>
        <v>99.628399999999999</v>
      </c>
      <c r="N935" s="14"/>
      <c r="O935" s="14"/>
      <c r="P935" s="14"/>
      <c r="V935" s="36">
        <f t="shared" si="143"/>
        <v>981.93000000000006</v>
      </c>
      <c r="W935" s="36">
        <f t="shared" si="144"/>
        <v>976.05</v>
      </c>
    </row>
    <row r="936" spans="1:23" x14ac:dyDescent="0.2">
      <c r="A936" s="29">
        <v>41893</v>
      </c>
      <c r="B936" s="2">
        <v>202577787.53</v>
      </c>
      <c r="C936" s="2">
        <v>978.99</v>
      </c>
      <c r="D936" s="2">
        <f t="shared" si="145"/>
        <v>0</v>
      </c>
      <c r="E936" s="30">
        <f t="shared" si="145"/>
        <v>0</v>
      </c>
      <c r="F936" s="73">
        <f t="shared" si="146"/>
        <v>0</v>
      </c>
      <c r="G936" s="43">
        <f t="shared" si="146"/>
        <v>0</v>
      </c>
      <c r="I936" s="19">
        <f t="shared" si="149"/>
        <v>4981.42</v>
      </c>
      <c r="J936" s="138">
        <f t="shared" si="147"/>
        <v>2158.6158</v>
      </c>
      <c r="K936" s="78">
        <f t="shared" si="141"/>
        <v>388.55079999999998</v>
      </c>
      <c r="L936" s="144">
        <f t="shared" si="148"/>
        <v>553.49120000000005</v>
      </c>
      <c r="M936" s="87">
        <f t="shared" si="142"/>
        <v>99.628399999999999</v>
      </c>
      <c r="N936" s="14"/>
      <c r="O936" s="14"/>
      <c r="P936" s="14"/>
      <c r="V936" s="36">
        <f t="shared" si="143"/>
        <v>981.93000000000006</v>
      </c>
      <c r="W936" s="36">
        <f t="shared" si="144"/>
        <v>976.05</v>
      </c>
    </row>
    <row r="937" spans="1:23" x14ac:dyDescent="0.2">
      <c r="A937" s="29">
        <v>41894</v>
      </c>
      <c r="B937" s="2">
        <v>202577787.53</v>
      </c>
      <c r="C937" s="2">
        <v>978.99</v>
      </c>
      <c r="D937" s="2">
        <f t="shared" si="145"/>
        <v>0</v>
      </c>
      <c r="E937" s="30">
        <f t="shared" si="145"/>
        <v>0</v>
      </c>
      <c r="F937" s="73">
        <f t="shared" si="146"/>
        <v>0</v>
      </c>
      <c r="G937" s="43">
        <f t="shared" si="146"/>
        <v>0</v>
      </c>
      <c r="I937" s="19">
        <f t="shared" si="149"/>
        <v>4981.42</v>
      </c>
      <c r="J937" s="138">
        <f t="shared" si="147"/>
        <v>2158.6158</v>
      </c>
      <c r="K937" s="78">
        <f t="shared" si="141"/>
        <v>388.55079999999998</v>
      </c>
      <c r="L937" s="144">
        <f t="shared" si="148"/>
        <v>553.49120000000005</v>
      </c>
      <c r="M937" s="87">
        <f t="shared" si="142"/>
        <v>99.628399999999999</v>
      </c>
      <c r="N937" s="14"/>
      <c r="O937" s="14"/>
      <c r="P937" s="14"/>
      <c r="V937" s="36">
        <f t="shared" si="143"/>
        <v>981.93000000000006</v>
      </c>
      <c r="W937" s="36">
        <f t="shared" si="144"/>
        <v>976.05</v>
      </c>
    </row>
    <row r="938" spans="1:23" x14ac:dyDescent="0.2">
      <c r="A938" s="29">
        <v>41895</v>
      </c>
      <c r="B938" s="2">
        <v>202577787.53</v>
      </c>
      <c r="C938" s="2">
        <v>978.99</v>
      </c>
      <c r="D938" s="2">
        <f t="shared" si="145"/>
        <v>0</v>
      </c>
      <c r="E938" s="30">
        <f t="shared" si="145"/>
        <v>0</v>
      </c>
      <c r="F938" s="73">
        <f t="shared" si="146"/>
        <v>0</v>
      </c>
      <c r="G938" s="43">
        <f t="shared" si="146"/>
        <v>0</v>
      </c>
      <c r="I938" s="19">
        <f t="shared" si="149"/>
        <v>4981.42</v>
      </c>
      <c r="J938" s="138">
        <f t="shared" si="147"/>
        <v>2158.6158</v>
      </c>
      <c r="K938" s="78">
        <f t="shared" si="141"/>
        <v>388.55079999999998</v>
      </c>
      <c r="L938" s="144">
        <f t="shared" si="148"/>
        <v>553.49120000000005</v>
      </c>
      <c r="M938" s="87">
        <f t="shared" si="142"/>
        <v>99.628399999999999</v>
      </c>
      <c r="N938" s="14"/>
      <c r="O938" s="14"/>
      <c r="P938" s="14"/>
      <c r="V938" s="36">
        <f t="shared" si="143"/>
        <v>981.93000000000006</v>
      </c>
      <c r="W938" s="36">
        <f t="shared" si="144"/>
        <v>976.05</v>
      </c>
    </row>
    <row r="939" spans="1:23" x14ac:dyDescent="0.2">
      <c r="A939" s="29">
        <v>41896</v>
      </c>
      <c r="B939" s="2">
        <v>202577787.53</v>
      </c>
      <c r="C939" s="2">
        <v>978.99</v>
      </c>
      <c r="D939" s="2">
        <f t="shared" si="145"/>
        <v>0</v>
      </c>
      <c r="E939" s="30">
        <f t="shared" si="145"/>
        <v>0</v>
      </c>
      <c r="F939" s="73">
        <f t="shared" si="146"/>
        <v>0</v>
      </c>
      <c r="G939" s="43">
        <f t="shared" si="146"/>
        <v>0</v>
      </c>
      <c r="I939" s="19">
        <f t="shared" si="149"/>
        <v>4981.42</v>
      </c>
      <c r="J939" s="138">
        <f t="shared" si="147"/>
        <v>2158.6158</v>
      </c>
      <c r="K939" s="78">
        <f t="shared" si="141"/>
        <v>388.55079999999998</v>
      </c>
      <c r="L939" s="144">
        <f t="shared" si="148"/>
        <v>553.49120000000005</v>
      </c>
      <c r="M939" s="87">
        <f t="shared" si="142"/>
        <v>99.628399999999999</v>
      </c>
      <c r="N939" s="14"/>
      <c r="O939" s="14"/>
      <c r="P939" s="14"/>
      <c r="V939" s="36">
        <f t="shared" si="143"/>
        <v>981.93000000000006</v>
      </c>
      <c r="W939" s="36">
        <f t="shared" si="144"/>
        <v>976.05</v>
      </c>
    </row>
    <row r="940" spans="1:23" x14ac:dyDescent="0.2">
      <c r="A940" s="29">
        <v>41897</v>
      </c>
      <c r="B940" s="2">
        <v>202577787.53</v>
      </c>
      <c r="C940" s="2">
        <v>978.99</v>
      </c>
      <c r="D940" s="2">
        <f t="shared" si="145"/>
        <v>0</v>
      </c>
      <c r="E940" s="30">
        <f t="shared" si="145"/>
        <v>0</v>
      </c>
      <c r="F940" s="73">
        <f t="shared" si="146"/>
        <v>0</v>
      </c>
      <c r="G940" s="43">
        <f t="shared" si="146"/>
        <v>0</v>
      </c>
      <c r="I940" s="19">
        <f t="shared" si="149"/>
        <v>4981.42</v>
      </c>
      <c r="J940" s="138">
        <f t="shared" si="147"/>
        <v>2158.6158</v>
      </c>
      <c r="K940" s="78">
        <f t="shared" si="141"/>
        <v>388.55079999999998</v>
      </c>
      <c r="L940" s="144">
        <f t="shared" si="148"/>
        <v>553.49120000000005</v>
      </c>
      <c r="M940" s="87">
        <f t="shared" si="142"/>
        <v>99.628399999999999</v>
      </c>
      <c r="N940" s="14"/>
      <c r="O940" s="14"/>
      <c r="P940" s="14"/>
      <c r="V940" s="36">
        <f t="shared" si="143"/>
        <v>981.93000000000006</v>
      </c>
      <c r="W940" s="36">
        <f t="shared" si="144"/>
        <v>976.05</v>
      </c>
    </row>
    <row r="941" spans="1:23" x14ac:dyDescent="0.2">
      <c r="A941" s="29">
        <v>41898</v>
      </c>
      <c r="B941" s="2">
        <v>202577787.53</v>
      </c>
      <c r="C941" s="2">
        <v>978.99</v>
      </c>
      <c r="D941" s="2">
        <f t="shared" si="145"/>
        <v>0</v>
      </c>
      <c r="E941" s="30">
        <f t="shared" si="145"/>
        <v>0</v>
      </c>
      <c r="F941" s="73">
        <f t="shared" si="146"/>
        <v>0</v>
      </c>
      <c r="G941" s="43">
        <f t="shared" si="146"/>
        <v>0</v>
      </c>
      <c r="I941" s="31">
        <f t="shared" si="149"/>
        <v>4981.42</v>
      </c>
      <c r="J941" s="137">
        <f t="shared" si="147"/>
        <v>2158.6158</v>
      </c>
      <c r="K941" s="77">
        <f t="shared" si="141"/>
        <v>388.55079999999998</v>
      </c>
      <c r="L941" s="137">
        <f t="shared" si="148"/>
        <v>553.49120000000005</v>
      </c>
      <c r="M941" s="77">
        <f t="shared" si="142"/>
        <v>99.628399999999999</v>
      </c>
      <c r="N941" s="14"/>
      <c r="O941" s="14"/>
      <c r="P941" s="14"/>
      <c r="V941" s="36">
        <f t="shared" si="143"/>
        <v>981.93000000000006</v>
      </c>
      <c r="W941" s="36">
        <f t="shared" si="144"/>
        <v>976.05</v>
      </c>
    </row>
    <row r="942" spans="1:23" x14ac:dyDescent="0.2">
      <c r="A942" s="29">
        <v>41899</v>
      </c>
      <c r="B942" s="2">
        <v>202577787.53</v>
      </c>
      <c r="C942" s="2">
        <v>978.99</v>
      </c>
      <c r="D942" s="2">
        <f t="shared" si="145"/>
        <v>0</v>
      </c>
      <c r="E942" s="30">
        <f t="shared" si="145"/>
        <v>0</v>
      </c>
      <c r="F942" s="73">
        <f t="shared" si="146"/>
        <v>0</v>
      </c>
      <c r="G942" s="43">
        <f t="shared" si="146"/>
        <v>0</v>
      </c>
      <c r="I942" s="31">
        <f t="shared" si="149"/>
        <v>4981.42</v>
      </c>
      <c r="J942" s="137">
        <f t="shared" si="147"/>
        <v>2158.6158</v>
      </c>
      <c r="K942" s="77">
        <f t="shared" si="141"/>
        <v>388.55079999999998</v>
      </c>
      <c r="L942" s="137">
        <f t="shared" si="148"/>
        <v>553.49120000000005</v>
      </c>
      <c r="M942" s="77">
        <f t="shared" si="142"/>
        <v>99.628399999999999</v>
      </c>
      <c r="N942" s="14"/>
      <c r="O942" s="14"/>
      <c r="P942" s="14"/>
      <c r="V942" s="36">
        <f t="shared" si="143"/>
        <v>981.93000000000006</v>
      </c>
      <c r="W942" s="36">
        <f t="shared" si="144"/>
        <v>976.05</v>
      </c>
    </row>
    <row r="943" spans="1:23" x14ac:dyDescent="0.2">
      <c r="A943" s="29">
        <v>41900</v>
      </c>
      <c r="B943" s="2">
        <v>202577787.53</v>
      </c>
      <c r="C943" s="2">
        <v>978.99</v>
      </c>
      <c r="D943" s="2">
        <f t="shared" si="145"/>
        <v>0</v>
      </c>
      <c r="E943" s="30">
        <f t="shared" si="145"/>
        <v>0</v>
      </c>
      <c r="F943" s="73">
        <f t="shared" si="146"/>
        <v>0</v>
      </c>
      <c r="G943" s="43">
        <f t="shared" si="146"/>
        <v>0</v>
      </c>
      <c r="I943" s="19">
        <f t="shared" ref="I943:I974" si="150">ROUND(B942*$N$2/$O$1053,2)</f>
        <v>4981.42</v>
      </c>
      <c r="J943" s="138">
        <f t="shared" si="147"/>
        <v>2158.6158</v>
      </c>
      <c r="K943" s="78">
        <f t="shared" si="141"/>
        <v>388.55079999999998</v>
      </c>
      <c r="L943" s="144">
        <f t="shared" si="148"/>
        <v>553.49120000000005</v>
      </c>
      <c r="M943" s="87">
        <f t="shared" si="142"/>
        <v>99.628399999999999</v>
      </c>
      <c r="N943" s="14"/>
      <c r="O943" s="14"/>
      <c r="P943" s="14"/>
      <c r="V943" s="36">
        <f t="shared" si="143"/>
        <v>981.93000000000006</v>
      </c>
      <c r="W943" s="36">
        <f t="shared" si="144"/>
        <v>976.05</v>
      </c>
    </row>
    <row r="944" spans="1:23" x14ac:dyDescent="0.2">
      <c r="A944" s="29">
        <v>41901</v>
      </c>
      <c r="B944" s="2">
        <v>202577787.53</v>
      </c>
      <c r="C944" s="2">
        <v>978.99</v>
      </c>
      <c r="D944" s="2">
        <f t="shared" si="145"/>
        <v>0</v>
      </c>
      <c r="E944" s="30">
        <f t="shared" si="145"/>
        <v>0</v>
      </c>
      <c r="F944" s="73">
        <f t="shared" si="146"/>
        <v>0</v>
      </c>
      <c r="G944" s="43">
        <f t="shared" si="146"/>
        <v>0</v>
      </c>
      <c r="I944" s="19">
        <f t="shared" si="150"/>
        <v>4981.42</v>
      </c>
      <c r="J944" s="138">
        <f t="shared" si="147"/>
        <v>2158.6158</v>
      </c>
      <c r="K944" s="78">
        <f t="shared" si="141"/>
        <v>388.55079999999998</v>
      </c>
      <c r="L944" s="144">
        <f t="shared" si="148"/>
        <v>553.49120000000005</v>
      </c>
      <c r="M944" s="87">
        <f t="shared" si="142"/>
        <v>99.628399999999999</v>
      </c>
      <c r="N944" s="14"/>
      <c r="O944" s="14"/>
      <c r="P944" s="14"/>
      <c r="V944" s="36">
        <f t="shared" si="143"/>
        <v>981.93000000000006</v>
      </c>
      <c r="W944" s="36">
        <f t="shared" si="144"/>
        <v>976.05</v>
      </c>
    </row>
    <row r="945" spans="1:23" x14ac:dyDescent="0.2">
      <c r="A945" s="29">
        <v>41902</v>
      </c>
      <c r="B945" s="2">
        <v>202577787.53</v>
      </c>
      <c r="C945" s="2">
        <v>978.99</v>
      </c>
      <c r="D945" s="2">
        <f t="shared" si="145"/>
        <v>0</v>
      </c>
      <c r="E945" s="30">
        <f t="shared" si="145"/>
        <v>0</v>
      </c>
      <c r="F945" s="73">
        <f t="shared" si="146"/>
        <v>0</v>
      </c>
      <c r="G945" s="43">
        <f t="shared" si="146"/>
        <v>0</v>
      </c>
      <c r="I945" s="19">
        <f t="shared" si="150"/>
        <v>4981.42</v>
      </c>
      <c r="J945" s="138">
        <f t="shared" si="147"/>
        <v>2158.6158</v>
      </c>
      <c r="K945" s="78">
        <f t="shared" si="141"/>
        <v>388.55079999999998</v>
      </c>
      <c r="L945" s="144">
        <f t="shared" si="148"/>
        <v>553.49120000000005</v>
      </c>
      <c r="M945" s="87">
        <f t="shared" si="142"/>
        <v>99.628399999999999</v>
      </c>
      <c r="N945" s="14"/>
      <c r="O945" s="14"/>
      <c r="P945" s="14"/>
      <c r="V945" s="36">
        <f t="shared" si="143"/>
        <v>981.93000000000006</v>
      </c>
      <c r="W945" s="36">
        <f t="shared" si="144"/>
        <v>976.05</v>
      </c>
    </row>
    <row r="946" spans="1:23" x14ac:dyDescent="0.2">
      <c r="A946" s="29">
        <v>41903</v>
      </c>
      <c r="B946" s="2">
        <v>202577787.53</v>
      </c>
      <c r="C946" s="2">
        <v>978.99</v>
      </c>
      <c r="D946" s="2">
        <f t="shared" si="145"/>
        <v>0</v>
      </c>
      <c r="E946" s="30">
        <f t="shared" si="145"/>
        <v>0</v>
      </c>
      <c r="F946" s="73">
        <f t="shared" si="146"/>
        <v>0</v>
      </c>
      <c r="G946" s="43">
        <f t="shared" si="146"/>
        <v>0</v>
      </c>
      <c r="I946" s="19">
        <f t="shared" si="150"/>
        <v>4981.42</v>
      </c>
      <c r="J946" s="138">
        <f t="shared" si="147"/>
        <v>2158.6158</v>
      </c>
      <c r="K946" s="78">
        <f t="shared" si="141"/>
        <v>388.55079999999998</v>
      </c>
      <c r="L946" s="144">
        <f t="shared" si="148"/>
        <v>553.49120000000005</v>
      </c>
      <c r="M946" s="87">
        <f t="shared" si="142"/>
        <v>99.628399999999999</v>
      </c>
      <c r="N946" s="14"/>
      <c r="O946" s="14"/>
      <c r="P946" s="14"/>
      <c r="V946" s="36">
        <f t="shared" si="143"/>
        <v>981.93000000000006</v>
      </c>
      <c r="W946" s="36">
        <f t="shared" si="144"/>
        <v>976.05</v>
      </c>
    </row>
    <row r="947" spans="1:23" x14ac:dyDescent="0.2">
      <c r="A947" s="29">
        <v>41904</v>
      </c>
      <c r="B947" s="2">
        <v>202577787.53</v>
      </c>
      <c r="C947" s="2">
        <v>978.99</v>
      </c>
      <c r="D947" s="2">
        <f t="shared" si="145"/>
        <v>0</v>
      </c>
      <c r="E947" s="30">
        <f t="shared" si="145"/>
        <v>0</v>
      </c>
      <c r="F947" s="73">
        <f t="shared" si="146"/>
        <v>0</v>
      </c>
      <c r="G947" s="43">
        <f t="shared" si="146"/>
        <v>0</v>
      </c>
      <c r="I947" s="19">
        <f t="shared" si="150"/>
        <v>4981.42</v>
      </c>
      <c r="J947" s="138">
        <f t="shared" si="147"/>
        <v>2158.6158</v>
      </c>
      <c r="K947" s="78">
        <f t="shared" si="141"/>
        <v>388.55079999999998</v>
      </c>
      <c r="L947" s="144">
        <f t="shared" si="148"/>
        <v>553.49120000000005</v>
      </c>
      <c r="M947" s="87">
        <f t="shared" si="142"/>
        <v>99.628399999999999</v>
      </c>
      <c r="N947" s="14"/>
      <c r="O947" s="14"/>
      <c r="P947" s="14"/>
      <c r="V947" s="36">
        <f t="shared" si="143"/>
        <v>981.93000000000006</v>
      </c>
      <c r="W947" s="36">
        <f t="shared" si="144"/>
        <v>976.05</v>
      </c>
    </row>
    <row r="948" spans="1:23" x14ac:dyDescent="0.2">
      <c r="A948" s="29">
        <v>41905</v>
      </c>
      <c r="B948" s="2">
        <v>202577787.53</v>
      </c>
      <c r="C948" s="2">
        <v>978.99</v>
      </c>
      <c r="D948" s="2">
        <f t="shared" si="145"/>
        <v>0</v>
      </c>
      <c r="E948" s="30">
        <f t="shared" si="145"/>
        <v>0</v>
      </c>
      <c r="F948" s="73">
        <f t="shared" si="146"/>
        <v>0</v>
      </c>
      <c r="G948" s="43">
        <f t="shared" si="146"/>
        <v>0</v>
      </c>
      <c r="I948" s="31">
        <f t="shared" si="150"/>
        <v>4981.42</v>
      </c>
      <c r="J948" s="137">
        <f t="shared" si="147"/>
        <v>2158.6158</v>
      </c>
      <c r="K948" s="77">
        <f t="shared" si="141"/>
        <v>388.55079999999998</v>
      </c>
      <c r="L948" s="137">
        <f t="shared" si="148"/>
        <v>553.49120000000005</v>
      </c>
      <c r="M948" s="77">
        <f t="shared" si="142"/>
        <v>99.628399999999999</v>
      </c>
      <c r="V948" s="36">
        <f t="shared" si="143"/>
        <v>981.93000000000006</v>
      </c>
      <c r="W948" s="36">
        <f t="shared" si="144"/>
        <v>976.05</v>
      </c>
    </row>
    <row r="949" spans="1:23" x14ac:dyDescent="0.2">
      <c r="A949" s="29">
        <v>41906</v>
      </c>
      <c r="B949" s="2">
        <v>202577787.53</v>
      </c>
      <c r="C949" s="2">
        <v>978.99</v>
      </c>
      <c r="D949" s="2">
        <f t="shared" si="145"/>
        <v>0</v>
      </c>
      <c r="E949" s="30">
        <f t="shared" si="145"/>
        <v>0</v>
      </c>
      <c r="F949" s="73">
        <f t="shared" si="146"/>
        <v>0</v>
      </c>
      <c r="G949" s="43">
        <f t="shared" si="146"/>
        <v>0</v>
      </c>
      <c r="I949" s="31">
        <f t="shared" si="150"/>
        <v>4981.42</v>
      </c>
      <c r="J949" s="137">
        <f t="shared" si="147"/>
        <v>2158.6158</v>
      </c>
      <c r="K949" s="77">
        <f t="shared" ref="K949:K1012" si="151">ROUND(J949*18%,4)</f>
        <v>388.55079999999998</v>
      </c>
      <c r="L949" s="137">
        <f t="shared" si="148"/>
        <v>553.49120000000005</v>
      </c>
      <c r="M949" s="77">
        <f t="shared" ref="M949:M1012" si="152">ROUND(L949*18%,4)</f>
        <v>99.628399999999999</v>
      </c>
      <c r="N949" s="191" t="s">
        <v>54</v>
      </c>
      <c r="O949" s="191"/>
      <c r="P949" s="191"/>
      <c r="V949" s="36">
        <f t="shared" ref="V949:V1012" si="153">C949+(ROUND(C949*$V$2,2))</f>
        <v>981.93000000000006</v>
      </c>
      <c r="W949" s="36">
        <f t="shared" ref="W949:W1012" si="154">C949-(ROUND(C949*$V$2,2))</f>
        <v>976.05</v>
      </c>
    </row>
    <row r="950" spans="1:23" x14ac:dyDescent="0.2">
      <c r="A950" s="29">
        <v>41907</v>
      </c>
      <c r="B950" s="2">
        <v>202577787.53</v>
      </c>
      <c r="C950" s="2">
        <v>978.99</v>
      </c>
      <c r="D950" s="2">
        <f t="shared" si="145"/>
        <v>0</v>
      </c>
      <c r="E950" s="30">
        <f t="shared" si="145"/>
        <v>0</v>
      </c>
      <c r="F950" s="73">
        <f t="shared" si="146"/>
        <v>0</v>
      </c>
      <c r="G950" s="43">
        <f t="shared" si="146"/>
        <v>0</v>
      </c>
      <c r="I950" s="19">
        <f t="shared" si="150"/>
        <v>4981.42</v>
      </c>
      <c r="J950" s="138">
        <f t="shared" si="147"/>
        <v>2158.6158</v>
      </c>
      <c r="K950" s="78">
        <f t="shared" si="151"/>
        <v>388.55079999999998</v>
      </c>
      <c r="L950" s="144">
        <f t="shared" si="148"/>
        <v>553.49120000000005</v>
      </c>
      <c r="M950" s="87">
        <f t="shared" si="152"/>
        <v>99.628399999999999</v>
      </c>
      <c r="N950" s="119" t="s">
        <v>52</v>
      </c>
      <c r="O950" s="120">
        <f>SUM(J927:J956)</f>
        <v>62630.644799999995</v>
      </c>
      <c r="P950" s="76">
        <f>SUM(L927:L956)</f>
        <v>16060.669300000007</v>
      </c>
      <c r="V950" s="36">
        <f t="shared" si="153"/>
        <v>981.93000000000006</v>
      </c>
      <c r="W950" s="36">
        <f t="shared" si="154"/>
        <v>976.05</v>
      </c>
    </row>
    <row r="951" spans="1:23" x14ac:dyDescent="0.2">
      <c r="A951" s="29">
        <v>41908</v>
      </c>
      <c r="B951" s="2">
        <v>202577787.53</v>
      </c>
      <c r="C951" s="2">
        <v>978.99</v>
      </c>
      <c r="D951" s="2">
        <f t="shared" si="145"/>
        <v>0</v>
      </c>
      <c r="E951" s="30">
        <f t="shared" si="145"/>
        <v>0</v>
      </c>
      <c r="F951" s="73">
        <f t="shared" si="146"/>
        <v>0</v>
      </c>
      <c r="G951" s="43">
        <f t="shared" si="146"/>
        <v>0</v>
      </c>
      <c r="I951" s="19">
        <f t="shared" si="150"/>
        <v>4981.42</v>
      </c>
      <c r="J951" s="138">
        <f t="shared" si="147"/>
        <v>2158.6158</v>
      </c>
      <c r="K951" s="78">
        <f t="shared" si="151"/>
        <v>388.55079999999998</v>
      </c>
      <c r="L951" s="144">
        <f t="shared" si="148"/>
        <v>553.49120000000005</v>
      </c>
      <c r="M951" s="87">
        <f t="shared" si="152"/>
        <v>99.628399999999999</v>
      </c>
      <c r="N951" s="119" t="s">
        <v>53</v>
      </c>
      <c r="O951" s="76">
        <f>SUM(K927:K956)</f>
        <v>11273.514800000004</v>
      </c>
      <c r="P951" s="76">
        <f>SUM(M927:M956)</f>
        <v>2890.920000000001</v>
      </c>
      <c r="V951" s="36">
        <f t="shared" si="153"/>
        <v>981.93000000000006</v>
      </c>
      <c r="W951" s="36">
        <f t="shared" si="154"/>
        <v>976.05</v>
      </c>
    </row>
    <row r="952" spans="1:23" x14ac:dyDescent="0.2">
      <c r="A952" s="29">
        <v>41909</v>
      </c>
      <c r="B952" s="2">
        <v>202577787.53</v>
      </c>
      <c r="C952" s="2">
        <v>978.99</v>
      </c>
      <c r="D952" s="2">
        <f t="shared" si="145"/>
        <v>0</v>
      </c>
      <c r="E952" s="30">
        <f t="shared" si="145"/>
        <v>0</v>
      </c>
      <c r="F952" s="73">
        <f t="shared" si="146"/>
        <v>0</v>
      </c>
      <c r="G952" s="43">
        <f t="shared" si="146"/>
        <v>0</v>
      </c>
      <c r="I952" s="19">
        <f t="shared" si="150"/>
        <v>4981.42</v>
      </c>
      <c r="J952" s="138">
        <f t="shared" si="147"/>
        <v>2158.6158</v>
      </c>
      <c r="K952" s="78">
        <f t="shared" si="151"/>
        <v>388.55079999999998</v>
      </c>
      <c r="L952" s="144">
        <f t="shared" si="148"/>
        <v>553.49120000000005</v>
      </c>
      <c r="M952" s="87">
        <f t="shared" si="152"/>
        <v>99.628399999999999</v>
      </c>
      <c r="N952" s="186" t="s">
        <v>13</v>
      </c>
      <c r="O952" s="186"/>
      <c r="P952" s="186"/>
      <c r="V952" s="36">
        <f t="shared" si="153"/>
        <v>981.93000000000006</v>
      </c>
      <c r="W952" s="36">
        <f t="shared" si="154"/>
        <v>976.05</v>
      </c>
    </row>
    <row r="953" spans="1:23" x14ac:dyDescent="0.2">
      <c r="A953" s="29">
        <v>41910</v>
      </c>
      <c r="B953" s="2">
        <v>202577787.53</v>
      </c>
      <c r="C953" s="2">
        <v>978.99</v>
      </c>
      <c r="D953" s="2">
        <f t="shared" si="145"/>
        <v>0</v>
      </c>
      <c r="E953" s="30">
        <f t="shared" si="145"/>
        <v>0</v>
      </c>
      <c r="F953" s="73">
        <f t="shared" si="146"/>
        <v>0</v>
      </c>
      <c r="G953" s="43">
        <f t="shared" si="146"/>
        <v>0</v>
      </c>
      <c r="I953" s="19">
        <f t="shared" si="150"/>
        <v>4981.42</v>
      </c>
      <c r="J953" s="138">
        <f t="shared" si="147"/>
        <v>2158.6158</v>
      </c>
      <c r="K953" s="78">
        <f t="shared" si="151"/>
        <v>388.55079999999998</v>
      </c>
      <c r="L953" s="144">
        <f t="shared" si="148"/>
        <v>553.49120000000005</v>
      </c>
      <c r="M953" s="87">
        <f t="shared" si="152"/>
        <v>99.628399999999999</v>
      </c>
      <c r="N953" s="92" t="s">
        <v>43</v>
      </c>
      <c r="O953" s="172" t="s">
        <v>39</v>
      </c>
      <c r="P953" s="93" t="s">
        <v>40</v>
      </c>
      <c r="V953" s="36">
        <f t="shared" si="153"/>
        <v>981.93000000000006</v>
      </c>
      <c r="W953" s="36">
        <f t="shared" si="154"/>
        <v>976.05</v>
      </c>
    </row>
    <row r="954" spans="1:23" x14ac:dyDescent="0.2">
      <c r="A954" s="29">
        <v>41911</v>
      </c>
      <c r="B954" s="2">
        <v>202577787.53</v>
      </c>
      <c r="C954" s="2">
        <v>978.99</v>
      </c>
      <c r="D954" s="2">
        <f t="shared" si="145"/>
        <v>0</v>
      </c>
      <c r="E954" s="30">
        <f t="shared" si="145"/>
        <v>0</v>
      </c>
      <c r="F954" s="73">
        <f t="shared" si="146"/>
        <v>0</v>
      </c>
      <c r="G954" s="43">
        <f t="shared" si="146"/>
        <v>0</v>
      </c>
      <c r="I954" s="32">
        <f t="shared" si="150"/>
        <v>4981.42</v>
      </c>
      <c r="J954" s="138">
        <f t="shared" si="147"/>
        <v>2158.6158</v>
      </c>
      <c r="K954" s="78">
        <f t="shared" si="151"/>
        <v>388.55079999999998</v>
      </c>
      <c r="L954" s="144">
        <f t="shared" si="148"/>
        <v>553.49120000000005</v>
      </c>
      <c r="M954" s="87">
        <f t="shared" si="152"/>
        <v>99.628399999999999</v>
      </c>
      <c r="N954" s="94">
        <f>SUM(I927:I954)</f>
        <v>139479.75999999998</v>
      </c>
      <c r="O954" s="89">
        <f>IF(SUM(J927:J956)&lt;20000,20000,SUM(J927:J956))</f>
        <v>62630.644799999995</v>
      </c>
      <c r="P954" s="91">
        <f>IF(SUM(L927:L956)&lt;6000,6000,SUM(L927:L956))</f>
        <v>16060.669300000007</v>
      </c>
      <c r="V954" s="36">
        <f t="shared" si="153"/>
        <v>981.93000000000006</v>
      </c>
      <c r="W954" s="36">
        <f t="shared" si="154"/>
        <v>976.05</v>
      </c>
    </row>
    <row r="955" spans="1:23" x14ac:dyDescent="0.2">
      <c r="A955" s="29">
        <v>41912</v>
      </c>
      <c r="B955" s="31">
        <v>2299567.5499999998</v>
      </c>
      <c r="C955" s="31">
        <v>11.11</v>
      </c>
      <c r="D955" s="2">
        <f t="shared" ref="D955:E1018" si="155">IF(B955-B954=-B955-B954,0,B955-B954)</f>
        <v>-200278219.97999999</v>
      </c>
      <c r="E955" s="30">
        <f t="shared" si="155"/>
        <v>-967.88</v>
      </c>
      <c r="F955" s="73">
        <f t="shared" ref="F955:G1018" si="156">IFERROR(D955/B954,0)</f>
        <v>-0.98864847139442935</v>
      </c>
      <c r="G955" s="43">
        <f t="shared" si="156"/>
        <v>-0.98865156947466259</v>
      </c>
      <c r="I955" s="31">
        <f t="shared" si="150"/>
        <v>4981.42</v>
      </c>
      <c r="J955" s="137">
        <f t="shared" si="147"/>
        <v>2158.6158</v>
      </c>
      <c r="K955" s="77">
        <f t="shared" si="151"/>
        <v>388.55079999999998</v>
      </c>
      <c r="L955" s="137">
        <f t="shared" si="148"/>
        <v>553.49120000000005</v>
      </c>
      <c r="M955" s="77">
        <f t="shared" si="152"/>
        <v>99.628399999999999</v>
      </c>
      <c r="N955" s="94">
        <f>ROUND(N954*18/118,2)</f>
        <v>21276.57</v>
      </c>
      <c r="O955" s="95">
        <f>IF(O954=TRUE,SUM(K927:K956),O954*18%)</f>
        <v>11273.516063999999</v>
      </c>
      <c r="P955" s="96">
        <f>IF(P954=TRUE,SUM(M927:M956),P954*18%)</f>
        <v>2890.9204740000009</v>
      </c>
      <c r="V955" s="36">
        <f t="shared" si="153"/>
        <v>11.139999999999999</v>
      </c>
      <c r="W955" s="36">
        <f t="shared" si="154"/>
        <v>11.08</v>
      </c>
    </row>
    <row r="956" spans="1:23" x14ac:dyDescent="0.2">
      <c r="A956" s="29">
        <v>41913</v>
      </c>
      <c r="B956" s="2">
        <v>2299567.5499999998</v>
      </c>
      <c r="C956" s="2">
        <v>11.11</v>
      </c>
      <c r="D956" s="2">
        <f t="shared" si="155"/>
        <v>0</v>
      </c>
      <c r="E956" s="30">
        <f t="shared" si="155"/>
        <v>0</v>
      </c>
      <c r="F956" s="73">
        <f t="shared" si="156"/>
        <v>0</v>
      </c>
      <c r="G956" s="43">
        <f t="shared" si="156"/>
        <v>0</v>
      </c>
      <c r="I956" s="31">
        <f t="shared" si="150"/>
        <v>56.55</v>
      </c>
      <c r="J956" s="139">
        <f t="shared" si="147"/>
        <v>30.7866</v>
      </c>
      <c r="K956" s="79">
        <f t="shared" si="151"/>
        <v>5.5415999999999999</v>
      </c>
      <c r="L956" s="139">
        <f t="shared" si="148"/>
        <v>9.4245000000000001</v>
      </c>
      <c r="M956" s="79">
        <f t="shared" si="152"/>
        <v>1.6963999999999999</v>
      </c>
      <c r="N956" s="190" t="s">
        <v>47</v>
      </c>
      <c r="O956" s="190"/>
      <c r="P956" s="190"/>
      <c r="Q956" s="34"/>
      <c r="V956" s="36">
        <f t="shared" si="153"/>
        <v>11.139999999999999</v>
      </c>
      <c r="W956" s="36">
        <f t="shared" si="154"/>
        <v>11.08</v>
      </c>
    </row>
    <row r="957" spans="1:23" x14ac:dyDescent="0.2">
      <c r="A957" s="29">
        <v>41914</v>
      </c>
      <c r="B957" s="2">
        <v>2299567.5499999998</v>
      </c>
      <c r="C957" s="2">
        <v>11.11</v>
      </c>
      <c r="D957" s="2">
        <f t="shared" si="155"/>
        <v>0</v>
      </c>
      <c r="E957" s="30">
        <f t="shared" si="155"/>
        <v>0</v>
      </c>
      <c r="F957" s="73">
        <f t="shared" si="156"/>
        <v>0</v>
      </c>
      <c r="G957" s="43">
        <f t="shared" si="156"/>
        <v>0</v>
      </c>
      <c r="I957" s="19">
        <f t="shared" si="150"/>
        <v>56.55</v>
      </c>
      <c r="J957" s="138">
        <f t="shared" si="147"/>
        <v>30.7866</v>
      </c>
      <c r="K957" s="78">
        <f t="shared" si="151"/>
        <v>5.5415999999999999</v>
      </c>
      <c r="L957" s="144">
        <f t="shared" si="148"/>
        <v>9.4245000000000001</v>
      </c>
      <c r="M957" s="87">
        <f t="shared" si="152"/>
        <v>1.6963999999999999</v>
      </c>
      <c r="N957" s="14"/>
      <c r="O957" s="14"/>
      <c r="P957" s="14"/>
      <c r="Q957" s="34"/>
      <c r="V957" s="36">
        <f t="shared" si="153"/>
        <v>11.139999999999999</v>
      </c>
      <c r="W957" s="36">
        <f t="shared" si="154"/>
        <v>11.08</v>
      </c>
    </row>
    <row r="958" spans="1:23" x14ac:dyDescent="0.2">
      <c r="A958" s="29">
        <v>41915</v>
      </c>
      <c r="B958" s="2">
        <v>2299567.5499999998</v>
      </c>
      <c r="C958" s="2">
        <v>11.11</v>
      </c>
      <c r="D958" s="2">
        <f t="shared" si="155"/>
        <v>0</v>
      </c>
      <c r="E958" s="30">
        <f t="shared" si="155"/>
        <v>0</v>
      </c>
      <c r="F958" s="73">
        <f t="shared" si="156"/>
        <v>0</v>
      </c>
      <c r="G958" s="43">
        <f t="shared" si="156"/>
        <v>0</v>
      </c>
      <c r="I958" s="19">
        <f t="shared" si="150"/>
        <v>56.55</v>
      </c>
      <c r="J958" s="138">
        <f t="shared" si="147"/>
        <v>30.7866</v>
      </c>
      <c r="K958" s="78">
        <f t="shared" si="151"/>
        <v>5.5415999999999999</v>
      </c>
      <c r="L958" s="144">
        <f t="shared" si="148"/>
        <v>9.4245000000000001</v>
      </c>
      <c r="M958" s="87">
        <f t="shared" si="152"/>
        <v>1.6963999999999999</v>
      </c>
      <c r="N958" s="75"/>
      <c r="O958" s="75"/>
      <c r="P958" s="75"/>
      <c r="Q958" s="34"/>
      <c r="V958" s="36">
        <f t="shared" si="153"/>
        <v>11.139999999999999</v>
      </c>
      <c r="W958" s="36">
        <f t="shared" si="154"/>
        <v>11.08</v>
      </c>
    </row>
    <row r="959" spans="1:23" x14ac:dyDescent="0.2">
      <c r="A959" s="29">
        <v>41916</v>
      </c>
      <c r="B959" s="2">
        <v>2299567.5499999998</v>
      </c>
      <c r="C959" s="2">
        <v>11.11</v>
      </c>
      <c r="D959" s="2">
        <f t="shared" si="155"/>
        <v>0</v>
      </c>
      <c r="E959" s="30">
        <f t="shared" si="155"/>
        <v>0</v>
      </c>
      <c r="F959" s="73">
        <f t="shared" si="156"/>
        <v>0</v>
      </c>
      <c r="G959" s="43">
        <f t="shared" si="156"/>
        <v>0</v>
      </c>
      <c r="I959" s="19">
        <f t="shared" si="150"/>
        <v>56.55</v>
      </c>
      <c r="J959" s="138">
        <f t="shared" si="147"/>
        <v>30.7866</v>
      </c>
      <c r="K959" s="78">
        <f t="shared" si="151"/>
        <v>5.5415999999999999</v>
      </c>
      <c r="L959" s="144">
        <f t="shared" si="148"/>
        <v>9.4245000000000001</v>
      </c>
      <c r="M959" s="87">
        <f t="shared" si="152"/>
        <v>1.6963999999999999</v>
      </c>
      <c r="N959" s="75"/>
      <c r="O959" s="75"/>
      <c r="P959" s="75"/>
      <c r="Q959" s="34"/>
      <c r="V959" s="36">
        <f t="shared" si="153"/>
        <v>11.139999999999999</v>
      </c>
      <c r="W959" s="36">
        <f t="shared" si="154"/>
        <v>11.08</v>
      </c>
    </row>
    <row r="960" spans="1:23" x14ac:dyDescent="0.2">
      <c r="A960" s="29">
        <v>41917</v>
      </c>
      <c r="B960" s="2">
        <v>2299567.5499999998</v>
      </c>
      <c r="C960" s="2">
        <v>11.11</v>
      </c>
      <c r="D960" s="2">
        <f t="shared" si="155"/>
        <v>0</v>
      </c>
      <c r="E960" s="30">
        <f t="shared" si="155"/>
        <v>0</v>
      </c>
      <c r="F960" s="73">
        <f t="shared" si="156"/>
        <v>0</v>
      </c>
      <c r="G960" s="43">
        <f t="shared" si="156"/>
        <v>0</v>
      </c>
      <c r="I960" s="19">
        <f t="shared" si="150"/>
        <v>56.55</v>
      </c>
      <c r="J960" s="138">
        <f t="shared" si="147"/>
        <v>30.7866</v>
      </c>
      <c r="K960" s="78">
        <f t="shared" si="151"/>
        <v>5.5415999999999999</v>
      </c>
      <c r="L960" s="144">
        <f t="shared" si="148"/>
        <v>9.4245000000000001</v>
      </c>
      <c r="M960" s="87">
        <f t="shared" si="152"/>
        <v>1.6963999999999999</v>
      </c>
      <c r="N960" s="14"/>
      <c r="O960" s="14"/>
      <c r="P960" s="14"/>
      <c r="Q960" s="34"/>
      <c r="V960" s="36">
        <f t="shared" si="153"/>
        <v>11.139999999999999</v>
      </c>
      <c r="W960" s="36">
        <f t="shared" si="154"/>
        <v>11.08</v>
      </c>
    </row>
    <row r="961" spans="1:23" x14ac:dyDescent="0.2">
      <c r="A961" s="29">
        <v>41918</v>
      </c>
      <c r="B961" s="2">
        <v>2299567.5499999998</v>
      </c>
      <c r="C961" s="2">
        <v>11.11</v>
      </c>
      <c r="D961" s="2">
        <f t="shared" si="155"/>
        <v>0</v>
      </c>
      <c r="E961" s="30">
        <f t="shared" si="155"/>
        <v>0</v>
      </c>
      <c r="F961" s="73">
        <f t="shared" si="156"/>
        <v>0</v>
      </c>
      <c r="G961" s="43">
        <f t="shared" si="156"/>
        <v>0</v>
      </c>
      <c r="I961" s="19">
        <f t="shared" si="150"/>
        <v>56.55</v>
      </c>
      <c r="J961" s="138">
        <f t="shared" si="147"/>
        <v>30.7866</v>
      </c>
      <c r="K961" s="78">
        <f t="shared" si="151"/>
        <v>5.5415999999999999</v>
      </c>
      <c r="L961" s="144">
        <f t="shared" si="148"/>
        <v>9.4245000000000001</v>
      </c>
      <c r="M961" s="87">
        <f t="shared" si="152"/>
        <v>1.6963999999999999</v>
      </c>
      <c r="N961" s="14"/>
      <c r="O961" s="14"/>
      <c r="P961" s="14"/>
      <c r="Q961" s="34"/>
      <c r="V961" s="36">
        <f t="shared" si="153"/>
        <v>11.139999999999999</v>
      </c>
      <c r="W961" s="36">
        <f t="shared" si="154"/>
        <v>11.08</v>
      </c>
    </row>
    <row r="962" spans="1:23" x14ac:dyDescent="0.2">
      <c r="A962" s="29">
        <v>41919</v>
      </c>
      <c r="B962" s="2">
        <v>2299567.5499999998</v>
      </c>
      <c r="C962" s="2">
        <v>11.11</v>
      </c>
      <c r="D962" s="2">
        <f t="shared" si="155"/>
        <v>0</v>
      </c>
      <c r="E962" s="30">
        <f t="shared" si="155"/>
        <v>0</v>
      </c>
      <c r="F962" s="73">
        <f t="shared" si="156"/>
        <v>0</v>
      </c>
      <c r="G962" s="43">
        <f t="shared" si="156"/>
        <v>0</v>
      </c>
      <c r="I962" s="31">
        <f t="shared" si="150"/>
        <v>56.55</v>
      </c>
      <c r="J962" s="137">
        <f t="shared" ref="J962:J1025" si="157">ROUND(IF(B961&lt;=$R$1054,B961*$S$1054/$O$1053,MAX(IF(B961&lt;=$R$1055,B961*$S$1055/$O$1053,MAX(IF(B961&lt;=$R$1056,B961*$S$1056/$O$1053,MAX(IF(B961&lt;=$R$1057,B961*$S$1057/$O$1053,MAX(IF(B961&lt;=$R$1058,B961*$S$1058/$O$1053,MAX(IF(B961&lt;=$R$1059,B961*$S$1059/$O$1053,MAX(IF(B961&gt;$R$1060,B961*$S$1060/$O$1053,0),$R$1059*$S$1059/$O$1053)),$R$1058*$S$1058/$O$1053)),$R$1057*$S$1057/$O$1053)),$R$1056*$S$1056/$O$1053)),$R$1055*$S$1055/$O$1053)),$R$1054*$S$1054/$O$1053)),4)</f>
        <v>30.7866</v>
      </c>
      <c r="K962" s="77">
        <f t="shared" si="151"/>
        <v>5.5415999999999999</v>
      </c>
      <c r="L962" s="137">
        <f t="shared" si="148"/>
        <v>9.4245000000000001</v>
      </c>
      <c r="M962" s="77">
        <f t="shared" si="152"/>
        <v>1.6963999999999999</v>
      </c>
      <c r="N962" s="14"/>
      <c r="O962" s="14"/>
      <c r="P962" s="14"/>
      <c r="V962" s="36">
        <f t="shared" si="153"/>
        <v>11.139999999999999</v>
      </c>
      <c r="W962" s="36">
        <f t="shared" si="154"/>
        <v>11.08</v>
      </c>
    </row>
    <row r="963" spans="1:23" x14ac:dyDescent="0.2">
      <c r="A963" s="29">
        <v>41920</v>
      </c>
      <c r="B963" s="2">
        <v>2299567.5499999998</v>
      </c>
      <c r="C963" s="2">
        <v>11.11</v>
      </c>
      <c r="D963" s="2">
        <f t="shared" si="155"/>
        <v>0</v>
      </c>
      <c r="E963" s="30">
        <f t="shared" si="155"/>
        <v>0</v>
      </c>
      <c r="F963" s="73">
        <f t="shared" si="156"/>
        <v>0</v>
      </c>
      <c r="G963" s="43">
        <f t="shared" si="156"/>
        <v>0</v>
      </c>
      <c r="I963" s="31">
        <f t="shared" si="150"/>
        <v>56.55</v>
      </c>
      <c r="J963" s="137">
        <f t="shared" si="157"/>
        <v>30.7866</v>
      </c>
      <c r="K963" s="77">
        <f t="shared" si="151"/>
        <v>5.5415999999999999</v>
      </c>
      <c r="L963" s="137">
        <f t="shared" si="148"/>
        <v>9.4245000000000001</v>
      </c>
      <c r="M963" s="77">
        <f t="shared" si="152"/>
        <v>1.6963999999999999</v>
      </c>
      <c r="N963" s="14"/>
      <c r="O963" s="14"/>
      <c r="P963" s="14"/>
      <c r="V963" s="36">
        <f t="shared" si="153"/>
        <v>11.139999999999999</v>
      </c>
      <c r="W963" s="36">
        <f t="shared" si="154"/>
        <v>11.08</v>
      </c>
    </row>
    <row r="964" spans="1:23" x14ac:dyDescent="0.2">
      <c r="A964" s="29">
        <v>41921</v>
      </c>
      <c r="B964" s="2">
        <v>2299567.5499999998</v>
      </c>
      <c r="C964" s="2">
        <v>11.11</v>
      </c>
      <c r="D964" s="2">
        <f t="shared" si="155"/>
        <v>0</v>
      </c>
      <c r="E964" s="30">
        <f t="shared" si="155"/>
        <v>0</v>
      </c>
      <c r="F964" s="73">
        <f t="shared" si="156"/>
        <v>0</v>
      </c>
      <c r="G964" s="43">
        <f t="shared" si="156"/>
        <v>0</v>
      </c>
      <c r="I964" s="19">
        <f t="shared" si="150"/>
        <v>56.55</v>
      </c>
      <c r="J964" s="138">
        <f t="shared" si="157"/>
        <v>30.7866</v>
      </c>
      <c r="K964" s="78">
        <f t="shared" si="151"/>
        <v>5.5415999999999999</v>
      </c>
      <c r="L964" s="144">
        <f t="shared" si="148"/>
        <v>9.4245000000000001</v>
      </c>
      <c r="M964" s="87">
        <f t="shared" si="152"/>
        <v>1.6963999999999999</v>
      </c>
      <c r="N964" s="14"/>
      <c r="O964" s="14"/>
      <c r="P964" s="14"/>
      <c r="V964" s="36">
        <f t="shared" si="153"/>
        <v>11.139999999999999</v>
      </c>
      <c r="W964" s="36">
        <f t="shared" si="154"/>
        <v>11.08</v>
      </c>
    </row>
    <row r="965" spans="1:23" x14ac:dyDescent="0.2">
      <c r="A965" s="29">
        <v>41922</v>
      </c>
      <c r="B965" s="2">
        <v>2299567.5499999998</v>
      </c>
      <c r="C965" s="2">
        <v>11.11</v>
      </c>
      <c r="D965" s="2">
        <f t="shared" si="155"/>
        <v>0</v>
      </c>
      <c r="E965" s="30">
        <f t="shared" si="155"/>
        <v>0</v>
      </c>
      <c r="F965" s="73">
        <f t="shared" si="156"/>
        <v>0</v>
      </c>
      <c r="G965" s="43">
        <f t="shared" si="156"/>
        <v>0</v>
      </c>
      <c r="I965" s="19">
        <f t="shared" si="150"/>
        <v>56.55</v>
      </c>
      <c r="J965" s="138">
        <f t="shared" si="157"/>
        <v>30.7866</v>
      </c>
      <c r="K965" s="78">
        <f t="shared" si="151"/>
        <v>5.5415999999999999</v>
      </c>
      <c r="L965" s="144">
        <f t="shared" si="148"/>
        <v>9.4245000000000001</v>
      </c>
      <c r="M965" s="87">
        <f t="shared" si="152"/>
        <v>1.6963999999999999</v>
      </c>
      <c r="N965" s="14"/>
      <c r="O965" s="14"/>
      <c r="P965" s="14"/>
      <c r="V965" s="36">
        <f t="shared" si="153"/>
        <v>11.139999999999999</v>
      </c>
      <c r="W965" s="36">
        <f t="shared" si="154"/>
        <v>11.08</v>
      </c>
    </row>
    <row r="966" spans="1:23" x14ac:dyDescent="0.2">
      <c r="A966" s="29">
        <v>41923</v>
      </c>
      <c r="B966" s="2">
        <v>2299567.5499999998</v>
      </c>
      <c r="C966" s="2">
        <v>11.11</v>
      </c>
      <c r="D966" s="2">
        <f t="shared" si="155"/>
        <v>0</v>
      </c>
      <c r="E966" s="30">
        <f t="shared" si="155"/>
        <v>0</v>
      </c>
      <c r="F966" s="73">
        <f t="shared" si="156"/>
        <v>0</v>
      </c>
      <c r="G966" s="43">
        <f t="shared" si="156"/>
        <v>0</v>
      </c>
      <c r="I966" s="19">
        <f t="shared" si="150"/>
        <v>56.55</v>
      </c>
      <c r="J966" s="138">
        <f t="shared" si="157"/>
        <v>30.7866</v>
      </c>
      <c r="K966" s="78">
        <f t="shared" si="151"/>
        <v>5.5415999999999999</v>
      </c>
      <c r="L966" s="144">
        <f t="shared" si="148"/>
        <v>9.4245000000000001</v>
      </c>
      <c r="M966" s="87">
        <f t="shared" si="152"/>
        <v>1.6963999999999999</v>
      </c>
      <c r="N966" s="14"/>
      <c r="O966" s="14"/>
      <c r="P966" s="14"/>
      <c r="V966" s="36">
        <f t="shared" si="153"/>
        <v>11.139999999999999</v>
      </c>
      <c r="W966" s="36">
        <f t="shared" si="154"/>
        <v>11.08</v>
      </c>
    </row>
    <row r="967" spans="1:23" x14ac:dyDescent="0.2">
      <c r="A967" s="29">
        <v>41924</v>
      </c>
      <c r="B967" s="2">
        <v>2299567.5499999998</v>
      </c>
      <c r="C967" s="2">
        <v>11.11</v>
      </c>
      <c r="D967" s="2">
        <f t="shared" si="155"/>
        <v>0</v>
      </c>
      <c r="E967" s="30">
        <f t="shared" si="155"/>
        <v>0</v>
      </c>
      <c r="F967" s="73">
        <f t="shared" si="156"/>
        <v>0</v>
      </c>
      <c r="G967" s="43">
        <f t="shared" si="156"/>
        <v>0</v>
      </c>
      <c r="I967" s="19">
        <f t="shared" si="150"/>
        <v>56.55</v>
      </c>
      <c r="J967" s="138">
        <f t="shared" si="157"/>
        <v>30.7866</v>
      </c>
      <c r="K967" s="78">
        <f t="shared" si="151"/>
        <v>5.5415999999999999</v>
      </c>
      <c r="L967" s="144">
        <f t="shared" si="148"/>
        <v>9.4245000000000001</v>
      </c>
      <c r="M967" s="87">
        <f t="shared" si="152"/>
        <v>1.6963999999999999</v>
      </c>
      <c r="N967" s="14"/>
      <c r="O967" s="14"/>
      <c r="P967" s="14"/>
      <c r="V967" s="36">
        <f t="shared" si="153"/>
        <v>11.139999999999999</v>
      </c>
      <c r="W967" s="36">
        <f t="shared" si="154"/>
        <v>11.08</v>
      </c>
    </row>
    <row r="968" spans="1:23" x14ac:dyDescent="0.2">
      <c r="A968" s="29">
        <v>41925</v>
      </c>
      <c r="B968" s="2">
        <v>2299567.5499999998</v>
      </c>
      <c r="C968" s="2">
        <v>11.11</v>
      </c>
      <c r="D968" s="2">
        <f t="shared" si="155"/>
        <v>0</v>
      </c>
      <c r="E968" s="30">
        <f t="shared" si="155"/>
        <v>0</v>
      </c>
      <c r="F968" s="73">
        <f t="shared" si="156"/>
        <v>0</v>
      </c>
      <c r="G968" s="43">
        <f t="shared" si="156"/>
        <v>0</v>
      </c>
      <c r="I968" s="19">
        <f t="shared" si="150"/>
        <v>56.55</v>
      </c>
      <c r="J968" s="138">
        <f t="shared" si="157"/>
        <v>30.7866</v>
      </c>
      <c r="K968" s="78">
        <f t="shared" si="151"/>
        <v>5.5415999999999999</v>
      </c>
      <c r="L968" s="144">
        <f t="shared" si="148"/>
        <v>9.4245000000000001</v>
      </c>
      <c r="M968" s="87">
        <f t="shared" si="152"/>
        <v>1.6963999999999999</v>
      </c>
      <c r="N968" s="14"/>
      <c r="O968" s="14"/>
      <c r="P968" s="14"/>
      <c r="V968" s="36">
        <f t="shared" si="153"/>
        <v>11.139999999999999</v>
      </c>
      <c r="W968" s="36">
        <f t="shared" si="154"/>
        <v>11.08</v>
      </c>
    </row>
    <row r="969" spans="1:23" x14ac:dyDescent="0.2">
      <c r="A969" s="29">
        <v>41926</v>
      </c>
      <c r="B969" s="2">
        <v>2299567.5499999998</v>
      </c>
      <c r="C969" s="2">
        <v>11.11</v>
      </c>
      <c r="D969" s="2">
        <f t="shared" si="155"/>
        <v>0</v>
      </c>
      <c r="E969" s="30">
        <f t="shared" si="155"/>
        <v>0</v>
      </c>
      <c r="F969" s="73">
        <f t="shared" si="156"/>
        <v>0</v>
      </c>
      <c r="G969" s="43">
        <f t="shared" si="156"/>
        <v>0</v>
      </c>
      <c r="I969" s="31">
        <f t="shared" si="150"/>
        <v>56.55</v>
      </c>
      <c r="J969" s="137">
        <f t="shared" si="157"/>
        <v>30.7866</v>
      </c>
      <c r="K969" s="77">
        <f t="shared" si="151"/>
        <v>5.5415999999999999</v>
      </c>
      <c r="L969" s="137">
        <f t="shared" si="148"/>
        <v>9.4245000000000001</v>
      </c>
      <c r="M969" s="77">
        <f t="shared" si="152"/>
        <v>1.6963999999999999</v>
      </c>
      <c r="N969" s="14"/>
      <c r="O969" s="14"/>
      <c r="P969" s="14"/>
      <c r="V969" s="36">
        <f t="shared" si="153"/>
        <v>11.139999999999999</v>
      </c>
      <c r="W969" s="36">
        <f t="shared" si="154"/>
        <v>11.08</v>
      </c>
    </row>
    <row r="970" spans="1:23" x14ac:dyDescent="0.2">
      <c r="A970" s="29">
        <v>41927</v>
      </c>
      <c r="B970" s="2">
        <v>2299567.5499999998</v>
      </c>
      <c r="C970" s="2">
        <v>11.11</v>
      </c>
      <c r="D970" s="2">
        <f t="shared" si="155"/>
        <v>0</v>
      </c>
      <c r="E970" s="30">
        <f t="shared" si="155"/>
        <v>0</v>
      </c>
      <c r="F970" s="73">
        <f t="shared" si="156"/>
        <v>0</v>
      </c>
      <c r="G970" s="43">
        <f t="shared" si="156"/>
        <v>0</v>
      </c>
      <c r="I970" s="31">
        <f t="shared" si="150"/>
        <v>56.55</v>
      </c>
      <c r="J970" s="137">
        <f t="shared" si="157"/>
        <v>30.7866</v>
      </c>
      <c r="K970" s="77">
        <f t="shared" si="151"/>
        <v>5.5415999999999999</v>
      </c>
      <c r="L970" s="137">
        <f t="shared" si="148"/>
        <v>9.4245000000000001</v>
      </c>
      <c r="M970" s="77">
        <f t="shared" si="152"/>
        <v>1.6963999999999999</v>
      </c>
      <c r="N970" s="14"/>
      <c r="O970" s="14"/>
      <c r="P970" s="14"/>
      <c r="V970" s="36">
        <f t="shared" si="153"/>
        <v>11.139999999999999</v>
      </c>
      <c r="W970" s="36">
        <f t="shared" si="154"/>
        <v>11.08</v>
      </c>
    </row>
    <row r="971" spans="1:23" x14ac:dyDescent="0.2">
      <c r="A971" s="29">
        <v>41928</v>
      </c>
      <c r="B971" s="2">
        <v>2299567.5499999998</v>
      </c>
      <c r="C971" s="2">
        <v>11.11</v>
      </c>
      <c r="D971" s="2">
        <f t="shared" si="155"/>
        <v>0</v>
      </c>
      <c r="E971" s="30">
        <f t="shared" si="155"/>
        <v>0</v>
      </c>
      <c r="F971" s="73">
        <f t="shared" si="156"/>
        <v>0</v>
      </c>
      <c r="G971" s="43">
        <f t="shared" si="156"/>
        <v>0</v>
      </c>
      <c r="I971" s="19">
        <f t="shared" si="150"/>
        <v>56.55</v>
      </c>
      <c r="J971" s="138">
        <f t="shared" si="157"/>
        <v>30.7866</v>
      </c>
      <c r="K971" s="78">
        <f t="shared" si="151"/>
        <v>5.5415999999999999</v>
      </c>
      <c r="L971" s="144">
        <f t="shared" ref="L971:L1034" si="158">ROUND(IF(B970&lt;=$R$1064,B970*$S$1064/$O$1053,IF(B970&gt;$R$1065,B970*$S$1065/$O$1053,0)),4)</f>
        <v>9.4245000000000001</v>
      </c>
      <c r="M971" s="87">
        <f t="shared" si="152"/>
        <v>1.6963999999999999</v>
      </c>
      <c r="N971" s="14"/>
      <c r="O971" s="14"/>
      <c r="P971" s="14"/>
      <c r="V971" s="36">
        <f t="shared" si="153"/>
        <v>11.139999999999999</v>
      </c>
      <c r="W971" s="36">
        <f t="shared" si="154"/>
        <v>11.08</v>
      </c>
    </row>
    <row r="972" spans="1:23" x14ac:dyDescent="0.2">
      <c r="A972" s="29">
        <v>41929</v>
      </c>
      <c r="B972" s="2">
        <v>2299567.5499999998</v>
      </c>
      <c r="C972" s="2">
        <v>11.11</v>
      </c>
      <c r="D972" s="2">
        <f t="shared" si="155"/>
        <v>0</v>
      </c>
      <c r="E972" s="30">
        <f t="shared" si="155"/>
        <v>0</v>
      </c>
      <c r="F972" s="73">
        <f t="shared" si="156"/>
        <v>0</v>
      </c>
      <c r="G972" s="43">
        <f t="shared" si="156"/>
        <v>0</v>
      </c>
      <c r="I972" s="19">
        <f t="shared" si="150"/>
        <v>56.55</v>
      </c>
      <c r="J972" s="138">
        <f t="shared" si="157"/>
        <v>30.7866</v>
      </c>
      <c r="K972" s="78">
        <f t="shared" si="151"/>
        <v>5.5415999999999999</v>
      </c>
      <c r="L972" s="144">
        <f t="shared" si="158"/>
        <v>9.4245000000000001</v>
      </c>
      <c r="M972" s="87">
        <f t="shared" si="152"/>
        <v>1.6963999999999999</v>
      </c>
      <c r="N972" s="14"/>
      <c r="O972" s="14"/>
      <c r="P972" s="14"/>
      <c r="V972" s="36">
        <f t="shared" si="153"/>
        <v>11.139999999999999</v>
      </c>
      <c r="W972" s="36">
        <f t="shared" si="154"/>
        <v>11.08</v>
      </c>
    </row>
    <row r="973" spans="1:23" x14ac:dyDescent="0.2">
      <c r="A973" s="29">
        <v>41930</v>
      </c>
      <c r="B973" s="2">
        <v>2299567.5499999998</v>
      </c>
      <c r="C973" s="2">
        <v>11.11</v>
      </c>
      <c r="D973" s="2">
        <f t="shared" si="155"/>
        <v>0</v>
      </c>
      <c r="E973" s="30">
        <f t="shared" si="155"/>
        <v>0</v>
      </c>
      <c r="F973" s="73">
        <f t="shared" si="156"/>
        <v>0</v>
      </c>
      <c r="G973" s="43">
        <f t="shared" si="156"/>
        <v>0</v>
      </c>
      <c r="I973" s="19">
        <f t="shared" si="150"/>
        <v>56.55</v>
      </c>
      <c r="J973" s="138">
        <f t="shared" si="157"/>
        <v>30.7866</v>
      </c>
      <c r="K973" s="78">
        <f t="shared" si="151"/>
        <v>5.5415999999999999</v>
      </c>
      <c r="L973" s="144">
        <f t="shared" si="158"/>
        <v>9.4245000000000001</v>
      </c>
      <c r="M973" s="87">
        <f t="shared" si="152"/>
        <v>1.6963999999999999</v>
      </c>
      <c r="N973" s="14"/>
      <c r="O973" s="14"/>
      <c r="P973" s="14"/>
      <c r="V973" s="36">
        <f t="shared" si="153"/>
        <v>11.139999999999999</v>
      </c>
      <c r="W973" s="36">
        <f t="shared" si="154"/>
        <v>11.08</v>
      </c>
    </row>
    <row r="974" spans="1:23" x14ac:dyDescent="0.2">
      <c r="A974" s="29">
        <v>41931</v>
      </c>
      <c r="B974" s="2">
        <v>2299567.5499999998</v>
      </c>
      <c r="C974" s="2">
        <v>11.11</v>
      </c>
      <c r="D974" s="2">
        <f t="shared" si="155"/>
        <v>0</v>
      </c>
      <c r="E974" s="30">
        <f t="shared" si="155"/>
        <v>0</v>
      </c>
      <c r="F974" s="73">
        <f t="shared" si="156"/>
        <v>0</v>
      </c>
      <c r="G974" s="43">
        <f t="shared" si="156"/>
        <v>0</v>
      </c>
      <c r="I974" s="19">
        <f t="shared" si="150"/>
        <v>56.55</v>
      </c>
      <c r="J974" s="138">
        <f t="shared" si="157"/>
        <v>30.7866</v>
      </c>
      <c r="K974" s="78">
        <f t="shared" si="151"/>
        <v>5.5415999999999999</v>
      </c>
      <c r="L974" s="144">
        <f t="shared" si="158"/>
        <v>9.4245000000000001</v>
      </c>
      <c r="M974" s="87">
        <f t="shared" si="152"/>
        <v>1.6963999999999999</v>
      </c>
      <c r="N974" s="14"/>
      <c r="O974" s="14"/>
      <c r="P974" s="14"/>
      <c r="V974" s="36">
        <f t="shared" si="153"/>
        <v>11.139999999999999</v>
      </c>
      <c r="W974" s="36">
        <f t="shared" si="154"/>
        <v>11.08</v>
      </c>
    </row>
    <row r="975" spans="1:23" x14ac:dyDescent="0.2">
      <c r="A975" s="29">
        <v>41932</v>
      </c>
      <c r="B975" s="2">
        <v>2299567.5499999998</v>
      </c>
      <c r="C975" s="2">
        <v>11.11</v>
      </c>
      <c r="D975" s="2">
        <f t="shared" si="155"/>
        <v>0</v>
      </c>
      <c r="E975" s="30">
        <f t="shared" si="155"/>
        <v>0</v>
      </c>
      <c r="F975" s="73">
        <f t="shared" si="156"/>
        <v>0</v>
      </c>
      <c r="G975" s="43">
        <f t="shared" si="156"/>
        <v>0</v>
      </c>
      <c r="I975" s="19">
        <f t="shared" ref="I975:I1006" si="159">ROUND(B974*$N$2/$O$1053,2)</f>
        <v>56.55</v>
      </c>
      <c r="J975" s="138">
        <f t="shared" si="157"/>
        <v>30.7866</v>
      </c>
      <c r="K975" s="78">
        <f t="shared" si="151"/>
        <v>5.5415999999999999</v>
      </c>
      <c r="L975" s="144">
        <f t="shared" si="158"/>
        <v>9.4245000000000001</v>
      </c>
      <c r="M975" s="87">
        <f t="shared" si="152"/>
        <v>1.6963999999999999</v>
      </c>
      <c r="N975" s="14"/>
      <c r="O975" s="14"/>
      <c r="P975" s="14"/>
      <c r="V975" s="36">
        <f t="shared" si="153"/>
        <v>11.139999999999999</v>
      </c>
      <c r="W975" s="36">
        <f t="shared" si="154"/>
        <v>11.08</v>
      </c>
    </row>
    <row r="976" spans="1:23" x14ac:dyDescent="0.2">
      <c r="A976" s="29">
        <v>41933</v>
      </c>
      <c r="B976" s="2">
        <v>2299567.5499999998</v>
      </c>
      <c r="C976" s="2">
        <v>11.11</v>
      </c>
      <c r="D976" s="2">
        <f t="shared" si="155"/>
        <v>0</v>
      </c>
      <c r="E976" s="30">
        <f t="shared" si="155"/>
        <v>0</v>
      </c>
      <c r="F976" s="73">
        <f t="shared" si="156"/>
        <v>0</v>
      </c>
      <c r="G976" s="43">
        <f t="shared" si="156"/>
        <v>0</v>
      </c>
      <c r="I976" s="31">
        <f t="shared" si="159"/>
        <v>56.55</v>
      </c>
      <c r="J976" s="137">
        <f t="shared" si="157"/>
        <v>30.7866</v>
      </c>
      <c r="K976" s="77">
        <f t="shared" si="151"/>
        <v>5.5415999999999999</v>
      </c>
      <c r="L976" s="137">
        <f t="shared" si="158"/>
        <v>9.4245000000000001</v>
      </c>
      <c r="M976" s="77">
        <f t="shared" si="152"/>
        <v>1.6963999999999999</v>
      </c>
      <c r="N976" s="14"/>
      <c r="O976" s="14"/>
      <c r="P976" s="14"/>
      <c r="V976" s="36">
        <f t="shared" si="153"/>
        <v>11.139999999999999</v>
      </c>
      <c r="W976" s="36">
        <f t="shared" si="154"/>
        <v>11.08</v>
      </c>
    </row>
    <row r="977" spans="1:23" x14ac:dyDescent="0.2">
      <c r="A977" s="29">
        <v>41934</v>
      </c>
      <c r="B977" s="2">
        <v>2299567.5499999998</v>
      </c>
      <c r="C977" s="2">
        <v>11.11</v>
      </c>
      <c r="D977" s="2">
        <f t="shared" si="155"/>
        <v>0</v>
      </c>
      <c r="E977" s="30">
        <f t="shared" si="155"/>
        <v>0</v>
      </c>
      <c r="F977" s="73">
        <f t="shared" si="156"/>
        <v>0</v>
      </c>
      <c r="G977" s="43">
        <f t="shared" si="156"/>
        <v>0</v>
      </c>
      <c r="I977" s="31">
        <f t="shared" si="159"/>
        <v>56.55</v>
      </c>
      <c r="J977" s="137">
        <f t="shared" si="157"/>
        <v>30.7866</v>
      </c>
      <c r="K977" s="77">
        <f t="shared" si="151"/>
        <v>5.5415999999999999</v>
      </c>
      <c r="L977" s="137">
        <f t="shared" si="158"/>
        <v>9.4245000000000001</v>
      </c>
      <c r="M977" s="77">
        <f t="shared" si="152"/>
        <v>1.6963999999999999</v>
      </c>
      <c r="N977" s="14"/>
      <c r="O977" s="14"/>
      <c r="P977" s="14"/>
      <c r="V977" s="36">
        <f t="shared" si="153"/>
        <v>11.139999999999999</v>
      </c>
      <c r="W977" s="36">
        <f t="shared" si="154"/>
        <v>11.08</v>
      </c>
    </row>
    <row r="978" spans="1:23" x14ac:dyDescent="0.2">
      <c r="A978" s="29">
        <v>41935</v>
      </c>
      <c r="B978" s="2">
        <v>2299567.5499999998</v>
      </c>
      <c r="C978" s="2">
        <v>11.11</v>
      </c>
      <c r="D978" s="2">
        <f t="shared" si="155"/>
        <v>0</v>
      </c>
      <c r="E978" s="30">
        <f t="shared" si="155"/>
        <v>0</v>
      </c>
      <c r="F978" s="73">
        <f t="shared" si="156"/>
        <v>0</v>
      </c>
      <c r="G978" s="43">
        <f t="shared" si="156"/>
        <v>0</v>
      </c>
      <c r="I978" s="19">
        <f t="shared" si="159"/>
        <v>56.55</v>
      </c>
      <c r="J978" s="138">
        <f t="shared" si="157"/>
        <v>30.7866</v>
      </c>
      <c r="K978" s="78">
        <f t="shared" si="151"/>
        <v>5.5415999999999999</v>
      </c>
      <c r="L978" s="144">
        <f t="shared" si="158"/>
        <v>9.4245000000000001</v>
      </c>
      <c r="M978" s="87">
        <f t="shared" si="152"/>
        <v>1.6963999999999999</v>
      </c>
      <c r="V978" s="36">
        <f t="shared" si="153"/>
        <v>11.139999999999999</v>
      </c>
      <c r="W978" s="36">
        <f t="shared" si="154"/>
        <v>11.08</v>
      </c>
    </row>
    <row r="979" spans="1:23" x14ac:dyDescent="0.2">
      <c r="A979" s="29">
        <v>41936</v>
      </c>
      <c r="B979" s="2">
        <v>2299567.5499999998</v>
      </c>
      <c r="C979" s="2">
        <v>11.11</v>
      </c>
      <c r="D979" s="2">
        <f t="shared" si="155"/>
        <v>0</v>
      </c>
      <c r="E979" s="30">
        <f t="shared" si="155"/>
        <v>0</v>
      </c>
      <c r="F979" s="73">
        <f t="shared" si="156"/>
        <v>0</v>
      </c>
      <c r="G979" s="43">
        <f t="shared" si="156"/>
        <v>0</v>
      </c>
      <c r="I979" s="19">
        <f t="shared" si="159"/>
        <v>56.55</v>
      </c>
      <c r="J979" s="138">
        <f t="shared" si="157"/>
        <v>30.7866</v>
      </c>
      <c r="K979" s="78">
        <f t="shared" si="151"/>
        <v>5.5415999999999999</v>
      </c>
      <c r="L979" s="144">
        <f t="shared" si="158"/>
        <v>9.4245000000000001</v>
      </c>
      <c r="M979" s="87">
        <f t="shared" si="152"/>
        <v>1.6963999999999999</v>
      </c>
      <c r="V979" s="36">
        <f t="shared" si="153"/>
        <v>11.139999999999999</v>
      </c>
      <c r="W979" s="36">
        <f t="shared" si="154"/>
        <v>11.08</v>
      </c>
    </row>
    <row r="980" spans="1:23" x14ac:dyDescent="0.2">
      <c r="A980" s="29">
        <v>41937</v>
      </c>
      <c r="B980" s="2">
        <v>2299567.5499999998</v>
      </c>
      <c r="C980" s="2">
        <v>11.11</v>
      </c>
      <c r="D980" s="2">
        <f t="shared" si="155"/>
        <v>0</v>
      </c>
      <c r="E980" s="30">
        <f t="shared" si="155"/>
        <v>0</v>
      </c>
      <c r="F980" s="73">
        <f t="shared" si="156"/>
        <v>0</v>
      </c>
      <c r="G980" s="43">
        <f t="shared" si="156"/>
        <v>0</v>
      </c>
      <c r="I980" s="19">
        <f t="shared" si="159"/>
        <v>56.55</v>
      </c>
      <c r="J980" s="138">
        <f t="shared" si="157"/>
        <v>30.7866</v>
      </c>
      <c r="K980" s="78">
        <f t="shared" si="151"/>
        <v>5.5415999999999999</v>
      </c>
      <c r="L980" s="144">
        <f t="shared" si="158"/>
        <v>9.4245000000000001</v>
      </c>
      <c r="M980" s="87">
        <f t="shared" si="152"/>
        <v>1.6963999999999999</v>
      </c>
      <c r="V980" s="36">
        <f t="shared" si="153"/>
        <v>11.139999999999999</v>
      </c>
      <c r="W980" s="36">
        <f t="shared" si="154"/>
        <v>11.08</v>
      </c>
    </row>
    <row r="981" spans="1:23" x14ac:dyDescent="0.2">
      <c r="A981" s="29">
        <v>41938</v>
      </c>
      <c r="B981" s="2">
        <v>2299567.5499999998</v>
      </c>
      <c r="C981" s="2">
        <v>11.11</v>
      </c>
      <c r="D981" s="2">
        <f t="shared" si="155"/>
        <v>0</v>
      </c>
      <c r="E981" s="30">
        <f t="shared" si="155"/>
        <v>0</v>
      </c>
      <c r="F981" s="73">
        <f t="shared" si="156"/>
        <v>0</v>
      </c>
      <c r="G981" s="43">
        <f t="shared" si="156"/>
        <v>0</v>
      </c>
      <c r="I981" s="19">
        <f t="shared" si="159"/>
        <v>56.55</v>
      </c>
      <c r="J981" s="138">
        <f t="shared" si="157"/>
        <v>30.7866</v>
      </c>
      <c r="K981" s="78">
        <f t="shared" si="151"/>
        <v>5.5415999999999999</v>
      </c>
      <c r="L981" s="144">
        <f t="shared" si="158"/>
        <v>9.4245000000000001</v>
      </c>
      <c r="M981" s="87">
        <f t="shared" si="152"/>
        <v>1.6963999999999999</v>
      </c>
      <c r="V981" s="36">
        <f t="shared" si="153"/>
        <v>11.139999999999999</v>
      </c>
      <c r="W981" s="36">
        <f t="shared" si="154"/>
        <v>11.08</v>
      </c>
    </row>
    <row r="982" spans="1:23" x14ac:dyDescent="0.2">
      <c r="A982" s="29">
        <v>41939</v>
      </c>
      <c r="B982" s="2">
        <v>2299567.5499999998</v>
      </c>
      <c r="C982" s="2">
        <v>11.11</v>
      </c>
      <c r="D982" s="2">
        <f t="shared" si="155"/>
        <v>0</v>
      </c>
      <c r="E982" s="30">
        <f t="shared" si="155"/>
        <v>0</v>
      </c>
      <c r="F982" s="73">
        <f t="shared" si="156"/>
        <v>0</v>
      </c>
      <c r="G982" s="43">
        <f t="shared" si="156"/>
        <v>0</v>
      </c>
      <c r="I982" s="19">
        <f t="shared" si="159"/>
        <v>56.55</v>
      </c>
      <c r="J982" s="138">
        <f t="shared" si="157"/>
        <v>30.7866</v>
      </c>
      <c r="K982" s="78">
        <f t="shared" si="151"/>
        <v>5.5415999999999999</v>
      </c>
      <c r="L982" s="144">
        <f t="shared" si="158"/>
        <v>9.4245000000000001</v>
      </c>
      <c r="M982" s="87">
        <f t="shared" si="152"/>
        <v>1.6963999999999999</v>
      </c>
      <c r="N982" s="191" t="s">
        <v>54</v>
      </c>
      <c r="O982" s="191"/>
      <c r="P982" s="191"/>
      <c r="V982" s="36">
        <f t="shared" si="153"/>
        <v>11.139999999999999</v>
      </c>
      <c r="W982" s="36">
        <f t="shared" si="154"/>
        <v>11.08</v>
      </c>
    </row>
    <row r="983" spans="1:23" x14ac:dyDescent="0.2">
      <c r="A983" s="29">
        <v>41940</v>
      </c>
      <c r="B983" s="2">
        <v>2299567.5499999998</v>
      </c>
      <c r="C983" s="2">
        <v>11.11</v>
      </c>
      <c r="D983" s="2">
        <f t="shared" si="155"/>
        <v>0</v>
      </c>
      <c r="E983" s="30">
        <f t="shared" si="155"/>
        <v>0</v>
      </c>
      <c r="F983" s="73">
        <f t="shared" si="156"/>
        <v>0</v>
      </c>
      <c r="G983" s="43">
        <f t="shared" si="156"/>
        <v>0</v>
      </c>
      <c r="I983" s="31">
        <f t="shared" si="159"/>
        <v>56.55</v>
      </c>
      <c r="J983" s="137">
        <f t="shared" si="157"/>
        <v>30.7866</v>
      </c>
      <c r="K983" s="77">
        <f t="shared" si="151"/>
        <v>5.5415999999999999</v>
      </c>
      <c r="L983" s="137">
        <f t="shared" si="158"/>
        <v>9.4245000000000001</v>
      </c>
      <c r="M983" s="77">
        <f t="shared" si="152"/>
        <v>1.6963999999999999</v>
      </c>
      <c r="N983" s="119" t="s">
        <v>52</v>
      </c>
      <c r="O983" s="120">
        <f>SUM(J957:J987)</f>
        <v>974.72890000000041</v>
      </c>
      <c r="P983" s="76">
        <f>SUM(L957:L987)</f>
        <v>298.38729999999998</v>
      </c>
      <c r="V983" s="36">
        <f t="shared" si="153"/>
        <v>11.139999999999999</v>
      </c>
      <c r="W983" s="36">
        <f t="shared" si="154"/>
        <v>11.08</v>
      </c>
    </row>
    <row r="984" spans="1:23" x14ac:dyDescent="0.2">
      <c r="A984" s="29">
        <v>41941</v>
      </c>
      <c r="B984" s="2">
        <v>2299567.5499999998</v>
      </c>
      <c r="C984" s="2">
        <v>11.11</v>
      </c>
      <c r="D984" s="2">
        <f t="shared" si="155"/>
        <v>0</v>
      </c>
      <c r="E984" s="30">
        <f t="shared" si="155"/>
        <v>0</v>
      </c>
      <c r="F984" s="73">
        <f t="shared" si="156"/>
        <v>0</v>
      </c>
      <c r="G984" s="43">
        <f t="shared" si="156"/>
        <v>0</v>
      </c>
      <c r="I984" s="31">
        <f t="shared" si="159"/>
        <v>56.55</v>
      </c>
      <c r="J984" s="137">
        <f t="shared" si="157"/>
        <v>30.7866</v>
      </c>
      <c r="K984" s="77">
        <f t="shared" si="151"/>
        <v>5.5415999999999999</v>
      </c>
      <c r="L984" s="137">
        <f t="shared" si="158"/>
        <v>9.4245000000000001</v>
      </c>
      <c r="M984" s="77">
        <f t="shared" si="152"/>
        <v>1.6963999999999999</v>
      </c>
      <c r="N984" s="119" t="s">
        <v>53</v>
      </c>
      <c r="O984" s="76">
        <f>SUM(K957:K987)</f>
        <v>175.45159999999996</v>
      </c>
      <c r="P984" s="76">
        <f>SUM(M957:M987)</f>
        <v>53.709399999999974</v>
      </c>
      <c r="V984" s="36">
        <f t="shared" si="153"/>
        <v>11.139999999999999</v>
      </c>
      <c r="W984" s="36">
        <f t="shared" si="154"/>
        <v>11.08</v>
      </c>
    </row>
    <row r="985" spans="1:23" x14ac:dyDescent="0.2">
      <c r="A985" s="29">
        <v>41942</v>
      </c>
      <c r="B985" s="2">
        <v>2299567.5499999998</v>
      </c>
      <c r="C985" s="2">
        <v>11.11</v>
      </c>
      <c r="D985" s="2">
        <f t="shared" si="155"/>
        <v>0</v>
      </c>
      <c r="E985" s="30">
        <f t="shared" si="155"/>
        <v>0</v>
      </c>
      <c r="F985" s="73">
        <f t="shared" si="156"/>
        <v>0</v>
      </c>
      <c r="G985" s="43">
        <f t="shared" si="156"/>
        <v>0</v>
      </c>
      <c r="I985" s="19">
        <f t="shared" si="159"/>
        <v>56.55</v>
      </c>
      <c r="J985" s="138">
        <f t="shared" si="157"/>
        <v>30.7866</v>
      </c>
      <c r="K985" s="78">
        <f t="shared" si="151"/>
        <v>5.5415999999999999</v>
      </c>
      <c r="L985" s="144">
        <f t="shared" si="158"/>
        <v>9.4245000000000001</v>
      </c>
      <c r="M985" s="87">
        <f t="shared" si="152"/>
        <v>1.6963999999999999</v>
      </c>
      <c r="N985" s="186" t="s">
        <v>14</v>
      </c>
      <c r="O985" s="186"/>
      <c r="P985" s="186"/>
      <c r="V985" s="36">
        <f t="shared" si="153"/>
        <v>11.139999999999999</v>
      </c>
      <c r="W985" s="36">
        <f t="shared" si="154"/>
        <v>11.08</v>
      </c>
    </row>
    <row r="986" spans="1:23" x14ac:dyDescent="0.2">
      <c r="A986" s="29">
        <v>41943</v>
      </c>
      <c r="B986" s="31">
        <v>3819164.01</v>
      </c>
      <c r="C986" s="31">
        <v>18.46</v>
      </c>
      <c r="D986" s="2">
        <f t="shared" si="155"/>
        <v>1519596.46</v>
      </c>
      <c r="E986" s="30">
        <f t="shared" si="155"/>
        <v>7.3500000000000014</v>
      </c>
      <c r="F986" s="73">
        <f t="shared" si="156"/>
        <v>0.6608183612610119</v>
      </c>
      <c r="G986" s="43">
        <f t="shared" si="156"/>
        <v>0.66156615661566176</v>
      </c>
      <c r="I986" s="19">
        <f t="shared" si="159"/>
        <v>56.55</v>
      </c>
      <c r="J986" s="138">
        <f t="shared" si="157"/>
        <v>30.7866</v>
      </c>
      <c r="K986" s="78">
        <f t="shared" si="151"/>
        <v>5.5415999999999999</v>
      </c>
      <c r="L986" s="144">
        <f t="shared" si="158"/>
        <v>9.4245000000000001</v>
      </c>
      <c r="M986" s="87">
        <f t="shared" si="152"/>
        <v>1.6963999999999999</v>
      </c>
      <c r="N986" s="92" t="s">
        <v>43</v>
      </c>
      <c r="O986" s="172" t="s">
        <v>39</v>
      </c>
      <c r="P986" s="93" t="s">
        <v>40</v>
      </c>
      <c r="V986" s="36">
        <f t="shared" si="153"/>
        <v>18.52</v>
      </c>
      <c r="W986" s="36">
        <f t="shared" si="154"/>
        <v>18.400000000000002</v>
      </c>
    </row>
    <row r="987" spans="1:23" x14ac:dyDescent="0.2">
      <c r="A987" s="29">
        <v>41944</v>
      </c>
      <c r="B987" s="2">
        <v>3819164.01</v>
      </c>
      <c r="C987" s="2">
        <v>18.46</v>
      </c>
      <c r="D987" s="2">
        <f t="shared" si="155"/>
        <v>0</v>
      </c>
      <c r="E987" s="30">
        <f t="shared" si="155"/>
        <v>0</v>
      </c>
      <c r="F987" s="73">
        <f t="shared" si="156"/>
        <v>0</v>
      </c>
      <c r="G987" s="43">
        <f t="shared" si="156"/>
        <v>0</v>
      </c>
      <c r="I987" s="32">
        <f t="shared" si="159"/>
        <v>93.91</v>
      </c>
      <c r="J987" s="139">
        <f t="shared" si="157"/>
        <v>51.130899999999997</v>
      </c>
      <c r="K987" s="79">
        <f t="shared" si="151"/>
        <v>9.2035999999999998</v>
      </c>
      <c r="L987" s="139">
        <f t="shared" si="158"/>
        <v>15.6523</v>
      </c>
      <c r="M987" s="79">
        <f t="shared" si="152"/>
        <v>2.8174000000000001</v>
      </c>
      <c r="N987" s="94">
        <f>SUM(I955:I987)</f>
        <v>6828.3800000000056</v>
      </c>
      <c r="O987" s="89">
        <f>IF(SUM(J957:J987)&lt;20000,20000,SUM(J957:J987))</f>
        <v>20000</v>
      </c>
      <c r="P987" s="91">
        <f>IF(SUM(L957:L987)&lt;6000,6000,SUM(L957:L987))</f>
        <v>6000</v>
      </c>
      <c r="Q987" s="34"/>
      <c r="V987" s="36">
        <f t="shared" si="153"/>
        <v>18.52</v>
      </c>
      <c r="W987" s="36">
        <f t="shared" si="154"/>
        <v>18.400000000000002</v>
      </c>
    </row>
    <row r="988" spans="1:23" x14ac:dyDescent="0.2">
      <c r="A988" s="29">
        <v>41945</v>
      </c>
      <c r="B988" s="2">
        <v>3819164.01</v>
      </c>
      <c r="C988" s="2">
        <v>18.46</v>
      </c>
      <c r="D988" s="2">
        <f t="shared" si="155"/>
        <v>0</v>
      </c>
      <c r="E988" s="30">
        <f t="shared" si="155"/>
        <v>0</v>
      </c>
      <c r="F988" s="73">
        <f t="shared" si="156"/>
        <v>0</v>
      </c>
      <c r="G988" s="43">
        <f t="shared" si="156"/>
        <v>0</v>
      </c>
      <c r="I988" s="19">
        <f t="shared" si="159"/>
        <v>93.91</v>
      </c>
      <c r="J988" s="138">
        <f t="shared" si="157"/>
        <v>51.130899999999997</v>
      </c>
      <c r="K988" s="78">
        <f t="shared" si="151"/>
        <v>9.2035999999999998</v>
      </c>
      <c r="L988" s="144">
        <f t="shared" si="158"/>
        <v>15.6523</v>
      </c>
      <c r="M988" s="87">
        <f t="shared" si="152"/>
        <v>2.8174000000000001</v>
      </c>
      <c r="N988" s="94">
        <f>ROUND(N987*18/118,2)</f>
        <v>1041.6199999999999</v>
      </c>
      <c r="O988" s="95">
        <f>IF(O987=TRUE,SUM(K957:K987),O987*18%)</f>
        <v>3600</v>
      </c>
      <c r="P988" s="96">
        <f>IF(P987=TRUE,SUM(M957:M987),P987*18%)</f>
        <v>1080</v>
      </c>
      <c r="Q988" s="34"/>
      <c r="V988" s="36">
        <f t="shared" si="153"/>
        <v>18.52</v>
      </c>
      <c r="W988" s="36">
        <f t="shared" si="154"/>
        <v>18.400000000000002</v>
      </c>
    </row>
    <row r="989" spans="1:23" x14ac:dyDescent="0.2">
      <c r="A989" s="29">
        <v>41946</v>
      </c>
      <c r="B989" s="2">
        <v>3819164.01</v>
      </c>
      <c r="C989" s="2">
        <v>18.46</v>
      </c>
      <c r="D989" s="2">
        <f t="shared" si="155"/>
        <v>0</v>
      </c>
      <c r="E989" s="30">
        <f t="shared" si="155"/>
        <v>0</v>
      </c>
      <c r="F989" s="73">
        <f t="shared" si="156"/>
        <v>0</v>
      </c>
      <c r="G989" s="43">
        <f t="shared" si="156"/>
        <v>0</v>
      </c>
      <c r="I989" s="19">
        <f t="shared" si="159"/>
        <v>93.91</v>
      </c>
      <c r="J989" s="138">
        <f t="shared" si="157"/>
        <v>51.130899999999997</v>
      </c>
      <c r="K989" s="78">
        <f t="shared" si="151"/>
        <v>9.2035999999999998</v>
      </c>
      <c r="L989" s="144">
        <f t="shared" si="158"/>
        <v>15.6523</v>
      </c>
      <c r="M989" s="87">
        <f t="shared" si="152"/>
        <v>2.8174000000000001</v>
      </c>
      <c r="N989" s="190" t="s">
        <v>47</v>
      </c>
      <c r="O989" s="190"/>
      <c r="P989" s="190"/>
      <c r="Q989" s="34"/>
      <c r="V989" s="36">
        <f t="shared" si="153"/>
        <v>18.52</v>
      </c>
      <c r="W989" s="36">
        <f t="shared" si="154"/>
        <v>18.400000000000002</v>
      </c>
    </row>
    <row r="990" spans="1:23" x14ac:dyDescent="0.2">
      <c r="A990" s="29">
        <v>41947</v>
      </c>
      <c r="B990" s="2">
        <v>3819164.01</v>
      </c>
      <c r="C990" s="2">
        <v>18.46</v>
      </c>
      <c r="D990" s="2">
        <f t="shared" si="155"/>
        <v>0</v>
      </c>
      <c r="E990" s="30">
        <f t="shared" si="155"/>
        <v>0</v>
      </c>
      <c r="F990" s="73">
        <f t="shared" si="156"/>
        <v>0</v>
      </c>
      <c r="G990" s="43">
        <f t="shared" si="156"/>
        <v>0</v>
      </c>
      <c r="I990" s="31">
        <f t="shared" si="159"/>
        <v>93.91</v>
      </c>
      <c r="J990" s="137">
        <f t="shared" si="157"/>
        <v>51.130899999999997</v>
      </c>
      <c r="K990" s="77">
        <f t="shared" si="151"/>
        <v>9.2035999999999998</v>
      </c>
      <c r="L990" s="137">
        <f t="shared" si="158"/>
        <v>15.6523</v>
      </c>
      <c r="M990" s="77">
        <f t="shared" si="152"/>
        <v>2.8174000000000001</v>
      </c>
      <c r="N990" s="75"/>
      <c r="O990" s="75"/>
      <c r="P990" s="75"/>
      <c r="Q990" s="34"/>
      <c r="V990" s="36">
        <f t="shared" si="153"/>
        <v>18.52</v>
      </c>
      <c r="W990" s="36">
        <f t="shared" si="154"/>
        <v>18.400000000000002</v>
      </c>
    </row>
    <row r="991" spans="1:23" x14ac:dyDescent="0.2">
      <c r="A991" s="29">
        <v>41948</v>
      </c>
      <c r="B991" s="2">
        <v>3819164.01</v>
      </c>
      <c r="C991" s="2">
        <v>18.46</v>
      </c>
      <c r="D991" s="2">
        <f t="shared" si="155"/>
        <v>0</v>
      </c>
      <c r="E991" s="30">
        <f t="shared" si="155"/>
        <v>0</v>
      </c>
      <c r="F991" s="73">
        <f t="shared" si="156"/>
        <v>0</v>
      </c>
      <c r="G991" s="43">
        <f t="shared" si="156"/>
        <v>0</v>
      </c>
      <c r="I991" s="31">
        <f t="shared" si="159"/>
        <v>93.91</v>
      </c>
      <c r="J991" s="137">
        <f t="shared" si="157"/>
        <v>51.130899999999997</v>
      </c>
      <c r="K991" s="77">
        <f t="shared" si="151"/>
        <v>9.2035999999999998</v>
      </c>
      <c r="L991" s="137">
        <f t="shared" si="158"/>
        <v>15.6523</v>
      </c>
      <c r="M991" s="77">
        <f t="shared" si="152"/>
        <v>2.8174000000000001</v>
      </c>
      <c r="N991" s="14"/>
      <c r="O991" s="14"/>
      <c r="P991" s="14"/>
      <c r="Q991" s="34"/>
      <c r="V991" s="36">
        <f t="shared" si="153"/>
        <v>18.52</v>
      </c>
      <c r="W991" s="36">
        <f t="shared" si="154"/>
        <v>18.400000000000002</v>
      </c>
    </row>
    <row r="992" spans="1:23" x14ac:dyDescent="0.2">
      <c r="A992" s="29">
        <v>41949</v>
      </c>
      <c r="B992" s="2">
        <v>3819164.01</v>
      </c>
      <c r="C992" s="2">
        <v>18.46</v>
      </c>
      <c r="D992" s="2">
        <f t="shared" si="155"/>
        <v>0</v>
      </c>
      <c r="E992" s="30">
        <f t="shared" si="155"/>
        <v>0</v>
      </c>
      <c r="F992" s="73">
        <f t="shared" si="156"/>
        <v>0</v>
      </c>
      <c r="G992" s="43">
        <f t="shared" si="156"/>
        <v>0</v>
      </c>
      <c r="I992" s="31">
        <f t="shared" si="159"/>
        <v>93.91</v>
      </c>
      <c r="J992" s="137">
        <f t="shared" si="157"/>
        <v>51.130899999999997</v>
      </c>
      <c r="K992" s="77">
        <f t="shared" si="151"/>
        <v>9.2035999999999998</v>
      </c>
      <c r="L992" s="137">
        <f t="shared" si="158"/>
        <v>15.6523</v>
      </c>
      <c r="M992" s="77">
        <f t="shared" si="152"/>
        <v>2.8174000000000001</v>
      </c>
      <c r="N992" s="14"/>
      <c r="O992" s="14"/>
      <c r="P992" s="14"/>
      <c r="Q992" s="34"/>
      <c r="V992" s="36">
        <f t="shared" si="153"/>
        <v>18.52</v>
      </c>
      <c r="W992" s="36">
        <f t="shared" si="154"/>
        <v>18.400000000000002</v>
      </c>
    </row>
    <row r="993" spans="1:23" x14ac:dyDescent="0.2">
      <c r="A993" s="29">
        <v>41950</v>
      </c>
      <c r="B993" s="2">
        <v>3819164.01</v>
      </c>
      <c r="C993" s="2">
        <v>18.46</v>
      </c>
      <c r="D993" s="2">
        <f t="shared" si="155"/>
        <v>0</v>
      </c>
      <c r="E993" s="30">
        <f t="shared" si="155"/>
        <v>0</v>
      </c>
      <c r="F993" s="73">
        <f t="shared" si="156"/>
        <v>0</v>
      </c>
      <c r="G993" s="43">
        <f t="shared" si="156"/>
        <v>0</v>
      </c>
      <c r="I993" s="19">
        <f t="shared" si="159"/>
        <v>93.91</v>
      </c>
      <c r="J993" s="138">
        <f t="shared" si="157"/>
        <v>51.130899999999997</v>
      </c>
      <c r="K993" s="78">
        <f t="shared" si="151"/>
        <v>9.2035999999999998</v>
      </c>
      <c r="L993" s="144">
        <f t="shared" si="158"/>
        <v>15.6523</v>
      </c>
      <c r="M993" s="87">
        <f t="shared" si="152"/>
        <v>2.8174000000000001</v>
      </c>
      <c r="N993" s="14"/>
      <c r="O993" s="14"/>
      <c r="P993" s="14"/>
      <c r="V993" s="36">
        <f t="shared" si="153"/>
        <v>18.52</v>
      </c>
      <c r="W993" s="36">
        <f t="shared" si="154"/>
        <v>18.400000000000002</v>
      </c>
    </row>
    <row r="994" spans="1:23" x14ac:dyDescent="0.2">
      <c r="A994" s="29">
        <v>41951</v>
      </c>
      <c r="B994" s="2">
        <v>3819164.01</v>
      </c>
      <c r="C994" s="2">
        <v>18.46</v>
      </c>
      <c r="D994" s="2">
        <f t="shared" si="155"/>
        <v>0</v>
      </c>
      <c r="E994" s="30">
        <f t="shared" si="155"/>
        <v>0</v>
      </c>
      <c r="F994" s="73">
        <f t="shared" si="156"/>
        <v>0</v>
      </c>
      <c r="G994" s="43">
        <f t="shared" si="156"/>
        <v>0</v>
      </c>
      <c r="I994" s="19">
        <f t="shared" si="159"/>
        <v>93.91</v>
      </c>
      <c r="J994" s="138">
        <f t="shared" si="157"/>
        <v>51.130899999999997</v>
      </c>
      <c r="K994" s="78">
        <f t="shared" si="151"/>
        <v>9.2035999999999998</v>
      </c>
      <c r="L994" s="144">
        <f t="shared" si="158"/>
        <v>15.6523</v>
      </c>
      <c r="M994" s="87">
        <f t="shared" si="152"/>
        <v>2.8174000000000001</v>
      </c>
      <c r="N994" s="14"/>
      <c r="O994" s="14"/>
      <c r="P994" s="14"/>
      <c r="V994" s="36">
        <f t="shared" si="153"/>
        <v>18.52</v>
      </c>
      <c r="W994" s="36">
        <f t="shared" si="154"/>
        <v>18.400000000000002</v>
      </c>
    </row>
    <row r="995" spans="1:23" x14ac:dyDescent="0.2">
      <c r="A995" s="29">
        <v>41952</v>
      </c>
      <c r="B995" s="2">
        <v>3819164.01</v>
      </c>
      <c r="C995" s="2">
        <v>18.46</v>
      </c>
      <c r="D995" s="2">
        <f t="shared" si="155"/>
        <v>0</v>
      </c>
      <c r="E995" s="30">
        <f t="shared" si="155"/>
        <v>0</v>
      </c>
      <c r="F995" s="73">
        <f t="shared" si="156"/>
        <v>0</v>
      </c>
      <c r="G995" s="43">
        <f t="shared" si="156"/>
        <v>0</v>
      </c>
      <c r="I995" s="19">
        <f t="shared" si="159"/>
        <v>93.91</v>
      </c>
      <c r="J995" s="138">
        <f t="shared" si="157"/>
        <v>51.130899999999997</v>
      </c>
      <c r="K995" s="78">
        <f t="shared" si="151"/>
        <v>9.2035999999999998</v>
      </c>
      <c r="L995" s="144">
        <f t="shared" si="158"/>
        <v>15.6523</v>
      </c>
      <c r="M995" s="87">
        <f t="shared" si="152"/>
        <v>2.8174000000000001</v>
      </c>
      <c r="N995" s="14"/>
      <c r="O995" s="14"/>
      <c r="P995" s="14"/>
      <c r="V995" s="36">
        <f t="shared" si="153"/>
        <v>18.52</v>
      </c>
      <c r="W995" s="36">
        <f t="shared" si="154"/>
        <v>18.400000000000002</v>
      </c>
    </row>
    <row r="996" spans="1:23" x14ac:dyDescent="0.2">
      <c r="A996" s="29">
        <v>41953</v>
      </c>
      <c r="B996" s="2">
        <v>3819164.01</v>
      </c>
      <c r="C996" s="2">
        <v>18.46</v>
      </c>
      <c r="D996" s="2">
        <f t="shared" si="155"/>
        <v>0</v>
      </c>
      <c r="E996" s="30">
        <f t="shared" si="155"/>
        <v>0</v>
      </c>
      <c r="F996" s="73">
        <f t="shared" si="156"/>
        <v>0</v>
      </c>
      <c r="G996" s="43">
        <f t="shared" si="156"/>
        <v>0</v>
      </c>
      <c r="I996" s="19">
        <f t="shared" si="159"/>
        <v>93.91</v>
      </c>
      <c r="J996" s="138">
        <f t="shared" si="157"/>
        <v>51.130899999999997</v>
      </c>
      <c r="K996" s="78">
        <f t="shared" si="151"/>
        <v>9.2035999999999998</v>
      </c>
      <c r="L996" s="144">
        <f t="shared" si="158"/>
        <v>15.6523</v>
      </c>
      <c r="M996" s="87">
        <f t="shared" si="152"/>
        <v>2.8174000000000001</v>
      </c>
      <c r="N996" s="14"/>
      <c r="O996" s="14"/>
      <c r="P996" s="14"/>
      <c r="V996" s="36">
        <f t="shared" si="153"/>
        <v>18.52</v>
      </c>
      <c r="W996" s="36">
        <f t="shared" si="154"/>
        <v>18.400000000000002</v>
      </c>
    </row>
    <row r="997" spans="1:23" x14ac:dyDescent="0.2">
      <c r="A997" s="29">
        <v>41954</v>
      </c>
      <c r="B997" s="2">
        <v>3819164.01</v>
      </c>
      <c r="C997" s="2">
        <v>18.46</v>
      </c>
      <c r="D997" s="2">
        <f t="shared" si="155"/>
        <v>0</v>
      </c>
      <c r="E997" s="30">
        <f t="shared" si="155"/>
        <v>0</v>
      </c>
      <c r="F997" s="73">
        <f t="shared" si="156"/>
        <v>0</v>
      </c>
      <c r="G997" s="43">
        <f t="shared" si="156"/>
        <v>0</v>
      </c>
      <c r="I997" s="31">
        <f t="shared" si="159"/>
        <v>93.91</v>
      </c>
      <c r="J997" s="137">
        <f t="shared" si="157"/>
        <v>51.130899999999997</v>
      </c>
      <c r="K997" s="77">
        <f t="shared" si="151"/>
        <v>9.2035999999999998</v>
      </c>
      <c r="L997" s="137">
        <f t="shared" si="158"/>
        <v>15.6523</v>
      </c>
      <c r="M997" s="77">
        <f t="shared" si="152"/>
        <v>2.8174000000000001</v>
      </c>
      <c r="N997" s="14"/>
      <c r="O997" s="14"/>
      <c r="P997" s="14"/>
      <c r="V997" s="36">
        <f t="shared" si="153"/>
        <v>18.52</v>
      </c>
      <c r="W997" s="36">
        <f t="shared" si="154"/>
        <v>18.400000000000002</v>
      </c>
    </row>
    <row r="998" spans="1:23" x14ac:dyDescent="0.2">
      <c r="A998" s="29">
        <v>41955</v>
      </c>
      <c r="B998" s="2">
        <v>3819164.01</v>
      </c>
      <c r="C998" s="2">
        <v>18.46</v>
      </c>
      <c r="D998" s="2">
        <f t="shared" si="155"/>
        <v>0</v>
      </c>
      <c r="E998" s="30">
        <f t="shared" si="155"/>
        <v>0</v>
      </c>
      <c r="F998" s="73">
        <f t="shared" si="156"/>
        <v>0</v>
      </c>
      <c r="G998" s="43">
        <f t="shared" si="156"/>
        <v>0</v>
      </c>
      <c r="I998" s="31">
        <f t="shared" si="159"/>
        <v>93.91</v>
      </c>
      <c r="J998" s="137">
        <f t="shared" si="157"/>
        <v>51.130899999999997</v>
      </c>
      <c r="K998" s="77">
        <f t="shared" si="151"/>
        <v>9.2035999999999998</v>
      </c>
      <c r="L998" s="137">
        <f t="shared" si="158"/>
        <v>15.6523</v>
      </c>
      <c r="M998" s="77">
        <f t="shared" si="152"/>
        <v>2.8174000000000001</v>
      </c>
      <c r="N998" s="14"/>
      <c r="O998" s="14"/>
      <c r="P998" s="14"/>
      <c r="V998" s="36">
        <f t="shared" si="153"/>
        <v>18.52</v>
      </c>
      <c r="W998" s="36">
        <f t="shared" si="154"/>
        <v>18.400000000000002</v>
      </c>
    </row>
    <row r="999" spans="1:23" x14ac:dyDescent="0.2">
      <c r="A999" s="29">
        <v>41956</v>
      </c>
      <c r="B999" s="2">
        <v>3819164.01</v>
      </c>
      <c r="C999" s="2">
        <v>18.46</v>
      </c>
      <c r="D999" s="2">
        <f t="shared" si="155"/>
        <v>0</v>
      </c>
      <c r="E999" s="30">
        <f t="shared" si="155"/>
        <v>0</v>
      </c>
      <c r="F999" s="73">
        <f t="shared" si="156"/>
        <v>0</v>
      </c>
      <c r="G999" s="43">
        <f t="shared" si="156"/>
        <v>0</v>
      </c>
      <c r="I999" s="19">
        <f t="shared" si="159"/>
        <v>93.91</v>
      </c>
      <c r="J999" s="138">
        <f t="shared" si="157"/>
        <v>51.130899999999997</v>
      </c>
      <c r="K999" s="78">
        <f t="shared" si="151"/>
        <v>9.2035999999999998</v>
      </c>
      <c r="L999" s="144">
        <f t="shared" si="158"/>
        <v>15.6523</v>
      </c>
      <c r="M999" s="87">
        <f t="shared" si="152"/>
        <v>2.8174000000000001</v>
      </c>
      <c r="N999" s="14"/>
      <c r="O999" s="14"/>
      <c r="P999" s="14"/>
      <c r="V999" s="36">
        <f t="shared" si="153"/>
        <v>18.52</v>
      </c>
      <c r="W999" s="36">
        <f t="shared" si="154"/>
        <v>18.400000000000002</v>
      </c>
    </row>
    <row r="1000" spans="1:23" x14ac:dyDescent="0.2">
      <c r="A1000" s="29">
        <v>41957</v>
      </c>
      <c r="B1000" s="2">
        <v>3819164.01</v>
      </c>
      <c r="C1000" s="2">
        <v>18.46</v>
      </c>
      <c r="D1000" s="2">
        <f t="shared" si="155"/>
        <v>0</v>
      </c>
      <c r="E1000" s="30">
        <f t="shared" si="155"/>
        <v>0</v>
      </c>
      <c r="F1000" s="73">
        <f t="shared" si="156"/>
        <v>0</v>
      </c>
      <c r="G1000" s="43">
        <f t="shared" si="156"/>
        <v>0</v>
      </c>
      <c r="I1000" s="19">
        <f t="shared" si="159"/>
        <v>93.91</v>
      </c>
      <c r="J1000" s="138">
        <f t="shared" si="157"/>
        <v>51.130899999999997</v>
      </c>
      <c r="K1000" s="78">
        <f t="shared" si="151"/>
        <v>9.2035999999999998</v>
      </c>
      <c r="L1000" s="144">
        <f t="shared" si="158"/>
        <v>15.6523</v>
      </c>
      <c r="M1000" s="87">
        <f t="shared" si="152"/>
        <v>2.8174000000000001</v>
      </c>
      <c r="N1000" s="14"/>
      <c r="O1000" s="14"/>
      <c r="P1000" s="14"/>
      <c r="V1000" s="36">
        <f t="shared" si="153"/>
        <v>18.52</v>
      </c>
      <c r="W1000" s="36">
        <f t="shared" si="154"/>
        <v>18.400000000000002</v>
      </c>
    </row>
    <row r="1001" spans="1:23" x14ac:dyDescent="0.2">
      <c r="A1001" s="29">
        <v>41958</v>
      </c>
      <c r="B1001" s="2">
        <v>3819164.01</v>
      </c>
      <c r="C1001" s="2">
        <v>18.46</v>
      </c>
      <c r="D1001" s="2">
        <f t="shared" si="155"/>
        <v>0</v>
      </c>
      <c r="E1001" s="30">
        <f t="shared" si="155"/>
        <v>0</v>
      </c>
      <c r="F1001" s="73">
        <f t="shared" si="156"/>
        <v>0</v>
      </c>
      <c r="G1001" s="43">
        <f t="shared" si="156"/>
        <v>0</v>
      </c>
      <c r="I1001" s="19">
        <f t="shared" si="159"/>
        <v>93.91</v>
      </c>
      <c r="J1001" s="138">
        <f t="shared" si="157"/>
        <v>51.130899999999997</v>
      </c>
      <c r="K1001" s="78">
        <f t="shared" si="151"/>
        <v>9.2035999999999998</v>
      </c>
      <c r="L1001" s="144">
        <f t="shared" si="158"/>
        <v>15.6523</v>
      </c>
      <c r="M1001" s="87">
        <f t="shared" si="152"/>
        <v>2.8174000000000001</v>
      </c>
      <c r="N1001" s="14"/>
      <c r="O1001" s="14"/>
      <c r="P1001" s="14"/>
      <c r="V1001" s="36">
        <f t="shared" si="153"/>
        <v>18.52</v>
      </c>
      <c r="W1001" s="36">
        <f t="shared" si="154"/>
        <v>18.400000000000002</v>
      </c>
    </row>
    <row r="1002" spans="1:23" x14ac:dyDescent="0.2">
      <c r="A1002" s="29">
        <v>41959</v>
      </c>
      <c r="B1002" s="2">
        <v>3819164.01</v>
      </c>
      <c r="C1002" s="2">
        <v>18.46</v>
      </c>
      <c r="D1002" s="2">
        <f t="shared" si="155"/>
        <v>0</v>
      </c>
      <c r="E1002" s="30">
        <f t="shared" si="155"/>
        <v>0</v>
      </c>
      <c r="F1002" s="73">
        <f t="shared" si="156"/>
        <v>0</v>
      </c>
      <c r="G1002" s="43">
        <f t="shared" si="156"/>
        <v>0</v>
      </c>
      <c r="I1002" s="19">
        <f t="shared" si="159"/>
        <v>93.91</v>
      </c>
      <c r="J1002" s="138">
        <f t="shared" si="157"/>
        <v>51.130899999999997</v>
      </c>
      <c r="K1002" s="78">
        <f t="shared" si="151"/>
        <v>9.2035999999999998</v>
      </c>
      <c r="L1002" s="144">
        <f t="shared" si="158"/>
        <v>15.6523</v>
      </c>
      <c r="M1002" s="87">
        <f t="shared" si="152"/>
        <v>2.8174000000000001</v>
      </c>
      <c r="N1002" s="14"/>
      <c r="O1002" s="14"/>
      <c r="P1002" s="14"/>
      <c r="V1002" s="36">
        <f t="shared" si="153"/>
        <v>18.52</v>
      </c>
      <c r="W1002" s="36">
        <f t="shared" si="154"/>
        <v>18.400000000000002</v>
      </c>
    </row>
    <row r="1003" spans="1:23" x14ac:dyDescent="0.2">
      <c r="A1003" s="29">
        <v>41960</v>
      </c>
      <c r="B1003" s="2">
        <v>3819164.01</v>
      </c>
      <c r="C1003" s="2">
        <v>18.46</v>
      </c>
      <c r="D1003" s="2">
        <f t="shared" si="155"/>
        <v>0</v>
      </c>
      <c r="E1003" s="30">
        <f t="shared" si="155"/>
        <v>0</v>
      </c>
      <c r="F1003" s="73">
        <f t="shared" si="156"/>
        <v>0</v>
      </c>
      <c r="G1003" s="43">
        <f t="shared" si="156"/>
        <v>0</v>
      </c>
      <c r="I1003" s="19">
        <f t="shared" si="159"/>
        <v>93.91</v>
      </c>
      <c r="J1003" s="138">
        <f t="shared" si="157"/>
        <v>51.130899999999997</v>
      </c>
      <c r="K1003" s="78">
        <f t="shared" si="151"/>
        <v>9.2035999999999998</v>
      </c>
      <c r="L1003" s="144">
        <f t="shared" si="158"/>
        <v>15.6523</v>
      </c>
      <c r="M1003" s="87">
        <f t="shared" si="152"/>
        <v>2.8174000000000001</v>
      </c>
      <c r="N1003" s="14"/>
      <c r="O1003" s="14"/>
      <c r="P1003" s="14"/>
      <c r="V1003" s="36">
        <f t="shared" si="153"/>
        <v>18.52</v>
      </c>
      <c r="W1003" s="36">
        <f t="shared" si="154"/>
        <v>18.400000000000002</v>
      </c>
    </row>
    <row r="1004" spans="1:23" x14ac:dyDescent="0.2">
      <c r="A1004" s="29">
        <v>41961</v>
      </c>
      <c r="B1004" s="2">
        <v>3819164.01</v>
      </c>
      <c r="C1004" s="2">
        <v>18.46</v>
      </c>
      <c r="D1004" s="2">
        <f t="shared" si="155"/>
        <v>0</v>
      </c>
      <c r="E1004" s="30">
        <f t="shared" si="155"/>
        <v>0</v>
      </c>
      <c r="F1004" s="73">
        <f t="shared" si="156"/>
        <v>0</v>
      </c>
      <c r="G1004" s="43">
        <f t="shared" si="156"/>
        <v>0</v>
      </c>
      <c r="I1004" s="31">
        <f t="shared" si="159"/>
        <v>93.91</v>
      </c>
      <c r="J1004" s="137">
        <f t="shared" si="157"/>
        <v>51.130899999999997</v>
      </c>
      <c r="K1004" s="77">
        <f t="shared" si="151"/>
        <v>9.2035999999999998</v>
      </c>
      <c r="L1004" s="137">
        <f t="shared" si="158"/>
        <v>15.6523</v>
      </c>
      <c r="M1004" s="77">
        <f t="shared" si="152"/>
        <v>2.8174000000000001</v>
      </c>
      <c r="N1004" s="14"/>
      <c r="O1004" s="14"/>
      <c r="P1004" s="14"/>
      <c r="V1004" s="36">
        <f t="shared" si="153"/>
        <v>18.52</v>
      </c>
      <c r="W1004" s="36">
        <f t="shared" si="154"/>
        <v>18.400000000000002</v>
      </c>
    </row>
    <row r="1005" spans="1:23" x14ac:dyDescent="0.2">
      <c r="A1005" s="29">
        <v>41962</v>
      </c>
      <c r="B1005" s="2">
        <v>3819164.01</v>
      </c>
      <c r="C1005" s="2">
        <v>18.46</v>
      </c>
      <c r="D1005" s="2">
        <f t="shared" si="155"/>
        <v>0</v>
      </c>
      <c r="E1005" s="30">
        <f t="shared" si="155"/>
        <v>0</v>
      </c>
      <c r="F1005" s="73">
        <f t="shared" si="156"/>
        <v>0</v>
      </c>
      <c r="G1005" s="43">
        <f t="shared" si="156"/>
        <v>0</v>
      </c>
      <c r="I1005" s="31">
        <f t="shared" si="159"/>
        <v>93.91</v>
      </c>
      <c r="J1005" s="137">
        <f t="shared" si="157"/>
        <v>51.130899999999997</v>
      </c>
      <c r="K1005" s="77">
        <f t="shared" si="151"/>
        <v>9.2035999999999998</v>
      </c>
      <c r="L1005" s="137">
        <f t="shared" si="158"/>
        <v>15.6523</v>
      </c>
      <c r="M1005" s="77">
        <f t="shared" si="152"/>
        <v>2.8174000000000001</v>
      </c>
      <c r="N1005" s="14"/>
      <c r="O1005" s="14"/>
      <c r="P1005" s="14"/>
      <c r="V1005" s="36">
        <f t="shared" si="153"/>
        <v>18.52</v>
      </c>
      <c r="W1005" s="36">
        <f t="shared" si="154"/>
        <v>18.400000000000002</v>
      </c>
    </row>
    <row r="1006" spans="1:23" x14ac:dyDescent="0.2">
      <c r="A1006" s="29">
        <v>41963</v>
      </c>
      <c r="B1006" s="2">
        <v>3819164.01</v>
      </c>
      <c r="C1006" s="2">
        <v>18.46</v>
      </c>
      <c r="D1006" s="2">
        <f t="shared" si="155"/>
        <v>0</v>
      </c>
      <c r="E1006" s="30">
        <f t="shared" si="155"/>
        <v>0</v>
      </c>
      <c r="F1006" s="73">
        <f t="shared" si="156"/>
        <v>0</v>
      </c>
      <c r="G1006" s="43">
        <f t="shared" si="156"/>
        <v>0</v>
      </c>
      <c r="I1006" s="19">
        <f t="shared" si="159"/>
        <v>93.91</v>
      </c>
      <c r="J1006" s="138">
        <f t="shared" si="157"/>
        <v>51.130899999999997</v>
      </c>
      <c r="K1006" s="78">
        <f t="shared" si="151"/>
        <v>9.2035999999999998</v>
      </c>
      <c r="L1006" s="144">
        <f t="shared" si="158"/>
        <v>15.6523</v>
      </c>
      <c r="M1006" s="87">
        <f t="shared" si="152"/>
        <v>2.8174000000000001</v>
      </c>
      <c r="N1006" s="14"/>
      <c r="O1006" s="14"/>
      <c r="P1006" s="14"/>
      <c r="V1006" s="36">
        <f t="shared" si="153"/>
        <v>18.52</v>
      </c>
      <c r="W1006" s="36">
        <f t="shared" si="154"/>
        <v>18.400000000000002</v>
      </c>
    </row>
    <row r="1007" spans="1:23" x14ac:dyDescent="0.2">
      <c r="A1007" s="29">
        <v>41964</v>
      </c>
      <c r="B1007" s="2">
        <v>3819164.01</v>
      </c>
      <c r="C1007" s="2">
        <v>18.46</v>
      </c>
      <c r="D1007" s="2">
        <f t="shared" si="155"/>
        <v>0</v>
      </c>
      <c r="E1007" s="30">
        <f t="shared" si="155"/>
        <v>0</v>
      </c>
      <c r="F1007" s="73">
        <f t="shared" si="156"/>
        <v>0</v>
      </c>
      <c r="G1007" s="43">
        <f t="shared" si="156"/>
        <v>0</v>
      </c>
      <c r="I1007" s="19">
        <f t="shared" ref="I1007:I1038" si="160">ROUND(B1006*$N$2/$O$1053,2)</f>
        <v>93.91</v>
      </c>
      <c r="J1007" s="138">
        <f t="shared" si="157"/>
        <v>51.130899999999997</v>
      </c>
      <c r="K1007" s="78">
        <f t="shared" si="151"/>
        <v>9.2035999999999998</v>
      </c>
      <c r="L1007" s="144">
        <f t="shared" si="158"/>
        <v>15.6523</v>
      </c>
      <c r="M1007" s="87">
        <f t="shared" si="152"/>
        <v>2.8174000000000001</v>
      </c>
      <c r="N1007" s="14"/>
      <c r="O1007" s="14"/>
      <c r="P1007" s="14"/>
      <c r="V1007" s="36">
        <f t="shared" si="153"/>
        <v>18.52</v>
      </c>
      <c r="W1007" s="36">
        <f t="shared" si="154"/>
        <v>18.400000000000002</v>
      </c>
    </row>
    <row r="1008" spans="1:23" x14ac:dyDescent="0.2">
      <c r="A1008" s="29">
        <v>41965</v>
      </c>
      <c r="B1008" s="2">
        <v>3819164.01</v>
      </c>
      <c r="C1008" s="2">
        <v>18.46</v>
      </c>
      <c r="D1008" s="2">
        <f t="shared" si="155"/>
        <v>0</v>
      </c>
      <c r="E1008" s="30">
        <f t="shared" si="155"/>
        <v>0</v>
      </c>
      <c r="F1008" s="73">
        <f t="shared" si="156"/>
        <v>0</v>
      </c>
      <c r="G1008" s="43">
        <f t="shared" si="156"/>
        <v>0</v>
      </c>
      <c r="I1008" s="19">
        <f t="shared" si="160"/>
        <v>93.91</v>
      </c>
      <c r="J1008" s="138">
        <f t="shared" si="157"/>
        <v>51.130899999999997</v>
      </c>
      <c r="K1008" s="78">
        <f t="shared" si="151"/>
        <v>9.2035999999999998</v>
      </c>
      <c r="L1008" s="144">
        <f t="shared" si="158"/>
        <v>15.6523</v>
      </c>
      <c r="M1008" s="87">
        <f t="shared" si="152"/>
        <v>2.8174000000000001</v>
      </c>
      <c r="N1008" s="14"/>
      <c r="O1008" s="14"/>
      <c r="P1008" s="14"/>
      <c r="V1008" s="36">
        <f t="shared" si="153"/>
        <v>18.52</v>
      </c>
      <c r="W1008" s="36">
        <f t="shared" si="154"/>
        <v>18.400000000000002</v>
      </c>
    </row>
    <row r="1009" spans="1:23" x14ac:dyDescent="0.2">
      <c r="A1009" s="29">
        <v>41966</v>
      </c>
      <c r="B1009" s="2">
        <v>3819164.01</v>
      </c>
      <c r="C1009" s="2">
        <v>18.46</v>
      </c>
      <c r="D1009" s="2">
        <f t="shared" si="155"/>
        <v>0</v>
      </c>
      <c r="E1009" s="30">
        <f t="shared" si="155"/>
        <v>0</v>
      </c>
      <c r="F1009" s="73">
        <f t="shared" si="156"/>
        <v>0</v>
      </c>
      <c r="G1009" s="43">
        <f t="shared" si="156"/>
        <v>0</v>
      </c>
      <c r="I1009" s="19">
        <f t="shared" si="160"/>
        <v>93.91</v>
      </c>
      <c r="J1009" s="138">
        <f t="shared" si="157"/>
        <v>51.130899999999997</v>
      </c>
      <c r="K1009" s="78">
        <f t="shared" si="151"/>
        <v>9.2035999999999998</v>
      </c>
      <c r="L1009" s="144">
        <f t="shared" si="158"/>
        <v>15.6523</v>
      </c>
      <c r="M1009" s="87">
        <f t="shared" si="152"/>
        <v>2.8174000000000001</v>
      </c>
      <c r="N1009" s="14"/>
      <c r="O1009" s="14"/>
      <c r="P1009" s="14"/>
      <c r="V1009" s="36">
        <f t="shared" si="153"/>
        <v>18.52</v>
      </c>
      <c r="W1009" s="36">
        <f t="shared" si="154"/>
        <v>18.400000000000002</v>
      </c>
    </row>
    <row r="1010" spans="1:23" x14ac:dyDescent="0.2">
      <c r="A1010" s="29">
        <v>41967</v>
      </c>
      <c r="B1010" s="2">
        <v>3819164.01</v>
      </c>
      <c r="C1010" s="2">
        <v>18.46</v>
      </c>
      <c r="D1010" s="2">
        <f t="shared" si="155"/>
        <v>0</v>
      </c>
      <c r="E1010" s="30">
        <f t="shared" si="155"/>
        <v>0</v>
      </c>
      <c r="F1010" s="73">
        <f t="shared" si="156"/>
        <v>0</v>
      </c>
      <c r="G1010" s="43">
        <f t="shared" si="156"/>
        <v>0</v>
      </c>
      <c r="I1010" s="19">
        <f t="shared" si="160"/>
        <v>93.91</v>
      </c>
      <c r="J1010" s="138">
        <f t="shared" si="157"/>
        <v>51.130899999999997</v>
      </c>
      <c r="K1010" s="78">
        <f t="shared" si="151"/>
        <v>9.2035999999999998</v>
      </c>
      <c r="L1010" s="144">
        <f t="shared" si="158"/>
        <v>15.6523</v>
      </c>
      <c r="M1010" s="87">
        <f t="shared" si="152"/>
        <v>2.8174000000000001</v>
      </c>
      <c r="V1010" s="36">
        <f t="shared" si="153"/>
        <v>18.52</v>
      </c>
      <c r="W1010" s="36">
        <f t="shared" si="154"/>
        <v>18.400000000000002</v>
      </c>
    </row>
    <row r="1011" spans="1:23" x14ac:dyDescent="0.2">
      <c r="A1011" s="29">
        <v>41968</v>
      </c>
      <c r="B1011" s="2">
        <v>3819164.01</v>
      </c>
      <c r="C1011" s="2">
        <v>18.46</v>
      </c>
      <c r="D1011" s="2">
        <f t="shared" si="155"/>
        <v>0</v>
      </c>
      <c r="E1011" s="30">
        <f t="shared" si="155"/>
        <v>0</v>
      </c>
      <c r="F1011" s="73">
        <f t="shared" si="156"/>
        <v>0</v>
      </c>
      <c r="G1011" s="43">
        <f t="shared" si="156"/>
        <v>0</v>
      </c>
      <c r="I1011" s="31">
        <f t="shared" si="160"/>
        <v>93.91</v>
      </c>
      <c r="J1011" s="137">
        <f t="shared" si="157"/>
        <v>51.130899999999997</v>
      </c>
      <c r="K1011" s="77">
        <f t="shared" si="151"/>
        <v>9.2035999999999998</v>
      </c>
      <c r="L1011" s="137">
        <f t="shared" si="158"/>
        <v>15.6523</v>
      </c>
      <c r="M1011" s="77">
        <f t="shared" si="152"/>
        <v>2.8174000000000001</v>
      </c>
      <c r="V1011" s="36">
        <f t="shared" si="153"/>
        <v>18.52</v>
      </c>
      <c r="W1011" s="36">
        <f t="shared" si="154"/>
        <v>18.400000000000002</v>
      </c>
    </row>
    <row r="1012" spans="1:23" x14ac:dyDescent="0.2">
      <c r="A1012" s="29">
        <v>41969</v>
      </c>
      <c r="B1012" s="2">
        <v>3819164.01</v>
      </c>
      <c r="C1012" s="2">
        <v>18.46</v>
      </c>
      <c r="D1012" s="2">
        <f t="shared" si="155"/>
        <v>0</v>
      </c>
      <c r="E1012" s="30">
        <f t="shared" si="155"/>
        <v>0</v>
      </c>
      <c r="F1012" s="73">
        <f t="shared" si="156"/>
        <v>0</v>
      </c>
      <c r="G1012" s="43">
        <f t="shared" si="156"/>
        <v>0</v>
      </c>
      <c r="I1012" s="31">
        <f t="shared" si="160"/>
        <v>93.91</v>
      </c>
      <c r="J1012" s="137">
        <f t="shared" si="157"/>
        <v>51.130899999999997</v>
      </c>
      <c r="K1012" s="77">
        <f t="shared" si="151"/>
        <v>9.2035999999999998</v>
      </c>
      <c r="L1012" s="137">
        <f t="shared" si="158"/>
        <v>15.6523</v>
      </c>
      <c r="M1012" s="77">
        <f t="shared" si="152"/>
        <v>2.8174000000000001</v>
      </c>
      <c r="N1012" s="191" t="s">
        <v>54</v>
      </c>
      <c r="O1012" s="191"/>
      <c r="P1012" s="191"/>
      <c r="V1012" s="36">
        <f t="shared" si="153"/>
        <v>18.52</v>
      </c>
      <c r="W1012" s="36">
        <f t="shared" si="154"/>
        <v>18.400000000000002</v>
      </c>
    </row>
    <row r="1013" spans="1:23" x14ac:dyDescent="0.2">
      <c r="A1013" s="29">
        <v>41970</v>
      </c>
      <c r="B1013" s="2">
        <v>3819164.01</v>
      </c>
      <c r="C1013" s="2">
        <v>18.46</v>
      </c>
      <c r="D1013" s="2">
        <f t="shared" si="155"/>
        <v>0</v>
      </c>
      <c r="E1013" s="30">
        <f t="shared" si="155"/>
        <v>0</v>
      </c>
      <c r="F1013" s="73">
        <f t="shared" si="156"/>
        <v>0</v>
      </c>
      <c r="G1013" s="43">
        <f t="shared" si="156"/>
        <v>0</v>
      </c>
      <c r="I1013" s="19">
        <f t="shared" si="160"/>
        <v>93.91</v>
      </c>
      <c r="J1013" s="138">
        <f t="shared" si="157"/>
        <v>51.130899999999997</v>
      </c>
      <c r="K1013" s="78">
        <f t="shared" ref="K1013:K1046" si="161">ROUND(J1013*18%,4)</f>
        <v>9.2035999999999998</v>
      </c>
      <c r="L1013" s="144">
        <f t="shared" si="158"/>
        <v>15.6523</v>
      </c>
      <c r="M1013" s="87">
        <f t="shared" ref="M1013:M1046" si="162">ROUND(L1013*18%,4)</f>
        <v>2.8174000000000001</v>
      </c>
      <c r="N1013" s="119" t="s">
        <v>52</v>
      </c>
      <c r="O1013" s="120">
        <f>SUM(J988:J1017)</f>
        <v>1399.476000000001</v>
      </c>
      <c r="P1013" s="76">
        <f>SUM(L988:L1017)</f>
        <v>428.41050000000018</v>
      </c>
      <c r="V1013" s="36">
        <f t="shared" ref="V1013:V1046" si="163">C1013+(ROUND(C1013*$V$2,2))</f>
        <v>18.52</v>
      </c>
      <c r="W1013" s="36">
        <f t="shared" ref="W1013:W1046" si="164">C1013-(ROUND(C1013*$V$2,2))</f>
        <v>18.400000000000002</v>
      </c>
    </row>
    <row r="1014" spans="1:23" x14ac:dyDescent="0.2">
      <c r="A1014" s="29">
        <v>41971</v>
      </c>
      <c r="B1014" s="31">
        <v>471607.57</v>
      </c>
      <c r="C1014" s="31">
        <v>2.2799999999999998</v>
      </c>
      <c r="D1014" s="2">
        <f t="shared" si="155"/>
        <v>-3347556.44</v>
      </c>
      <c r="E1014" s="30">
        <f t="shared" si="155"/>
        <v>-16.18</v>
      </c>
      <c r="F1014" s="73">
        <f t="shared" si="156"/>
        <v>-0.87651549690844521</v>
      </c>
      <c r="G1014" s="43">
        <f t="shared" si="156"/>
        <v>-0.87648970747562294</v>
      </c>
      <c r="I1014" s="19">
        <f t="shared" si="160"/>
        <v>93.91</v>
      </c>
      <c r="J1014" s="138">
        <f t="shared" si="157"/>
        <v>51.130899999999997</v>
      </c>
      <c r="K1014" s="78">
        <f t="shared" si="161"/>
        <v>9.2035999999999998</v>
      </c>
      <c r="L1014" s="144">
        <f t="shared" si="158"/>
        <v>15.6523</v>
      </c>
      <c r="M1014" s="87">
        <f t="shared" si="162"/>
        <v>2.8174000000000001</v>
      </c>
      <c r="N1014" s="119" t="s">
        <v>53</v>
      </c>
      <c r="O1014" s="76">
        <f>SUM(K988:K1017)</f>
        <v>251.90669999999994</v>
      </c>
      <c r="P1014" s="76">
        <f>SUM(M988:M1017)</f>
        <v>77.113500000000002</v>
      </c>
      <c r="V1014" s="36">
        <f t="shared" si="163"/>
        <v>2.2899999999999996</v>
      </c>
      <c r="W1014" s="36">
        <f t="shared" si="164"/>
        <v>2.27</v>
      </c>
    </row>
    <row r="1015" spans="1:23" x14ac:dyDescent="0.2">
      <c r="A1015" s="29">
        <v>41972</v>
      </c>
      <c r="B1015" s="2">
        <v>471607.57</v>
      </c>
      <c r="C1015" s="2">
        <v>2.2799999999999998</v>
      </c>
      <c r="D1015" s="2">
        <f t="shared" si="155"/>
        <v>0</v>
      </c>
      <c r="E1015" s="30">
        <f t="shared" si="155"/>
        <v>0</v>
      </c>
      <c r="F1015" s="73">
        <f t="shared" si="156"/>
        <v>0</v>
      </c>
      <c r="G1015" s="43">
        <f t="shared" si="156"/>
        <v>0</v>
      </c>
      <c r="I1015" s="19">
        <f t="shared" si="160"/>
        <v>11.6</v>
      </c>
      <c r="J1015" s="138">
        <f t="shared" si="157"/>
        <v>6.3139000000000003</v>
      </c>
      <c r="K1015" s="78">
        <f t="shared" si="161"/>
        <v>1.1365000000000001</v>
      </c>
      <c r="L1015" s="144">
        <f t="shared" si="158"/>
        <v>1.9328000000000001</v>
      </c>
      <c r="M1015" s="87">
        <f t="shared" si="162"/>
        <v>0.34789999999999999</v>
      </c>
      <c r="N1015" s="186" t="s">
        <v>15</v>
      </c>
      <c r="O1015" s="186"/>
      <c r="P1015" s="186"/>
      <c r="V1015" s="36">
        <f t="shared" si="163"/>
        <v>2.2899999999999996</v>
      </c>
      <c r="W1015" s="36">
        <f t="shared" si="164"/>
        <v>2.27</v>
      </c>
    </row>
    <row r="1016" spans="1:23" x14ac:dyDescent="0.2">
      <c r="A1016" s="29">
        <v>41973</v>
      </c>
      <c r="B1016" s="2">
        <v>471607.57</v>
      </c>
      <c r="C1016" s="2">
        <v>2.2799999999999998</v>
      </c>
      <c r="D1016" s="2">
        <f t="shared" si="155"/>
        <v>0</v>
      </c>
      <c r="E1016" s="30">
        <f t="shared" si="155"/>
        <v>0</v>
      </c>
      <c r="F1016" s="73">
        <f t="shared" si="156"/>
        <v>0</v>
      </c>
      <c r="G1016" s="43">
        <f t="shared" si="156"/>
        <v>0</v>
      </c>
      <c r="I1016" s="19">
        <f t="shared" si="160"/>
        <v>11.6</v>
      </c>
      <c r="J1016" s="138">
        <f t="shared" si="157"/>
        <v>6.3139000000000003</v>
      </c>
      <c r="K1016" s="78">
        <f t="shared" si="161"/>
        <v>1.1365000000000001</v>
      </c>
      <c r="L1016" s="144">
        <f t="shared" si="158"/>
        <v>1.9328000000000001</v>
      </c>
      <c r="M1016" s="87">
        <f t="shared" si="162"/>
        <v>0.34789999999999999</v>
      </c>
      <c r="N1016" s="92" t="s">
        <v>43</v>
      </c>
      <c r="O1016" s="172" t="s">
        <v>39</v>
      </c>
      <c r="P1016" s="93" t="s">
        <v>40</v>
      </c>
      <c r="V1016" s="36">
        <f t="shared" si="163"/>
        <v>2.2899999999999996</v>
      </c>
      <c r="W1016" s="36">
        <f t="shared" si="164"/>
        <v>2.27</v>
      </c>
    </row>
    <row r="1017" spans="1:23" x14ac:dyDescent="0.2">
      <c r="A1017" s="29">
        <v>41974</v>
      </c>
      <c r="B1017" s="2">
        <v>471607.57</v>
      </c>
      <c r="C1017" s="2">
        <v>2.2799999999999998</v>
      </c>
      <c r="D1017" s="2">
        <f t="shared" si="155"/>
        <v>0</v>
      </c>
      <c r="E1017" s="30">
        <f t="shared" si="155"/>
        <v>0</v>
      </c>
      <c r="F1017" s="73">
        <f t="shared" si="156"/>
        <v>0</v>
      </c>
      <c r="G1017" s="43">
        <f t="shared" si="156"/>
        <v>0</v>
      </c>
      <c r="I1017" s="32">
        <f t="shared" si="160"/>
        <v>11.6</v>
      </c>
      <c r="J1017" s="139">
        <f t="shared" si="157"/>
        <v>6.3139000000000003</v>
      </c>
      <c r="K1017" s="79">
        <f t="shared" si="161"/>
        <v>1.1365000000000001</v>
      </c>
      <c r="L1017" s="139">
        <f t="shared" si="158"/>
        <v>1.9328000000000001</v>
      </c>
      <c r="M1017" s="79">
        <f t="shared" si="162"/>
        <v>0.34789999999999999</v>
      </c>
      <c r="N1017" s="94">
        <f>SUM(I988:I1017)</f>
        <v>2570.3699999999994</v>
      </c>
      <c r="O1017" s="89">
        <f>IF(SUM(J988:J1017)&lt;20000,20000,SUM(J988:J1017))</f>
        <v>20000</v>
      </c>
      <c r="P1017" s="91">
        <f>IF(SUM(L988:L1017)&lt;6000,6000,SUM(L988:L1017))</f>
        <v>6000</v>
      </c>
      <c r="V1017" s="36">
        <f t="shared" si="163"/>
        <v>2.2899999999999996</v>
      </c>
      <c r="W1017" s="36">
        <f t="shared" si="164"/>
        <v>2.27</v>
      </c>
    </row>
    <row r="1018" spans="1:23" x14ac:dyDescent="0.2">
      <c r="A1018" s="29">
        <v>41975</v>
      </c>
      <c r="B1018" s="2">
        <v>471607.57</v>
      </c>
      <c r="C1018" s="2">
        <v>2.2799999999999998</v>
      </c>
      <c r="D1018" s="2">
        <f t="shared" si="155"/>
        <v>0</v>
      </c>
      <c r="E1018" s="30">
        <f t="shared" si="155"/>
        <v>0</v>
      </c>
      <c r="F1018" s="73">
        <f t="shared" si="156"/>
        <v>0</v>
      </c>
      <c r="G1018" s="43">
        <f t="shared" si="156"/>
        <v>0</v>
      </c>
      <c r="I1018" s="31">
        <f t="shared" si="160"/>
        <v>11.6</v>
      </c>
      <c r="J1018" s="137">
        <f t="shared" si="157"/>
        <v>6.3139000000000003</v>
      </c>
      <c r="K1018" s="77">
        <f t="shared" si="161"/>
        <v>1.1365000000000001</v>
      </c>
      <c r="L1018" s="137">
        <f t="shared" si="158"/>
        <v>1.9328000000000001</v>
      </c>
      <c r="M1018" s="77">
        <f t="shared" si="162"/>
        <v>0.34789999999999999</v>
      </c>
      <c r="N1018" s="94">
        <f>ROUND(N1017*18/118,2)</f>
        <v>392.09</v>
      </c>
      <c r="O1018" s="95">
        <f>IF(O1017=TRUE,SUM(K988:K1017),O1017*18%)</f>
        <v>3600</v>
      </c>
      <c r="P1018" s="96">
        <f>IF(P1017=TRUE,SUM(M988:M1017),P1017*18%)</f>
        <v>1080</v>
      </c>
      <c r="Q1018" s="34"/>
      <c r="V1018" s="36">
        <f t="shared" si="163"/>
        <v>2.2899999999999996</v>
      </c>
      <c r="W1018" s="36">
        <f t="shared" si="164"/>
        <v>2.27</v>
      </c>
    </row>
    <row r="1019" spans="1:23" x14ac:dyDescent="0.2">
      <c r="A1019" s="29">
        <v>41976</v>
      </c>
      <c r="B1019" s="2">
        <v>471607.57</v>
      </c>
      <c r="C1019" s="2">
        <v>2.2799999999999998</v>
      </c>
      <c r="D1019" s="2">
        <f t="shared" ref="D1019:E1046" si="165">IF(B1019-B1018=-B1019-B1018,0,B1019-B1018)</f>
        <v>0</v>
      </c>
      <c r="E1019" s="30">
        <f t="shared" si="165"/>
        <v>0</v>
      </c>
      <c r="F1019" s="73">
        <f t="shared" ref="F1019:G1046" si="166">IFERROR(D1019/B1018,0)</f>
        <v>0</v>
      </c>
      <c r="G1019" s="43">
        <f t="shared" si="166"/>
        <v>0</v>
      </c>
      <c r="I1019" s="31">
        <f t="shared" si="160"/>
        <v>11.6</v>
      </c>
      <c r="J1019" s="137">
        <f t="shared" si="157"/>
        <v>6.3139000000000003</v>
      </c>
      <c r="K1019" s="77">
        <f t="shared" si="161"/>
        <v>1.1365000000000001</v>
      </c>
      <c r="L1019" s="137">
        <f t="shared" si="158"/>
        <v>1.9328000000000001</v>
      </c>
      <c r="M1019" s="77">
        <f t="shared" si="162"/>
        <v>0.34789999999999999</v>
      </c>
      <c r="N1019" s="190" t="s">
        <v>47</v>
      </c>
      <c r="O1019" s="190"/>
      <c r="P1019" s="190"/>
      <c r="Q1019" s="34"/>
      <c r="V1019" s="36">
        <f t="shared" si="163"/>
        <v>2.2899999999999996</v>
      </c>
      <c r="W1019" s="36">
        <f t="shared" si="164"/>
        <v>2.27</v>
      </c>
    </row>
    <row r="1020" spans="1:23" x14ac:dyDescent="0.2">
      <c r="A1020" s="29">
        <v>41977</v>
      </c>
      <c r="B1020" s="2">
        <v>471607.57</v>
      </c>
      <c r="C1020" s="2">
        <v>2.2799999999999998</v>
      </c>
      <c r="D1020" s="2">
        <f t="shared" si="165"/>
        <v>0</v>
      </c>
      <c r="E1020" s="30">
        <f t="shared" si="165"/>
        <v>0</v>
      </c>
      <c r="F1020" s="73">
        <f t="shared" si="166"/>
        <v>0</v>
      </c>
      <c r="G1020" s="43">
        <f t="shared" si="166"/>
        <v>0</v>
      </c>
      <c r="I1020" s="19">
        <f t="shared" si="160"/>
        <v>11.6</v>
      </c>
      <c r="J1020" s="138">
        <f t="shared" si="157"/>
        <v>6.3139000000000003</v>
      </c>
      <c r="K1020" s="78">
        <f t="shared" si="161"/>
        <v>1.1365000000000001</v>
      </c>
      <c r="L1020" s="144">
        <f t="shared" si="158"/>
        <v>1.9328000000000001</v>
      </c>
      <c r="M1020" s="87">
        <f t="shared" si="162"/>
        <v>0.34789999999999999</v>
      </c>
      <c r="N1020" s="75"/>
      <c r="O1020" s="75"/>
      <c r="P1020" s="75"/>
      <c r="Q1020" s="34"/>
      <c r="V1020" s="36">
        <f t="shared" si="163"/>
        <v>2.2899999999999996</v>
      </c>
      <c r="W1020" s="36">
        <f t="shared" si="164"/>
        <v>2.27</v>
      </c>
    </row>
    <row r="1021" spans="1:23" x14ac:dyDescent="0.2">
      <c r="A1021" s="29">
        <v>41978</v>
      </c>
      <c r="B1021" s="2">
        <v>471607.57</v>
      </c>
      <c r="C1021" s="2">
        <v>2.2799999999999998</v>
      </c>
      <c r="D1021" s="2">
        <f t="shared" si="165"/>
        <v>0</v>
      </c>
      <c r="E1021" s="30">
        <f t="shared" si="165"/>
        <v>0</v>
      </c>
      <c r="F1021" s="73">
        <f t="shared" si="166"/>
        <v>0</v>
      </c>
      <c r="G1021" s="43">
        <f t="shared" si="166"/>
        <v>0</v>
      </c>
      <c r="I1021" s="19">
        <f t="shared" si="160"/>
        <v>11.6</v>
      </c>
      <c r="J1021" s="138">
        <f t="shared" si="157"/>
        <v>6.3139000000000003</v>
      </c>
      <c r="K1021" s="78">
        <f t="shared" si="161"/>
        <v>1.1365000000000001</v>
      </c>
      <c r="L1021" s="144">
        <f t="shared" si="158"/>
        <v>1.9328000000000001</v>
      </c>
      <c r="M1021" s="87">
        <f t="shared" si="162"/>
        <v>0.34789999999999999</v>
      </c>
      <c r="N1021" s="14"/>
      <c r="O1021" s="14"/>
      <c r="P1021" s="14"/>
      <c r="Q1021" s="34"/>
      <c r="V1021" s="36">
        <f t="shared" si="163"/>
        <v>2.2899999999999996</v>
      </c>
      <c r="W1021" s="36">
        <f t="shared" si="164"/>
        <v>2.27</v>
      </c>
    </row>
    <row r="1022" spans="1:23" x14ac:dyDescent="0.2">
      <c r="A1022" s="29">
        <v>41979</v>
      </c>
      <c r="B1022" s="2">
        <v>471607.57</v>
      </c>
      <c r="C1022" s="2">
        <v>2.2799999999999998</v>
      </c>
      <c r="D1022" s="2">
        <f t="shared" si="165"/>
        <v>0</v>
      </c>
      <c r="E1022" s="30">
        <f t="shared" si="165"/>
        <v>0</v>
      </c>
      <c r="F1022" s="73">
        <f t="shared" si="166"/>
        <v>0</v>
      </c>
      <c r="G1022" s="43">
        <f t="shared" si="166"/>
        <v>0</v>
      </c>
      <c r="I1022" s="19">
        <f t="shared" si="160"/>
        <v>11.6</v>
      </c>
      <c r="J1022" s="138">
        <f t="shared" si="157"/>
        <v>6.3139000000000003</v>
      </c>
      <c r="K1022" s="78">
        <f t="shared" si="161"/>
        <v>1.1365000000000001</v>
      </c>
      <c r="L1022" s="144">
        <f t="shared" si="158"/>
        <v>1.9328000000000001</v>
      </c>
      <c r="M1022" s="87">
        <f t="shared" si="162"/>
        <v>0.34789999999999999</v>
      </c>
      <c r="N1022" s="14"/>
      <c r="O1022" s="14"/>
      <c r="P1022" s="14"/>
      <c r="Q1022" s="34"/>
      <c r="V1022" s="36">
        <f t="shared" si="163"/>
        <v>2.2899999999999996</v>
      </c>
      <c r="W1022" s="36">
        <f t="shared" si="164"/>
        <v>2.27</v>
      </c>
    </row>
    <row r="1023" spans="1:23" x14ac:dyDescent="0.2">
      <c r="A1023" s="29">
        <v>41980</v>
      </c>
      <c r="B1023" s="2">
        <v>471607.57</v>
      </c>
      <c r="C1023" s="2">
        <v>2.2799999999999998</v>
      </c>
      <c r="D1023" s="2">
        <f t="shared" si="165"/>
        <v>0</v>
      </c>
      <c r="E1023" s="30">
        <f t="shared" si="165"/>
        <v>0</v>
      </c>
      <c r="F1023" s="73">
        <f t="shared" si="166"/>
        <v>0</v>
      </c>
      <c r="G1023" s="43">
        <f t="shared" si="166"/>
        <v>0</v>
      </c>
      <c r="I1023" s="19">
        <f t="shared" si="160"/>
        <v>11.6</v>
      </c>
      <c r="J1023" s="138">
        <f t="shared" si="157"/>
        <v>6.3139000000000003</v>
      </c>
      <c r="K1023" s="78">
        <f t="shared" si="161"/>
        <v>1.1365000000000001</v>
      </c>
      <c r="L1023" s="144">
        <f t="shared" si="158"/>
        <v>1.9328000000000001</v>
      </c>
      <c r="M1023" s="87">
        <f t="shared" si="162"/>
        <v>0.34789999999999999</v>
      </c>
      <c r="N1023" s="14"/>
      <c r="O1023" s="14"/>
      <c r="P1023" s="14"/>
      <c r="Q1023" s="34"/>
      <c r="V1023" s="36">
        <f t="shared" si="163"/>
        <v>2.2899999999999996</v>
      </c>
      <c r="W1023" s="36">
        <f t="shared" si="164"/>
        <v>2.27</v>
      </c>
    </row>
    <row r="1024" spans="1:23" x14ac:dyDescent="0.2">
      <c r="A1024" s="29">
        <v>41981</v>
      </c>
      <c r="B1024" s="2">
        <v>471607.57</v>
      </c>
      <c r="C1024" s="2">
        <v>2.2799999999999998</v>
      </c>
      <c r="D1024" s="2">
        <f t="shared" si="165"/>
        <v>0</v>
      </c>
      <c r="E1024" s="30">
        <f t="shared" si="165"/>
        <v>0</v>
      </c>
      <c r="F1024" s="73">
        <f t="shared" si="166"/>
        <v>0</v>
      </c>
      <c r="G1024" s="43">
        <f t="shared" si="166"/>
        <v>0</v>
      </c>
      <c r="I1024" s="19">
        <f t="shared" si="160"/>
        <v>11.6</v>
      </c>
      <c r="J1024" s="138">
        <f t="shared" si="157"/>
        <v>6.3139000000000003</v>
      </c>
      <c r="K1024" s="78">
        <f t="shared" si="161"/>
        <v>1.1365000000000001</v>
      </c>
      <c r="L1024" s="144">
        <f t="shared" si="158"/>
        <v>1.9328000000000001</v>
      </c>
      <c r="M1024" s="87">
        <f t="shared" si="162"/>
        <v>0.34789999999999999</v>
      </c>
      <c r="N1024" s="14"/>
      <c r="O1024" s="14"/>
      <c r="P1024" s="14"/>
      <c r="Q1024" s="34"/>
      <c r="V1024" s="36">
        <f t="shared" si="163"/>
        <v>2.2899999999999996</v>
      </c>
      <c r="W1024" s="36">
        <f t="shared" si="164"/>
        <v>2.27</v>
      </c>
    </row>
    <row r="1025" spans="1:23" x14ac:dyDescent="0.2">
      <c r="A1025" s="29">
        <v>41982</v>
      </c>
      <c r="B1025" s="2">
        <v>471607.57</v>
      </c>
      <c r="C1025" s="2">
        <v>2.2799999999999998</v>
      </c>
      <c r="D1025" s="2">
        <f t="shared" si="165"/>
        <v>0</v>
      </c>
      <c r="E1025" s="30">
        <f t="shared" si="165"/>
        <v>0</v>
      </c>
      <c r="F1025" s="73">
        <f t="shared" si="166"/>
        <v>0</v>
      </c>
      <c r="G1025" s="43">
        <f t="shared" si="166"/>
        <v>0</v>
      </c>
      <c r="I1025" s="31">
        <f t="shared" si="160"/>
        <v>11.6</v>
      </c>
      <c r="J1025" s="137">
        <f t="shared" si="157"/>
        <v>6.3139000000000003</v>
      </c>
      <c r="K1025" s="77">
        <f t="shared" si="161"/>
        <v>1.1365000000000001</v>
      </c>
      <c r="L1025" s="137">
        <f t="shared" si="158"/>
        <v>1.9328000000000001</v>
      </c>
      <c r="M1025" s="77">
        <f t="shared" si="162"/>
        <v>0.34789999999999999</v>
      </c>
      <c r="N1025" s="14"/>
      <c r="O1025" s="14"/>
      <c r="P1025" s="14"/>
      <c r="V1025" s="36">
        <f t="shared" si="163"/>
        <v>2.2899999999999996</v>
      </c>
      <c r="W1025" s="36">
        <f t="shared" si="164"/>
        <v>2.27</v>
      </c>
    </row>
    <row r="1026" spans="1:23" x14ac:dyDescent="0.2">
      <c r="A1026" s="29">
        <v>41983</v>
      </c>
      <c r="B1026" s="2">
        <v>471607.57</v>
      </c>
      <c r="C1026" s="2">
        <v>2.2799999999999998</v>
      </c>
      <c r="D1026" s="2">
        <f t="shared" si="165"/>
        <v>0</v>
      </c>
      <c r="E1026" s="30">
        <f t="shared" si="165"/>
        <v>0</v>
      </c>
      <c r="F1026" s="73">
        <f t="shared" si="166"/>
        <v>0</v>
      </c>
      <c r="G1026" s="43">
        <f t="shared" si="166"/>
        <v>0</v>
      </c>
      <c r="I1026" s="31">
        <f t="shared" si="160"/>
        <v>11.6</v>
      </c>
      <c r="J1026" s="137">
        <f t="shared" ref="J1026:J1046" si="167">ROUND(IF(B1025&lt;=$R$1054,B1025*$S$1054/$O$1053,MAX(IF(B1025&lt;=$R$1055,B1025*$S$1055/$O$1053,MAX(IF(B1025&lt;=$R$1056,B1025*$S$1056/$O$1053,MAX(IF(B1025&lt;=$R$1057,B1025*$S$1057/$O$1053,MAX(IF(B1025&lt;=$R$1058,B1025*$S$1058/$O$1053,MAX(IF(B1025&lt;=$R$1059,B1025*$S$1059/$O$1053,MAX(IF(B1025&gt;$R$1060,B1025*$S$1060/$O$1053,0),$R$1059*$S$1059/$O$1053)),$R$1058*$S$1058/$O$1053)),$R$1057*$S$1057/$O$1053)),$R$1056*$S$1056/$O$1053)),$R$1055*$S$1055/$O$1053)),$R$1054*$S$1054/$O$1053)),4)</f>
        <v>6.3139000000000003</v>
      </c>
      <c r="K1026" s="77">
        <f t="shared" si="161"/>
        <v>1.1365000000000001</v>
      </c>
      <c r="L1026" s="137">
        <f t="shared" si="158"/>
        <v>1.9328000000000001</v>
      </c>
      <c r="M1026" s="77">
        <f t="shared" si="162"/>
        <v>0.34789999999999999</v>
      </c>
      <c r="N1026" s="14"/>
      <c r="O1026" s="14"/>
      <c r="P1026" s="14"/>
      <c r="V1026" s="36">
        <f t="shared" si="163"/>
        <v>2.2899999999999996</v>
      </c>
      <c r="W1026" s="36">
        <f t="shared" si="164"/>
        <v>2.27</v>
      </c>
    </row>
    <row r="1027" spans="1:23" x14ac:dyDescent="0.2">
      <c r="A1027" s="29">
        <v>41984</v>
      </c>
      <c r="B1027" s="2">
        <v>471607.57</v>
      </c>
      <c r="C1027" s="2">
        <v>2.2799999999999998</v>
      </c>
      <c r="D1027" s="2">
        <f t="shared" si="165"/>
        <v>0</v>
      </c>
      <c r="E1027" s="30">
        <f t="shared" si="165"/>
        <v>0</v>
      </c>
      <c r="F1027" s="73">
        <f t="shared" si="166"/>
        <v>0</v>
      </c>
      <c r="G1027" s="43">
        <f t="shared" si="166"/>
        <v>0</v>
      </c>
      <c r="I1027" s="19">
        <f t="shared" si="160"/>
        <v>11.6</v>
      </c>
      <c r="J1027" s="138">
        <f t="shared" si="167"/>
        <v>6.3139000000000003</v>
      </c>
      <c r="K1027" s="78">
        <f t="shared" si="161"/>
        <v>1.1365000000000001</v>
      </c>
      <c r="L1027" s="144">
        <f t="shared" si="158"/>
        <v>1.9328000000000001</v>
      </c>
      <c r="M1027" s="87">
        <f t="shared" si="162"/>
        <v>0.34789999999999999</v>
      </c>
      <c r="N1027" s="14"/>
      <c r="O1027" s="14"/>
      <c r="P1027" s="14"/>
      <c r="V1027" s="36">
        <f t="shared" si="163"/>
        <v>2.2899999999999996</v>
      </c>
      <c r="W1027" s="36">
        <f t="shared" si="164"/>
        <v>2.27</v>
      </c>
    </row>
    <row r="1028" spans="1:23" x14ac:dyDescent="0.2">
      <c r="A1028" s="29">
        <v>41985</v>
      </c>
      <c r="B1028" s="2">
        <v>471607.57</v>
      </c>
      <c r="C1028" s="2">
        <v>2.2799999999999998</v>
      </c>
      <c r="D1028" s="2">
        <f t="shared" si="165"/>
        <v>0</v>
      </c>
      <c r="E1028" s="30">
        <f t="shared" si="165"/>
        <v>0</v>
      </c>
      <c r="F1028" s="73">
        <f t="shared" si="166"/>
        <v>0</v>
      </c>
      <c r="G1028" s="43">
        <f t="shared" si="166"/>
        <v>0</v>
      </c>
      <c r="I1028" s="19">
        <f t="shared" si="160"/>
        <v>11.6</v>
      </c>
      <c r="J1028" s="138">
        <f t="shared" si="167"/>
        <v>6.3139000000000003</v>
      </c>
      <c r="K1028" s="78">
        <f t="shared" si="161"/>
        <v>1.1365000000000001</v>
      </c>
      <c r="L1028" s="144">
        <f t="shared" si="158"/>
        <v>1.9328000000000001</v>
      </c>
      <c r="M1028" s="87">
        <f t="shared" si="162"/>
        <v>0.34789999999999999</v>
      </c>
      <c r="N1028" s="14"/>
      <c r="O1028" s="14"/>
      <c r="P1028" s="14"/>
      <c r="V1028" s="36">
        <f t="shared" si="163"/>
        <v>2.2899999999999996</v>
      </c>
      <c r="W1028" s="36">
        <f t="shared" si="164"/>
        <v>2.27</v>
      </c>
    </row>
    <row r="1029" spans="1:23" x14ac:dyDescent="0.2">
      <c r="A1029" s="29">
        <v>41986</v>
      </c>
      <c r="B1029" s="2">
        <v>471607.57</v>
      </c>
      <c r="C1029" s="2">
        <v>2.2799999999999998</v>
      </c>
      <c r="D1029" s="2">
        <f t="shared" si="165"/>
        <v>0</v>
      </c>
      <c r="E1029" s="30">
        <f t="shared" si="165"/>
        <v>0</v>
      </c>
      <c r="F1029" s="73">
        <f t="shared" si="166"/>
        <v>0</v>
      </c>
      <c r="G1029" s="43">
        <f t="shared" si="166"/>
        <v>0</v>
      </c>
      <c r="I1029" s="19">
        <f t="shared" si="160"/>
        <v>11.6</v>
      </c>
      <c r="J1029" s="138">
        <f t="shared" si="167"/>
        <v>6.3139000000000003</v>
      </c>
      <c r="K1029" s="78">
        <f t="shared" si="161"/>
        <v>1.1365000000000001</v>
      </c>
      <c r="L1029" s="144">
        <f t="shared" si="158"/>
        <v>1.9328000000000001</v>
      </c>
      <c r="M1029" s="87">
        <f t="shared" si="162"/>
        <v>0.34789999999999999</v>
      </c>
      <c r="N1029" s="14"/>
      <c r="O1029" s="14"/>
      <c r="P1029" s="14"/>
      <c r="V1029" s="36">
        <f t="shared" si="163"/>
        <v>2.2899999999999996</v>
      </c>
      <c r="W1029" s="36">
        <f t="shared" si="164"/>
        <v>2.27</v>
      </c>
    </row>
    <row r="1030" spans="1:23" x14ac:dyDescent="0.2">
      <c r="A1030" s="29">
        <v>41987</v>
      </c>
      <c r="B1030" s="2">
        <v>471607.57</v>
      </c>
      <c r="C1030" s="2">
        <v>2.2799999999999998</v>
      </c>
      <c r="D1030" s="2">
        <f t="shared" si="165"/>
        <v>0</v>
      </c>
      <c r="E1030" s="30">
        <f t="shared" si="165"/>
        <v>0</v>
      </c>
      <c r="F1030" s="73">
        <f t="shared" si="166"/>
        <v>0</v>
      </c>
      <c r="G1030" s="43">
        <f t="shared" si="166"/>
        <v>0</v>
      </c>
      <c r="I1030" s="19">
        <f t="shared" si="160"/>
        <v>11.6</v>
      </c>
      <c r="J1030" s="138">
        <f t="shared" si="167"/>
        <v>6.3139000000000003</v>
      </c>
      <c r="K1030" s="78">
        <f t="shared" si="161"/>
        <v>1.1365000000000001</v>
      </c>
      <c r="L1030" s="144">
        <f t="shared" si="158"/>
        <v>1.9328000000000001</v>
      </c>
      <c r="M1030" s="87">
        <f t="shared" si="162"/>
        <v>0.34789999999999999</v>
      </c>
      <c r="N1030" s="14"/>
      <c r="O1030" s="14"/>
      <c r="P1030" s="14"/>
      <c r="V1030" s="36">
        <f t="shared" si="163"/>
        <v>2.2899999999999996</v>
      </c>
      <c r="W1030" s="36">
        <f t="shared" si="164"/>
        <v>2.27</v>
      </c>
    </row>
    <row r="1031" spans="1:23" x14ac:dyDescent="0.2">
      <c r="A1031" s="29">
        <v>41988</v>
      </c>
      <c r="B1031" s="2">
        <v>471607.57</v>
      </c>
      <c r="C1031" s="2">
        <v>2.2799999999999998</v>
      </c>
      <c r="D1031" s="2">
        <f t="shared" si="165"/>
        <v>0</v>
      </c>
      <c r="E1031" s="30">
        <f t="shared" si="165"/>
        <v>0</v>
      </c>
      <c r="F1031" s="73">
        <f t="shared" si="166"/>
        <v>0</v>
      </c>
      <c r="G1031" s="43">
        <f t="shared" si="166"/>
        <v>0</v>
      </c>
      <c r="I1031" s="19">
        <f t="shared" si="160"/>
        <v>11.6</v>
      </c>
      <c r="J1031" s="138">
        <f t="shared" si="167"/>
        <v>6.3139000000000003</v>
      </c>
      <c r="K1031" s="78">
        <f t="shared" si="161"/>
        <v>1.1365000000000001</v>
      </c>
      <c r="L1031" s="144">
        <f t="shared" si="158"/>
        <v>1.9328000000000001</v>
      </c>
      <c r="M1031" s="87">
        <f t="shared" si="162"/>
        <v>0.34789999999999999</v>
      </c>
      <c r="N1031" s="14"/>
      <c r="O1031" s="14"/>
      <c r="P1031" s="14"/>
      <c r="V1031" s="36">
        <f t="shared" si="163"/>
        <v>2.2899999999999996</v>
      </c>
      <c r="W1031" s="36">
        <f t="shared" si="164"/>
        <v>2.27</v>
      </c>
    </row>
    <row r="1032" spans="1:23" x14ac:dyDescent="0.2">
      <c r="A1032" s="29">
        <v>41989</v>
      </c>
      <c r="B1032" s="2">
        <v>471607.57</v>
      </c>
      <c r="C1032" s="2">
        <v>2.2799999999999998</v>
      </c>
      <c r="D1032" s="2">
        <f t="shared" si="165"/>
        <v>0</v>
      </c>
      <c r="E1032" s="30">
        <f t="shared" si="165"/>
        <v>0</v>
      </c>
      <c r="F1032" s="73">
        <f t="shared" si="166"/>
        <v>0</v>
      </c>
      <c r="G1032" s="43">
        <f t="shared" si="166"/>
        <v>0</v>
      </c>
      <c r="I1032" s="31">
        <f t="shared" si="160"/>
        <v>11.6</v>
      </c>
      <c r="J1032" s="137">
        <f t="shared" si="167"/>
        <v>6.3139000000000003</v>
      </c>
      <c r="K1032" s="77">
        <f t="shared" si="161"/>
        <v>1.1365000000000001</v>
      </c>
      <c r="L1032" s="137">
        <f t="shared" si="158"/>
        <v>1.9328000000000001</v>
      </c>
      <c r="M1032" s="77">
        <f t="shared" si="162"/>
        <v>0.34789999999999999</v>
      </c>
      <c r="N1032" s="14"/>
      <c r="O1032" s="14"/>
      <c r="P1032" s="14"/>
      <c r="V1032" s="36">
        <f t="shared" si="163"/>
        <v>2.2899999999999996</v>
      </c>
      <c r="W1032" s="36">
        <f t="shared" si="164"/>
        <v>2.27</v>
      </c>
    </row>
    <row r="1033" spans="1:23" x14ac:dyDescent="0.2">
      <c r="A1033" s="29">
        <v>41990</v>
      </c>
      <c r="B1033" s="2">
        <v>471607.57</v>
      </c>
      <c r="C1033" s="2">
        <v>2.2799999999999998</v>
      </c>
      <c r="D1033" s="2">
        <f t="shared" si="165"/>
        <v>0</v>
      </c>
      <c r="E1033" s="30">
        <f t="shared" si="165"/>
        <v>0</v>
      </c>
      <c r="F1033" s="73">
        <f t="shared" si="166"/>
        <v>0</v>
      </c>
      <c r="G1033" s="43">
        <f t="shared" si="166"/>
        <v>0</v>
      </c>
      <c r="I1033" s="31">
        <f t="shared" si="160"/>
        <v>11.6</v>
      </c>
      <c r="J1033" s="137">
        <f t="shared" si="167"/>
        <v>6.3139000000000003</v>
      </c>
      <c r="K1033" s="77">
        <f t="shared" si="161"/>
        <v>1.1365000000000001</v>
      </c>
      <c r="L1033" s="137">
        <f t="shared" si="158"/>
        <v>1.9328000000000001</v>
      </c>
      <c r="M1033" s="77">
        <f t="shared" si="162"/>
        <v>0.34789999999999999</v>
      </c>
      <c r="N1033" s="14"/>
      <c r="O1033" s="14"/>
      <c r="P1033" s="14"/>
      <c r="V1033" s="36">
        <f t="shared" si="163"/>
        <v>2.2899999999999996</v>
      </c>
      <c r="W1033" s="36">
        <f t="shared" si="164"/>
        <v>2.27</v>
      </c>
    </row>
    <row r="1034" spans="1:23" x14ac:dyDescent="0.2">
      <c r="A1034" s="29">
        <v>41991</v>
      </c>
      <c r="B1034" s="2">
        <v>471607.57</v>
      </c>
      <c r="C1034" s="2">
        <v>2.2799999999999998</v>
      </c>
      <c r="D1034" s="2">
        <f t="shared" si="165"/>
        <v>0</v>
      </c>
      <c r="E1034" s="30">
        <f t="shared" si="165"/>
        <v>0</v>
      </c>
      <c r="F1034" s="73">
        <f t="shared" si="166"/>
        <v>0</v>
      </c>
      <c r="G1034" s="43">
        <f t="shared" si="166"/>
        <v>0</v>
      </c>
      <c r="I1034" s="19">
        <f t="shared" si="160"/>
        <v>11.6</v>
      </c>
      <c r="J1034" s="138">
        <f t="shared" si="167"/>
        <v>6.3139000000000003</v>
      </c>
      <c r="K1034" s="78">
        <f t="shared" si="161"/>
        <v>1.1365000000000001</v>
      </c>
      <c r="L1034" s="144">
        <f t="shared" si="158"/>
        <v>1.9328000000000001</v>
      </c>
      <c r="M1034" s="87">
        <f t="shared" si="162"/>
        <v>0.34789999999999999</v>
      </c>
      <c r="N1034" s="14"/>
      <c r="O1034" s="14"/>
      <c r="P1034" s="14"/>
      <c r="V1034" s="36">
        <f t="shared" si="163"/>
        <v>2.2899999999999996</v>
      </c>
      <c r="W1034" s="36">
        <f t="shared" si="164"/>
        <v>2.27</v>
      </c>
    </row>
    <row r="1035" spans="1:23" x14ac:dyDescent="0.2">
      <c r="A1035" s="29">
        <v>41992</v>
      </c>
      <c r="B1035" s="2">
        <v>471607.57</v>
      </c>
      <c r="C1035" s="2">
        <v>2.2799999999999998</v>
      </c>
      <c r="D1035" s="2">
        <f t="shared" si="165"/>
        <v>0</v>
      </c>
      <c r="E1035" s="30">
        <f t="shared" si="165"/>
        <v>0</v>
      </c>
      <c r="F1035" s="73">
        <f t="shared" si="166"/>
        <v>0</v>
      </c>
      <c r="G1035" s="43">
        <f t="shared" si="166"/>
        <v>0</v>
      </c>
      <c r="I1035" s="19">
        <f t="shared" si="160"/>
        <v>11.6</v>
      </c>
      <c r="J1035" s="138">
        <f t="shared" si="167"/>
        <v>6.3139000000000003</v>
      </c>
      <c r="K1035" s="78">
        <f t="shared" si="161"/>
        <v>1.1365000000000001</v>
      </c>
      <c r="L1035" s="144">
        <f t="shared" ref="L1035:L1046" si="168">ROUND(IF(B1034&lt;=$R$1064,B1034*$S$1064/$O$1053,IF(B1034&gt;$R$1065,B1034*$S$1065/$O$1053,0)),4)</f>
        <v>1.9328000000000001</v>
      </c>
      <c r="M1035" s="87">
        <f t="shared" si="162"/>
        <v>0.34789999999999999</v>
      </c>
      <c r="N1035" s="14"/>
      <c r="O1035" s="14"/>
      <c r="P1035" s="14"/>
      <c r="V1035" s="36">
        <f t="shared" si="163"/>
        <v>2.2899999999999996</v>
      </c>
      <c r="W1035" s="36">
        <f t="shared" si="164"/>
        <v>2.27</v>
      </c>
    </row>
    <row r="1036" spans="1:23" x14ac:dyDescent="0.2">
      <c r="A1036" s="29">
        <v>41993</v>
      </c>
      <c r="B1036" s="2">
        <v>471607.57</v>
      </c>
      <c r="C1036" s="2">
        <v>2.2799999999999998</v>
      </c>
      <c r="D1036" s="2">
        <f t="shared" si="165"/>
        <v>0</v>
      </c>
      <c r="E1036" s="30">
        <f t="shared" si="165"/>
        <v>0</v>
      </c>
      <c r="F1036" s="73">
        <f t="shared" si="166"/>
        <v>0</v>
      </c>
      <c r="G1036" s="43">
        <f t="shared" si="166"/>
        <v>0</v>
      </c>
      <c r="I1036" s="19">
        <f t="shared" si="160"/>
        <v>11.6</v>
      </c>
      <c r="J1036" s="138">
        <f t="shared" si="167"/>
        <v>6.3139000000000003</v>
      </c>
      <c r="K1036" s="78">
        <f t="shared" si="161"/>
        <v>1.1365000000000001</v>
      </c>
      <c r="L1036" s="144">
        <f t="shared" si="168"/>
        <v>1.9328000000000001</v>
      </c>
      <c r="M1036" s="87">
        <f t="shared" si="162"/>
        <v>0.34789999999999999</v>
      </c>
      <c r="N1036" s="14"/>
      <c r="O1036" s="14"/>
      <c r="P1036" s="14"/>
      <c r="V1036" s="36">
        <f t="shared" si="163"/>
        <v>2.2899999999999996</v>
      </c>
      <c r="W1036" s="36">
        <f t="shared" si="164"/>
        <v>2.27</v>
      </c>
    </row>
    <row r="1037" spans="1:23" x14ac:dyDescent="0.2">
      <c r="A1037" s="29">
        <v>41994</v>
      </c>
      <c r="B1037" s="2">
        <v>471607.57</v>
      </c>
      <c r="C1037" s="2">
        <v>2.2799999999999998</v>
      </c>
      <c r="D1037" s="2">
        <f t="shared" si="165"/>
        <v>0</v>
      </c>
      <c r="E1037" s="30">
        <f t="shared" si="165"/>
        <v>0</v>
      </c>
      <c r="F1037" s="73">
        <f t="shared" si="166"/>
        <v>0</v>
      </c>
      <c r="G1037" s="43">
        <f t="shared" si="166"/>
        <v>0</v>
      </c>
      <c r="I1037" s="19">
        <f t="shared" si="160"/>
        <v>11.6</v>
      </c>
      <c r="J1037" s="138">
        <f t="shared" si="167"/>
        <v>6.3139000000000003</v>
      </c>
      <c r="K1037" s="78">
        <f t="shared" si="161"/>
        <v>1.1365000000000001</v>
      </c>
      <c r="L1037" s="144">
        <f t="shared" si="168"/>
        <v>1.9328000000000001</v>
      </c>
      <c r="M1037" s="87">
        <f t="shared" si="162"/>
        <v>0.34789999999999999</v>
      </c>
      <c r="N1037" s="14"/>
      <c r="O1037" s="14"/>
      <c r="P1037" s="14"/>
      <c r="V1037" s="36">
        <f t="shared" si="163"/>
        <v>2.2899999999999996</v>
      </c>
      <c r="W1037" s="36">
        <f t="shared" si="164"/>
        <v>2.27</v>
      </c>
    </row>
    <row r="1038" spans="1:23" x14ac:dyDescent="0.2">
      <c r="A1038" s="29">
        <v>41995</v>
      </c>
      <c r="B1038" s="2">
        <v>471607.57</v>
      </c>
      <c r="C1038" s="2">
        <v>2.2799999999999998</v>
      </c>
      <c r="D1038" s="2">
        <f t="shared" si="165"/>
        <v>0</v>
      </c>
      <c r="E1038" s="30">
        <f t="shared" si="165"/>
        <v>0</v>
      </c>
      <c r="F1038" s="73">
        <f t="shared" si="166"/>
        <v>0</v>
      </c>
      <c r="G1038" s="43">
        <f t="shared" si="166"/>
        <v>0</v>
      </c>
      <c r="I1038" s="19">
        <f t="shared" si="160"/>
        <v>11.6</v>
      </c>
      <c r="J1038" s="138">
        <f t="shared" si="167"/>
        <v>6.3139000000000003</v>
      </c>
      <c r="K1038" s="78">
        <f t="shared" si="161"/>
        <v>1.1365000000000001</v>
      </c>
      <c r="L1038" s="144">
        <f t="shared" si="168"/>
        <v>1.9328000000000001</v>
      </c>
      <c r="M1038" s="87">
        <f t="shared" si="162"/>
        <v>0.34789999999999999</v>
      </c>
      <c r="V1038" s="36">
        <f t="shared" si="163"/>
        <v>2.2899999999999996</v>
      </c>
      <c r="W1038" s="36">
        <f t="shared" si="164"/>
        <v>2.27</v>
      </c>
    </row>
    <row r="1039" spans="1:23" x14ac:dyDescent="0.2">
      <c r="A1039" s="29">
        <v>41996</v>
      </c>
      <c r="B1039" s="2">
        <v>471607.57</v>
      </c>
      <c r="C1039" s="2">
        <v>2.2799999999999998</v>
      </c>
      <c r="D1039" s="2">
        <f t="shared" si="165"/>
        <v>0</v>
      </c>
      <c r="E1039" s="30">
        <f t="shared" si="165"/>
        <v>0</v>
      </c>
      <c r="F1039" s="73">
        <f t="shared" si="166"/>
        <v>0</v>
      </c>
      <c r="G1039" s="43">
        <f t="shared" si="166"/>
        <v>0</v>
      </c>
      <c r="I1039" s="31">
        <f t="shared" ref="I1039:I1046" si="169">ROUND(B1038*$N$2/$O$1053,2)</f>
        <v>11.6</v>
      </c>
      <c r="J1039" s="137">
        <f t="shared" si="167"/>
        <v>6.3139000000000003</v>
      </c>
      <c r="K1039" s="77">
        <f t="shared" si="161"/>
        <v>1.1365000000000001</v>
      </c>
      <c r="L1039" s="137">
        <f t="shared" si="168"/>
        <v>1.9328000000000001</v>
      </c>
      <c r="M1039" s="77">
        <f t="shared" si="162"/>
        <v>0.34789999999999999</v>
      </c>
      <c r="V1039" s="36">
        <f t="shared" si="163"/>
        <v>2.2899999999999996</v>
      </c>
      <c r="W1039" s="36">
        <f t="shared" si="164"/>
        <v>2.27</v>
      </c>
    </row>
    <row r="1040" spans="1:23" x14ac:dyDescent="0.2">
      <c r="A1040" s="29">
        <v>41997</v>
      </c>
      <c r="B1040" s="2">
        <v>471607.57</v>
      </c>
      <c r="C1040" s="2">
        <v>2.2799999999999998</v>
      </c>
      <c r="D1040" s="2">
        <f t="shared" si="165"/>
        <v>0</v>
      </c>
      <c r="E1040" s="30">
        <f t="shared" si="165"/>
        <v>0</v>
      </c>
      <c r="F1040" s="73">
        <f t="shared" si="166"/>
        <v>0</v>
      </c>
      <c r="G1040" s="43">
        <f t="shared" si="166"/>
        <v>0</v>
      </c>
      <c r="I1040" s="31">
        <f t="shared" si="169"/>
        <v>11.6</v>
      </c>
      <c r="J1040" s="137">
        <f t="shared" si="167"/>
        <v>6.3139000000000003</v>
      </c>
      <c r="K1040" s="77">
        <f t="shared" si="161"/>
        <v>1.1365000000000001</v>
      </c>
      <c r="L1040" s="137">
        <f t="shared" si="168"/>
        <v>1.9328000000000001</v>
      </c>
      <c r="M1040" s="77">
        <f t="shared" si="162"/>
        <v>0.34789999999999999</v>
      </c>
      <c r="V1040" s="36">
        <f t="shared" si="163"/>
        <v>2.2899999999999996</v>
      </c>
      <c r="W1040" s="36">
        <f t="shared" si="164"/>
        <v>2.27</v>
      </c>
    </row>
    <row r="1041" spans="1:23" x14ac:dyDescent="0.2">
      <c r="A1041" s="29">
        <v>41998</v>
      </c>
      <c r="B1041" s="2">
        <v>471607.57</v>
      </c>
      <c r="C1041" s="2">
        <v>2.2799999999999998</v>
      </c>
      <c r="D1041" s="2">
        <f t="shared" si="165"/>
        <v>0</v>
      </c>
      <c r="E1041" s="30">
        <f t="shared" si="165"/>
        <v>0</v>
      </c>
      <c r="F1041" s="73">
        <f t="shared" si="166"/>
        <v>0</v>
      </c>
      <c r="G1041" s="43">
        <f t="shared" si="166"/>
        <v>0</v>
      </c>
      <c r="I1041" s="19">
        <f t="shared" si="169"/>
        <v>11.6</v>
      </c>
      <c r="J1041" s="138">
        <f t="shared" si="167"/>
        <v>6.3139000000000003</v>
      </c>
      <c r="K1041" s="78">
        <f t="shared" si="161"/>
        <v>1.1365000000000001</v>
      </c>
      <c r="L1041" s="144">
        <f t="shared" si="168"/>
        <v>1.9328000000000001</v>
      </c>
      <c r="M1041" s="87">
        <f t="shared" si="162"/>
        <v>0.34789999999999999</v>
      </c>
      <c r="N1041" s="191" t="s">
        <v>54</v>
      </c>
      <c r="O1041" s="191"/>
      <c r="P1041" s="191"/>
      <c r="V1041" s="36">
        <f t="shared" si="163"/>
        <v>2.2899999999999996</v>
      </c>
      <c r="W1041" s="36">
        <f t="shared" si="164"/>
        <v>2.27</v>
      </c>
    </row>
    <row r="1042" spans="1:23" x14ac:dyDescent="0.2">
      <c r="A1042" s="29">
        <v>41999</v>
      </c>
      <c r="B1042" s="2">
        <v>471607.57</v>
      </c>
      <c r="C1042" s="2">
        <v>2.2799999999999998</v>
      </c>
      <c r="D1042" s="2">
        <f t="shared" si="165"/>
        <v>0</v>
      </c>
      <c r="E1042" s="30">
        <f t="shared" si="165"/>
        <v>0</v>
      </c>
      <c r="F1042" s="73">
        <f t="shared" si="166"/>
        <v>0</v>
      </c>
      <c r="G1042" s="43">
        <f t="shared" si="166"/>
        <v>0</v>
      </c>
      <c r="I1042" s="19">
        <f t="shared" si="169"/>
        <v>11.6</v>
      </c>
      <c r="J1042" s="138">
        <f t="shared" si="167"/>
        <v>6.3139000000000003</v>
      </c>
      <c r="K1042" s="78">
        <f t="shared" si="161"/>
        <v>1.1365000000000001</v>
      </c>
      <c r="L1042" s="144">
        <f t="shared" si="168"/>
        <v>1.9328000000000001</v>
      </c>
      <c r="M1042" s="87">
        <f t="shared" si="162"/>
        <v>0.34789999999999999</v>
      </c>
      <c r="N1042" s="119" t="s">
        <v>52</v>
      </c>
      <c r="O1042" s="120">
        <f>SUM(J1018:J1048)</f>
        <v>189.25589999999997</v>
      </c>
      <c r="P1042" s="76">
        <f>SUM(L1018:L1048)</f>
        <v>57.934699999999999</v>
      </c>
      <c r="V1042" s="36">
        <f t="shared" si="163"/>
        <v>2.2899999999999996</v>
      </c>
      <c r="W1042" s="36">
        <f t="shared" si="164"/>
        <v>2.27</v>
      </c>
    </row>
    <row r="1043" spans="1:23" x14ac:dyDescent="0.2">
      <c r="A1043" s="29">
        <v>42000</v>
      </c>
      <c r="B1043" s="2">
        <v>471607.57</v>
      </c>
      <c r="C1043" s="2">
        <v>2.2799999999999998</v>
      </c>
      <c r="D1043" s="2">
        <f t="shared" si="165"/>
        <v>0</v>
      </c>
      <c r="E1043" s="30">
        <f t="shared" si="165"/>
        <v>0</v>
      </c>
      <c r="F1043" s="73">
        <f t="shared" si="166"/>
        <v>0</v>
      </c>
      <c r="G1043" s="43">
        <f t="shared" si="166"/>
        <v>0</v>
      </c>
      <c r="I1043" s="19">
        <f t="shared" si="169"/>
        <v>11.6</v>
      </c>
      <c r="J1043" s="138">
        <f t="shared" si="167"/>
        <v>6.3139000000000003</v>
      </c>
      <c r="K1043" s="78">
        <f t="shared" si="161"/>
        <v>1.1365000000000001</v>
      </c>
      <c r="L1043" s="144">
        <f t="shared" si="168"/>
        <v>1.9328000000000001</v>
      </c>
      <c r="M1043" s="87">
        <f t="shared" si="162"/>
        <v>0.34789999999999999</v>
      </c>
      <c r="N1043" s="119" t="s">
        <v>53</v>
      </c>
      <c r="O1043" s="76">
        <f>SUM(K1018:K1048)</f>
        <v>34.066000000000024</v>
      </c>
      <c r="P1043" s="76">
        <f>SUM(M1018:M1048)</f>
        <v>10.428099999999997</v>
      </c>
      <c r="V1043" s="36">
        <f t="shared" si="163"/>
        <v>2.2899999999999996</v>
      </c>
      <c r="W1043" s="36">
        <f t="shared" si="164"/>
        <v>2.27</v>
      </c>
    </row>
    <row r="1044" spans="1:23" x14ac:dyDescent="0.2">
      <c r="A1044" s="29">
        <v>42001</v>
      </c>
      <c r="B1044" s="2">
        <v>471607.57</v>
      </c>
      <c r="C1044" s="2">
        <v>2.2799999999999998</v>
      </c>
      <c r="D1044" s="2">
        <f t="shared" si="165"/>
        <v>0</v>
      </c>
      <c r="E1044" s="30">
        <f t="shared" si="165"/>
        <v>0</v>
      </c>
      <c r="F1044" s="73">
        <f t="shared" si="166"/>
        <v>0</v>
      </c>
      <c r="G1044" s="43">
        <f t="shared" si="166"/>
        <v>0</v>
      </c>
      <c r="I1044" s="19">
        <f t="shared" si="169"/>
        <v>11.6</v>
      </c>
      <c r="J1044" s="138">
        <f t="shared" si="167"/>
        <v>6.3139000000000003</v>
      </c>
      <c r="K1044" s="78">
        <f t="shared" si="161"/>
        <v>1.1365000000000001</v>
      </c>
      <c r="L1044" s="144">
        <f t="shared" si="168"/>
        <v>1.9328000000000001</v>
      </c>
      <c r="M1044" s="87">
        <f t="shared" si="162"/>
        <v>0.34789999999999999</v>
      </c>
      <c r="N1044" s="186" t="s">
        <v>16</v>
      </c>
      <c r="O1044" s="186"/>
      <c r="P1044" s="186"/>
      <c r="V1044" s="36">
        <f t="shared" si="163"/>
        <v>2.2899999999999996</v>
      </c>
      <c r="W1044" s="36">
        <f t="shared" si="164"/>
        <v>2.27</v>
      </c>
    </row>
    <row r="1045" spans="1:23" x14ac:dyDescent="0.2">
      <c r="A1045" s="29">
        <v>42002</v>
      </c>
      <c r="B1045" s="2">
        <v>471607.57</v>
      </c>
      <c r="C1045" s="2">
        <v>2.2799999999999998</v>
      </c>
      <c r="D1045" s="2">
        <f t="shared" si="165"/>
        <v>0</v>
      </c>
      <c r="E1045" s="30">
        <f t="shared" si="165"/>
        <v>0</v>
      </c>
      <c r="F1045" s="73">
        <f t="shared" si="166"/>
        <v>0</v>
      </c>
      <c r="G1045" s="43">
        <f t="shared" si="166"/>
        <v>0</v>
      </c>
      <c r="I1045" s="19">
        <f t="shared" si="169"/>
        <v>11.6</v>
      </c>
      <c r="J1045" s="138">
        <f t="shared" si="167"/>
        <v>6.3139000000000003</v>
      </c>
      <c r="K1045" s="78">
        <f t="shared" si="161"/>
        <v>1.1365000000000001</v>
      </c>
      <c r="L1045" s="144">
        <f t="shared" si="168"/>
        <v>1.9328000000000001</v>
      </c>
      <c r="M1045" s="87">
        <f t="shared" si="162"/>
        <v>0.34789999999999999</v>
      </c>
      <c r="N1045" s="92" t="s">
        <v>43</v>
      </c>
      <c r="O1045" s="172" t="s">
        <v>39</v>
      </c>
      <c r="P1045" s="93" t="s">
        <v>40</v>
      </c>
      <c r="V1045" s="36">
        <f t="shared" si="163"/>
        <v>2.2899999999999996</v>
      </c>
      <c r="W1045" s="36">
        <f t="shared" si="164"/>
        <v>2.27</v>
      </c>
    </row>
    <row r="1046" spans="1:23" x14ac:dyDescent="0.2">
      <c r="A1046" s="29">
        <v>42003</v>
      </c>
      <c r="B1046" s="2">
        <v>471607.57</v>
      </c>
      <c r="C1046" s="2">
        <v>2.2799999999999998</v>
      </c>
      <c r="D1046" s="2">
        <f t="shared" si="165"/>
        <v>0</v>
      </c>
      <c r="E1046" s="30">
        <f t="shared" si="165"/>
        <v>0</v>
      </c>
      <c r="F1046" s="73">
        <f t="shared" si="166"/>
        <v>0</v>
      </c>
      <c r="G1046" s="43">
        <f t="shared" si="166"/>
        <v>0</v>
      </c>
      <c r="I1046" s="32">
        <f t="shared" si="169"/>
        <v>11.6</v>
      </c>
      <c r="J1046" s="138">
        <f t="shared" si="167"/>
        <v>6.3139000000000003</v>
      </c>
      <c r="K1046" s="78">
        <f t="shared" si="161"/>
        <v>1.1365000000000001</v>
      </c>
      <c r="L1046" s="144">
        <f t="shared" si="168"/>
        <v>1.9328000000000001</v>
      </c>
      <c r="M1046" s="87">
        <f t="shared" si="162"/>
        <v>0.34789999999999999</v>
      </c>
      <c r="N1046" s="97">
        <f>SUM(I1018:I1046)</f>
        <v>336.40000000000003</v>
      </c>
      <c r="O1046" s="98">
        <f>IF(SUM(J1018:J1048)&lt;20000,20000,SUM(J1018:J1048))</f>
        <v>20000</v>
      </c>
      <c r="P1046" s="99">
        <f>IF(SUM(L1018:L1048)&lt;6000,6000,SUM(L1018:L1048))</f>
        <v>6000</v>
      </c>
      <c r="V1046" s="36">
        <f t="shared" si="163"/>
        <v>2.2899999999999996</v>
      </c>
      <c r="W1046" s="36">
        <f t="shared" si="164"/>
        <v>2.27</v>
      </c>
    </row>
    <row r="1047" spans="1:23" x14ac:dyDescent="0.2">
      <c r="A1047" s="12">
        <v>42004</v>
      </c>
      <c r="B1047" s="32">
        <v>459576.06</v>
      </c>
      <c r="C1047" s="30">
        <v>2.2200000000000002</v>
      </c>
      <c r="D1047" s="2">
        <f t="shared" ref="D1047:D1049" si="170">IF(B1047-B1046=-B1047-B1046,0,B1047-B1046)</f>
        <v>-12031.510000000009</v>
      </c>
      <c r="E1047" s="30">
        <f t="shared" ref="E1047:E1049" si="171">IF(C1047-C1046=-C1047-C1046,0,C1047-C1046)</f>
        <v>-5.9999999999999609E-2</v>
      </c>
      <c r="F1047" s="73">
        <f t="shared" ref="F1047:F1049" si="172">IFERROR(D1047/B1046,0)</f>
        <v>-2.5511698211290394E-2</v>
      </c>
      <c r="G1047" s="43">
        <f t="shared" ref="G1047:G1049" si="173">IFERROR(E1047/C1046,0)</f>
        <v>-2.6315789473684043E-2</v>
      </c>
      <c r="H1047" s="55"/>
      <c r="I1047" s="35"/>
      <c r="J1047" s="135"/>
      <c r="K1047" s="81"/>
      <c r="L1047" s="142"/>
      <c r="M1047" s="86"/>
      <c r="N1047" s="187" t="s">
        <v>4</v>
      </c>
      <c r="O1047" s="188"/>
      <c r="P1047" s="189"/>
      <c r="Q1047" s="69" t="s">
        <v>27</v>
      </c>
      <c r="R1047" s="66">
        <v>8.9999999999999993E-3</v>
      </c>
    </row>
    <row r="1048" spans="1:23" x14ac:dyDescent="0.2">
      <c r="A1048" s="29">
        <v>42005</v>
      </c>
      <c r="B1048" s="2">
        <v>459576.06</v>
      </c>
      <c r="C1048" s="2">
        <v>2.2200000000000002</v>
      </c>
      <c r="D1048" s="2">
        <f t="shared" si="170"/>
        <v>0</v>
      </c>
      <c r="E1048" s="30">
        <f t="shared" si="171"/>
        <v>0</v>
      </c>
      <c r="F1048" s="73">
        <f t="shared" si="172"/>
        <v>0</v>
      </c>
      <c r="G1048" s="43">
        <f t="shared" si="173"/>
        <v>0</v>
      </c>
      <c r="H1048" s="55"/>
      <c r="I1048" s="31">
        <f t="shared" ref="I1048:I1079" si="174">ROUND(B1047*$N$2/$O$1053,2)</f>
        <v>11.3</v>
      </c>
      <c r="J1048" s="137">
        <f>ROUND(IF(B1047&lt;=$R$1054,B1047*$S$1054/$O$1053,MAX(IF(B1047&lt;=$R$1055,B1047*$S$1055/$O$1053,MAX(IF(B1047&lt;=$R$1056,B1047*$S$1056/$O$1053,MAX(IF(B1047&lt;=$R$1057,B1047*$S$1057/$O$1053,MAX(IF(B1047&lt;=$R$1058,B1047*$S$1058/$O$1053,MAX(IF(B1047&lt;=$R$1059,B1047*$S$1059/$O$1053,MAX(IF(B1047&gt;$R$1060,B1047*$S$1060/$O$1053,0),$R$1059*$S$1059/$O$1053)),$R$1058*$S$1058/$O$1053)),$R$1057*$S$1057/$O$1053)),$R$1056*$S$1056/$O$1053)),$R$1055*$S$1055/$O$1053)),$R$1054*$S$1054/$O$1053)),4)</f>
        <v>6.1528</v>
      </c>
      <c r="K1048" s="77">
        <f>ROUND(J1048*18%,4)</f>
        <v>1.1074999999999999</v>
      </c>
      <c r="L1048" s="137">
        <f>ROUND(IF(B1047&lt;=$R$1064,B1047*$S$1064/$O$1053,IF(B1047&gt;$R$1065,B1047*$S$1065/$O$1053,0)),4)</f>
        <v>1.8835</v>
      </c>
      <c r="M1048" s="77">
        <f>ROUND(L1048*18%,4)</f>
        <v>0.33900000000000002</v>
      </c>
      <c r="N1048" s="14"/>
      <c r="P1048" s="14"/>
      <c r="Q1048" s="69" t="s">
        <v>28</v>
      </c>
      <c r="R1048" s="67">
        <v>5.0000000000000001E-3</v>
      </c>
      <c r="V1048" s="36">
        <f t="shared" ref="V1048:V1112" si="175">C1048+(ROUND(C1048*$V$2,2))</f>
        <v>2.23</v>
      </c>
      <c r="W1048" s="36">
        <f t="shared" ref="W1048:W1111" si="176">C1048-(ROUND(C1048*$V$2,2))</f>
        <v>2.2100000000000004</v>
      </c>
    </row>
    <row r="1049" spans="1:23" x14ac:dyDescent="0.2">
      <c r="A1049" s="29">
        <v>42006</v>
      </c>
      <c r="B1049" s="2">
        <v>459576.06</v>
      </c>
      <c r="C1049" s="2">
        <v>2.2200000000000002</v>
      </c>
      <c r="D1049" s="2">
        <f t="shared" si="170"/>
        <v>0</v>
      </c>
      <c r="E1049" s="30">
        <f t="shared" si="171"/>
        <v>0</v>
      </c>
      <c r="F1049" s="73">
        <f t="shared" si="172"/>
        <v>0</v>
      </c>
      <c r="G1049" s="43">
        <f t="shared" si="173"/>
        <v>0</v>
      </c>
      <c r="H1049" s="55"/>
      <c r="I1049" s="31">
        <f t="shared" si="174"/>
        <v>11.3</v>
      </c>
      <c r="J1049" s="137">
        <f t="shared" ref="J1049:J1056" si="177">ROUND(IF(B1048&lt;=$R$1054,B1048*$S$1054/$O$1053,MAX(IF(B1048&lt;=$R$1055,B1048*$S$1055/$O$1053,MAX(IF(B1048&lt;=$R$1056,B1048*$S$1056/$O$1053,MAX(IF(B1048&lt;=$R$1057,B1048*$S$1057/$O$1053,MAX(IF(B1048&lt;=$R$1058,B1048*$S$1058/$O$1053,MAX(IF(B1048&lt;=$R$1059,B1048*$S$1059/$O$1053,MAX(IF(B1048&gt;$R$1060,B1048*$S$1060/$O$1053,0),$R$1059*$S$1059/$O$1053)),$R$1058*$S$1058/$O$1053)),$R$1057*$S$1057/$O$1053)),$R$1056*$S$1056/$O$1053)),$R$1055*$S$1055/$O$1053)),$R$1054*$S$1054/$O$1053)),4)</f>
        <v>6.1528</v>
      </c>
      <c r="K1049" s="77">
        <f t="shared" ref="K1049:K1056" si="178">ROUND(J1049*18%,4)</f>
        <v>1.1074999999999999</v>
      </c>
      <c r="L1049" s="137">
        <f t="shared" ref="L1049:L1056" si="179">ROUND(IF(B1048&lt;=$R$1064,B1048*$S$1064/$O$1053,IF(B1048&gt;$R$1065,B1048*$S$1065/$O$1053,0)),4)</f>
        <v>1.8835</v>
      </c>
      <c r="M1049" s="77">
        <f t="shared" ref="M1049:M1056" si="180">ROUND(L1049*18%,4)</f>
        <v>0.33900000000000002</v>
      </c>
      <c r="N1049" s="187" t="s">
        <v>44</v>
      </c>
      <c r="O1049" s="188"/>
      <c r="P1049" s="188"/>
      <c r="V1049" s="36">
        <f t="shared" si="175"/>
        <v>2.23</v>
      </c>
      <c r="W1049" s="36">
        <f t="shared" si="176"/>
        <v>2.2100000000000004</v>
      </c>
    </row>
    <row r="1050" spans="1:23" x14ac:dyDescent="0.2">
      <c r="A1050" s="29">
        <v>42007</v>
      </c>
      <c r="B1050" s="2">
        <v>459576.06</v>
      </c>
      <c r="C1050" s="2">
        <v>2.2200000000000002</v>
      </c>
      <c r="D1050" s="2">
        <f t="shared" ref="D1050:E1112" si="181">IF(B1050-B1049=-B1050-B1049,0,B1050-B1049)</f>
        <v>0</v>
      </c>
      <c r="E1050" s="30">
        <f t="shared" si="181"/>
        <v>0</v>
      </c>
      <c r="F1050" s="73">
        <f t="shared" ref="F1050:G1112" si="182">IFERROR(D1050/B1049,0)</f>
        <v>0</v>
      </c>
      <c r="G1050" s="43">
        <f t="shared" si="182"/>
        <v>0</v>
      </c>
      <c r="H1050" s="55"/>
      <c r="I1050" s="31">
        <f t="shared" si="174"/>
        <v>11.3</v>
      </c>
      <c r="J1050" s="137">
        <f t="shared" si="177"/>
        <v>6.1528</v>
      </c>
      <c r="K1050" s="77">
        <f t="shared" si="178"/>
        <v>1.1074999999999999</v>
      </c>
      <c r="L1050" s="137">
        <f t="shared" si="179"/>
        <v>1.8835</v>
      </c>
      <c r="M1050" s="77">
        <f t="shared" si="180"/>
        <v>0.33900000000000002</v>
      </c>
      <c r="N1050" s="14"/>
      <c r="O1050" s="25">
        <v>365</v>
      </c>
      <c r="P1050" s="14"/>
      <c r="Q1050" s="36"/>
      <c r="V1050" s="36">
        <f t="shared" si="175"/>
        <v>2.23</v>
      </c>
      <c r="W1050" s="36">
        <f t="shared" si="176"/>
        <v>2.2100000000000004</v>
      </c>
    </row>
    <row r="1051" spans="1:23" x14ac:dyDescent="0.2">
      <c r="A1051" s="29">
        <v>42008</v>
      </c>
      <c r="B1051" s="2">
        <v>459576.06</v>
      </c>
      <c r="C1051" s="2">
        <v>2.2200000000000002</v>
      </c>
      <c r="D1051" s="2">
        <f t="shared" si="181"/>
        <v>0</v>
      </c>
      <c r="E1051" s="30">
        <f t="shared" si="181"/>
        <v>0</v>
      </c>
      <c r="F1051" s="73">
        <f t="shared" si="182"/>
        <v>0</v>
      </c>
      <c r="G1051" s="43">
        <f t="shared" si="182"/>
        <v>0</v>
      </c>
      <c r="H1051" s="55"/>
      <c r="I1051" s="31">
        <f t="shared" si="174"/>
        <v>11.3</v>
      </c>
      <c r="J1051" s="137">
        <f t="shared" si="177"/>
        <v>6.1528</v>
      </c>
      <c r="K1051" s="77">
        <f t="shared" si="178"/>
        <v>1.1074999999999999</v>
      </c>
      <c r="L1051" s="137">
        <f t="shared" si="179"/>
        <v>1.8835</v>
      </c>
      <c r="M1051" s="77">
        <f t="shared" si="180"/>
        <v>0.33900000000000002</v>
      </c>
      <c r="N1051" s="14"/>
      <c r="O1051" s="14"/>
      <c r="P1051" s="14"/>
      <c r="Q1051" s="36"/>
      <c r="V1051" s="36">
        <f t="shared" si="175"/>
        <v>2.23</v>
      </c>
      <c r="W1051" s="36">
        <f t="shared" si="176"/>
        <v>2.2100000000000004</v>
      </c>
    </row>
    <row r="1052" spans="1:23" x14ac:dyDescent="0.2">
      <c r="A1052" s="29">
        <v>42009</v>
      </c>
      <c r="B1052" s="2">
        <v>459576.06</v>
      </c>
      <c r="C1052" s="2">
        <v>2.2200000000000002</v>
      </c>
      <c r="D1052" s="2">
        <f t="shared" si="181"/>
        <v>0</v>
      </c>
      <c r="E1052" s="30">
        <f t="shared" si="181"/>
        <v>0</v>
      </c>
      <c r="F1052" s="73">
        <f t="shared" si="182"/>
        <v>0</v>
      </c>
      <c r="G1052" s="43">
        <f t="shared" si="182"/>
        <v>0</v>
      </c>
      <c r="H1052" s="55"/>
      <c r="I1052" s="31">
        <f t="shared" si="174"/>
        <v>11.3</v>
      </c>
      <c r="J1052" s="137">
        <f t="shared" si="177"/>
        <v>6.1528</v>
      </c>
      <c r="K1052" s="77">
        <f t="shared" si="178"/>
        <v>1.1074999999999999</v>
      </c>
      <c r="L1052" s="137">
        <f t="shared" si="179"/>
        <v>1.8835</v>
      </c>
      <c r="M1052" s="77">
        <f t="shared" si="180"/>
        <v>0.33900000000000002</v>
      </c>
      <c r="N1052" s="187" t="s">
        <v>19</v>
      </c>
      <c r="O1052" s="188"/>
      <c r="P1052" s="188"/>
      <c r="Q1052" s="195" t="s">
        <v>39</v>
      </c>
      <c r="R1052" s="196"/>
      <c r="S1052" s="196"/>
      <c r="T1052" s="3" t="s">
        <v>42</v>
      </c>
      <c r="U1052" s="3" t="s">
        <v>42</v>
      </c>
      <c r="V1052" s="36">
        <f t="shared" si="175"/>
        <v>2.23</v>
      </c>
      <c r="W1052" s="36">
        <f t="shared" si="176"/>
        <v>2.2100000000000004</v>
      </c>
    </row>
    <row r="1053" spans="1:23" x14ac:dyDescent="0.2">
      <c r="A1053" s="29">
        <v>42010</v>
      </c>
      <c r="B1053" s="2">
        <v>459576.06</v>
      </c>
      <c r="C1053" s="2">
        <v>2.2200000000000002</v>
      </c>
      <c r="D1053" s="2">
        <f t="shared" si="181"/>
        <v>0</v>
      </c>
      <c r="E1053" s="30">
        <f t="shared" si="181"/>
        <v>0</v>
      </c>
      <c r="F1053" s="73">
        <f t="shared" si="182"/>
        <v>0</v>
      </c>
      <c r="G1053" s="43">
        <f t="shared" si="182"/>
        <v>0</v>
      </c>
      <c r="H1053" s="55"/>
      <c r="I1053" s="31">
        <f t="shared" si="174"/>
        <v>11.3</v>
      </c>
      <c r="J1053" s="137">
        <f t="shared" si="177"/>
        <v>6.1528</v>
      </c>
      <c r="K1053" s="77">
        <f t="shared" si="178"/>
        <v>1.1074999999999999</v>
      </c>
      <c r="L1053" s="137">
        <f t="shared" si="179"/>
        <v>1.8835</v>
      </c>
      <c r="M1053" s="77">
        <f t="shared" si="180"/>
        <v>0.33900000000000002</v>
      </c>
      <c r="N1053" s="14"/>
      <c r="O1053" s="25">
        <v>366</v>
      </c>
      <c r="P1053" s="14"/>
      <c r="Q1053" s="197" t="s">
        <v>36</v>
      </c>
      <c r="R1053" s="197"/>
      <c r="S1053" s="70" t="s">
        <v>37</v>
      </c>
      <c r="V1053" s="36">
        <f t="shared" si="175"/>
        <v>2.23</v>
      </c>
      <c r="W1053" s="36">
        <f t="shared" si="176"/>
        <v>2.2100000000000004</v>
      </c>
    </row>
    <row r="1054" spans="1:23" x14ac:dyDescent="0.2">
      <c r="A1054" s="29">
        <v>42011</v>
      </c>
      <c r="B1054" s="2">
        <v>459576.06</v>
      </c>
      <c r="C1054" s="2">
        <v>2.2200000000000002</v>
      </c>
      <c r="D1054" s="2">
        <f t="shared" si="181"/>
        <v>0</v>
      </c>
      <c r="E1054" s="30">
        <f t="shared" si="181"/>
        <v>0</v>
      </c>
      <c r="F1054" s="73">
        <f t="shared" si="182"/>
        <v>0</v>
      </c>
      <c r="G1054" s="43">
        <f t="shared" si="182"/>
        <v>0</v>
      </c>
      <c r="H1054" s="55"/>
      <c r="I1054" s="31">
        <f t="shared" si="174"/>
        <v>11.3</v>
      </c>
      <c r="J1054" s="137">
        <f t="shared" si="177"/>
        <v>6.1528</v>
      </c>
      <c r="K1054" s="77">
        <f t="shared" si="178"/>
        <v>1.1074999999999999</v>
      </c>
      <c r="L1054" s="137">
        <f t="shared" si="179"/>
        <v>1.8835</v>
      </c>
      <c r="M1054" s="77">
        <f t="shared" si="180"/>
        <v>0.33900000000000002</v>
      </c>
      <c r="Q1054" s="53">
        <v>0</v>
      </c>
      <c r="R1054" s="49">
        <v>100000000</v>
      </c>
      <c r="S1054" s="48">
        <v>4.8999999999999998E-3</v>
      </c>
      <c r="T1054" s="62">
        <f>IF(B1058&lt;=R1054,B1058*S1054/O1053,T1055)</f>
        <v>6.1527942459016387</v>
      </c>
      <c r="U1054" s="56">
        <f t="shared" ref="U1054:U1059" si="183">R1054*S1054/$O$1053</f>
        <v>1338.7978142076502</v>
      </c>
      <c r="V1054" s="36">
        <f t="shared" si="175"/>
        <v>2.23</v>
      </c>
      <c r="W1054" s="36">
        <f t="shared" si="176"/>
        <v>2.2100000000000004</v>
      </c>
    </row>
    <row r="1055" spans="1:23" x14ac:dyDescent="0.2">
      <c r="A1055" s="29">
        <v>42012</v>
      </c>
      <c r="B1055" s="2">
        <v>459576.06</v>
      </c>
      <c r="C1055" s="2">
        <v>2.2200000000000002</v>
      </c>
      <c r="D1055" s="2">
        <f t="shared" si="181"/>
        <v>0</v>
      </c>
      <c r="E1055" s="30">
        <f t="shared" si="181"/>
        <v>0</v>
      </c>
      <c r="F1055" s="73">
        <f t="shared" si="182"/>
        <v>0</v>
      </c>
      <c r="G1055" s="43">
        <f t="shared" si="182"/>
        <v>0</v>
      </c>
      <c r="H1055" s="55"/>
      <c r="I1055" s="31">
        <f t="shared" si="174"/>
        <v>11.3</v>
      </c>
      <c r="J1055" s="137">
        <f t="shared" si="177"/>
        <v>6.1528</v>
      </c>
      <c r="K1055" s="77">
        <f t="shared" si="178"/>
        <v>1.1074999999999999</v>
      </c>
      <c r="L1055" s="137">
        <f t="shared" si="179"/>
        <v>1.8835</v>
      </c>
      <c r="M1055" s="77">
        <f t="shared" si="180"/>
        <v>0.33900000000000002</v>
      </c>
      <c r="Q1055" s="58">
        <v>100000000</v>
      </c>
      <c r="R1055" s="58">
        <v>300000000</v>
      </c>
      <c r="S1055" s="59">
        <v>3.8999999999999998E-3</v>
      </c>
      <c r="T1055" s="60">
        <f>MAX(IF(B1058&lt;=R1055,B1058*S1055/O1053,T1056),R1054*S1054/$O$1053)</f>
        <v>1338.7978142076502</v>
      </c>
      <c r="U1055" s="56">
        <f t="shared" si="183"/>
        <v>3196.7213114754099</v>
      </c>
      <c r="V1055" s="36">
        <f t="shared" si="175"/>
        <v>2.23</v>
      </c>
      <c r="W1055" s="36">
        <f t="shared" si="176"/>
        <v>2.2100000000000004</v>
      </c>
    </row>
    <row r="1056" spans="1:23" x14ac:dyDescent="0.2">
      <c r="A1056" s="29">
        <v>42013</v>
      </c>
      <c r="B1056" s="2">
        <v>459576.06</v>
      </c>
      <c r="C1056" s="2">
        <v>2.2200000000000002</v>
      </c>
      <c r="D1056" s="2">
        <f t="shared" si="181"/>
        <v>0</v>
      </c>
      <c r="E1056" s="30">
        <f t="shared" si="181"/>
        <v>0</v>
      </c>
      <c r="F1056" s="73">
        <f t="shared" si="182"/>
        <v>0</v>
      </c>
      <c r="G1056" s="43">
        <f t="shared" si="182"/>
        <v>0</v>
      </c>
      <c r="H1056" s="55"/>
      <c r="I1056" s="31">
        <f t="shared" si="174"/>
        <v>11.3</v>
      </c>
      <c r="J1056" s="137">
        <f t="shared" si="177"/>
        <v>6.1528</v>
      </c>
      <c r="K1056" s="77">
        <f t="shared" si="178"/>
        <v>1.1074999999999999</v>
      </c>
      <c r="L1056" s="137">
        <f t="shared" si="179"/>
        <v>1.8835</v>
      </c>
      <c r="M1056" s="77">
        <f t="shared" si="180"/>
        <v>0.33900000000000002</v>
      </c>
      <c r="Q1056" s="52">
        <v>300000000</v>
      </c>
      <c r="R1056" s="52">
        <v>600000000</v>
      </c>
      <c r="S1056" s="48">
        <v>2.8999999999999998E-3</v>
      </c>
      <c r="T1056" s="60">
        <f>MAX(IF(B1058&lt;=R1056,B1058*S1056/O1053,T1057),R1055*S1055/$O$1053)</f>
        <v>3196.7213114754099</v>
      </c>
      <c r="U1056" s="56">
        <f t="shared" si="183"/>
        <v>4754.0983606557375</v>
      </c>
      <c r="V1056" s="36">
        <f t="shared" si="175"/>
        <v>2.23</v>
      </c>
      <c r="W1056" s="36">
        <f t="shared" si="176"/>
        <v>2.2100000000000004</v>
      </c>
    </row>
    <row r="1057" spans="1:23" x14ac:dyDescent="0.2">
      <c r="A1057" s="29">
        <v>42014</v>
      </c>
      <c r="B1057" s="2">
        <v>459576.06</v>
      </c>
      <c r="C1057" s="2">
        <v>2.2200000000000002</v>
      </c>
      <c r="D1057" s="2">
        <f t="shared" si="181"/>
        <v>0</v>
      </c>
      <c r="E1057" s="30">
        <f t="shared" si="181"/>
        <v>0</v>
      </c>
      <c r="F1057" s="73">
        <f t="shared" si="182"/>
        <v>0</v>
      </c>
      <c r="G1057" s="43">
        <f t="shared" si="182"/>
        <v>0</v>
      </c>
      <c r="H1057" s="55"/>
      <c r="I1057" s="19">
        <f t="shared" si="174"/>
        <v>11.3</v>
      </c>
      <c r="J1057" s="138">
        <f>ROUND(IF(B1056&lt;=$R$1054,B1056*$S$1054/$O$1053,MAX(IF(B1056&lt;=$R$1055,B1056*$S$1055/$O$1053,MAX(IF(B1056&lt;=$R$1056,B1056*$S$1056/$O$1053,MAX(IF(B1056&lt;=$R$1057,B1056*$S$1057/$O$1053,MAX(IF(B1056&lt;=$R$1058,B1056*$S$1058/$O$1053,MAX(IF(B1056&lt;=$R$1059,B1056*$S$1059/$O$1053,MAX(IF(B1056&gt;$R$1060,B1056*$S$1060/$O$1053,0),$R$1059*$S$1059/$O$1053)),$R$1058*$S$1058/$O$1053)),$R$1057*$S$1057/$O$1053)),$R$1056*$S$1056/$O$1053)),$R$1055*$S$1055/$O$1053)),$R$1054*$S$1054/$O$1053)),4)</f>
        <v>6.1528</v>
      </c>
      <c r="K1057" s="78">
        <f>ROUND(J1057*18%,4)</f>
        <v>1.1074999999999999</v>
      </c>
      <c r="L1057" s="144">
        <f>ROUND(IF(B1056&lt;=$R$1064,B1056*$S$1064/$O$1053,IF(B1056&gt;$R$1065,B1056*$S$1065/$O$1053,0)),4)</f>
        <v>1.8835</v>
      </c>
      <c r="M1057" s="87">
        <f>ROUND(L1057*18%,4)</f>
        <v>0.33900000000000002</v>
      </c>
      <c r="N1057" s="14"/>
      <c r="Q1057" s="52">
        <v>600000000</v>
      </c>
      <c r="R1057" s="51">
        <v>900000000</v>
      </c>
      <c r="S1057" s="48">
        <v>2.3999999999999998E-3</v>
      </c>
      <c r="T1057" s="60">
        <f>MAX(IF(B1058&lt;=R1057,B1058*S1057/O1053,T1058),R1056*S1056/$O$1053)</f>
        <v>4754.0983606557375</v>
      </c>
      <c r="U1057" s="56">
        <f t="shared" si="183"/>
        <v>5901.6393442622948</v>
      </c>
      <c r="V1057" s="36">
        <f t="shared" si="175"/>
        <v>2.23</v>
      </c>
      <c r="W1057" s="36">
        <f t="shared" si="176"/>
        <v>2.2100000000000004</v>
      </c>
    </row>
    <row r="1058" spans="1:23" x14ac:dyDescent="0.2">
      <c r="A1058" s="29">
        <v>42015</v>
      </c>
      <c r="B1058" s="2">
        <v>459576.06</v>
      </c>
      <c r="C1058" s="2">
        <v>2.2200000000000002</v>
      </c>
      <c r="D1058" s="2">
        <f t="shared" si="181"/>
        <v>0</v>
      </c>
      <c r="E1058" s="30">
        <f t="shared" si="181"/>
        <v>0</v>
      </c>
      <c r="F1058" s="73">
        <f t="shared" si="182"/>
        <v>0</v>
      </c>
      <c r="G1058" s="43">
        <f t="shared" si="182"/>
        <v>0</v>
      </c>
      <c r="H1058" s="55"/>
      <c r="I1058" s="19">
        <f t="shared" si="174"/>
        <v>11.3</v>
      </c>
      <c r="J1058" s="138">
        <f t="shared" ref="J1058:J1060" si="184">ROUND(IF(B1057&lt;=$R$1054,B1057*$S$1054/$O$1053,MAX(IF(B1057&lt;=$R$1055,B1057*$S$1055/$O$1053,MAX(IF(B1057&lt;=$R$1056,B1057*$S$1056/$O$1053,MAX(IF(B1057&lt;=$R$1057,B1057*$S$1057/$O$1053,MAX(IF(B1057&lt;=$R$1058,B1057*$S$1058/$O$1053,MAX(IF(B1057&lt;=$R$1059,B1057*$S$1059/$O$1053,MAX(IF(B1057&gt;$R$1060,B1057*$S$1060/$O$1053,0),$R$1059*$S$1059/$O$1053)),$R$1058*$S$1058/$O$1053)),$R$1057*$S$1057/$O$1053)),$R$1056*$S$1056/$O$1053)),$R$1055*$S$1055/$O$1053)),$R$1054*$S$1054/$O$1053)),4)</f>
        <v>6.1528</v>
      </c>
      <c r="K1058" s="78">
        <f t="shared" ref="K1058:K1121" si="185">ROUND(J1058*18%,4)</f>
        <v>1.1074999999999999</v>
      </c>
      <c r="L1058" s="144">
        <f t="shared" ref="L1058:L1060" si="186">ROUND(IF(B1057&lt;=$R$1064,B1057*$S$1064/$O$1053,IF(B1057&gt;$R$1065,B1057*$S$1065/$O$1053,0)),4)</f>
        <v>1.8835</v>
      </c>
      <c r="M1058" s="87">
        <f t="shared" ref="M1058:M1121" si="187">ROUND(L1058*18%,4)</f>
        <v>0.33900000000000002</v>
      </c>
      <c r="N1058" s="14"/>
      <c r="O1058" s="72"/>
      <c r="Q1058" s="52">
        <v>900000000</v>
      </c>
      <c r="R1058" s="52">
        <v>1500000000</v>
      </c>
      <c r="S1058" s="48">
        <v>1.9E-3</v>
      </c>
      <c r="T1058" s="60">
        <f>MAX(IF(B1058&lt;=R1058,B1058*S1058/O1053,T1059),R1057*S1057/$O$1053)</f>
        <v>5901.6393442622948</v>
      </c>
      <c r="U1058" s="56">
        <f t="shared" si="183"/>
        <v>7786.8852459016398</v>
      </c>
      <c r="V1058" s="36">
        <f t="shared" si="175"/>
        <v>2.23</v>
      </c>
      <c r="W1058" s="36">
        <f t="shared" si="176"/>
        <v>2.2100000000000004</v>
      </c>
    </row>
    <row r="1059" spans="1:23" x14ac:dyDescent="0.2">
      <c r="A1059" s="29">
        <v>42016</v>
      </c>
      <c r="B1059" s="2">
        <v>459576.06</v>
      </c>
      <c r="C1059" s="2">
        <v>2.2200000000000002</v>
      </c>
      <c r="D1059" s="2">
        <f t="shared" si="181"/>
        <v>0</v>
      </c>
      <c r="E1059" s="30">
        <f t="shared" si="181"/>
        <v>0</v>
      </c>
      <c r="F1059" s="73">
        <f t="shared" si="182"/>
        <v>0</v>
      </c>
      <c r="G1059" s="43">
        <f t="shared" si="182"/>
        <v>0</v>
      </c>
      <c r="H1059" s="55"/>
      <c r="I1059" s="19">
        <f t="shared" si="174"/>
        <v>11.3</v>
      </c>
      <c r="J1059" s="138">
        <f t="shared" si="184"/>
        <v>6.1528</v>
      </c>
      <c r="K1059" s="78">
        <f t="shared" si="185"/>
        <v>1.1074999999999999</v>
      </c>
      <c r="L1059" s="144">
        <f t="shared" si="186"/>
        <v>1.8835</v>
      </c>
      <c r="M1059" s="87">
        <f t="shared" si="187"/>
        <v>0.33900000000000002</v>
      </c>
      <c r="N1059" s="14"/>
      <c r="Q1059" s="52">
        <v>1500000000</v>
      </c>
      <c r="R1059" s="51">
        <v>2000000000</v>
      </c>
      <c r="S1059" s="48">
        <v>1.6999999999999999E-3</v>
      </c>
      <c r="T1059" s="60">
        <f>MAX(IF(B1058&lt;=R1059,B1058*S1059/O1053,T1060),R1058*S1058/$O$1053)</f>
        <v>7786.8852459016398</v>
      </c>
      <c r="U1059" s="56">
        <f t="shared" si="183"/>
        <v>9289.6174863387987</v>
      </c>
      <c r="V1059" s="36">
        <f t="shared" si="175"/>
        <v>2.23</v>
      </c>
      <c r="W1059" s="36">
        <f t="shared" si="176"/>
        <v>2.2100000000000004</v>
      </c>
    </row>
    <row r="1060" spans="1:23" x14ac:dyDescent="0.2">
      <c r="A1060" s="29">
        <v>42017</v>
      </c>
      <c r="B1060" s="2">
        <v>459576.06</v>
      </c>
      <c r="C1060" s="2">
        <v>2.2200000000000002</v>
      </c>
      <c r="D1060" s="2">
        <f t="shared" si="181"/>
        <v>0</v>
      </c>
      <c r="E1060" s="30">
        <f t="shared" si="181"/>
        <v>0</v>
      </c>
      <c r="F1060" s="73">
        <f t="shared" si="182"/>
        <v>0</v>
      </c>
      <c r="G1060" s="43">
        <f t="shared" si="182"/>
        <v>0</v>
      </c>
      <c r="H1060" s="55"/>
      <c r="I1060" s="19">
        <f t="shared" si="174"/>
        <v>11.3</v>
      </c>
      <c r="J1060" s="138">
        <f t="shared" si="184"/>
        <v>6.1528</v>
      </c>
      <c r="K1060" s="78">
        <f t="shared" si="185"/>
        <v>1.1074999999999999</v>
      </c>
      <c r="L1060" s="144">
        <f t="shared" si="186"/>
        <v>1.8835</v>
      </c>
      <c r="M1060" s="87">
        <f t="shared" si="187"/>
        <v>0.33900000000000002</v>
      </c>
      <c r="N1060" s="14"/>
      <c r="Q1060" s="53" t="s">
        <v>41</v>
      </c>
      <c r="R1060" s="52">
        <v>2000000000</v>
      </c>
      <c r="S1060" s="48">
        <v>1.5E-3</v>
      </c>
      <c r="T1060" s="60">
        <f>MAX(IF(B1058&gt;R1060,B1058*S1060/O1053,0),R1059*S1059/$O$1053)</f>
        <v>9289.6174863387987</v>
      </c>
      <c r="U1060" s="14"/>
      <c r="V1060" s="36">
        <f t="shared" si="175"/>
        <v>2.23</v>
      </c>
      <c r="W1060" s="36">
        <f t="shared" si="176"/>
        <v>2.2100000000000004</v>
      </c>
    </row>
    <row r="1061" spans="1:23" x14ac:dyDescent="0.2">
      <c r="A1061" s="29">
        <v>42018</v>
      </c>
      <c r="B1061" s="2">
        <v>459576.06</v>
      </c>
      <c r="C1061" s="2">
        <v>2.2200000000000002</v>
      </c>
      <c r="D1061" s="2">
        <f t="shared" si="181"/>
        <v>0</v>
      </c>
      <c r="E1061" s="30">
        <f t="shared" si="181"/>
        <v>0</v>
      </c>
      <c r="F1061" s="73">
        <f t="shared" si="182"/>
        <v>0</v>
      </c>
      <c r="G1061" s="43">
        <f t="shared" si="182"/>
        <v>0</v>
      </c>
      <c r="H1061" s="55"/>
      <c r="I1061" s="31">
        <f t="shared" si="174"/>
        <v>11.3</v>
      </c>
      <c r="J1061" s="137">
        <f>ROUND(IF(B1060&lt;=$R$1054,B1060*$S$1054/$O$1053,MAX(IF(B1060&lt;=$R$1055,B1060*$S$1055/$O$1053,MAX(IF(B1060&lt;=$R$1056,B1060*$S$1056/$O$1053,MAX(IF(B1060&lt;=$R$1057,B1060*$S$1057/$O$1053,MAX(IF(B1060&lt;=$R$1058,B1060*$S$1058/$O$1053,MAX(IF(B1060&lt;=$R$1059,B1060*$S$1059/$O$1053,MAX(IF(B1060&gt;$R$1060,B1060*$S$1060/$O$1053,0),$R$1059*$S$1059/$O$1053)),$R$1058*$S$1058/$O$1053)),$R$1057*$S$1057/$O$1053)),$R$1056*$S$1056/$O$1053)),$R$1055*$S$1055/$O$1053)),$R$1054*$S$1054/$O$1053)),4)</f>
        <v>6.1528</v>
      </c>
      <c r="K1061" s="77">
        <f t="shared" si="185"/>
        <v>1.1074999999999999</v>
      </c>
      <c r="L1061" s="137">
        <f>ROUND(IF(B1060&lt;=$R$1064,B1060*$S$1064/$O$1053,IF(B1060&gt;$R$1065,B1060*$S$1065/$O$1053,0)),4)</f>
        <v>1.8835</v>
      </c>
      <c r="M1061" s="77">
        <f t="shared" si="187"/>
        <v>0.33900000000000002</v>
      </c>
      <c r="N1061" s="14"/>
      <c r="O1061" s="14"/>
      <c r="P1061" s="14"/>
      <c r="Q1061" s="71" t="s">
        <v>38</v>
      </c>
      <c r="R1061" s="52">
        <v>20000</v>
      </c>
      <c r="S1061" s="49"/>
      <c r="V1061" s="36">
        <f t="shared" si="175"/>
        <v>2.23</v>
      </c>
      <c r="W1061" s="36">
        <f t="shared" si="176"/>
        <v>2.2100000000000004</v>
      </c>
    </row>
    <row r="1062" spans="1:23" x14ac:dyDescent="0.2">
      <c r="A1062" s="29">
        <v>42019</v>
      </c>
      <c r="B1062" s="2">
        <v>459576.06</v>
      </c>
      <c r="C1062" s="2">
        <v>2.2200000000000002</v>
      </c>
      <c r="D1062" s="2">
        <f t="shared" si="181"/>
        <v>0</v>
      </c>
      <c r="E1062" s="30">
        <f t="shared" si="181"/>
        <v>0</v>
      </c>
      <c r="F1062" s="73">
        <f t="shared" si="182"/>
        <v>0</v>
      </c>
      <c r="G1062" s="43">
        <f t="shared" si="182"/>
        <v>0</v>
      </c>
      <c r="H1062" s="55"/>
      <c r="I1062" s="31">
        <f t="shared" si="174"/>
        <v>11.3</v>
      </c>
      <c r="J1062" s="137">
        <f>ROUND(IF(B1061&lt;=$R$1054,B1061*$S$1054/$O$1053,MAX(IF(B1061&lt;=$R$1055,B1061*$S$1055/$O$1053,MAX(IF(B1061&lt;=$R$1056,B1061*$S$1056/$O$1053,MAX(IF(B1061&lt;=$R$1057,B1061*$S$1057/$O$1053,MAX(IF(B1061&lt;=$R$1058,B1061*$S$1058/$O$1053,MAX(IF(B1061&lt;=$R$1059,B1061*$S$1059/$O$1053,MAX(IF(B1061&gt;$R$1060,B1061*$S$1060/$O$1053,0),$R$1059*$S$1059/$O$1053)),$R$1058*$S$1058/$O$1053)),$R$1057*$S$1057/$O$1053)),$R$1056*$S$1056/$O$1053)),$R$1055*$S$1055/$O$1053)),$R$1054*$S$1054/$O$1053)),4)</f>
        <v>6.1528</v>
      </c>
      <c r="K1062" s="77">
        <f t="shared" si="185"/>
        <v>1.1074999999999999</v>
      </c>
      <c r="L1062" s="137">
        <f>ROUND(IF(B1061&lt;=$R$1064,B1061*$S$1064/$O$1053,IF(B1061&gt;$R$1065,B1061*$S$1065/$O$1053,0)),4)</f>
        <v>1.8835</v>
      </c>
      <c r="M1062" s="77">
        <f t="shared" si="187"/>
        <v>0.33900000000000002</v>
      </c>
      <c r="N1062" s="14"/>
      <c r="P1062" s="14"/>
      <c r="T1062" s="14">
        <f>ROUND(IF(B1058&lt;=R1054,B1058*S1054/O1053,IF(B1058&lt;=R1055,B1058*S1055/O1053,IF(B1058&lt;=R1056,B1058*S1056/O1053,IF(B1058&lt;=R1057,B1058*S1057/O1053,IF(B1058&lt;=R1058,B1058*S1058/O1053,IF(B1058&lt;=R1059,B1058*S1059/O1053,IF(B1058&gt;R1060,B1058*S1060/O1053,0))))))),2)</f>
        <v>6.15</v>
      </c>
      <c r="V1062" s="36">
        <f t="shared" si="175"/>
        <v>2.23</v>
      </c>
      <c r="W1062" s="36">
        <f t="shared" si="176"/>
        <v>2.2100000000000004</v>
      </c>
    </row>
    <row r="1063" spans="1:23" x14ac:dyDescent="0.2">
      <c r="A1063" s="29">
        <v>42020</v>
      </c>
      <c r="B1063" s="2">
        <v>459576.06</v>
      </c>
      <c r="C1063" s="2">
        <v>2.2200000000000002</v>
      </c>
      <c r="D1063" s="2">
        <f t="shared" si="181"/>
        <v>0</v>
      </c>
      <c r="E1063" s="30">
        <f t="shared" si="181"/>
        <v>0</v>
      </c>
      <c r="F1063" s="73">
        <f t="shared" si="182"/>
        <v>0</v>
      </c>
      <c r="G1063" s="43">
        <f t="shared" si="182"/>
        <v>0</v>
      </c>
      <c r="H1063" s="55"/>
      <c r="I1063" s="19">
        <f t="shared" si="174"/>
        <v>11.3</v>
      </c>
      <c r="J1063" s="138">
        <f>ROUND(IF(B1062&lt;=$R$1054,B1062*$S$1054/$O$1053,MAX(IF(B1062&lt;=$R$1055,B1062*$S$1055/$O$1053,MAX(IF(B1062&lt;=$R$1056,B1062*$S$1056/$O$1053,MAX(IF(B1062&lt;=$R$1057,B1062*$S$1057/$O$1053,MAX(IF(B1062&lt;=$R$1058,B1062*$S$1058/$O$1053,MAX(IF(B1062&lt;=$R$1059,B1062*$S$1059/$O$1053,MAX(IF(B1062&gt;$R$1060,B1062*$S$1060/$O$1053,0),$R$1059*$S$1059/$O$1053)),$R$1058*$S$1058/$O$1053)),$R$1057*$S$1057/$O$1053)),$R$1056*$S$1056/$O$1053)),$R$1055*$S$1055/$O$1053)),$R$1054*$S$1054/$O$1053)),4)</f>
        <v>6.1528</v>
      </c>
      <c r="K1063" s="78">
        <f t="shared" si="185"/>
        <v>1.1074999999999999</v>
      </c>
      <c r="L1063" s="144">
        <f>ROUND(IF(B1062&lt;=$R$1064,B1062*$S$1064/$O$1053,IF(B1062&gt;$R$1065,B1062*$S$1065/$O$1053,0)),4)</f>
        <v>1.8835</v>
      </c>
      <c r="M1063" s="87">
        <f t="shared" si="187"/>
        <v>0.33900000000000002</v>
      </c>
      <c r="N1063" s="14"/>
      <c r="P1063" s="14"/>
      <c r="Q1063" s="198" t="s">
        <v>40</v>
      </c>
      <c r="R1063" s="198"/>
      <c r="S1063" s="198"/>
      <c r="T1063" s="63">
        <f>ROUND(IF(B1058&lt;=R1054,B1058*S1054/O1053,MAX(IF(B1058&lt;=R1055,B1058*S1055/O1053,MAX(IF(B1058&lt;=R1056,B1058*S1056/O1053,MAX(IF(B1058&lt;=R1057,B1058*S1057/O1053,MAX(IF(B1058&lt;=R1058,B1058*S1058/O1053,MAX(IF(B1058&lt;=R1059,B1058*S1059/O1053,MAX(IF(B1058&gt;R1060,B1058*S1060/O1053,0),R1059*S1059/$O$1053)),R1058*S1058/$O$1053)),R1057*S1057/$O$1053)),R1056*S1056/$O$1053)),R1055*S1055/$O$1053)),R1054*S1054/$O$1053)),2)</f>
        <v>6.15</v>
      </c>
      <c r="V1063" s="36">
        <f t="shared" si="175"/>
        <v>2.23</v>
      </c>
      <c r="W1063" s="36">
        <f t="shared" si="176"/>
        <v>2.2100000000000004</v>
      </c>
    </row>
    <row r="1064" spans="1:23" x14ac:dyDescent="0.2">
      <c r="A1064" s="29">
        <v>42021</v>
      </c>
      <c r="B1064" s="2">
        <v>459576.06</v>
      </c>
      <c r="C1064" s="2">
        <v>2.2200000000000002</v>
      </c>
      <c r="D1064" s="2">
        <f t="shared" si="181"/>
        <v>0</v>
      </c>
      <c r="E1064" s="30">
        <f t="shared" si="181"/>
        <v>0</v>
      </c>
      <c r="F1064" s="73">
        <f t="shared" si="182"/>
        <v>0</v>
      </c>
      <c r="G1064" s="43">
        <f t="shared" si="182"/>
        <v>0</v>
      </c>
      <c r="H1064" s="55"/>
      <c r="I1064" s="19">
        <f t="shared" si="174"/>
        <v>11.3</v>
      </c>
      <c r="J1064" s="138">
        <f t="shared" ref="J1064:J1067" si="188">ROUND(IF(B1063&lt;=$R$1054,B1063*$S$1054/$O$1053,MAX(IF(B1063&lt;=$R$1055,B1063*$S$1055/$O$1053,MAX(IF(B1063&lt;=$R$1056,B1063*$S$1056/$O$1053,MAX(IF(B1063&lt;=$R$1057,B1063*$S$1057/$O$1053,MAX(IF(B1063&lt;=$R$1058,B1063*$S$1058/$O$1053,MAX(IF(B1063&lt;=$R$1059,B1063*$S$1059/$O$1053,MAX(IF(B1063&gt;$R$1060,B1063*$S$1060/$O$1053,0),$R$1059*$S$1059/$O$1053)),$R$1058*$S$1058/$O$1053)),$R$1057*$S$1057/$O$1053)),$R$1056*$S$1056/$O$1053)),$R$1055*$S$1055/$O$1053)),$R$1054*$S$1054/$O$1053)),4)</f>
        <v>6.1528</v>
      </c>
      <c r="K1064" s="78">
        <f t="shared" si="185"/>
        <v>1.1074999999999999</v>
      </c>
      <c r="L1064" s="144">
        <f t="shared" ref="L1064:L1067" si="189">ROUND(IF(B1063&lt;=$R$1064,B1063*$S$1064/$O$1053,IF(B1063&gt;$R$1065,B1063*$S$1065/$O$1053,0)),4)</f>
        <v>1.8835</v>
      </c>
      <c r="M1064" s="87">
        <f t="shared" si="187"/>
        <v>0.33900000000000002</v>
      </c>
      <c r="N1064" s="14"/>
      <c r="P1064" s="14"/>
      <c r="Q1064" s="50">
        <v>0</v>
      </c>
      <c r="R1064" s="49">
        <v>100000000</v>
      </c>
      <c r="S1064" s="48">
        <v>1.5E-3</v>
      </c>
      <c r="T1064" s="61">
        <f>ROUND(IF(B1058&lt;=R1064,B1058*S1064/O1053,IF(B1058&gt;R1065,B1058*S1065/O1053,0)),2)</f>
        <v>1.88</v>
      </c>
      <c r="V1064" s="36">
        <f t="shared" si="175"/>
        <v>2.23</v>
      </c>
      <c r="W1064" s="36">
        <f t="shared" si="176"/>
        <v>2.2100000000000004</v>
      </c>
    </row>
    <row r="1065" spans="1:23" x14ac:dyDescent="0.2">
      <c r="A1065" s="29">
        <v>42022</v>
      </c>
      <c r="B1065" s="2">
        <v>459576.06</v>
      </c>
      <c r="C1065" s="2">
        <v>2.2200000000000002</v>
      </c>
      <c r="D1065" s="2">
        <f t="shared" si="181"/>
        <v>0</v>
      </c>
      <c r="E1065" s="30">
        <f t="shared" si="181"/>
        <v>0</v>
      </c>
      <c r="F1065" s="73">
        <f t="shared" si="182"/>
        <v>0</v>
      </c>
      <c r="G1065" s="43">
        <f t="shared" si="182"/>
        <v>0</v>
      </c>
      <c r="H1065" s="55"/>
      <c r="I1065" s="19">
        <f t="shared" si="174"/>
        <v>11.3</v>
      </c>
      <c r="J1065" s="138">
        <f t="shared" si="188"/>
        <v>6.1528</v>
      </c>
      <c r="K1065" s="78">
        <f t="shared" si="185"/>
        <v>1.1074999999999999</v>
      </c>
      <c r="L1065" s="144">
        <f t="shared" si="189"/>
        <v>1.8835</v>
      </c>
      <c r="M1065" s="87">
        <f t="shared" si="187"/>
        <v>0.33900000000000002</v>
      </c>
      <c r="N1065" s="14"/>
      <c r="P1065" s="14"/>
      <c r="Q1065" s="50" t="s">
        <v>41</v>
      </c>
      <c r="R1065" s="49">
        <v>100000000</v>
      </c>
      <c r="S1065" s="48">
        <v>1E-3</v>
      </c>
      <c r="T1065" s="14">
        <f>IF(B1058&gt;R1065,B1058*S1065/O1053,0)</f>
        <v>0</v>
      </c>
      <c r="V1065" s="36">
        <f t="shared" si="175"/>
        <v>2.23</v>
      </c>
      <c r="W1065" s="36">
        <f t="shared" si="176"/>
        <v>2.2100000000000004</v>
      </c>
    </row>
    <row r="1066" spans="1:23" x14ac:dyDescent="0.2">
      <c r="A1066" s="29">
        <v>42023</v>
      </c>
      <c r="B1066" s="2">
        <v>459576.06</v>
      </c>
      <c r="C1066" s="2">
        <v>2.2200000000000002</v>
      </c>
      <c r="D1066" s="2">
        <f t="shared" si="181"/>
        <v>0</v>
      </c>
      <c r="E1066" s="30">
        <f t="shared" si="181"/>
        <v>0</v>
      </c>
      <c r="F1066" s="73">
        <f t="shared" si="182"/>
        <v>0</v>
      </c>
      <c r="G1066" s="43">
        <f t="shared" si="182"/>
        <v>0</v>
      </c>
      <c r="H1066" s="55"/>
      <c r="I1066" s="19">
        <f t="shared" si="174"/>
        <v>11.3</v>
      </c>
      <c r="J1066" s="138">
        <f t="shared" si="188"/>
        <v>6.1528</v>
      </c>
      <c r="K1066" s="78">
        <f t="shared" si="185"/>
        <v>1.1074999999999999</v>
      </c>
      <c r="L1066" s="144">
        <f t="shared" si="189"/>
        <v>1.8835</v>
      </c>
      <c r="M1066" s="87">
        <f t="shared" si="187"/>
        <v>0.33900000000000002</v>
      </c>
      <c r="N1066" s="14"/>
      <c r="O1066" s="14"/>
      <c r="P1066" s="14"/>
      <c r="Q1066" s="71" t="s">
        <v>38</v>
      </c>
      <c r="R1066" s="52">
        <v>6000</v>
      </c>
      <c r="S1066" s="49"/>
      <c r="V1066" s="36">
        <f t="shared" si="175"/>
        <v>2.23</v>
      </c>
      <c r="W1066" s="36">
        <f t="shared" si="176"/>
        <v>2.2100000000000004</v>
      </c>
    </row>
    <row r="1067" spans="1:23" x14ac:dyDescent="0.2">
      <c r="A1067" s="29">
        <v>42024</v>
      </c>
      <c r="B1067" s="2">
        <v>459576.06</v>
      </c>
      <c r="C1067" s="2">
        <v>2.2200000000000002</v>
      </c>
      <c r="D1067" s="2">
        <f t="shared" si="181"/>
        <v>0</v>
      </c>
      <c r="E1067" s="30">
        <f t="shared" si="181"/>
        <v>0</v>
      </c>
      <c r="F1067" s="73">
        <f t="shared" si="182"/>
        <v>0</v>
      </c>
      <c r="G1067" s="43">
        <f t="shared" si="182"/>
        <v>0</v>
      </c>
      <c r="H1067" s="55"/>
      <c r="I1067" s="19">
        <f t="shared" si="174"/>
        <v>11.3</v>
      </c>
      <c r="J1067" s="138">
        <f t="shared" si="188"/>
        <v>6.1528</v>
      </c>
      <c r="K1067" s="78">
        <f t="shared" si="185"/>
        <v>1.1074999999999999</v>
      </c>
      <c r="L1067" s="144">
        <f t="shared" si="189"/>
        <v>1.8835</v>
      </c>
      <c r="M1067" s="87">
        <f t="shared" si="187"/>
        <v>0.33900000000000002</v>
      </c>
      <c r="N1067" s="14"/>
      <c r="O1067" s="14"/>
      <c r="P1067" s="14"/>
      <c r="V1067" s="36">
        <f t="shared" si="175"/>
        <v>2.23</v>
      </c>
      <c r="W1067" s="36">
        <f t="shared" si="176"/>
        <v>2.2100000000000004</v>
      </c>
    </row>
    <row r="1068" spans="1:23" x14ac:dyDescent="0.2">
      <c r="A1068" s="29">
        <v>42025</v>
      </c>
      <c r="B1068" s="2">
        <v>459576.06</v>
      </c>
      <c r="C1068" s="2">
        <v>2.2200000000000002</v>
      </c>
      <c r="D1068" s="2">
        <f t="shared" si="181"/>
        <v>0</v>
      </c>
      <c r="E1068" s="30">
        <f t="shared" si="181"/>
        <v>0</v>
      </c>
      <c r="F1068" s="73">
        <f t="shared" si="182"/>
        <v>0</v>
      </c>
      <c r="G1068" s="43">
        <f t="shared" si="182"/>
        <v>0</v>
      </c>
      <c r="H1068" s="55"/>
      <c r="I1068" s="31">
        <f t="shared" si="174"/>
        <v>11.3</v>
      </c>
      <c r="J1068" s="137">
        <f>ROUND(IF(B1067&lt;=$R$1054,B1067*$S$1054/$O$1053,MAX(IF(B1067&lt;=$R$1055,B1067*$S$1055/$O$1053,MAX(IF(B1067&lt;=$R$1056,B1067*$S$1056/$O$1053,MAX(IF(B1067&lt;=$R$1057,B1067*$S$1057/$O$1053,MAX(IF(B1067&lt;=$R$1058,B1067*$S$1058/$O$1053,MAX(IF(B1067&lt;=$R$1059,B1067*$S$1059/$O$1053,MAX(IF(B1067&gt;$R$1060,B1067*$S$1060/$O$1053,0),$R$1059*$S$1059/$O$1053)),$R$1058*$S$1058/$O$1053)),$R$1057*$S$1057/$O$1053)),$R$1056*$S$1056/$O$1053)),$R$1055*$S$1055/$O$1053)),$R$1054*$S$1054/$O$1053)),4)</f>
        <v>6.1528</v>
      </c>
      <c r="K1068" s="77">
        <f t="shared" si="185"/>
        <v>1.1074999999999999</v>
      </c>
      <c r="L1068" s="137">
        <f>ROUND(IF(B1067&lt;=$R$1064,B1067*$S$1064/$O$1053,IF(B1067&gt;$R$1065,B1067*$S$1065/$O$1053,0)),4)</f>
        <v>1.8835</v>
      </c>
      <c r="M1068" s="77">
        <f t="shared" si="187"/>
        <v>0.33900000000000002</v>
      </c>
      <c r="N1068" s="14"/>
      <c r="O1068" s="14"/>
      <c r="P1068" s="14"/>
      <c r="Q1068" s="36"/>
      <c r="R1068" s="36"/>
      <c r="S1068" s="57"/>
      <c r="V1068" s="36">
        <f t="shared" si="175"/>
        <v>2.23</v>
      </c>
      <c r="W1068" s="36">
        <f t="shared" si="176"/>
        <v>2.2100000000000004</v>
      </c>
    </row>
    <row r="1069" spans="1:23" x14ac:dyDescent="0.2">
      <c r="A1069" s="29">
        <v>42026</v>
      </c>
      <c r="B1069" s="2">
        <v>459576.06</v>
      </c>
      <c r="C1069" s="2">
        <v>2.2200000000000002</v>
      </c>
      <c r="D1069" s="2">
        <f t="shared" si="181"/>
        <v>0</v>
      </c>
      <c r="E1069" s="30">
        <f t="shared" si="181"/>
        <v>0</v>
      </c>
      <c r="F1069" s="73">
        <f t="shared" si="182"/>
        <v>0</v>
      </c>
      <c r="G1069" s="43">
        <f t="shared" si="182"/>
        <v>0</v>
      </c>
      <c r="H1069" s="55"/>
      <c r="I1069" s="31">
        <f t="shared" si="174"/>
        <v>11.3</v>
      </c>
      <c r="J1069" s="137">
        <f>ROUND(IF(B1068&lt;=$R$1054,B1068*$S$1054/$O$1053,MAX(IF(B1068&lt;=$R$1055,B1068*$S$1055/$O$1053,MAX(IF(B1068&lt;=$R$1056,B1068*$S$1056/$O$1053,MAX(IF(B1068&lt;=$R$1057,B1068*$S$1057/$O$1053,MAX(IF(B1068&lt;=$R$1058,B1068*$S$1058/$O$1053,MAX(IF(B1068&lt;=$R$1059,B1068*$S$1059/$O$1053,MAX(IF(B1068&gt;$R$1060,B1068*$S$1060/$O$1053,0),$R$1059*$S$1059/$O$1053)),$R$1058*$S$1058/$O$1053)),$R$1057*$S$1057/$O$1053)),$R$1056*$S$1056/$O$1053)),$R$1055*$S$1055/$O$1053)),$R$1054*$S$1054/$O$1053)),4)</f>
        <v>6.1528</v>
      </c>
      <c r="K1069" s="77">
        <f t="shared" si="185"/>
        <v>1.1074999999999999</v>
      </c>
      <c r="L1069" s="137">
        <f>ROUND(IF(B1068&lt;=$R$1064,B1068*$S$1064/$O$1053,IF(B1068&gt;$R$1065,B1068*$S$1065/$O$1053,0)),4)</f>
        <v>1.8835</v>
      </c>
      <c r="M1069" s="77">
        <f t="shared" si="187"/>
        <v>0.33900000000000002</v>
      </c>
      <c r="N1069" s="14"/>
      <c r="O1069" s="14"/>
      <c r="P1069" s="14"/>
      <c r="Q1069" s="36"/>
      <c r="R1069" s="36"/>
      <c r="S1069" s="57"/>
      <c r="V1069" s="36">
        <f t="shared" si="175"/>
        <v>2.23</v>
      </c>
      <c r="W1069" s="36">
        <f t="shared" si="176"/>
        <v>2.2100000000000004</v>
      </c>
    </row>
    <row r="1070" spans="1:23" x14ac:dyDescent="0.2">
      <c r="A1070" s="29">
        <v>42027</v>
      </c>
      <c r="B1070" s="2">
        <v>459576.06</v>
      </c>
      <c r="C1070" s="2">
        <v>2.2200000000000002</v>
      </c>
      <c r="D1070" s="2">
        <f t="shared" si="181"/>
        <v>0</v>
      </c>
      <c r="E1070" s="30">
        <f t="shared" si="181"/>
        <v>0</v>
      </c>
      <c r="F1070" s="73">
        <f t="shared" si="182"/>
        <v>0</v>
      </c>
      <c r="G1070" s="43">
        <f t="shared" si="182"/>
        <v>0</v>
      </c>
      <c r="H1070" s="55"/>
      <c r="I1070" s="19">
        <f t="shared" si="174"/>
        <v>11.3</v>
      </c>
      <c r="J1070" s="138">
        <f>ROUND(IF(B1069&lt;=$R$1054,B1069*$S$1054/$O$1053,MAX(IF(B1069&lt;=$R$1055,B1069*$S$1055/$O$1053,MAX(IF(B1069&lt;=$R$1056,B1069*$S$1056/$O$1053,MAX(IF(B1069&lt;=$R$1057,B1069*$S$1057/$O$1053,MAX(IF(B1069&lt;=$R$1058,B1069*$S$1058/$O$1053,MAX(IF(B1069&lt;=$R$1059,B1069*$S$1059/$O$1053,MAX(IF(B1069&gt;$R$1060,B1069*$S$1060/$O$1053,0),$R$1059*$S$1059/$O$1053)),$R$1058*$S$1058/$O$1053)),$R$1057*$S$1057/$O$1053)),$R$1056*$S$1056/$O$1053)),$R$1055*$S$1055/$O$1053)),$R$1054*$S$1054/$O$1053)),4)</f>
        <v>6.1528</v>
      </c>
      <c r="K1070" s="78">
        <f t="shared" si="185"/>
        <v>1.1074999999999999</v>
      </c>
      <c r="L1070" s="144">
        <f>ROUND(IF(B1069&lt;=$R$1064,B1069*$S$1064/$O$1053,IF(B1069&gt;$R$1065,B1069*$S$1065/$O$1053,0)),4)</f>
        <v>1.8835</v>
      </c>
      <c r="M1070" s="87">
        <f t="shared" si="187"/>
        <v>0.33900000000000002</v>
      </c>
      <c r="N1070" s="14"/>
      <c r="O1070" s="14"/>
      <c r="P1070" s="14"/>
      <c r="Q1070" s="36"/>
      <c r="R1070" s="36"/>
      <c r="S1070" s="57"/>
      <c r="V1070" s="36">
        <f t="shared" si="175"/>
        <v>2.23</v>
      </c>
      <c r="W1070" s="36">
        <f t="shared" si="176"/>
        <v>2.2100000000000004</v>
      </c>
    </row>
    <row r="1071" spans="1:23" x14ac:dyDescent="0.2">
      <c r="A1071" s="29">
        <v>42028</v>
      </c>
      <c r="B1071" s="2">
        <v>459576.06</v>
      </c>
      <c r="C1071" s="2">
        <v>2.2200000000000002</v>
      </c>
      <c r="D1071" s="2">
        <f t="shared" si="181"/>
        <v>0</v>
      </c>
      <c r="E1071" s="30">
        <f t="shared" si="181"/>
        <v>0</v>
      </c>
      <c r="F1071" s="73">
        <f t="shared" si="182"/>
        <v>0</v>
      </c>
      <c r="G1071" s="43">
        <f t="shared" si="182"/>
        <v>0</v>
      </c>
      <c r="H1071" s="55"/>
      <c r="I1071" s="19">
        <f t="shared" si="174"/>
        <v>11.3</v>
      </c>
      <c r="J1071" s="138">
        <f t="shared" ref="J1071:J1134" si="190">ROUND(IF(B1070&lt;=$R$1054,B1070*$S$1054/$O$1053,MAX(IF(B1070&lt;=$R$1055,B1070*$S$1055/$O$1053,MAX(IF(B1070&lt;=$R$1056,B1070*$S$1056/$O$1053,MAX(IF(B1070&lt;=$R$1057,B1070*$S$1057/$O$1053,MAX(IF(B1070&lt;=$R$1058,B1070*$S$1058/$O$1053,MAX(IF(B1070&lt;=$R$1059,B1070*$S$1059/$O$1053,MAX(IF(B1070&gt;$R$1060,B1070*$S$1060/$O$1053,0),$R$1059*$S$1059/$O$1053)),$R$1058*$S$1058/$O$1053)),$R$1057*$S$1057/$O$1053)),$R$1056*$S$1056/$O$1053)),$R$1055*$S$1055/$O$1053)),$R$1054*$S$1054/$O$1053)),4)</f>
        <v>6.1528</v>
      </c>
      <c r="K1071" s="78">
        <f t="shared" si="185"/>
        <v>1.1074999999999999</v>
      </c>
      <c r="L1071" s="144">
        <f t="shared" ref="L1071:L1074" si="191">ROUND(IF(B1070&lt;=$R$1064,B1070*$S$1064/$O$1053,IF(B1070&gt;$R$1065,B1070*$S$1065/$O$1053,0)),4)</f>
        <v>1.8835</v>
      </c>
      <c r="M1071" s="87">
        <f t="shared" si="187"/>
        <v>0.33900000000000002</v>
      </c>
      <c r="N1071" s="14"/>
      <c r="O1071" s="14"/>
      <c r="P1071" s="14"/>
      <c r="V1071" s="36">
        <f t="shared" si="175"/>
        <v>2.23</v>
      </c>
      <c r="W1071" s="36">
        <f t="shared" si="176"/>
        <v>2.2100000000000004</v>
      </c>
    </row>
    <row r="1072" spans="1:23" x14ac:dyDescent="0.2">
      <c r="A1072" s="29">
        <v>42029</v>
      </c>
      <c r="B1072" s="2">
        <v>459576.06</v>
      </c>
      <c r="C1072" s="2">
        <v>2.2200000000000002</v>
      </c>
      <c r="D1072" s="2">
        <f t="shared" si="181"/>
        <v>0</v>
      </c>
      <c r="E1072" s="30">
        <f t="shared" si="181"/>
        <v>0</v>
      </c>
      <c r="F1072" s="73">
        <f t="shared" si="182"/>
        <v>0</v>
      </c>
      <c r="G1072" s="43">
        <f t="shared" si="182"/>
        <v>0</v>
      </c>
      <c r="H1072" s="55"/>
      <c r="I1072" s="19">
        <f t="shared" si="174"/>
        <v>11.3</v>
      </c>
      <c r="J1072" s="138">
        <f t="shared" si="190"/>
        <v>6.1528</v>
      </c>
      <c r="K1072" s="78">
        <f t="shared" si="185"/>
        <v>1.1074999999999999</v>
      </c>
      <c r="L1072" s="144">
        <f t="shared" si="191"/>
        <v>1.8835</v>
      </c>
      <c r="M1072" s="87">
        <f t="shared" si="187"/>
        <v>0.33900000000000002</v>
      </c>
      <c r="N1072" s="14"/>
      <c r="O1072" s="14"/>
      <c r="P1072" s="14"/>
      <c r="V1072" s="36">
        <f t="shared" si="175"/>
        <v>2.23</v>
      </c>
      <c r="W1072" s="36">
        <f t="shared" si="176"/>
        <v>2.2100000000000004</v>
      </c>
    </row>
    <row r="1073" spans="1:23" x14ac:dyDescent="0.2">
      <c r="A1073" s="29">
        <v>42030</v>
      </c>
      <c r="B1073" s="2">
        <v>459576.06</v>
      </c>
      <c r="C1073" s="2">
        <v>2.2200000000000002</v>
      </c>
      <c r="D1073" s="2">
        <f t="shared" si="181"/>
        <v>0</v>
      </c>
      <c r="E1073" s="30">
        <f t="shared" si="181"/>
        <v>0</v>
      </c>
      <c r="F1073" s="73">
        <f t="shared" si="182"/>
        <v>0</v>
      </c>
      <c r="G1073" s="43">
        <f t="shared" si="182"/>
        <v>0</v>
      </c>
      <c r="H1073" s="55"/>
      <c r="I1073" s="19">
        <f t="shared" si="174"/>
        <v>11.3</v>
      </c>
      <c r="J1073" s="138">
        <f t="shared" si="190"/>
        <v>6.1528</v>
      </c>
      <c r="K1073" s="78">
        <f t="shared" si="185"/>
        <v>1.1074999999999999</v>
      </c>
      <c r="L1073" s="144">
        <f t="shared" si="191"/>
        <v>1.8835</v>
      </c>
      <c r="M1073" s="87">
        <f t="shared" si="187"/>
        <v>0.33900000000000002</v>
      </c>
      <c r="N1073" s="191" t="s">
        <v>54</v>
      </c>
      <c r="O1073" s="191"/>
      <c r="P1073" s="191"/>
      <c r="V1073" s="36">
        <f t="shared" si="175"/>
        <v>2.23</v>
      </c>
      <c r="W1073" s="36">
        <f t="shared" si="176"/>
        <v>2.2100000000000004</v>
      </c>
    </row>
    <row r="1074" spans="1:23" x14ac:dyDescent="0.2">
      <c r="A1074" s="29">
        <v>42031</v>
      </c>
      <c r="B1074" s="2">
        <v>459576.06</v>
      </c>
      <c r="C1074" s="2">
        <v>2.2200000000000002</v>
      </c>
      <c r="D1074" s="2">
        <f t="shared" si="181"/>
        <v>0</v>
      </c>
      <c r="E1074" s="30">
        <f t="shared" si="181"/>
        <v>0</v>
      </c>
      <c r="F1074" s="73">
        <f t="shared" si="182"/>
        <v>0</v>
      </c>
      <c r="G1074" s="43">
        <f t="shared" si="182"/>
        <v>0</v>
      </c>
      <c r="H1074" s="55"/>
      <c r="I1074" s="19">
        <f t="shared" si="174"/>
        <v>11.3</v>
      </c>
      <c r="J1074" s="138">
        <f t="shared" si="190"/>
        <v>6.1528</v>
      </c>
      <c r="K1074" s="78">
        <f t="shared" si="185"/>
        <v>1.1074999999999999</v>
      </c>
      <c r="L1074" s="144">
        <f t="shared" si="191"/>
        <v>1.8835</v>
      </c>
      <c r="M1074" s="87">
        <f t="shared" si="187"/>
        <v>0.33900000000000002</v>
      </c>
      <c r="N1074" s="119" t="s">
        <v>52</v>
      </c>
      <c r="O1074" s="120">
        <f>SUM(J1048:J1078)</f>
        <v>210.14080000000013</v>
      </c>
      <c r="P1074" s="76">
        <f>SUM(L1048:L1078)</f>
        <v>64.328499999999977</v>
      </c>
      <c r="V1074" s="36">
        <f t="shared" si="175"/>
        <v>2.23</v>
      </c>
      <c r="W1074" s="36">
        <f t="shared" si="176"/>
        <v>2.2100000000000004</v>
      </c>
    </row>
    <row r="1075" spans="1:23" x14ac:dyDescent="0.2">
      <c r="A1075" s="29">
        <v>42032</v>
      </c>
      <c r="B1075" s="2">
        <v>459576.06</v>
      </c>
      <c r="C1075" s="2">
        <v>2.2200000000000002</v>
      </c>
      <c r="D1075" s="2">
        <f t="shared" si="181"/>
        <v>0</v>
      </c>
      <c r="E1075" s="30">
        <f t="shared" si="181"/>
        <v>0</v>
      </c>
      <c r="F1075" s="73">
        <f t="shared" si="182"/>
        <v>0</v>
      </c>
      <c r="G1075" s="43">
        <f t="shared" si="182"/>
        <v>0</v>
      </c>
      <c r="H1075" s="55"/>
      <c r="I1075" s="31">
        <f t="shared" si="174"/>
        <v>11.3</v>
      </c>
      <c r="J1075" s="137">
        <f t="shared" si="190"/>
        <v>6.1528</v>
      </c>
      <c r="K1075" s="77">
        <f t="shared" si="185"/>
        <v>1.1074999999999999</v>
      </c>
      <c r="L1075" s="137">
        <f>ROUND(IF(B1074&lt;=$R$1064,B1074*$S$1064/$O$1053,IF(B1074&gt;$R$1065,B1074*$S$1065/$O$1053,0)),4)</f>
        <v>1.8835</v>
      </c>
      <c r="M1075" s="77">
        <f t="shared" si="187"/>
        <v>0.33900000000000002</v>
      </c>
      <c r="N1075" s="119" t="s">
        <v>53</v>
      </c>
      <c r="O1075" s="76">
        <f>SUM(K1048:K1078)</f>
        <v>37.825200000000024</v>
      </c>
      <c r="P1075" s="76">
        <f>SUM(M1048:M1078)</f>
        <v>11.578200000000006</v>
      </c>
      <c r="V1075" s="36">
        <f t="shared" si="175"/>
        <v>2.23</v>
      </c>
      <c r="W1075" s="36">
        <f t="shared" si="176"/>
        <v>2.2100000000000004</v>
      </c>
    </row>
    <row r="1076" spans="1:23" x14ac:dyDescent="0.2">
      <c r="A1076" s="29">
        <v>42033</v>
      </c>
      <c r="B1076" s="2">
        <v>459576.06</v>
      </c>
      <c r="C1076" s="2">
        <v>2.2200000000000002</v>
      </c>
      <c r="D1076" s="2">
        <f t="shared" si="181"/>
        <v>0</v>
      </c>
      <c r="E1076" s="30">
        <f t="shared" si="181"/>
        <v>0</v>
      </c>
      <c r="F1076" s="73">
        <f t="shared" si="182"/>
        <v>0</v>
      </c>
      <c r="G1076" s="43">
        <f t="shared" si="182"/>
        <v>0</v>
      </c>
      <c r="H1076" s="55"/>
      <c r="I1076" s="31">
        <f t="shared" si="174"/>
        <v>11.3</v>
      </c>
      <c r="J1076" s="137">
        <f t="shared" si="190"/>
        <v>6.1528</v>
      </c>
      <c r="K1076" s="77">
        <f t="shared" si="185"/>
        <v>1.1074999999999999</v>
      </c>
      <c r="L1076" s="137">
        <f>ROUND(IF(B1075&lt;=$R$1064,B1075*$S$1064/$O$1053,IF(B1075&gt;$R$1065,B1075*$S$1065/$O$1053,0)),4)</f>
        <v>1.8835</v>
      </c>
      <c r="M1076" s="77">
        <f t="shared" si="187"/>
        <v>0.33900000000000002</v>
      </c>
      <c r="N1076" s="186" t="s">
        <v>5</v>
      </c>
      <c r="O1076" s="186"/>
      <c r="P1076" s="186"/>
      <c r="V1076" s="36">
        <f t="shared" si="175"/>
        <v>2.23</v>
      </c>
      <c r="W1076" s="36">
        <f t="shared" si="176"/>
        <v>2.2100000000000004</v>
      </c>
    </row>
    <row r="1077" spans="1:23" x14ac:dyDescent="0.2">
      <c r="A1077" s="29">
        <v>42034</v>
      </c>
      <c r="B1077" s="31">
        <v>1908939.34</v>
      </c>
      <c r="C1077" s="31">
        <v>9.23</v>
      </c>
      <c r="D1077" s="2">
        <f t="shared" si="181"/>
        <v>1449363.28</v>
      </c>
      <c r="E1077" s="30">
        <f t="shared" si="181"/>
        <v>7.01</v>
      </c>
      <c r="F1077" s="73">
        <f t="shared" si="182"/>
        <v>3.1536962129837662</v>
      </c>
      <c r="G1077" s="43">
        <f t="shared" si="182"/>
        <v>3.1576576576576572</v>
      </c>
      <c r="H1077" s="55"/>
      <c r="I1077" s="19">
        <f t="shared" si="174"/>
        <v>11.3</v>
      </c>
      <c r="J1077" s="138">
        <f t="shared" si="190"/>
        <v>6.1528</v>
      </c>
      <c r="K1077" s="78">
        <f t="shared" si="185"/>
        <v>1.1074999999999999</v>
      </c>
      <c r="L1077" s="144">
        <f>ROUND(IF(B1076&lt;=$R$1064,B1076*$S$1064/$O$1053,IF(B1076&gt;$R$1065,B1076*$S$1065/$O$1053,0)),4)</f>
        <v>1.8835</v>
      </c>
      <c r="M1077" s="87">
        <f t="shared" si="187"/>
        <v>0.33900000000000002</v>
      </c>
      <c r="N1077" s="92" t="s">
        <v>43</v>
      </c>
      <c r="O1077" s="172" t="s">
        <v>39</v>
      </c>
      <c r="P1077" s="93" t="s">
        <v>40</v>
      </c>
      <c r="V1077" s="36">
        <f t="shared" si="175"/>
        <v>9.26</v>
      </c>
      <c r="W1077" s="36">
        <f t="shared" si="176"/>
        <v>9.2000000000000011</v>
      </c>
    </row>
    <row r="1078" spans="1:23" x14ac:dyDescent="0.2">
      <c r="A1078" s="29">
        <v>42035</v>
      </c>
      <c r="B1078" s="2">
        <v>1908939.34</v>
      </c>
      <c r="C1078" s="2">
        <v>9.23</v>
      </c>
      <c r="D1078" s="2">
        <f t="shared" si="181"/>
        <v>0</v>
      </c>
      <c r="E1078" s="30">
        <f t="shared" si="181"/>
        <v>0</v>
      </c>
      <c r="F1078" s="73">
        <f t="shared" si="182"/>
        <v>0</v>
      </c>
      <c r="G1078" s="43">
        <f t="shared" si="182"/>
        <v>0</v>
      </c>
      <c r="H1078" s="55"/>
      <c r="I1078" s="32">
        <f t="shared" si="174"/>
        <v>46.94</v>
      </c>
      <c r="J1078" s="139">
        <f t="shared" si="190"/>
        <v>25.556799999999999</v>
      </c>
      <c r="K1078" s="79">
        <f t="shared" si="185"/>
        <v>4.6002000000000001</v>
      </c>
      <c r="L1078" s="139">
        <f>ROUND(IF(B1077&lt;=$R$1064,B1077*$S$1064/$O$1053,IF(B1077&gt;$R$1065,B1077*$S$1065/$O$1053,0)),4)</f>
        <v>7.8235000000000001</v>
      </c>
      <c r="M1078" s="79">
        <f t="shared" si="187"/>
        <v>1.4081999999999999</v>
      </c>
      <c r="N1078" s="94">
        <f>SUM(I1048:I1078)</f>
        <v>385.94000000000017</v>
      </c>
      <c r="O1078" s="89">
        <f>IF(SUM(J1048:J1078)&lt;20000,20000,SUM(J1048:J1078))</f>
        <v>20000</v>
      </c>
      <c r="P1078" s="91">
        <f>IF(SUM(L1048:L1078)&lt;6000,6000,SUM(L1048:L1078))</f>
        <v>6000</v>
      </c>
      <c r="Q1078" s="118"/>
      <c r="V1078" s="36">
        <f t="shared" si="175"/>
        <v>9.26</v>
      </c>
      <c r="W1078" s="36">
        <f t="shared" si="176"/>
        <v>9.2000000000000011</v>
      </c>
    </row>
    <row r="1079" spans="1:23" x14ac:dyDescent="0.2">
      <c r="A1079" s="29">
        <v>42036</v>
      </c>
      <c r="B1079" s="2">
        <v>1908939.34</v>
      </c>
      <c r="C1079" s="2">
        <v>9.23</v>
      </c>
      <c r="D1079" s="2">
        <f t="shared" si="181"/>
        <v>0</v>
      </c>
      <c r="E1079" s="30">
        <f t="shared" si="181"/>
        <v>0</v>
      </c>
      <c r="F1079" s="73">
        <f t="shared" si="182"/>
        <v>0</v>
      </c>
      <c r="G1079" s="43">
        <f t="shared" si="182"/>
        <v>0</v>
      </c>
      <c r="I1079" s="19">
        <f t="shared" si="174"/>
        <v>46.94</v>
      </c>
      <c r="J1079" s="138">
        <f t="shared" si="190"/>
        <v>25.556799999999999</v>
      </c>
      <c r="K1079" s="78">
        <f t="shared" si="185"/>
        <v>4.6002000000000001</v>
      </c>
      <c r="L1079" s="144">
        <f>ROUND(IF(B1078&lt;=$R$1064,B1078*$S$1064/$O$1053,IF(B1078&gt;$R$1065,B1078*$S$1065/$O$1053,0)),4)</f>
        <v>7.8235000000000001</v>
      </c>
      <c r="M1079" s="87">
        <f t="shared" si="187"/>
        <v>1.4081999999999999</v>
      </c>
      <c r="N1079" s="94">
        <f>ROUND(N1078*18/118,2)</f>
        <v>58.87</v>
      </c>
      <c r="O1079" s="90">
        <f>IF(O1078=TRUE,SUM(K1048:K1078),O1078*18%)</f>
        <v>3600</v>
      </c>
      <c r="P1079" s="91">
        <f>IF(P1078=TRUE,SUM(M1048:M1078),P1078*18%)</f>
        <v>1080</v>
      </c>
      <c r="Q1079" s="36"/>
      <c r="V1079" s="36">
        <f t="shared" si="175"/>
        <v>9.26</v>
      </c>
      <c r="W1079" s="36">
        <f t="shared" si="176"/>
        <v>9.2000000000000011</v>
      </c>
    </row>
    <row r="1080" spans="1:23" x14ac:dyDescent="0.2">
      <c r="A1080" s="29">
        <v>42037</v>
      </c>
      <c r="B1080" s="2">
        <v>1908939.34</v>
      </c>
      <c r="C1080" s="2">
        <v>9.23</v>
      </c>
      <c r="D1080" s="2">
        <f t="shared" si="181"/>
        <v>0</v>
      </c>
      <c r="E1080" s="30">
        <f t="shared" si="181"/>
        <v>0</v>
      </c>
      <c r="F1080" s="73">
        <f t="shared" si="182"/>
        <v>0</v>
      </c>
      <c r="G1080" s="43">
        <f t="shared" si="182"/>
        <v>0</v>
      </c>
      <c r="I1080" s="19">
        <f t="shared" ref="I1080:I1111" si="192">ROUND(B1079*$N$2/$O$1053,2)</f>
        <v>46.94</v>
      </c>
      <c r="J1080" s="138">
        <f t="shared" si="190"/>
        <v>25.556799999999999</v>
      </c>
      <c r="K1080" s="78">
        <f t="shared" si="185"/>
        <v>4.6002000000000001</v>
      </c>
      <c r="L1080" s="144">
        <f t="shared" ref="L1080:L1143" si="193">ROUND(IF(B1079&lt;=$R$1064,B1079*$S$1064/$O$1053,IF(B1079&gt;$R$1065,B1079*$S$1065/$O$1053,0)),4)</f>
        <v>7.8235000000000001</v>
      </c>
      <c r="M1080" s="87">
        <f t="shared" si="187"/>
        <v>1.4081999999999999</v>
      </c>
      <c r="N1080" s="190" t="s">
        <v>47</v>
      </c>
      <c r="O1080" s="190"/>
      <c r="P1080" s="190"/>
      <c r="V1080" s="36">
        <f t="shared" si="175"/>
        <v>9.26</v>
      </c>
      <c r="W1080" s="36">
        <f t="shared" si="176"/>
        <v>9.2000000000000011</v>
      </c>
    </row>
    <row r="1081" spans="1:23" x14ac:dyDescent="0.2">
      <c r="A1081" s="29">
        <v>42038</v>
      </c>
      <c r="B1081" s="2">
        <v>1908939.34</v>
      </c>
      <c r="C1081" s="2">
        <v>9.23</v>
      </c>
      <c r="D1081" s="2">
        <f t="shared" si="181"/>
        <v>0</v>
      </c>
      <c r="E1081" s="30">
        <f t="shared" si="181"/>
        <v>0</v>
      </c>
      <c r="F1081" s="73">
        <f t="shared" si="182"/>
        <v>0</v>
      </c>
      <c r="G1081" s="43">
        <f t="shared" si="182"/>
        <v>0</v>
      </c>
      <c r="I1081" s="19">
        <f t="shared" si="192"/>
        <v>46.94</v>
      </c>
      <c r="J1081" s="138">
        <f t="shared" si="190"/>
        <v>25.556799999999999</v>
      </c>
      <c r="K1081" s="78">
        <f t="shared" si="185"/>
        <v>4.6002000000000001</v>
      </c>
      <c r="L1081" s="144">
        <f t="shared" si="193"/>
        <v>7.8235000000000001</v>
      </c>
      <c r="M1081" s="87">
        <f t="shared" si="187"/>
        <v>1.4081999999999999</v>
      </c>
      <c r="N1081" s="88"/>
      <c r="O1081" s="121"/>
      <c r="V1081" s="36">
        <f t="shared" si="175"/>
        <v>9.26</v>
      </c>
      <c r="W1081" s="36">
        <f t="shared" si="176"/>
        <v>9.2000000000000011</v>
      </c>
    </row>
    <row r="1082" spans="1:23" x14ac:dyDescent="0.2">
      <c r="A1082" s="29">
        <v>42039</v>
      </c>
      <c r="B1082" s="2">
        <v>1908939.34</v>
      </c>
      <c r="C1082" s="2">
        <v>9.23</v>
      </c>
      <c r="D1082" s="2">
        <f t="shared" si="181"/>
        <v>0</v>
      </c>
      <c r="E1082" s="30">
        <f t="shared" si="181"/>
        <v>0</v>
      </c>
      <c r="F1082" s="73">
        <f t="shared" si="182"/>
        <v>0</v>
      </c>
      <c r="G1082" s="43">
        <f t="shared" si="182"/>
        <v>0</v>
      </c>
      <c r="I1082" s="31">
        <f t="shared" si="192"/>
        <v>46.94</v>
      </c>
      <c r="J1082" s="137">
        <f t="shared" si="190"/>
        <v>25.556799999999999</v>
      </c>
      <c r="K1082" s="77">
        <f t="shared" si="185"/>
        <v>4.6002000000000001</v>
      </c>
      <c r="L1082" s="137">
        <f t="shared" si="193"/>
        <v>7.8235000000000001</v>
      </c>
      <c r="M1082" s="77">
        <f t="shared" si="187"/>
        <v>1.4081999999999999</v>
      </c>
      <c r="V1082" s="36">
        <f t="shared" si="175"/>
        <v>9.26</v>
      </c>
      <c r="W1082" s="36">
        <f t="shared" si="176"/>
        <v>9.2000000000000011</v>
      </c>
    </row>
    <row r="1083" spans="1:23" x14ac:dyDescent="0.2">
      <c r="A1083" s="29">
        <v>42040</v>
      </c>
      <c r="B1083" s="2">
        <v>1908939.34</v>
      </c>
      <c r="C1083" s="2">
        <v>9.23</v>
      </c>
      <c r="D1083" s="2">
        <f t="shared" si="181"/>
        <v>0</v>
      </c>
      <c r="E1083" s="30">
        <f t="shared" si="181"/>
        <v>0</v>
      </c>
      <c r="F1083" s="73">
        <f t="shared" si="182"/>
        <v>0</v>
      </c>
      <c r="G1083" s="43">
        <f t="shared" si="182"/>
        <v>0</v>
      </c>
      <c r="I1083" s="31">
        <f t="shared" si="192"/>
        <v>46.94</v>
      </c>
      <c r="J1083" s="137">
        <f t="shared" si="190"/>
        <v>25.556799999999999</v>
      </c>
      <c r="K1083" s="77">
        <f t="shared" si="185"/>
        <v>4.6002000000000001</v>
      </c>
      <c r="L1083" s="137">
        <f t="shared" si="193"/>
        <v>7.8235000000000001</v>
      </c>
      <c r="M1083" s="77">
        <f t="shared" si="187"/>
        <v>1.4081999999999999</v>
      </c>
      <c r="N1083" s="14"/>
      <c r="O1083" s="14"/>
      <c r="P1083" s="14"/>
      <c r="V1083" s="36">
        <f t="shared" si="175"/>
        <v>9.26</v>
      </c>
      <c r="W1083" s="36">
        <f t="shared" si="176"/>
        <v>9.2000000000000011</v>
      </c>
    </row>
    <row r="1084" spans="1:23" x14ac:dyDescent="0.2">
      <c r="A1084" s="29">
        <v>42041</v>
      </c>
      <c r="B1084" s="2">
        <v>1908939.34</v>
      </c>
      <c r="C1084" s="2">
        <v>9.23</v>
      </c>
      <c r="D1084" s="2">
        <f t="shared" si="181"/>
        <v>0</v>
      </c>
      <c r="E1084" s="30">
        <f t="shared" si="181"/>
        <v>0</v>
      </c>
      <c r="F1084" s="73">
        <f t="shared" si="182"/>
        <v>0</v>
      </c>
      <c r="G1084" s="43">
        <f t="shared" si="182"/>
        <v>0</v>
      </c>
      <c r="I1084" s="19">
        <f t="shared" si="192"/>
        <v>46.94</v>
      </c>
      <c r="J1084" s="138">
        <f t="shared" si="190"/>
        <v>25.556799999999999</v>
      </c>
      <c r="K1084" s="78">
        <f t="shared" si="185"/>
        <v>4.6002000000000001</v>
      </c>
      <c r="L1084" s="144">
        <f t="shared" si="193"/>
        <v>7.8235000000000001</v>
      </c>
      <c r="M1084" s="87">
        <f t="shared" si="187"/>
        <v>1.4081999999999999</v>
      </c>
      <c r="N1084" s="14"/>
      <c r="O1084" s="14"/>
      <c r="P1084" s="14"/>
      <c r="V1084" s="36">
        <f t="shared" si="175"/>
        <v>9.26</v>
      </c>
      <c r="W1084" s="36">
        <f t="shared" si="176"/>
        <v>9.2000000000000011</v>
      </c>
    </row>
    <row r="1085" spans="1:23" x14ac:dyDescent="0.2">
      <c r="A1085" s="29">
        <v>42042</v>
      </c>
      <c r="B1085" s="2">
        <v>1908939.34</v>
      </c>
      <c r="C1085" s="2">
        <v>9.23</v>
      </c>
      <c r="D1085" s="2">
        <f t="shared" si="181"/>
        <v>0</v>
      </c>
      <c r="E1085" s="30">
        <f t="shared" si="181"/>
        <v>0</v>
      </c>
      <c r="F1085" s="73">
        <f t="shared" si="182"/>
        <v>0</v>
      </c>
      <c r="G1085" s="43">
        <f t="shared" si="182"/>
        <v>0</v>
      </c>
      <c r="I1085" s="19">
        <f t="shared" si="192"/>
        <v>46.94</v>
      </c>
      <c r="J1085" s="138">
        <f t="shared" si="190"/>
        <v>25.556799999999999</v>
      </c>
      <c r="K1085" s="78">
        <f t="shared" si="185"/>
        <v>4.6002000000000001</v>
      </c>
      <c r="L1085" s="144">
        <f t="shared" si="193"/>
        <v>7.8235000000000001</v>
      </c>
      <c r="M1085" s="87">
        <f t="shared" si="187"/>
        <v>1.4081999999999999</v>
      </c>
      <c r="N1085" s="14"/>
      <c r="O1085" s="14"/>
      <c r="P1085" s="14"/>
      <c r="V1085" s="36">
        <f t="shared" si="175"/>
        <v>9.26</v>
      </c>
      <c r="W1085" s="36">
        <f t="shared" si="176"/>
        <v>9.2000000000000011</v>
      </c>
    </row>
    <row r="1086" spans="1:23" x14ac:dyDescent="0.2">
      <c r="A1086" s="29">
        <v>42043</v>
      </c>
      <c r="B1086" s="2">
        <v>1908939.34</v>
      </c>
      <c r="C1086" s="2">
        <v>9.23</v>
      </c>
      <c r="D1086" s="2">
        <f t="shared" si="181"/>
        <v>0</v>
      </c>
      <c r="E1086" s="30">
        <f t="shared" si="181"/>
        <v>0</v>
      </c>
      <c r="F1086" s="73">
        <f t="shared" si="182"/>
        <v>0</v>
      </c>
      <c r="G1086" s="43">
        <f t="shared" si="182"/>
        <v>0</v>
      </c>
      <c r="I1086" s="19">
        <f t="shared" si="192"/>
        <v>46.94</v>
      </c>
      <c r="J1086" s="138">
        <f t="shared" si="190"/>
        <v>25.556799999999999</v>
      </c>
      <c r="K1086" s="78">
        <f t="shared" si="185"/>
        <v>4.6002000000000001</v>
      </c>
      <c r="L1086" s="144">
        <f t="shared" si="193"/>
        <v>7.8235000000000001</v>
      </c>
      <c r="M1086" s="87">
        <f t="shared" si="187"/>
        <v>1.4081999999999999</v>
      </c>
      <c r="N1086" s="14"/>
      <c r="O1086" s="14"/>
      <c r="P1086" s="14"/>
      <c r="V1086" s="36">
        <f t="shared" si="175"/>
        <v>9.26</v>
      </c>
      <c r="W1086" s="36">
        <f t="shared" si="176"/>
        <v>9.2000000000000011</v>
      </c>
    </row>
    <row r="1087" spans="1:23" x14ac:dyDescent="0.2">
      <c r="A1087" s="29">
        <v>42044</v>
      </c>
      <c r="B1087" s="2">
        <v>1908939.34</v>
      </c>
      <c r="C1087" s="2">
        <v>9.23</v>
      </c>
      <c r="D1087" s="2">
        <f t="shared" si="181"/>
        <v>0</v>
      </c>
      <c r="E1087" s="30">
        <f t="shared" si="181"/>
        <v>0</v>
      </c>
      <c r="F1087" s="73">
        <f t="shared" si="182"/>
        <v>0</v>
      </c>
      <c r="G1087" s="43">
        <f t="shared" si="182"/>
        <v>0</v>
      </c>
      <c r="I1087" s="19">
        <f t="shared" si="192"/>
        <v>46.94</v>
      </c>
      <c r="J1087" s="138">
        <f t="shared" si="190"/>
        <v>25.556799999999999</v>
      </c>
      <c r="K1087" s="78">
        <f t="shared" si="185"/>
        <v>4.6002000000000001</v>
      </c>
      <c r="L1087" s="144">
        <f t="shared" si="193"/>
        <v>7.8235000000000001</v>
      </c>
      <c r="M1087" s="87">
        <f t="shared" si="187"/>
        <v>1.4081999999999999</v>
      </c>
      <c r="N1087" s="14"/>
      <c r="O1087" s="14"/>
      <c r="P1087" s="14"/>
      <c r="V1087" s="36">
        <f t="shared" si="175"/>
        <v>9.26</v>
      </c>
      <c r="W1087" s="36">
        <f t="shared" si="176"/>
        <v>9.2000000000000011</v>
      </c>
    </row>
    <row r="1088" spans="1:23" x14ac:dyDescent="0.2">
      <c r="A1088" s="29">
        <v>42045</v>
      </c>
      <c r="B1088" s="2">
        <v>1908939.34</v>
      </c>
      <c r="C1088" s="2">
        <v>9.23</v>
      </c>
      <c r="D1088" s="2">
        <f t="shared" si="181"/>
        <v>0</v>
      </c>
      <c r="E1088" s="30">
        <f t="shared" si="181"/>
        <v>0</v>
      </c>
      <c r="F1088" s="73">
        <f t="shared" si="182"/>
        <v>0</v>
      </c>
      <c r="G1088" s="43">
        <f t="shared" si="182"/>
        <v>0</v>
      </c>
      <c r="I1088" s="19">
        <f t="shared" si="192"/>
        <v>46.94</v>
      </c>
      <c r="J1088" s="138">
        <f t="shared" si="190"/>
        <v>25.556799999999999</v>
      </c>
      <c r="K1088" s="78">
        <f t="shared" si="185"/>
        <v>4.6002000000000001</v>
      </c>
      <c r="L1088" s="144">
        <f t="shared" si="193"/>
        <v>7.8235000000000001</v>
      </c>
      <c r="M1088" s="87">
        <f t="shared" si="187"/>
        <v>1.4081999999999999</v>
      </c>
      <c r="N1088" s="14"/>
      <c r="O1088" s="14"/>
      <c r="P1088" s="14"/>
      <c r="V1088" s="36">
        <f t="shared" si="175"/>
        <v>9.26</v>
      </c>
      <c r="W1088" s="36">
        <f t="shared" si="176"/>
        <v>9.2000000000000011</v>
      </c>
    </row>
    <row r="1089" spans="1:23" x14ac:dyDescent="0.2">
      <c r="A1089" s="29">
        <v>42046</v>
      </c>
      <c r="B1089" s="2">
        <v>1908939.34</v>
      </c>
      <c r="C1089" s="2">
        <v>9.23</v>
      </c>
      <c r="D1089" s="2">
        <f t="shared" si="181"/>
        <v>0</v>
      </c>
      <c r="E1089" s="30">
        <f t="shared" si="181"/>
        <v>0</v>
      </c>
      <c r="F1089" s="73">
        <f t="shared" si="182"/>
        <v>0</v>
      </c>
      <c r="G1089" s="43">
        <f t="shared" si="182"/>
        <v>0</v>
      </c>
      <c r="I1089" s="31">
        <f t="shared" si="192"/>
        <v>46.94</v>
      </c>
      <c r="J1089" s="137">
        <f t="shared" si="190"/>
        <v>25.556799999999999</v>
      </c>
      <c r="K1089" s="77">
        <f t="shared" si="185"/>
        <v>4.6002000000000001</v>
      </c>
      <c r="L1089" s="137">
        <f t="shared" si="193"/>
        <v>7.8235000000000001</v>
      </c>
      <c r="M1089" s="77">
        <f t="shared" si="187"/>
        <v>1.4081999999999999</v>
      </c>
      <c r="N1089" s="14"/>
      <c r="O1089" s="14"/>
      <c r="P1089" s="14"/>
      <c r="V1089" s="36">
        <f t="shared" si="175"/>
        <v>9.26</v>
      </c>
      <c r="W1089" s="36">
        <f t="shared" si="176"/>
        <v>9.2000000000000011</v>
      </c>
    </row>
    <row r="1090" spans="1:23" x14ac:dyDescent="0.2">
      <c r="A1090" s="29">
        <v>42047</v>
      </c>
      <c r="B1090" s="2">
        <v>1908939.34</v>
      </c>
      <c r="C1090" s="2">
        <v>9.23</v>
      </c>
      <c r="D1090" s="2">
        <f t="shared" si="181"/>
        <v>0</v>
      </c>
      <c r="E1090" s="30">
        <f t="shared" si="181"/>
        <v>0</v>
      </c>
      <c r="F1090" s="73">
        <f t="shared" si="182"/>
        <v>0</v>
      </c>
      <c r="G1090" s="43">
        <f t="shared" si="182"/>
        <v>0</v>
      </c>
      <c r="I1090" s="31">
        <f t="shared" si="192"/>
        <v>46.94</v>
      </c>
      <c r="J1090" s="137">
        <f t="shared" si="190"/>
        <v>25.556799999999999</v>
      </c>
      <c r="K1090" s="77">
        <f t="shared" si="185"/>
        <v>4.6002000000000001</v>
      </c>
      <c r="L1090" s="137">
        <f t="shared" si="193"/>
        <v>7.8235000000000001</v>
      </c>
      <c r="M1090" s="77">
        <f t="shared" si="187"/>
        <v>1.4081999999999999</v>
      </c>
      <c r="N1090" s="14"/>
      <c r="O1090" s="14"/>
      <c r="P1090" s="14"/>
      <c r="V1090" s="36">
        <f t="shared" si="175"/>
        <v>9.26</v>
      </c>
      <c r="W1090" s="36">
        <f t="shared" si="176"/>
        <v>9.2000000000000011</v>
      </c>
    </row>
    <row r="1091" spans="1:23" x14ac:dyDescent="0.2">
      <c r="A1091" s="29">
        <v>42048</v>
      </c>
      <c r="B1091" s="2">
        <v>1908939.34</v>
      </c>
      <c r="C1091" s="2">
        <v>9.23</v>
      </c>
      <c r="D1091" s="2">
        <f t="shared" si="181"/>
        <v>0</v>
      </c>
      <c r="E1091" s="30">
        <f t="shared" si="181"/>
        <v>0</v>
      </c>
      <c r="F1091" s="73">
        <f t="shared" si="182"/>
        <v>0</v>
      </c>
      <c r="G1091" s="43">
        <f t="shared" si="182"/>
        <v>0</v>
      </c>
      <c r="I1091" s="19">
        <f t="shared" si="192"/>
        <v>46.94</v>
      </c>
      <c r="J1091" s="138">
        <f t="shared" si="190"/>
        <v>25.556799999999999</v>
      </c>
      <c r="K1091" s="78">
        <f t="shared" si="185"/>
        <v>4.6002000000000001</v>
      </c>
      <c r="L1091" s="144">
        <f t="shared" si="193"/>
        <v>7.8235000000000001</v>
      </c>
      <c r="M1091" s="87">
        <f t="shared" si="187"/>
        <v>1.4081999999999999</v>
      </c>
      <c r="N1091" s="14"/>
      <c r="O1091" s="14"/>
      <c r="P1091" s="14"/>
      <c r="V1091" s="36">
        <f t="shared" si="175"/>
        <v>9.26</v>
      </c>
      <c r="W1091" s="36">
        <f t="shared" si="176"/>
        <v>9.2000000000000011</v>
      </c>
    </row>
    <row r="1092" spans="1:23" x14ac:dyDescent="0.2">
      <c r="A1092" s="29">
        <v>42049</v>
      </c>
      <c r="B1092" s="2">
        <v>1908939.34</v>
      </c>
      <c r="C1092" s="2">
        <v>9.23</v>
      </c>
      <c r="D1092" s="2">
        <f t="shared" si="181"/>
        <v>0</v>
      </c>
      <c r="E1092" s="30">
        <f t="shared" si="181"/>
        <v>0</v>
      </c>
      <c r="F1092" s="73">
        <f t="shared" si="182"/>
        <v>0</v>
      </c>
      <c r="G1092" s="43">
        <f t="shared" si="182"/>
        <v>0</v>
      </c>
      <c r="I1092" s="19">
        <f t="shared" si="192"/>
        <v>46.94</v>
      </c>
      <c r="J1092" s="138">
        <f t="shared" si="190"/>
        <v>25.556799999999999</v>
      </c>
      <c r="K1092" s="78">
        <f t="shared" si="185"/>
        <v>4.6002000000000001</v>
      </c>
      <c r="L1092" s="144">
        <f t="shared" si="193"/>
        <v>7.8235000000000001</v>
      </c>
      <c r="M1092" s="87">
        <f t="shared" si="187"/>
        <v>1.4081999999999999</v>
      </c>
      <c r="N1092" s="14"/>
      <c r="O1092" s="14"/>
      <c r="P1092" s="14"/>
      <c r="V1092" s="36">
        <f t="shared" si="175"/>
        <v>9.26</v>
      </c>
      <c r="W1092" s="36">
        <f t="shared" si="176"/>
        <v>9.2000000000000011</v>
      </c>
    </row>
    <row r="1093" spans="1:23" x14ac:dyDescent="0.2">
      <c r="A1093" s="29">
        <v>42050</v>
      </c>
      <c r="B1093" s="2">
        <v>1908939.34</v>
      </c>
      <c r="C1093" s="2">
        <v>9.23</v>
      </c>
      <c r="D1093" s="2">
        <f t="shared" si="181"/>
        <v>0</v>
      </c>
      <c r="E1093" s="30">
        <f t="shared" si="181"/>
        <v>0</v>
      </c>
      <c r="F1093" s="73">
        <f t="shared" si="182"/>
        <v>0</v>
      </c>
      <c r="G1093" s="43">
        <f t="shared" si="182"/>
        <v>0</v>
      </c>
      <c r="I1093" s="19">
        <f t="shared" si="192"/>
        <v>46.94</v>
      </c>
      <c r="J1093" s="138">
        <f t="shared" si="190"/>
        <v>25.556799999999999</v>
      </c>
      <c r="K1093" s="78">
        <f t="shared" si="185"/>
        <v>4.6002000000000001</v>
      </c>
      <c r="L1093" s="144">
        <f t="shared" si="193"/>
        <v>7.8235000000000001</v>
      </c>
      <c r="M1093" s="87">
        <f t="shared" si="187"/>
        <v>1.4081999999999999</v>
      </c>
      <c r="N1093" s="14"/>
      <c r="O1093" s="14"/>
      <c r="P1093" s="14"/>
      <c r="V1093" s="36">
        <f t="shared" si="175"/>
        <v>9.26</v>
      </c>
      <c r="W1093" s="36">
        <f t="shared" si="176"/>
        <v>9.2000000000000011</v>
      </c>
    </row>
    <row r="1094" spans="1:23" x14ac:dyDescent="0.2">
      <c r="A1094" s="29">
        <v>42051</v>
      </c>
      <c r="B1094" s="2">
        <v>1908939.34</v>
      </c>
      <c r="C1094" s="2">
        <v>9.23</v>
      </c>
      <c r="D1094" s="2">
        <f t="shared" si="181"/>
        <v>0</v>
      </c>
      <c r="E1094" s="30">
        <f t="shared" si="181"/>
        <v>0</v>
      </c>
      <c r="F1094" s="73">
        <f t="shared" si="182"/>
        <v>0</v>
      </c>
      <c r="G1094" s="43">
        <f t="shared" si="182"/>
        <v>0</v>
      </c>
      <c r="I1094" s="19">
        <f t="shared" si="192"/>
        <v>46.94</v>
      </c>
      <c r="J1094" s="138">
        <f t="shared" si="190"/>
        <v>25.556799999999999</v>
      </c>
      <c r="K1094" s="78">
        <f t="shared" si="185"/>
        <v>4.6002000000000001</v>
      </c>
      <c r="L1094" s="144">
        <f t="shared" si="193"/>
        <v>7.8235000000000001</v>
      </c>
      <c r="M1094" s="87">
        <f t="shared" si="187"/>
        <v>1.4081999999999999</v>
      </c>
      <c r="N1094" s="14"/>
      <c r="O1094" s="14"/>
      <c r="P1094" s="14"/>
      <c r="V1094" s="36">
        <f t="shared" si="175"/>
        <v>9.26</v>
      </c>
      <c r="W1094" s="36">
        <f t="shared" si="176"/>
        <v>9.2000000000000011</v>
      </c>
    </row>
    <row r="1095" spans="1:23" x14ac:dyDescent="0.2">
      <c r="A1095" s="29">
        <v>42052</v>
      </c>
      <c r="B1095" s="2">
        <v>1908939.34</v>
      </c>
      <c r="C1095" s="2">
        <v>9.23</v>
      </c>
      <c r="D1095" s="2">
        <f t="shared" si="181"/>
        <v>0</v>
      </c>
      <c r="E1095" s="30">
        <f t="shared" si="181"/>
        <v>0</v>
      </c>
      <c r="F1095" s="73">
        <f t="shared" si="182"/>
        <v>0</v>
      </c>
      <c r="G1095" s="43">
        <f t="shared" si="182"/>
        <v>0</v>
      </c>
      <c r="I1095" s="19">
        <f t="shared" si="192"/>
        <v>46.94</v>
      </c>
      <c r="J1095" s="138">
        <f t="shared" si="190"/>
        <v>25.556799999999999</v>
      </c>
      <c r="K1095" s="78">
        <f t="shared" si="185"/>
        <v>4.6002000000000001</v>
      </c>
      <c r="L1095" s="144">
        <f t="shared" si="193"/>
        <v>7.8235000000000001</v>
      </c>
      <c r="M1095" s="87">
        <f t="shared" si="187"/>
        <v>1.4081999999999999</v>
      </c>
      <c r="N1095" s="14"/>
      <c r="O1095" s="14"/>
      <c r="P1095" s="14"/>
      <c r="V1095" s="36">
        <f t="shared" si="175"/>
        <v>9.26</v>
      </c>
      <c r="W1095" s="36">
        <f t="shared" si="176"/>
        <v>9.2000000000000011</v>
      </c>
    </row>
    <row r="1096" spans="1:23" x14ac:dyDescent="0.2">
      <c r="A1096" s="29">
        <v>42053</v>
      </c>
      <c r="B1096" s="2">
        <v>1908939.34</v>
      </c>
      <c r="C1096" s="2">
        <v>9.23</v>
      </c>
      <c r="D1096" s="2">
        <f t="shared" si="181"/>
        <v>0</v>
      </c>
      <c r="E1096" s="30">
        <f t="shared" si="181"/>
        <v>0</v>
      </c>
      <c r="F1096" s="73">
        <f t="shared" si="182"/>
        <v>0</v>
      </c>
      <c r="G1096" s="43">
        <f t="shared" si="182"/>
        <v>0</v>
      </c>
      <c r="I1096" s="31">
        <f t="shared" si="192"/>
        <v>46.94</v>
      </c>
      <c r="J1096" s="137">
        <f t="shared" si="190"/>
        <v>25.556799999999999</v>
      </c>
      <c r="K1096" s="77">
        <f t="shared" si="185"/>
        <v>4.6002000000000001</v>
      </c>
      <c r="L1096" s="137">
        <f t="shared" si="193"/>
        <v>7.8235000000000001</v>
      </c>
      <c r="M1096" s="77">
        <f t="shared" si="187"/>
        <v>1.4081999999999999</v>
      </c>
      <c r="N1096" s="14"/>
      <c r="O1096" s="14"/>
      <c r="P1096" s="14"/>
      <c r="V1096" s="36">
        <f t="shared" si="175"/>
        <v>9.26</v>
      </c>
      <c r="W1096" s="36">
        <f t="shared" si="176"/>
        <v>9.2000000000000011</v>
      </c>
    </row>
    <row r="1097" spans="1:23" x14ac:dyDescent="0.2">
      <c r="A1097" s="29">
        <v>42054</v>
      </c>
      <c r="B1097" s="2">
        <v>1908939.34</v>
      </c>
      <c r="C1097" s="2">
        <v>9.23</v>
      </c>
      <c r="D1097" s="2">
        <f t="shared" si="181"/>
        <v>0</v>
      </c>
      <c r="E1097" s="30">
        <f t="shared" si="181"/>
        <v>0</v>
      </c>
      <c r="F1097" s="73">
        <f t="shared" si="182"/>
        <v>0</v>
      </c>
      <c r="G1097" s="43">
        <f t="shared" si="182"/>
        <v>0</v>
      </c>
      <c r="I1097" s="31">
        <f t="shared" si="192"/>
        <v>46.94</v>
      </c>
      <c r="J1097" s="137">
        <f t="shared" si="190"/>
        <v>25.556799999999999</v>
      </c>
      <c r="K1097" s="77">
        <f t="shared" si="185"/>
        <v>4.6002000000000001</v>
      </c>
      <c r="L1097" s="137">
        <f t="shared" si="193"/>
        <v>7.8235000000000001</v>
      </c>
      <c r="M1097" s="77">
        <f t="shared" si="187"/>
        <v>1.4081999999999999</v>
      </c>
      <c r="N1097" s="14"/>
      <c r="O1097" s="14"/>
      <c r="P1097" s="14"/>
      <c r="V1097" s="36">
        <f t="shared" si="175"/>
        <v>9.26</v>
      </c>
      <c r="W1097" s="36">
        <f t="shared" si="176"/>
        <v>9.2000000000000011</v>
      </c>
    </row>
    <row r="1098" spans="1:23" x14ac:dyDescent="0.2">
      <c r="A1098" s="29">
        <v>42055</v>
      </c>
      <c r="B1098" s="2">
        <v>1908939.34</v>
      </c>
      <c r="C1098" s="2">
        <v>9.23</v>
      </c>
      <c r="D1098" s="2">
        <f t="shared" si="181"/>
        <v>0</v>
      </c>
      <c r="E1098" s="30">
        <f t="shared" si="181"/>
        <v>0</v>
      </c>
      <c r="F1098" s="73">
        <f t="shared" si="182"/>
        <v>0</v>
      </c>
      <c r="G1098" s="43">
        <f t="shared" si="182"/>
        <v>0</v>
      </c>
      <c r="I1098" s="19">
        <f t="shared" si="192"/>
        <v>46.94</v>
      </c>
      <c r="J1098" s="138">
        <f t="shared" si="190"/>
        <v>25.556799999999999</v>
      </c>
      <c r="K1098" s="78">
        <f t="shared" si="185"/>
        <v>4.6002000000000001</v>
      </c>
      <c r="L1098" s="144">
        <f t="shared" si="193"/>
        <v>7.8235000000000001</v>
      </c>
      <c r="M1098" s="87">
        <f t="shared" si="187"/>
        <v>1.4081999999999999</v>
      </c>
      <c r="N1098" s="14"/>
      <c r="O1098" s="14"/>
      <c r="P1098" s="14"/>
      <c r="V1098" s="36">
        <f t="shared" si="175"/>
        <v>9.26</v>
      </c>
      <c r="W1098" s="36">
        <f t="shared" si="176"/>
        <v>9.2000000000000011</v>
      </c>
    </row>
    <row r="1099" spans="1:23" x14ac:dyDescent="0.2">
      <c r="A1099" s="29">
        <v>42056</v>
      </c>
      <c r="B1099" s="2">
        <v>1908939.34</v>
      </c>
      <c r="C1099" s="2">
        <v>9.23</v>
      </c>
      <c r="D1099" s="2">
        <f t="shared" si="181"/>
        <v>0</v>
      </c>
      <c r="E1099" s="30">
        <f t="shared" si="181"/>
        <v>0</v>
      </c>
      <c r="F1099" s="73">
        <f t="shared" si="182"/>
        <v>0</v>
      </c>
      <c r="G1099" s="43">
        <f t="shared" si="182"/>
        <v>0</v>
      </c>
      <c r="I1099" s="19">
        <f t="shared" si="192"/>
        <v>46.94</v>
      </c>
      <c r="J1099" s="138">
        <f t="shared" si="190"/>
        <v>25.556799999999999</v>
      </c>
      <c r="K1099" s="78">
        <f t="shared" si="185"/>
        <v>4.6002000000000001</v>
      </c>
      <c r="L1099" s="144">
        <f t="shared" si="193"/>
        <v>7.8235000000000001</v>
      </c>
      <c r="M1099" s="87">
        <f t="shared" si="187"/>
        <v>1.4081999999999999</v>
      </c>
      <c r="N1099" s="14"/>
      <c r="O1099" s="14"/>
      <c r="P1099" s="14"/>
      <c r="V1099" s="36">
        <f t="shared" si="175"/>
        <v>9.26</v>
      </c>
      <c r="W1099" s="36">
        <f t="shared" si="176"/>
        <v>9.2000000000000011</v>
      </c>
    </row>
    <row r="1100" spans="1:23" x14ac:dyDescent="0.2">
      <c r="A1100" s="29">
        <v>42057</v>
      </c>
      <c r="B1100" s="2">
        <v>1908939.34</v>
      </c>
      <c r="C1100" s="2">
        <v>9.23</v>
      </c>
      <c r="D1100" s="2">
        <f t="shared" si="181"/>
        <v>0</v>
      </c>
      <c r="E1100" s="30">
        <f t="shared" si="181"/>
        <v>0</v>
      </c>
      <c r="F1100" s="73">
        <f t="shared" si="182"/>
        <v>0</v>
      </c>
      <c r="G1100" s="43">
        <f t="shared" si="182"/>
        <v>0</v>
      </c>
      <c r="I1100" s="19">
        <f t="shared" si="192"/>
        <v>46.94</v>
      </c>
      <c r="J1100" s="138">
        <f t="shared" si="190"/>
        <v>25.556799999999999</v>
      </c>
      <c r="K1100" s="78">
        <f t="shared" si="185"/>
        <v>4.6002000000000001</v>
      </c>
      <c r="L1100" s="144">
        <f t="shared" si="193"/>
        <v>7.8235000000000001</v>
      </c>
      <c r="M1100" s="87">
        <f t="shared" si="187"/>
        <v>1.4081999999999999</v>
      </c>
      <c r="N1100" s="14"/>
      <c r="O1100" s="14"/>
      <c r="P1100" s="14"/>
      <c r="V1100" s="36">
        <f t="shared" si="175"/>
        <v>9.26</v>
      </c>
      <c r="W1100" s="36">
        <f t="shared" si="176"/>
        <v>9.2000000000000011</v>
      </c>
    </row>
    <row r="1101" spans="1:23" x14ac:dyDescent="0.2">
      <c r="A1101" s="29">
        <v>42058</v>
      </c>
      <c r="B1101" s="2">
        <v>1908939.34</v>
      </c>
      <c r="C1101" s="2">
        <v>9.23</v>
      </c>
      <c r="D1101" s="2">
        <f t="shared" si="181"/>
        <v>0</v>
      </c>
      <c r="E1101" s="30">
        <f t="shared" si="181"/>
        <v>0</v>
      </c>
      <c r="F1101" s="73">
        <f t="shared" si="182"/>
        <v>0</v>
      </c>
      <c r="G1101" s="43">
        <f t="shared" si="182"/>
        <v>0</v>
      </c>
      <c r="I1101" s="31">
        <f t="shared" si="192"/>
        <v>46.94</v>
      </c>
      <c r="J1101" s="137">
        <f t="shared" si="190"/>
        <v>25.556799999999999</v>
      </c>
      <c r="K1101" s="77">
        <f t="shared" si="185"/>
        <v>4.6002000000000001</v>
      </c>
      <c r="L1101" s="137">
        <f t="shared" si="193"/>
        <v>7.8235000000000001</v>
      </c>
      <c r="M1101" s="77">
        <f t="shared" si="187"/>
        <v>1.4081999999999999</v>
      </c>
      <c r="V1101" s="36">
        <f t="shared" si="175"/>
        <v>9.26</v>
      </c>
      <c r="W1101" s="36">
        <f t="shared" si="176"/>
        <v>9.2000000000000011</v>
      </c>
    </row>
    <row r="1102" spans="1:23" x14ac:dyDescent="0.2">
      <c r="A1102" s="29">
        <v>42059</v>
      </c>
      <c r="B1102" s="2">
        <v>1908939.34</v>
      </c>
      <c r="C1102" s="2">
        <v>9.23</v>
      </c>
      <c r="D1102" s="2">
        <f t="shared" si="181"/>
        <v>0</v>
      </c>
      <c r="E1102" s="30">
        <f t="shared" si="181"/>
        <v>0</v>
      </c>
      <c r="F1102" s="73">
        <f t="shared" si="182"/>
        <v>0</v>
      </c>
      <c r="G1102" s="43">
        <f t="shared" si="182"/>
        <v>0</v>
      </c>
      <c r="I1102" s="19">
        <f t="shared" si="192"/>
        <v>46.94</v>
      </c>
      <c r="J1102" s="138">
        <f t="shared" si="190"/>
        <v>25.556799999999999</v>
      </c>
      <c r="K1102" s="78">
        <f t="shared" si="185"/>
        <v>4.6002000000000001</v>
      </c>
      <c r="L1102" s="144">
        <f t="shared" si="193"/>
        <v>7.8235000000000001</v>
      </c>
      <c r="M1102" s="87">
        <f t="shared" si="187"/>
        <v>1.4081999999999999</v>
      </c>
      <c r="N1102" s="191" t="s">
        <v>54</v>
      </c>
      <c r="O1102" s="191"/>
      <c r="P1102" s="191"/>
      <c r="V1102" s="36">
        <f t="shared" si="175"/>
        <v>9.26</v>
      </c>
      <c r="W1102" s="36">
        <f t="shared" si="176"/>
        <v>9.2000000000000011</v>
      </c>
    </row>
    <row r="1103" spans="1:23" x14ac:dyDescent="0.2">
      <c r="A1103" s="29">
        <v>42060</v>
      </c>
      <c r="B1103" s="2">
        <v>1908939.34</v>
      </c>
      <c r="C1103" s="2">
        <v>9.23</v>
      </c>
      <c r="D1103" s="2">
        <f t="shared" si="181"/>
        <v>0</v>
      </c>
      <c r="E1103" s="30">
        <f t="shared" si="181"/>
        <v>0</v>
      </c>
      <c r="F1103" s="73">
        <f t="shared" si="182"/>
        <v>0</v>
      </c>
      <c r="G1103" s="43">
        <f t="shared" si="182"/>
        <v>0</v>
      </c>
      <c r="I1103" s="31">
        <f t="shared" si="192"/>
        <v>46.94</v>
      </c>
      <c r="J1103" s="137">
        <f t="shared" si="190"/>
        <v>25.556799999999999</v>
      </c>
      <c r="K1103" s="77">
        <f t="shared" si="185"/>
        <v>4.6002000000000001</v>
      </c>
      <c r="L1103" s="137">
        <f t="shared" si="193"/>
        <v>7.8235000000000001</v>
      </c>
      <c r="M1103" s="77">
        <f t="shared" si="187"/>
        <v>1.4081999999999999</v>
      </c>
      <c r="N1103" s="119" t="s">
        <v>52</v>
      </c>
      <c r="O1103" s="120">
        <f>SUM(J1079:J1107)</f>
        <v>741.10459999999978</v>
      </c>
      <c r="P1103" s="76">
        <f>SUM(L1079:L1107)</f>
        <v>226.86849999999995</v>
      </c>
      <c r="V1103" s="36">
        <f t="shared" si="175"/>
        <v>9.26</v>
      </c>
      <c r="W1103" s="36">
        <f t="shared" si="176"/>
        <v>9.2000000000000011</v>
      </c>
    </row>
    <row r="1104" spans="1:23" x14ac:dyDescent="0.2">
      <c r="A1104" s="29">
        <v>42061</v>
      </c>
      <c r="B1104" s="2">
        <v>1908939.34</v>
      </c>
      <c r="C1104" s="2">
        <v>9.23</v>
      </c>
      <c r="D1104" s="2">
        <f t="shared" si="181"/>
        <v>0</v>
      </c>
      <c r="E1104" s="30">
        <f t="shared" si="181"/>
        <v>0</v>
      </c>
      <c r="F1104" s="73">
        <f t="shared" si="182"/>
        <v>0</v>
      </c>
      <c r="G1104" s="43">
        <f t="shared" si="182"/>
        <v>0</v>
      </c>
      <c r="I1104" s="31">
        <f t="shared" si="192"/>
        <v>46.94</v>
      </c>
      <c r="J1104" s="137">
        <f t="shared" si="190"/>
        <v>25.556799999999999</v>
      </c>
      <c r="K1104" s="77">
        <f t="shared" si="185"/>
        <v>4.6002000000000001</v>
      </c>
      <c r="L1104" s="137">
        <f t="shared" si="193"/>
        <v>7.8235000000000001</v>
      </c>
      <c r="M1104" s="77">
        <f t="shared" si="187"/>
        <v>1.4081999999999999</v>
      </c>
      <c r="N1104" s="119" t="s">
        <v>53</v>
      </c>
      <c r="O1104" s="76">
        <f>SUM(K1079:K1107)</f>
        <v>133.3982</v>
      </c>
      <c r="P1104" s="76">
        <f>SUM(M1079:M1107)</f>
        <v>40.835600000000014</v>
      </c>
      <c r="V1104" s="36">
        <f t="shared" si="175"/>
        <v>9.26</v>
      </c>
      <c r="W1104" s="36">
        <f t="shared" si="176"/>
        <v>9.2000000000000011</v>
      </c>
    </row>
    <row r="1105" spans="1:23" x14ac:dyDescent="0.2">
      <c r="A1105" s="29">
        <v>42062</v>
      </c>
      <c r="B1105" s="31">
        <v>1907348.56</v>
      </c>
      <c r="C1105" s="31">
        <v>9.2200000000000006</v>
      </c>
      <c r="D1105" s="2">
        <f t="shared" si="181"/>
        <v>-1590.7800000000279</v>
      </c>
      <c r="E1105" s="30">
        <f t="shared" si="181"/>
        <v>-9.9999999999997868E-3</v>
      </c>
      <c r="F1105" s="73">
        <f t="shared" si="182"/>
        <v>-8.3333187528108034E-4</v>
      </c>
      <c r="G1105" s="43">
        <f t="shared" si="182"/>
        <v>-1.0834236186348632E-3</v>
      </c>
      <c r="I1105" s="19">
        <f t="shared" si="192"/>
        <v>46.94</v>
      </c>
      <c r="J1105" s="138">
        <f t="shared" si="190"/>
        <v>25.556799999999999</v>
      </c>
      <c r="K1105" s="78">
        <f t="shared" si="185"/>
        <v>4.6002000000000001</v>
      </c>
      <c r="L1105" s="144">
        <f t="shared" si="193"/>
        <v>7.8235000000000001</v>
      </c>
      <c r="M1105" s="87">
        <f t="shared" si="187"/>
        <v>1.4081999999999999</v>
      </c>
      <c r="N1105" s="186" t="s">
        <v>6</v>
      </c>
      <c r="O1105" s="186"/>
      <c r="P1105" s="186"/>
      <c r="V1105" s="36">
        <f t="shared" si="175"/>
        <v>9.25</v>
      </c>
      <c r="W1105" s="36">
        <f t="shared" si="176"/>
        <v>9.1900000000000013</v>
      </c>
    </row>
    <row r="1106" spans="1:23" x14ac:dyDescent="0.2">
      <c r="A1106" s="29">
        <v>42063</v>
      </c>
      <c r="B1106" s="2">
        <v>1907348.56</v>
      </c>
      <c r="C1106" s="2">
        <v>9.2200000000000006</v>
      </c>
      <c r="D1106" s="2">
        <f t="shared" si="181"/>
        <v>0</v>
      </c>
      <c r="E1106" s="30">
        <f t="shared" si="181"/>
        <v>0</v>
      </c>
      <c r="F1106" s="73">
        <f t="shared" si="182"/>
        <v>0</v>
      </c>
      <c r="G1106" s="43">
        <f t="shared" si="182"/>
        <v>0</v>
      </c>
      <c r="I1106" s="19">
        <f t="shared" si="192"/>
        <v>46.9</v>
      </c>
      <c r="J1106" s="138">
        <f t="shared" si="190"/>
        <v>25.535499999999999</v>
      </c>
      <c r="K1106" s="78">
        <f t="shared" si="185"/>
        <v>4.5964</v>
      </c>
      <c r="L1106" s="144">
        <f t="shared" si="193"/>
        <v>7.8170000000000002</v>
      </c>
      <c r="M1106" s="87">
        <f t="shared" si="187"/>
        <v>1.4071</v>
      </c>
      <c r="N1106" s="92" t="s">
        <v>43</v>
      </c>
      <c r="O1106" s="172" t="s">
        <v>39</v>
      </c>
      <c r="P1106" s="93" t="s">
        <v>40</v>
      </c>
      <c r="V1106" s="36">
        <f t="shared" si="175"/>
        <v>9.25</v>
      </c>
      <c r="W1106" s="36">
        <f t="shared" si="176"/>
        <v>9.1900000000000013</v>
      </c>
    </row>
    <row r="1107" spans="1:23" x14ac:dyDescent="0.2">
      <c r="A1107" s="29">
        <v>42064</v>
      </c>
      <c r="B1107" s="2">
        <v>1907348.56</v>
      </c>
      <c r="C1107" s="2">
        <v>9.2200000000000006</v>
      </c>
      <c r="D1107" s="2">
        <f t="shared" si="181"/>
        <v>0</v>
      </c>
      <c r="E1107" s="30">
        <f t="shared" si="181"/>
        <v>0</v>
      </c>
      <c r="F1107" s="73">
        <f t="shared" si="182"/>
        <v>0</v>
      </c>
      <c r="G1107" s="43">
        <f t="shared" si="182"/>
        <v>0</v>
      </c>
      <c r="I1107" s="32">
        <f t="shared" si="192"/>
        <v>46.9</v>
      </c>
      <c r="J1107" s="139">
        <f t="shared" si="190"/>
        <v>25.535499999999999</v>
      </c>
      <c r="K1107" s="79">
        <f t="shared" si="185"/>
        <v>4.5964</v>
      </c>
      <c r="L1107" s="139">
        <f t="shared" si="193"/>
        <v>7.8170000000000002</v>
      </c>
      <c r="M1107" s="79">
        <f t="shared" si="187"/>
        <v>1.4071</v>
      </c>
      <c r="N1107" s="94">
        <f>SUM(I1079:I1107)</f>
        <v>1361.180000000001</v>
      </c>
      <c r="O1107" s="89">
        <f>IF(SUM(J1079:J1107)&lt;20000,20000,SUM(J1079:J1107))</f>
        <v>20000</v>
      </c>
      <c r="P1107" s="91">
        <f>IF(SUM(L1079:L1107)&lt;6000,6000,SUM(L1079:L1107))</f>
        <v>6000</v>
      </c>
      <c r="V1107" s="36">
        <f t="shared" si="175"/>
        <v>9.25</v>
      </c>
      <c r="W1107" s="36">
        <f t="shared" si="176"/>
        <v>9.1900000000000013</v>
      </c>
    </row>
    <row r="1108" spans="1:23" x14ac:dyDescent="0.2">
      <c r="A1108" s="29">
        <v>42065</v>
      </c>
      <c r="B1108" s="2">
        <v>1907348.56</v>
      </c>
      <c r="C1108" s="2">
        <v>9.2200000000000006</v>
      </c>
      <c r="D1108" s="2">
        <f t="shared" si="181"/>
        <v>0</v>
      </c>
      <c r="E1108" s="30">
        <f t="shared" si="181"/>
        <v>0</v>
      </c>
      <c r="F1108" s="73">
        <f t="shared" si="182"/>
        <v>0</v>
      </c>
      <c r="G1108" s="43">
        <f t="shared" si="182"/>
        <v>0</v>
      </c>
      <c r="I1108" s="19">
        <f t="shared" si="192"/>
        <v>46.9</v>
      </c>
      <c r="J1108" s="138">
        <f t="shared" si="190"/>
        <v>25.535499999999999</v>
      </c>
      <c r="K1108" s="78">
        <f t="shared" si="185"/>
        <v>4.5964</v>
      </c>
      <c r="L1108" s="144">
        <f t="shared" si="193"/>
        <v>7.8170000000000002</v>
      </c>
      <c r="M1108" s="87">
        <f t="shared" si="187"/>
        <v>1.4071</v>
      </c>
      <c r="N1108" s="94">
        <f>ROUND(N1107*18/118,2)</f>
        <v>207.64</v>
      </c>
      <c r="O1108" s="95">
        <f>IF(O1107=TRUE,SUM(K1079:K1107),O1107*18%)</f>
        <v>3600</v>
      </c>
      <c r="P1108" s="96">
        <f>IF(P1107=TRUE,SUM(M1079:M1107),P1107*18%)</f>
        <v>1080</v>
      </c>
      <c r="V1108" s="36">
        <f t="shared" si="175"/>
        <v>9.25</v>
      </c>
      <c r="W1108" s="36">
        <f t="shared" si="176"/>
        <v>9.1900000000000013</v>
      </c>
    </row>
    <row r="1109" spans="1:23" x14ac:dyDescent="0.2">
      <c r="A1109" s="29">
        <v>42066</v>
      </c>
      <c r="B1109" s="2">
        <v>1907348.56</v>
      </c>
      <c r="C1109" s="2">
        <v>9.2200000000000006</v>
      </c>
      <c r="D1109" s="2">
        <f t="shared" si="181"/>
        <v>0</v>
      </c>
      <c r="E1109" s="30">
        <f t="shared" si="181"/>
        <v>0</v>
      </c>
      <c r="F1109" s="73">
        <f t="shared" si="182"/>
        <v>0</v>
      </c>
      <c r="G1109" s="43">
        <f t="shared" si="182"/>
        <v>0</v>
      </c>
      <c r="I1109" s="19">
        <f t="shared" si="192"/>
        <v>46.9</v>
      </c>
      <c r="J1109" s="138">
        <f t="shared" si="190"/>
        <v>25.535499999999999</v>
      </c>
      <c r="K1109" s="78">
        <f t="shared" si="185"/>
        <v>4.5964</v>
      </c>
      <c r="L1109" s="144">
        <f t="shared" si="193"/>
        <v>7.8170000000000002</v>
      </c>
      <c r="M1109" s="87">
        <f t="shared" si="187"/>
        <v>1.4071</v>
      </c>
      <c r="N1109" s="190" t="s">
        <v>47</v>
      </c>
      <c r="O1109" s="190"/>
      <c r="P1109" s="190"/>
      <c r="V1109" s="36">
        <f t="shared" si="175"/>
        <v>9.25</v>
      </c>
      <c r="W1109" s="36">
        <f t="shared" si="176"/>
        <v>9.1900000000000013</v>
      </c>
    </row>
    <row r="1110" spans="1:23" x14ac:dyDescent="0.2">
      <c r="A1110" s="29">
        <v>42067</v>
      </c>
      <c r="B1110" s="2">
        <v>1907348.56</v>
      </c>
      <c r="C1110" s="2">
        <v>9.2200000000000006</v>
      </c>
      <c r="D1110" s="2">
        <f t="shared" si="181"/>
        <v>0</v>
      </c>
      <c r="E1110" s="30">
        <f t="shared" si="181"/>
        <v>0</v>
      </c>
      <c r="F1110" s="73">
        <f t="shared" si="182"/>
        <v>0</v>
      </c>
      <c r="G1110" s="43">
        <f t="shared" si="182"/>
        <v>0</v>
      </c>
      <c r="I1110" s="31">
        <f t="shared" si="192"/>
        <v>46.9</v>
      </c>
      <c r="J1110" s="137">
        <f t="shared" si="190"/>
        <v>25.535499999999999</v>
      </c>
      <c r="K1110" s="77">
        <f t="shared" si="185"/>
        <v>4.5964</v>
      </c>
      <c r="L1110" s="137">
        <f t="shared" si="193"/>
        <v>7.8170000000000002</v>
      </c>
      <c r="M1110" s="77">
        <f t="shared" si="187"/>
        <v>1.4071</v>
      </c>
      <c r="N1110" s="14"/>
      <c r="O1110" s="14"/>
      <c r="P1110" s="14"/>
      <c r="V1110" s="36">
        <f t="shared" si="175"/>
        <v>9.25</v>
      </c>
      <c r="W1110" s="36">
        <f t="shared" si="176"/>
        <v>9.1900000000000013</v>
      </c>
    </row>
    <row r="1111" spans="1:23" x14ac:dyDescent="0.2">
      <c r="A1111" s="29">
        <v>42068</v>
      </c>
      <c r="B1111" s="2">
        <v>1907348.56</v>
      </c>
      <c r="C1111" s="2">
        <v>9.2200000000000006</v>
      </c>
      <c r="D1111" s="2">
        <f t="shared" si="181"/>
        <v>0</v>
      </c>
      <c r="E1111" s="30">
        <f t="shared" si="181"/>
        <v>0</v>
      </c>
      <c r="F1111" s="73">
        <f t="shared" si="182"/>
        <v>0</v>
      </c>
      <c r="G1111" s="43">
        <f t="shared" si="182"/>
        <v>0</v>
      </c>
      <c r="I1111" s="31">
        <f t="shared" si="192"/>
        <v>46.9</v>
      </c>
      <c r="J1111" s="137">
        <f t="shared" si="190"/>
        <v>25.535499999999999</v>
      </c>
      <c r="K1111" s="77">
        <f t="shared" si="185"/>
        <v>4.5964</v>
      </c>
      <c r="L1111" s="137">
        <f t="shared" si="193"/>
        <v>7.8170000000000002</v>
      </c>
      <c r="M1111" s="77">
        <f t="shared" si="187"/>
        <v>1.4071</v>
      </c>
      <c r="N1111" s="14"/>
      <c r="O1111" s="14"/>
      <c r="P1111" s="14"/>
      <c r="V1111" s="36">
        <f t="shared" si="175"/>
        <v>9.25</v>
      </c>
      <c r="W1111" s="36">
        <f t="shared" si="176"/>
        <v>9.1900000000000013</v>
      </c>
    </row>
    <row r="1112" spans="1:23" x14ac:dyDescent="0.2">
      <c r="A1112" s="29">
        <v>42069</v>
      </c>
      <c r="B1112" s="2">
        <v>1907348.56</v>
      </c>
      <c r="C1112" s="2">
        <v>9.2200000000000006</v>
      </c>
      <c r="D1112" s="2">
        <f t="shared" si="181"/>
        <v>0</v>
      </c>
      <c r="E1112" s="30">
        <f t="shared" si="181"/>
        <v>0</v>
      </c>
      <c r="F1112" s="73">
        <f t="shared" si="182"/>
        <v>0</v>
      </c>
      <c r="G1112" s="43">
        <f t="shared" si="182"/>
        <v>0</v>
      </c>
      <c r="I1112" s="19">
        <f t="shared" ref="I1112:I1143" si="194">ROUND(B1111*$N$2/$O$1053,2)</f>
        <v>46.9</v>
      </c>
      <c r="J1112" s="138">
        <f t="shared" si="190"/>
        <v>25.535499999999999</v>
      </c>
      <c r="K1112" s="78">
        <f t="shared" si="185"/>
        <v>4.5964</v>
      </c>
      <c r="L1112" s="144">
        <f t="shared" si="193"/>
        <v>7.8170000000000002</v>
      </c>
      <c r="M1112" s="87">
        <f t="shared" si="187"/>
        <v>1.4071</v>
      </c>
      <c r="N1112" s="14"/>
      <c r="O1112" s="14"/>
      <c r="P1112" s="14"/>
      <c r="V1112" s="36">
        <f t="shared" si="175"/>
        <v>9.25</v>
      </c>
      <c r="W1112" s="36">
        <f t="shared" ref="W1112:W1120" si="195">C1112-(ROUND(C1112*$V$2,2))</f>
        <v>9.1900000000000013</v>
      </c>
    </row>
    <row r="1113" spans="1:23" x14ac:dyDescent="0.2">
      <c r="A1113" s="29">
        <v>42070</v>
      </c>
      <c r="B1113" s="2">
        <v>1907348.56</v>
      </c>
      <c r="C1113" s="2">
        <v>9.2200000000000006</v>
      </c>
      <c r="D1113" s="2">
        <f t="shared" ref="D1113:E1128" si="196">IF(B1113-B1112=-B1113-B1112,0,B1113-B1112)</f>
        <v>0</v>
      </c>
      <c r="E1113" s="30">
        <f t="shared" si="196"/>
        <v>0</v>
      </c>
      <c r="F1113" s="73">
        <f t="shared" ref="F1113:G1128" si="197">IFERROR(D1113/B1112,0)</f>
        <v>0</v>
      </c>
      <c r="G1113" s="43">
        <f t="shared" si="197"/>
        <v>0</v>
      </c>
      <c r="I1113" s="19">
        <f t="shared" si="194"/>
        <v>46.9</v>
      </c>
      <c r="J1113" s="138">
        <f t="shared" si="190"/>
        <v>25.535499999999999</v>
      </c>
      <c r="K1113" s="78">
        <f t="shared" si="185"/>
        <v>4.5964</v>
      </c>
      <c r="L1113" s="144">
        <f t="shared" si="193"/>
        <v>7.8170000000000002</v>
      </c>
      <c r="M1113" s="87">
        <f t="shared" si="187"/>
        <v>1.4071</v>
      </c>
      <c r="N1113" s="14"/>
      <c r="O1113" s="14"/>
      <c r="P1113" s="14"/>
      <c r="V1113" s="36">
        <f t="shared" ref="V1113:V1120" si="198">C1113+(ROUND(C1113*$V$2,2))</f>
        <v>9.25</v>
      </c>
      <c r="W1113" s="36">
        <f t="shared" si="195"/>
        <v>9.1900000000000013</v>
      </c>
    </row>
    <row r="1114" spans="1:23" x14ac:dyDescent="0.2">
      <c r="A1114" s="29">
        <v>42071</v>
      </c>
      <c r="B1114" s="2">
        <v>1907348.56</v>
      </c>
      <c r="C1114" s="2">
        <v>9.2200000000000006</v>
      </c>
      <c r="D1114" s="2">
        <f t="shared" si="196"/>
        <v>0</v>
      </c>
      <c r="E1114" s="30">
        <f t="shared" si="196"/>
        <v>0</v>
      </c>
      <c r="F1114" s="73">
        <f t="shared" si="197"/>
        <v>0</v>
      </c>
      <c r="G1114" s="43">
        <f t="shared" si="197"/>
        <v>0</v>
      </c>
      <c r="I1114" s="19">
        <f t="shared" si="194"/>
        <v>46.9</v>
      </c>
      <c r="J1114" s="138">
        <f t="shared" si="190"/>
        <v>25.535499999999999</v>
      </c>
      <c r="K1114" s="78">
        <f t="shared" si="185"/>
        <v>4.5964</v>
      </c>
      <c r="L1114" s="144">
        <f t="shared" si="193"/>
        <v>7.8170000000000002</v>
      </c>
      <c r="M1114" s="87">
        <f t="shared" si="187"/>
        <v>1.4071</v>
      </c>
      <c r="N1114" s="14"/>
      <c r="O1114" s="14"/>
      <c r="P1114" s="14"/>
      <c r="V1114" s="36">
        <f t="shared" si="198"/>
        <v>9.25</v>
      </c>
      <c r="W1114" s="36">
        <f t="shared" si="195"/>
        <v>9.1900000000000013</v>
      </c>
    </row>
    <row r="1115" spans="1:23" x14ac:dyDescent="0.2">
      <c r="A1115" s="29">
        <v>42072</v>
      </c>
      <c r="B1115" s="2">
        <v>1907348.56</v>
      </c>
      <c r="C1115" s="2">
        <v>9.2200000000000006</v>
      </c>
      <c r="D1115" s="2">
        <f t="shared" si="196"/>
        <v>0</v>
      </c>
      <c r="E1115" s="30">
        <f t="shared" si="196"/>
        <v>0</v>
      </c>
      <c r="F1115" s="73">
        <f t="shared" si="197"/>
        <v>0</v>
      </c>
      <c r="G1115" s="43">
        <f t="shared" si="197"/>
        <v>0</v>
      </c>
      <c r="I1115" s="31">
        <f t="shared" si="194"/>
        <v>46.9</v>
      </c>
      <c r="J1115" s="137">
        <f t="shared" si="190"/>
        <v>25.535499999999999</v>
      </c>
      <c r="K1115" s="77">
        <f t="shared" si="185"/>
        <v>4.5964</v>
      </c>
      <c r="L1115" s="137">
        <f t="shared" si="193"/>
        <v>7.8170000000000002</v>
      </c>
      <c r="M1115" s="77">
        <f t="shared" si="187"/>
        <v>1.4071</v>
      </c>
      <c r="N1115" s="14"/>
      <c r="O1115" s="14"/>
      <c r="P1115" s="14"/>
      <c r="V1115" s="36">
        <f t="shared" si="198"/>
        <v>9.25</v>
      </c>
      <c r="W1115" s="36">
        <f t="shared" si="195"/>
        <v>9.1900000000000013</v>
      </c>
    </row>
    <row r="1116" spans="1:23" x14ac:dyDescent="0.2">
      <c r="A1116" s="29">
        <v>42073</v>
      </c>
      <c r="B1116" s="2">
        <v>1907348.56</v>
      </c>
      <c r="C1116" s="2">
        <v>9.2200000000000006</v>
      </c>
      <c r="D1116" s="2">
        <f t="shared" si="196"/>
        <v>0</v>
      </c>
      <c r="E1116" s="30">
        <f t="shared" si="196"/>
        <v>0</v>
      </c>
      <c r="F1116" s="73">
        <f t="shared" si="197"/>
        <v>0</v>
      </c>
      <c r="G1116" s="43">
        <f t="shared" si="197"/>
        <v>0</v>
      </c>
      <c r="I1116" s="31">
        <f t="shared" si="194"/>
        <v>46.9</v>
      </c>
      <c r="J1116" s="137">
        <f t="shared" si="190"/>
        <v>25.535499999999999</v>
      </c>
      <c r="K1116" s="77">
        <f t="shared" si="185"/>
        <v>4.5964</v>
      </c>
      <c r="L1116" s="137">
        <f t="shared" si="193"/>
        <v>7.8170000000000002</v>
      </c>
      <c r="M1116" s="77">
        <f t="shared" si="187"/>
        <v>1.4071</v>
      </c>
      <c r="N1116" s="14"/>
      <c r="O1116" s="14"/>
      <c r="P1116" s="14"/>
      <c r="V1116" s="36">
        <f t="shared" si="198"/>
        <v>9.25</v>
      </c>
      <c r="W1116" s="36">
        <f t="shared" si="195"/>
        <v>9.1900000000000013</v>
      </c>
    </row>
    <row r="1117" spans="1:23" x14ac:dyDescent="0.2">
      <c r="A1117" s="29">
        <v>42074</v>
      </c>
      <c r="B1117" s="2">
        <v>1907348.56</v>
      </c>
      <c r="C1117" s="2">
        <v>9.2200000000000006</v>
      </c>
      <c r="D1117" s="2">
        <f t="shared" si="196"/>
        <v>0</v>
      </c>
      <c r="E1117" s="30">
        <f t="shared" si="196"/>
        <v>0</v>
      </c>
      <c r="F1117" s="73">
        <f t="shared" si="197"/>
        <v>0</v>
      </c>
      <c r="G1117" s="43">
        <f t="shared" si="197"/>
        <v>0</v>
      </c>
      <c r="I1117" s="31">
        <f t="shared" si="194"/>
        <v>46.9</v>
      </c>
      <c r="J1117" s="137">
        <f t="shared" si="190"/>
        <v>25.535499999999999</v>
      </c>
      <c r="K1117" s="77">
        <f t="shared" si="185"/>
        <v>4.5964</v>
      </c>
      <c r="L1117" s="137">
        <f t="shared" si="193"/>
        <v>7.8170000000000002</v>
      </c>
      <c r="M1117" s="77">
        <f t="shared" si="187"/>
        <v>1.4071</v>
      </c>
      <c r="N1117" s="14"/>
      <c r="O1117" s="14"/>
      <c r="P1117" s="14"/>
      <c r="V1117" s="36">
        <f t="shared" si="198"/>
        <v>9.25</v>
      </c>
      <c r="W1117" s="36">
        <f t="shared" si="195"/>
        <v>9.1900000000000013</v>
      </c>
    </row>
    <row r="1118" spans="1:23" x14ac:dyDescent="0.2">
      <c r="A1118" s="29">
        <v>42075</v>
      </c>
      <c r="B1118" s="2">
        <v>1907348.56</v>
      </c>
      <c r="C1118" s="2">
        <v>9.2200000000000006</v>
      </c>
      <c r="D1118" s="2">
        <f t="shared" si="196"/>
        <v>0</v>
      </c>
      <c r="E1118" s="30">
        <f t="shared" si="196"/>
        <v>0</v>
      </c>
      <c r="F1118" s="73">
        <f t="shared" si="197"/>
        <v>0</v>
      </c>
      <c r="G1118" s="43">
        <f t="shared" si="197"/>
        <v>0</v>
      </c>
      <c r="I1118" s="19">
        <f t="shared" si="194"/>
        <v>46.9</v>
      </c>
      <c r="J1118" s="138">
        <f t="shared" si="190"/>
        <v>25.535499999999999</v>
      </c>
      <c r="K1118" s="78">
        <f t="shared" si="185"/>
        <v>4.5964</v>
      </c>
      <c r="L1118" s="144">
        <f t="shared" si="193"/>
        <v>7.8170000000000002</v>
      </c>
      <c r="M1118" s="87">
        <f t="shared" si="187"/>
        <v>1.4071</v>
      </c>
      <c r="N1118" s="14"/>
      <c r="O1118" s="14"/>
      <c r="P1118" s="14"/>
      <c r="V1118" s="36">
        <f t="shared" si="198"/>
        <v>9.25</v>
      </c>
      <c r="W1118" s="36">
        <f t="shared" si="195"/>
        <v>9.1900000000000013</v>
      </c>
    </row>
    <row r="1119" spans="1:23" x14ac:dyDescent="0.2">
      <c r="A1119" s="29">
        <v>42076</v>
      </c>
      <c r="B1119" s="2">
        <v>1907348.56</v>
      </c>
      <c r="C1119" s="2">
        <v>9.2200000000000006</v>
      </c>
      <c r="D1119" s="2">
        <f t="shared" si="196"/>
        <v>0</v>
      </c>
      <c r="E1119" s="30">
        <f t="shared" si="196"/>
        <v>0</v>
      </c>
      <c r="F1119" s="73">
        <f t="shared" si="197"/>
        <v>0</v>
      </c>
      <c r="G1119" s="43">
        <f t="shared" si="197"/>
        <v>0</v>
      </c>
      <c r="I1119" s="19">
        <f t="shared" si="194"/>
        <v>46.9</v>
      </c>
      <c r="J1119" s="138">
        <f t="shared" si="190"/>
        <v>25.535499999999999</v>
      </c>
      <c r="K1119" s="78">
        <f t="shared" si="185"/>
        <v>4.5964</v>
      </c>
      <c r="L1119" s="144">
        <f t="shared" si="193"/>
        <v>7.8170000000000002</v>
      </c>
      <c r="M1119" s="87">
        <f t="shared" si="187"/>
        <v>1.4071</v>
      </c>
      <c r="N1119" s="14"/>
      <c r="O1119" s="14"/>
      <c r="P1119" s="14"/>
      <c r="V1119" s="36">
        <f t="shared" si="198"/>
        <v>9.25</v>
      </c>
      <c r="W1119" s="36">
        <f t="shared" si="195"/>
        <v>9.1900000000000013</v>
      </c>
    </row>
    <row r="1120" spans="1:23" x14ac:dyDescent="0.2">
      <c r="A1120" s="29">
        <v>42077</v>
      </c>
      <c r="B1120" s="2">
        <v>1907348.56</v>
      </c>
      <c r="C1120" s="2">
        <v>9.2200000000000006</v>
      </c>
      <c r="D1120" s="2">
        <f t="shared" si="196"/>
        <v>0</v>
      </c>
      <c r="E1120" s="30">
        <f t="shared" si="196"/>
        <v>0</v>
      </c>
      <c r="F1120" s="73">
        <f t="shared" si="197"/>
        <v>0</v>
      </c>
      <c r="G1120" s="43">
        <f t="shared" si="197"/>
        <v>0</v>
      </c>
      <c r="I1120" s="19">
        <f t="shared" si="194"/>
        <v>46.9</v>
      </c>
      <c r="J1120" s="138">
        <f t="shared" si="190"/>
        <v>25.535499999999999</v>
      </c>
      <c r="K1120" s="78">
        <f t="shared" si="185"/>
        <v>4.5964</v>
      </c>
      <c r="L1120" s="144">
        <f t="shared" si="193"/>
        <v>7.8170000000000002</v>
      </c>
      <c r="M1120" s="87">
        <f t="shared" si="187"/>
        <v>1.4071</v>
      </c>
      <c r="N1120" s="14"/>
      <c r="O1120" s="14"/>
      <c r="P1120" s="14"/>
      <c r="V1120" s="36">
        <f t="shared" si="198"/>
        <v>9.25</v>
      </c>
      <c r="W1120" s="36">
        <f t="shared" si="195"/>
        <v>9.1900000000000013</v>
      </c>
    </row>
    <row r="1121" spans="1:26" x14ac:dyDescent="0.2">
      <c r="A1121" s="29">
        <v>42078</v>
      </c>
      <c r="B1121" s="2">
        <v>1907348.56</v>
      </c>
      <c r="C1121" s="2">
        <v>9.2200000000000006</v>
      </c>
      <c r="D1121" s="2">
        <f t="shared" si="196"/>
        <v>0</v>
      </c>
      <c r="E1121" s="30">
        <f t="shared" si="196"/>
        <v>0</v>
      </c>
      <c r="F1121" s="73">
        <f t="shared" si="197"/>
        <v>0</v>
      </c>
      <c r="G1121" s="43">
        <f t="shared" si="197"/>
        <v>0</v>
      </c>
      <c r="I1121" s="19">
        <f t="shared" si="194"/>
        <v>46.9</v>
      </c>
      <c r="J1121" s="138">
        <f t="shared" si="190"/>
        <v>25.535499999999999</v>
      </c>
      <c r="K1121" s="78">
        <f t="shared" si="185"/>
        <v>4.5964</v>
      </c>
      <c r="L1121" s="144">
        <f t="shared" si="193"/>
        <v>7.8170000000000002</v>
      </c>
      <c r="M1121" s="87">
        <f t="shared" si="187"/>
        <v>1.4071</v>
      </c>
      <c r="N1121" s="14"/>
      <c r="O1121" s="14"/>
      <c r="P1121" s="14"/>
      <c r="V1121" s="36">
        <f>C1121+(ROUND(C1121*$V$2,2))</f>
        <v>9.25</v>
      </c>
      <c r="W1121" s="36">
        <f>C1121-(ROUND(C1121*$V$2,2))</f>
        <v>9.1900000000000013</v>
      </c>
    </row>
    <row r="1122" spans="1:26" x14ac:dyDescent="0.2">
      <c r="A1122" s="29">
        <v>42079</v>
      </c>
      <c r="B1122" s="2">
        <v>1907348.56</v>
      </c>
      <c r="C1122" s="2">
        <v>9.2200000000000006</v>
      </c>
      <c r="D1122" s="2">
        <f t="shared" si="196"/>
        <v>0</v>
      </c>
      <c r="E1122" s="30">
        <f t="shared" si="196"/>
        <v>0</v>
      </c>
      <c r="F1122" s="73">
        <f t="shared" si="197"/>
        <v>0</v>
      </c>
      <c r="G1122" s="43">
        <f t="shared" si="197"/>
        <v>0</v>
      </c>
      <c r="I1122" s="19">
        <f t="shared" si="194"/>
        <v>46.9</v>
      </c>
      <c r="J1122" s="138">
        <f t="shared" si="190"/>
        <v>25.535499999999999</v>
      </c>
      <c r="K1122" s="78">
        <f t="shared" ref="K1122:K1185" si="199">ROUND(J1122*18%,4)</f>
        <v>4.5964</v>
      </c>
      <c r="L1122" s="144">
        <f t="shared" si="193"/>
        <v>7.8170000000000002</v>
      </c>
      <c r="M1122" s="87">
        <f t="shared" ref="M1122:M1185" si="200">ROUND(L1122*18%,4)</f>
        <v>1.4071</v>
      </c>
      <c r="N1122" s="14"/>
      <c r="O1122" s="14"/>
      <c r="P1122" s="14"/>
      <c r="Q1122" s="83"/>
      <c r="R1122" s="83"/>
      <c r="V1122" s="36">
        <f t="shared" ref="V1122:V1185" si="201">C1122+(ROUND(C1122*$V$2,2))</f>
        <v>9.25</v>
      </c>
      <c r="W1122" s="36">
        <f t="shared" ref="W1122:W1185" si="202">C1122-(ROUND(C1122*$V$2,2))</f>
        <v>9.1900000000000013</v>
      </c>
    </row>
    <row r="1123" spans="1:26" x14ac:dyDescent="0.2">
      <c r="A1123" s="29">
        <v>42080</v>
      </c>
      <c r="B1123" s="2">
        <v>1907348.56</v>
      </c>
      <c r="C1123" s="2">
        <v>9.2200000000000006</v>
      </c>
      <c r="D1123" s="2">
        <f t="shared" si="196"/>
        <v>0</v>
      </c>
      <c r="E1123" s="30">
        <f t="shared" si="196"/>
        <v>0</v>
      </c>
      <c r="F1123" s="73">
        <f t="shared" si="197"/>
        <v>0</v>
      </c>
      <c r="G1123" s="43">
        <f t="shared" si="197"/>
        <v>0</v>
      </c>
      <c r="I1123" s="19">
        <f t="shared" si="194"/>
        <v>46.9</v>
      </c>
      <c r="J1123" s="138">
        <f t="shared" si="190"/>
        <v>25.535499999999999</v>
      </c>
      <c r="K1123" s="78">
        <f t="shared" si="199"/>
        <v>4.5964</v>
      </c>
      <c r="L1123" s="144">
        <f t="shared" si="193"/>
        <v>7.8170000000000002</v>
      </c>
      <c r="M1123" s="87">
        <f t="shared" si="200"/>
        <v>1.4071</v>
      </c>
      <c r="N1123" s="14"/>
      <c r="O1123" s="14"/>
      <c r="P1123" s="14"/>
      <c r="Q1123" s="83"/>
      <c r="R1123" s="83"/>
      <c r="V1123" s="36">
        <f t="shared" si="201"/>
        <v>9.25</v>
      </c>
      <c r="W1123" s="36">
        <f t="shared" si="202"/>
        <v>9.1900000000000013</v>
      </c>
    </row>
    <row r="1124" spans="1:26" x14ac:dyDescent="0.2">
      <c r="A1124" s="29">
        <v>42081</v>
      </c>
      <c r="B1124" s="2">
        <v>1907348.56</v>
      </c>
      <c r="C1124" s="2">
        <v>9.2200000000000006</v>
      </c>
      <c r="D1124" s="2">
        <f t="shared" si="196"/>
        <v>0</v>
      </c>
      <c r="E1124" s="30">
        <f t="shared" si="196"/>
        <v>0</v>
      </c>
      <c r="F1124" s="73">
        <f t="shared" si="197"/>
        <v>0</v>
      </c>
      <c r="G1124" s="43">
        <f t="shared" si="197"/>
        <v>0</v>
      </c>
      <c r="I1124" s="31">
        <f t="shared" si="194"/>
        <v>46.9</v>
      </c>
      <c r="J1124" s="137">
        <f t="shared" si="190"/>
        <v>25.535499999999999</v>
      </c>
      <c r="K1124" s="77">
        <f t="shared" si="199"/>
        <v>4.5964</v>
      </c>
      <c r="L1124" s="137">
        <f t="shared" si="193"/>
        <v>7.8170000000000002</v>
      </c>
      <c r="M1124" s="77">
        <f t="shared" si="200"/>
        <v>1.4071</v>
      </c>
      <c r="N1124" s="14"/>
      <c r="O1124" s="14"/>
      <c r="P1124" s="14"/>
      <c r="Q1124" s="83"/>
      <c r="R1124" s="83"/>
      <c r="V1124" s="36">
        <f t="shared" si="201"/>
        <v>9.25</v>
      </c>
      <c r="W1124" s="36">
        <f t="shared" si="202"/>
        <v>9.1900000000000013</v>
      </c>
    </row>
    <row r="1125" spans="1:26" x14ac:dyDescent="0.2">
      <c r="A1125" s="29">
        <v>42082</v>
      </c>
      <c r="B1125" s="2">
        <v>1907348.56</v>
      </c>
      <c r="C1125" s="2">
        <v>9.2200000000000006</v>
      </c>
      <c r="D1125" s="2">
        <f t="shared" si="196"/>
        <v>0</v>
      </c>
      <c r="E1125" s="30">
        <f t="shared" si="196"/>
        <v>0</v>
      </c>
      <c r="F1125" s="73">
        <f t="shared" si="197"/>
        <v>0</v>
      </c>
      <c r="G1125" s="43">
        <f t="shared" si="197"/>
        <v>0</v>
      </c>
      <c r="I1125" s="31">
        <f t="shared" si="194"/>
        <v>46.9</v>
      </c>
      <c r="J1125" s="137">
        <f t="shared" si="190"/>
        <v>25.535499999999999</v>
      </c>
      <c r="K1125" s="77">
        <f t="shared" si="199"/>
        <v>4.5964</v>
      </c>
      <c r="L1125" s="137">
        <f t="shared" si="193"/>
        <v>7.8170000000000002</v>
      </c>
      <c r="M1125" s="77">
        <f t="shared" si="200"/>
        <v>1.4071</v>
      </c>
      <c r="N1125" s="14"/>
      <c r="O1125" s="14"/>
      <c r="P1125" s="14"/>
      <c r="Q1125" s="83"/>
      <c r="R1125" s="83"/>
      <c r="V1125" s="36">
        <f t="shared" si="201"/>
        <v>9.25</v>
      </c>
      <c r="W1125" s="36">
        <f t="shared" si="202"/>
        <v>9.1900000000000013</v>
      </c>
    </row>
    <row r="1126" spans="1:26" x14ac:dyDescent="0.2">
      <c r="A1126" s="29">
        <v>42083</v>
      </c>
      <c r="B1126" s="2">
        <v>1907348.56</v>
      </c>
      <c r="C1126" s="2">
        <v>9.2200000000000006</v>
      </c>
      <c r="D1126" s="2">
        <f t="shared" si="196"/>
        <v>0</v>
      </c>
      <c r="E1126" s="30">
        <f t="shared" si="196"/>
        <v>0</v>
      </c>
      <c r="F1126" s="73">
        <f t="shared" si="197"/>
        <v>0</v>
      </c>
      <c r="G1126" s="43">
        <f t="shared" si="197"/>
        <v>0</v>
      </c>
      <c r="I1126" s="19">
        <f t="shared" si="194"/>
        <v>46.9</v>
      </c>
      <c r="J1126" s="138">
        <f t="shared" si="190"/>
        <v>25.535499999999999</v>
      </c>
      <c r="K1126" s="78">
        <f t="shared" si="199"/>
        <v>4.5964</v>
      </c>
      <c r="L1126" s="144">
        <f t="shared" si="193"/>
        <v>7.8170000000000002</v>
      </c>
      <c r="M1126" s="87">
        <f t="shared" si="200"/>
        <v>1.4071</v>
      </c>
      <c r="N1126" s="14"/>
      <c r="O1126" s="14"/>
      <c r="P1126" s="14"/>
      <c r="Q1126" s="83"/>
      <c r="R1126" s="83"/>
      <c r="V1126" s="36">
        <f t="shared" si="201"/>
        <v>9.25</v>
      </c>
      <c r="W1126" s="36">
        <f t="shared" si="202"/>
        <v>9.1900000000000013</v>
      </c>
    </row>
    <row r="1127" spans="1:26" x14ac:dyDescent="0.2">
      <c r="A1127" s="29">
        <v>42084</v>
      </c>
      <c r="B1127" s="2">
        <v>1907348.56</v>
      </c>
      <c r="C1127" s="2">
        <v>9.2200000000000006</v>
      </c>
      <c r="D1127" s="2">
        <f t="shared" si="196"/>
        <v>0</v>
      </c>
      <c r="E1127" s="30">
        <f t="shared" si="196"/>
        <v>0</v>
      </c>
      <c r="F1127" s="73">
        <f t="shared" si="197"/>
        <v>0</v>
      </c>
      <c r="G1127" s="43">
        <f t="shared" si="197"/>
        <v>0</v>
      </c>
      <c r="I1127" s="19">
        <f t="shared" si="194"/>
        <v>46.9</v>
      </c>
      <c r="J1127" s="138">
        <f t="shared" si="190"/>
        <v>25.535499999999999</v>
      </c>
      <c r="K1127" s="78">
        <f t="shared" si="199"/>
        <v>4.5964</v>
      </c>
      <c r="L1127" s="144">
        <f t="shared" si="193"/>
        <v>7.8170000000000002</v>
      </c>
      <c r="M1127" s="87">
        <f t="shared" si="200"/>
        <v>1.4071</v>
      </c>
      <c r="N1127" s="14"/>
      <c r="O1127" s="14"/>
      <c r="P1127" s="14"/>
      <c r="Q1127" s="83"/>
      <c r="R1127" s="83"/>
      <c r="V1127" s="36">
        <f t="shared" si="201"/>
        <v>9.25</v>
      </c>
      <c r="W1127" s="36">
        <f t="shared" si="202"/>
        <v>9.1900000000000013</v>
      </c>
    </row>
    <row r="1128" spans="1:26" x14ac:dyDescent="0.2">
      <c r="A1128" s="29">
        <v>42085</v>
      </c>
      <c r="B1128" s="2">
        <v>1907348.56</v>
      </c>
      <c r="C1128" s="2">
        <v>9.2200000000000006</v>
      </c>
      <c r="D1128" s="2">
        <f t="shared" si="196"/>
        <v>0</v>
      </c>
      <c r="E1128" s="30">
        <f t="shared" si="196"/>
        <v>0</v>
      </c>
      <c r="F1128" s="73">
        <f t="shared" si="197"/>
        <v>0</v>
      </c>
      <c r="G1128" s="43">
        <f t="shared" si="197"/>
        <v>0</v>
      </c>
      <c r="I1128" s="19">
        <f t="shared" si="194"/>
        <v>46.9</v>
      </c>
      <c r="J1128" s="138">
        <f t="shared" si="190"/>
        <v>25.535499999999999</v>
      </c>
      <c r="K1128" s="78">
        <f t="shared" si="199"/>
        <v>4.5964</v>
      </c>
      <c r="L1128" s="144">
        <f t="shared" si="193"/>
        <v>7.8170000000000002</v>
      </c>
      <c r="M1128" s="87">
        <f t="shared" si="200"/>
        <v>1.4071</v>
      </c>
      <c r="N1128" s="14"/>
      <c r="O1128" s="116"/>
      <c r="P1128" s="14"/>
      <c r="Q1128" s="83"/>
      <c r="R1128" s="83"/>
      <c r="S1128" s="118"/>
      <c r="V1128" s="36">
        <f t="shared" si="201"/>
        <v>9.25</v>
      </c>
      <c r="W1128" s="36">
        <f t="shared" si="202"/>
        <v>9.1900000000000013</v>
      </c>
    </row>
    <row r="1129" spans="1:26" x14ac:dyDescent="0.2">
      <c r="A1129" s="29">
        <v>42086</v>
      </c>
      <c r="B1129" s="2">
        <v>1907348.56</v>
      </c>
      <c r="C1129" s="2">
        <v>9.2200000000000006</v>
      </c>
      <c r="D1129" s="2">
        <f t="shared" ref="D1129:E1192" si="203">IF(B1129-B1128=-B1129-B1128,0,B1129-B1128)</f>
        <v>0</v>
      </c>
      <c r="E1129" s="30">
        <f t="shared" si="203"/>
        <v>0</v>
      </c>
      <c r="F1129" s="73">
        <f t="shared" ref="F1129:G1192" si="204">IFERROR(D1129/B1128,0)</f>
        <v>0</v>
      </c>
      <c r="G1129" s="43">
        <f t="shared" si="204"/>
        <v>0</v>
      </c>
      <c r="I1129" s="19">
        <f t="shared" si="194"/>
        <v>46.9</v>
      </c>
      <c r="J1129" s="138">
        <f t="shared" si="190"/>
        <v>25.535499999999999</v>
      </c>
      <c r="K1129" s="78">
        <f t="shared" si="199"/>
        <v>4.5964</v>
      </c>
      <c r="L1129" s="144">
        <f t="shared" si="193"/>
        <v>7.8170000000000002</v>
      </c>
      <c r="M1129" s="87">
        <f t="shared" si="200"/>
        <v>1.4071</v>
      </c>
      <c r="N1129" s="14"/>
      <c r="O1129" s="14"/>
      <c r="P1129" s="14"/>
      <c r="Q1129" s="83"/>
      <c r="R1129" s="83"/>
      <c r="V1129" s="36">
        <f t="shared" si="201"/>
        <v>9.25</v>
      </c>
      <c r="W1129" s="36">
        <f t="shared" si="202"/>
        <v>9.1900000000000013</v>
      </c>
    </row>
    <row r="1130" spans="1:26" x14ac:dyDescent="0.2">
      <c r="A1130" s="29">
        <v>42087</v>
      </c>
      <c r="B1130" s="2">
        <v>1907348.56</v>
      </c>
      <c r="C1130" s="2">
        <v>9.2200000000000006</v>
      </c>
      <c r="D1130" s="2">
        <f t="shared" si="203"/>
        <v>0</v>
      </c>
      <c r="E1130" s="30">
        <f t="shared" si="203"/>
        <v>0</v>
      </c>
      <c r="F1130" s="73">
        <f t="shared" si="204"/>
        <v>0</v>
      </c>
      <c r="G1130" s="43">
        <f t="shared" si="204"/>
        <v>0</v>
      </c>
      <c r="I1130" s="19">
        <f t="shared" si="194"/>
        <v>46.9</v>
      </c>
      <c r="J1130" s="138">
        <f t="shared" si="190"/>
        <v>25.535499999999999</v>
      </c>
      <c r="K1130" s="78">
        <f t="shared" si="199"/>
        <v>4.5964</v>
      </c>
      <c r="L1130" s="144">
        <f t="shared" si="193"/>
        <v>7.8170000000000002</v>
      </c>
      <c r="M1130" s="87">
        <f t="shared" si="200"/>
        <v>1.4071</v>
      </c>
      <c r="N1130" s="14"/>
      <c r="O1130" s="14"/>
      <c r="P1130" s="14"/>
      <c r="Q1130" s="83"/>
      <c r="R1130" s="83"/>
      <c r="V1130" s="36">
        <f t="shared" si="201"/>
        <v>9.25</v>
      </c>
      <c r="W1130" s="36">
        <f t="shared" si="202"/>
        <v>9.1900000000000013</v>
      </c>
    </row>
    <row r="1131" spans="1:26" x14ac:dyDescent="0.2">
      <c r="A1131" s="29">
        <v>42088</v>
      </c>
      <c r="B1131" s="2">
        <v>1907348.56</v>
      </c>
      <c r="C1131" s="2">
        <v>9.2200000000000006</v>
      </c>
      <c r="D1131" s="2">
        <f t="shared" si="203"/>
        <v>0</v>
      </c>
      <c r="E1131" s="30">
        <f t="shared" si="203"/>
        <v>0</v>
      </c>
      <c r="F1131" s="73">
        <f t="shared" si="204"/>
        <v>0</v>
      </c>
      <c r="G1131" s="43">
        <f t="shared" si="204"/>
        <v>0</v>
      </c>
      <c r="I1131" s="31">
        <f t="shared" si="194"/>
        <v>46.9</v>
      </c>
      <c r="J1131" s="137">
        <f t="shared" si="190"/>
        <v>25.535499999999999</v>
      </c>
      <c r="K1131" s="77">
        <f t="shared" si="199"/>
        <v>4.5964</v>
      </c>
      <c r="L1131" s="137">
        <f t="shared" si="193"/>
        <v>7.8170000000000002</v>
      </c>
      <c r="M1131" s="77">
        <f t="shared" si="200"/>
        <v>1.4071</v>
      </c>
      <c r="N1131" s="14"/>
      <c r="O1131" s="14"/>
      <c r="P1131" s="14"/>
      <c r="Q1131" s="83"/>
      <c r="R1131" s="83"/>
      <c r="V1131" s="36">
        <f t="shared" si="201"/>
        <v>9.25</v>
      </c>
      <c r="W1131" s="36">
        <f t="shared" si="202"/>
        <v>9.1900000000000013</v>
      </c>
    </row>
    <row r="1132" spans="1:26" x14ac:dyDescent="0.2">
      <c r="A1132" s="29">
        <v>42089</v>
      </c>
      <c r="B1132" s="2">
        <v>1907348.56</v>
      </c>
      <c r="C1132" s="2">
        <v>9.2200000000000006</v>
      </c>
      <c r="D1132" s="2">
        <f t="shared" si="203"/>
        <v>0</v>
      </c>
      <c r="E1132" s="30">
        <f t="shared" si="203"/>
        <v>0</v>
      </c>
      <c r="F1132" s="73">
        <f t="shared" si="204"/>
        <v>0</v>
      </c>
      <c r="G1132" s="43">
        <f t="shared" si="204"/>
        <v>0</v>
      </c>
      <c r="I1132" s="31">
        <f t="shared" si="194"/>
        <v>46.9</v>
      </c>
      <c r="J1132" s="137">
        <f t="shared" si="190"/>
        <v>25.535499999999999</v>
      </c>
      <c r="K1132" s="77">
        <f t="shared" si="199"/>
        <v>4.5964</v>
      </c>
      <c r="L1132" s="137">
        <f t="shared" si="193"/>
        <v>7.8170000000000002</v>
      </c>
      <c r="M1132" s="77">
        <f t="shared" si="200"/>
        <v>1.4071</v>
      </c>
      <c r="N1132" s="191" t="s">
        <v>54</v>
      </c>
      <c r="O1132" s="191"/>
      <c r="P1132" s="191"/>
      <c r="Q1132" s="83"/>
      <c r="R1132" s="83"/>
      <c r="V1132" s="36">
        <f t="shared" si="201"/>
        <v>9.25</v>
      </c>
      <c r="W1132" s="36">
        <f t="shared" si="202"/>
        <v>9.1900000000000013</v>
      </c>
    </row>
    <row r="1133" spans="1:26" x14ac:dyDescent="0.2">
      <c r="A1133" s="29">
        <v>42090</v>
      </c>
      <c r="B1133" s="2">
        <v>1907348.56</v>
      </c>
      <c r="C1133" s="2">
        <v>9.2200000000000006</v>
      </c>
      <c r="D1133" s="2">
        <f t="shared" si="203"/>
        <v>0</v>
      </c>
      <c r="E1133" s="30">
        <f t="shared" si="203"/>
        <v>0</v>
      </c>
      <c r="F1133" s="73">
        <f t="shared" si="204"/>
        <v>0</v>
      </c>
      <c r="G1133" s="43">
        <f t="shared" si="204"/>
        <v>0</v>
      </c>
      <c r="I1133" s="19">
        <f t="shared" si="194"/>
        <v>46.9</v>
      </c>
      <c r="J1133" s="138">
        <f t="shared" si="190"/>
        <v>25.535499999999999</v>
      </c>
      <c r="K1133" s="78">
        <f t="shared" si="199"/>
        <v>4.5964</v>
      </c>
      <c r="L1133" s="144">
        <f t="shared" si="193"/>
        <v>7.8170000000000002</v>
      </c>
      <c r="M1133" s="87">
        <f t="shared" si="200"/>
        <v>1.4071</v>
      </c>
      <c r="N1133" s="119" t="s">
        <v>52</v>
      </c>
      <c r="O1133" s="120">
        <f>SUM(J1108:J1138)</f>
        <v>791.47319999999968</v>
      </c>
      <c r="P1133" s="76">
        <f>SUM(L1108:L1138)</f>
        <v>242.28800000000015</v>
      </c>
      <c r="Q1133" s="83"/>
      <c r="R1133" s="83"/>
      <c r="V1133" s="36">
        <f t="shared" si="201"/>
        <v>9.25</v>
      </c>
      <c r="W1133" s="36">
        <f t="shared" si="202"/>
        <v>9.1900000000000013</v>
      </c>
    </row>
    <row r="1134" spans="1:26" x14ac:dyDescent="0.2">
      <c r="A1134" s="29">
        <v>42091</v>
      </c>
      <c r="B1134" s="2">
        <v>1907348.56</v>
      </c>
      <c r="C1134" s="2">
        <v>9.2200000000000006</v>
      </c>
      <c r="D1134" s="2">
        <f t="shared" si="203"/>
        <v>0</v>
      </c>
      <c r="E1134" s="30">
        <f t="shared" si="203"/>
        <v>0</v>
      </c>
      <c r="F1134" s="73">
        <f t="shared" si="204"/>
        <v>0</v>
      </c>
      <c r="G1134" s="43">
        <f t="shared" si="204"/>
        <v>0</v>
      </c>
      <c r="I1134" s="19">
        <f t="shared" si="194"/>
        <v>46.9</v>
      </c>
      <c r="J1134" s="138">
        <f t="shared" si="190"/>
        <v>25.535499999999999</v>
      </c>
      <c r="K1134" s="78">
        <f t="shared" si="199"/>
        <v>4.5964</v>
      </c>
      <c r="L1134" s="144">
        <f t="shared" si="193"/>
        <v>7.8170000000000002</v>
      </c>
      <c r="M1134" s="87">
        <f t="shared" si="200"/>
        <v>1.4071</v>
      </c>
      <c r="N1134" s="119" t="s">
        <v>53</v>
      </c>
      <c r="O1134" s="76">
        <f>SUM(K1108:K1138)</f>
        <v>142.46550000000002</v>
      </c>
      <c r="P1134" s="76">
        <f>SUM(M1108:M1138)</f>
        <v>43.613</v>
      </c>
      <c r="Q1134" s="83"/>
      <c r="R1134" s="83"/>
      <c r="V1134" s="36">
        <f t="shared" si="201"/>
        <v>9.25</v>
      </c>
      <c r="W1134" s="36">
        <f t="shared" si="202"/>
        <v>9.1900000000000013</v>
      </c>
      <c r="Y1134" s="3" t="s">
        <v>28</v>
      </c>
    </row>
    <row r="1135" spans="1:26" x14ac:dyDescent="0.2">
      <c r="A1135" s="29">
        <v>42092</v>
      </c>
      <c r="B1135" s="2">
        <v>1907348.56</v>
      </c>
      <c r="C1135" s="2">
        <v>9.2200000000000006</v>
      </c>
      <c r="D1135" s="2">
        <f t="shared" si="203"/>
        <v>0</v>
      </c>
      <c r="E1135" s="30">
        <f t="shared" si="203"/>
        <v>0</v>
      </c>
      <c r="F1135" s="73">
        <f t="shared" si="204"/>
        <v>0</v>
      </c>
      <c r="G1135" s="43">
        <f t="shared" si="204"/>
        <v>0</v>
      </c>
      <c r="I1135" s="19">
        <f t="shared" si="194"/>
        <v>46.9</v>
      </c>
      <c r="J1135" s="138">
        <f t="shared" ref="J1135:J1198" si="205">ROUND(IF(B1134&lt;=$R$1054,B1134*$S$1054/$O$1053,MAX(IF(B1134&lt;=$R$1055,B1134*$S$1055/$O$1053,MAX(IF(B1134&lt;=$R$1056,B1134*$S$1056/$O$1053,MAX(IF(B1134&lt;=$R$1057,B1134*$S$1057/$O$1053,MAX(IF(B1134&lt;=$R$1058,B1134*$S$1058/$O$1053,MAX(IF(B1134&lt;=$R$1059,B1134*$S$1059/$O$1053,MAX(IF(B1134&gt;$R$1060,B1134*$S$1060/$O$1053,0),$R$1059*$S$1059/$O$1053)),$R$1058*$S$1058/$O$1053)),$R$1057*$S$1057/$O$1053)),$R$1056*$S$1056/$O$1053)),$R$1055*$S$1055/$O$1053)),$R$1054*$S$1054/$O$1053)),4)</f>
        <v>25.535499999999999</v>
      </c>
      <c r="K1135" s="78">
        <f t="shared" si="199"/>
        <v>4.5964</v>
      </c>
      <c r="L1135" s="144">
        <f t="shared" si="193"/>
        <v>7.8170000000000002</v>
      </c>
      <c r="M1135" s="87">
        <f t="shared" si="200"/>
        <v>1.4071</v>
      </c>
      <c r="N1135" s="186" t="s">
        <v>7</v>
      </c>
      <c r="O1135" s="199"/>
      <c r="P1135" s="199"/>
      <c r="Q1135" s="83"/>
      <c r="R1135" s="83"/>
      <c r="V1135" s="36">
        <f t="shared" si="201"/>
        <v>9.25</v>
      </c>
      <c r="W1135" s="36">
        <f t="shared" si="202"/>
        <v>9.1900000000000013</v>
      </c>
      <c r="Y1135" s="36">
        <f>B1135*Y1136/12</f>
        <v>1589.4571333333333</v>
      </c>
    </row>
    <row r="1136" spans="1:26" x14ac:dyDescent="0.2">
      <c r="A1136" s="29">
        <v>42093</v>
      </c>
      <c r="B1136" s="2">
        <v>1907348.56</v>
      </c>
      <c r="C1136" s="2">
        <v>9.2200000000000006</v>
      </c>
      <c r="D1136" s="2">
        <f t="shared" si="203"/>
        <v>0</v>
      </c>
      <c r="E1136" s="30">
        <f t="shared" si="203"/>
        <v>0</v>
      </c>
      <c r="F1136" s="73">
        <f t="shared" si="204"/>
        <v>0</v>
      </c>
      <c r="G1136" s="43">
        <f t="shared" si="204"/>
        <v>0</v>
      </c>
      <c r="I1136" s="19">
        <f t="shared" si="194"/>
        <v>46.9</v>
      </c>
      <c r="J1136" s="138">
        <f t="shared" si="205"/>
        <v>25.535499999999999</v>
      </c>
      <c r="K1136" s="78">
        <f t="shared" si="199"/>
        <v>4.5964</v>
      </c>
      <c r="L1136" s="144">
        <f t="shared" si="193"/>
        <v>7.8170000000000002</v>
      </c>
      <c r="M1136" s="87">
        <f t="shared" si="200"/>
        <v>1.4071</v>
      </c>
      <c r="N1136" s="92" t="s">
        <v>43</v>
      </c>
      <c r="O1136" s="172" t="s">
        <v>39</v>
      </c>
      <c r="P1136" s="93" t="s">
        <v>40</v>
      </c>
      <c r="Q1136" s="83"/>
      <c r="R1136" s="83"/>
      <c r="V1136" s="36">
        <f t="shared" si="201"/>
        <v>9.25</v>
      </c>
      <c r="W1136" s="36">
        <f t="shared" si="202"/>
        <v>9.1900000000000013</v>
      </c>
      <c r="Y1136" s="57">
        <v>0.01</v>
      </c>
      <c r="Z1136" s="57"/>
    </row>
    <row r="1137" spans="1:23" x14ac:dyDescent="0.2">
      <c r="A1137" s="29">
        <v>42094</v>
      </c>
      <c r="B1137" s="31">
        <v>1897837.44</v>
      </c>
      <c r="C1137" s="31">
        <v>9.17</v>
      </c>
      <c r="D1137" s="2">
        <f t="shared" si="203"/>
        <v>-9511.1200000001118</v>
      </c>
      <c r="E1137" s="30">
        <f t="shared" si="203"/>
        <v>-5.0000000000000711E-2</v>
      </c>
      <c r="F1137" s="73">
        <f t="shared" si="204"/>
        <v>-4.9865662729208296E-3</v>
      </c>
      <c r="G1137" s="43">
        <f t="shared" si="204"/>
        <v>-5.4229934924078854E-3</v>
      </c>
      <c r="I1137" s="32">
        <f t="shared" si="194"/>
        <v>46.9</v>
      </c>
      <c r="J1137" s="138">
        <f t="shared" si="205"/>
        <v>25.535499999999999</v>
      </c>
      <c r="K1137" s="78">
        <f t="shared" si="199"/>
        <v>4.5964</v>
      </c>
      <c r="L1137" s="144">
        <f t="shared" si="193"/>
        <v>7.8170000000000002</v>
      </c>
      <c r="M1137" s="87">
        <f t="shared" si="200"/>
        <v>1.4071</v>
      </c>
      <c r="N1137" s="94">
        <f>SUM(I1108:I1137)</f>
        <v>1407.0000000000005</v>
      </c>
      <c r="O1137" s="89">
        <f>IF(SUM(J1108:J1138)&lt;20000,20000,SUM(J1108:J1138))</f>
        <v>20000</v>
      </c>
      <c r="P1137" s="91">
        <f>IF(SUM(L1108:L1138)&lt;6000,6000,SUM(L1108:L1138))</f>
        <v>6000</v>
      </c>
      <c r="Q1137" s="83"/>
      <c r="R1137" s="83"/>
      <c r="V1137" s="36">
        <f t="shared" si="201"/>
        <v>9.1999999999999993</v>
      </c>
      <c r="W1137" s="36">
        <f t="shared" si="202"/>
        <v>9.14</v>
      </c>
    </row>
    <row r="1138" spans="1:23" x14ac:dyDescent="0.2">
      <c r="A1138" s="29">
        <v>42095</v>
      </c>
      <c r="B1138" s="2">
        <v>1897837.44</v>
      </c>
      <c r="C1138" s="2">
        <v>9.17</v>
      </c>
      <c r="D1138" s="2">
        <f t="shared" si="203"/>
        <v>0</v>
      </c>
      <c r="E1138" s="30">
        <f t="shared" si="203"/>
        <v>0</v>
      </c>
      <c r="F1138" s="73">
        <f t="shared" si="204"/>
        <v>0</v>
      </c>
      <c r="G1138" s="43">
        <f t="shared" si="204"/>
        <v>0</v>
      </c>
      <c r="I1138" s="31">
        <f t="shared" si="194"/>
        <v>46.67</v>
      </c>
      <c r="J1138" s="139">
        <f t="shared" si="205"/>
        <v>25.408200000000001</v>
      </c>
      <c r="K1138" s="79">
        <f t="shared" si="199"/>
        <v>4.5735000000000001</v>
      </c>
      <c r="L1138" s="139">
        <f t="shared" si="193"/>
        <v>7.7779999999999996</v>
      </c>
      <c r="M1138" s="79">
        <f t="shared" si="200"/>
        <v>1.4</v>
      </c>
      <c r="N1138" s="94">
        <f>ROUND(N1137*18/118,2)</f>
        <v>214.63</v>
      </c>
      <c r="O1138" s="95">
        <f>IF(O1137=TRUE,SUM(K1108:K1138),O1137*18%)</f>
        <v>3600</v>
      </c>
      <c r="P1138" s="96">
        <f>IF(P1137=TRUE,SUM(M1108:M1138),P1137*18%)</f>
        <v>1080</v>
      </c>
      <c r="Q1138" s="83"/>
      <c r="R1138" s="83"/>
      <c r="V1138" s="36">
        <f t="shared" si="201"/>
        <v>9.1999999999999993</v>
      </c>
      <c r="W1138" s="36">
        <f t="shared" si="202"/>
        <v>9.14</v>
      </c>
    </row>
    <row r="1139" spans="1:23" x14ac:dyDescent="0.2">
      <c r="A1139" s="29">
        <v>42096</v>
      </c>
      <c r="B1139" s="2">
        <v>1897837.44</v>
      </c>
      <c r="C1139" s="2">
        <v>9.17</v>
      </c>
      <c r="D1139" s="2">
        <f t="shared" si="203"/>
        <v>0</v>
      </c>
      <c r="E1139" s="30">
        <f t="shared" si="203"/>
        <v>0</v>
      </c>
      <c r="F1139" s="73">
        <f t="shared" si="204"/>
        <v>0</v>
      </c>
      <c r="G1139" s="43">
        <f t="shared" si="204"/>
        <v>0</v>
      </c>
      <c r="I1139" s="31">
        <f t="shared" si="194"/>
        <v>46.67</v>
      </c>
      <c r="J1139" s="137">
        <f t="shared" si="205"/>
        <v>25.408200000000001</v>
      </c>
      <c r="K1139" s="77">
        <f t="shared" si="199"/>
        <v>4.5735000000000001</v>
      </c>
      <c r="L1139" s="137">
        <f t="shared" si="193"/>
        <v>7.7779999999999996</v>
      </c>
      <c r="M1139" s="77">
        <f t="shared" si="200"/>
        <v>1.4</v>
      </c>
      <c r="N1139" s="190" t="s">
        <v>47</v>
      </c>
      <c r="O1139" s="190"/>
      <c r="P1139" s="190"/>
      <c r="Q1139" s="83"/>
      <c r="R1139" s="83"/>
      <c r="V1139" s="36">
        <f t="shared" si="201"/>
        <v>9.1999999999999993</v>
      </c>
      <c r="W1139" s="36">
        <f t="shared" si="202"/>
        <v>9.14</v>
      </c>
    </row>
    <row r="1140" spans="1:23" x14ac:dyDescent="0.2">
      <c r="A1140" s="29">
        <v>42097</v>
      </c>
      <c r="B1140" s="2">
        <v>1897837.44</v>
      </c>
      <c r="C1140" s="2">
        <v>9.17</v>
      </c>
      <c r="D1140" s="2">
        <f t="shared" si="203"/>
        <v>0</v>
      </c>
      <c r="E1140" s="30">
        <f t="shared" si="203"/>
        <v>0</v>
      </c>
      <c r="F1140" s="73">
        <f t="shared" si="204"/>
        <v>0</v>
      </c>
      <c r="G1140" s="43">
        <f t="shared" si="204"/>
        <v>0</v>
      </c>
      <c r="I1140" s="19">
        <f t="shared" si="194"/>
        <v>46.67</v>
      </c>
      <c r="J1140" s="138">
        <f t="shared" si="205"/>
        <v>25.408200000000001</v>
      </c>
      <c r="K1140" s="78">
        <f t="shared" si="199"/>
        <v>4.5735000000000001</v>
      </c>
      <c r="L1140" s="144">
        <f t="shared" si="193"/>
        <v>7.7779999999999996</v>
      </c>
      <c r="M1140" s="87">
        <f t="shared" si="200"/>
        <v>1.4</v>
      </c>
      <c r="N1140" s="14"/>
      <c r="O1140" s="14"/>
      <c r="P1140" s="14"/>
      <c r="V1140" s="36">
        <f t="shared" si="201"/>
        <v>9.1999999999999993</v>
      </c>
      <c r="W1140" s="36">
        <f t="shared" si="202"/>
        <v>9.14</v>
      </c>
    </row>
    <row r="1141" spans="1:23" x14ac:dyDescent="0.2">
      <c r="A1141" s="29">
        <v>42098</v>
      </c>
      <c r="B1141" s="2">
        <v>1897837.44</v>
      </c>
      <c r="C1141" s="2">
        <v>9.17</v>
      </c>
      <c r="D1141" s="2">
        <f t="shared" si="203"/>
        <v>0</v>
      </c>
      <c r="E1141" s="30">
        <f t="shared" si="203"/>
        <v>0</v>
      </c>
      <c r="F1141" s="73">
        <f t="shared" si="204"/>
        <v>0</v>
      </c>
      <c r="G1141" s="43">
        <f t="shared" si="204"/>
        <v>0</v>
      </c>
      <c r="I1141" s="19">
        <f t="shared" si="194"/>
        <v>46.67</v>
      </c>
      <c r="J1141" s="138">
        <f t="shared" si="205"/>
        <v>25.408200000000001</v>
      </c>
      <c r="K1141" s="78">
        <f t="shared" si="199"/>
        <v>4.5735000000000001</v>
      </c>
      <c r="L1141" s="144">
        <f t="shared" si="193"/>
        <v>7.7779999999999996</v>
      </c>
      <c r="M1141" s="87">
        <f t="shared" si="200"/>
        <v>1.4</v>
      </c>
      <c r="N1141" s="14"/>
      <c r="O1141" s="14"/>
      <c r="P1141" s="14"/>
      <c r="V1141" s="36">
        <f t="shared" si="201"/>
        <v>9.1999999999999993</v>
      </c>
      <c r="W1141" s="36">
        <f t="shared" si="202"/>
        <v>9.14</v>
      </c>
    </row>
    <row r="1142" spans="1:23" x14ac:dyDescent="0.2">
      <c r="A1142" s="29">
        <v>42099</v>
      </c>
      <c r="B1142" s="2">
        <v>1897837.44</v>
      </c>
      <c r="C1142" s="2">
        <v>9.17</v>
      </c>
      <c r="D1142" s="2">
        <f t="shared" si="203"/>
        <v>0</v>
      </c>
      <c r="E1142" s="30">
        <f t="shared" si="203"/>
        <v>0</v>
      </c>
      <c r="F1142" s="73">
        <f t="shared" si="204"/>
        <v>0</v>
      </c>
      <c r="G1142" s="43">
        <f t="shared" si="204"/>
        <v>0</v>
      </c>
      <c r="I1142" s="19">
        <f t="shared" si="194"/>
        <v>46.67</v>
      </c>
      <c r="J1142" s="138">
        <f t="shared" si="205"/>
        <v>25.408200000000001</v>
      </c>
      <c r="K1142" s="78">
        <f t="shared" si="199"/>
        <v>4.5735000000000001</v>
      </c>
      <c r="L1142" s="144">
        <f t="shared" si="193"/>
        <v>7.7779999999999996</v>
      </c>
      <c r="M1142" s="87">
        <f t="shared" si="200"/>
        <v>1.4</v>
      </c>
      <c r="N1142" s="14"/>
      <c r="O1142" s="14"/>
      <c r="P1142" s="14"/>
      <c r="V1142" s="36">
        <f t="shared" si="201"/>
        <v>9.1999999999999993</v>
      </c>
      <c r="W1142" s="36">
        <f t="shared" si="202"/>
        <v>9.14</v>
      </c>
    </row>
    <row r="1143" spans="1:23" x14ac:dyDescent="0.2">
      <c r="A1143" s="29">
        <v>42100</v>
      </c>
      <c r="B1143" s="2">
        <v>1897837.44</v>
      </c>
      <c r="C1143" s="2">
        <v>9.17</v>
      </c>
      <c r="D1143" s="2">
        <f t="shared" si="203"/>
        <v>0</v>
      </c>
      <c r="E1143" s="30">
        <f t="shared" si="203"/>
        <v>0</v>
      </c>
      <c r="F1143" s="73">
        <f t="shared" si="204"/>
        <v>0</v>
      </c>
      <c r="G1143" s="43">
        <f t="shared" si="204"/>
        <v>0</v>
      </c>
      <c r="I1143" s="19">
        <f t="shared" si="194"/>
        <v>46.67</v>
      </c>
      <c r="J1143" s="138">
        <f t="shared" si="205"/>
        <v>25.408200000000001</v>
      </c>
      <c r="K1143" s="78">
        <f t="shared" si="199"/>
        <v>4.5735000000000001</v>
      </c>
      <c r="L1143" s="144">
        <f t="shared" si="193"/>
        <v>7.7779999999999996</v>
      </c>
      <c r="M1143" s="87">
        <f t="shared" si="200"/>
        <v>1.4</v>
      </c>
      <c r="N1143" s="14"/>
      <c r="O1143" s="14"/>
      <c r="P1143" s="14"/>
      <c r="V1143" s="36">
        <f t="shared" si="201"/>
        <v>9.1999999999999993</v>
      </c>
      <c r="W1143" s="36">
        <f t="shared" si="202"/>
        <v>9.14</v>
      </c>
    </row>
    <row r="1144" spans="1:23" x14ac:dyDescent="0.2">
      <c r="A1144" s="29">
        <v>42101</v>
      </c>
      <c r="B1144" s="2">
        <v>1897837.44</v>
      </c>
      <c r="C1144" s="2">
        <v>9.17</v>
      </c>
      <c r="D1144" s="2">
        <f t="shared" si="203"/>
        <v>0</v>
      </c>
      <c r="E1144" s="30">
        <f t="shared" si="203"/>
        <v>0</v>
      </c>
      <c r="F1144" s="73">
        <f t="shared" si="204"/>
        <v>0</v>
      </c>
      <c r="G1144" s="43">
        <f t="shared" si="204"/>
        <v>0</v>
      </c>
      <c r="I1144" s="19">
        <f t="shared" ref="I1144:I1166" si="206">ROUND(B1143*$N$2/$O$1053,2)</f>
        <v>46.67</v>
      </c>
      <c r="J1144" s="138">
        <f t="shared" si="205"/>
        <v>25.408200000000001</v>
      </c>
      <c r="K1144" s="78">
        <f t="shared" si="199"/>
        <v>4.5735000000000001</v>
      </c>
      <c r="L1144" s="144">
        <f t="shared" ref="L1144:L1207" si="207">ROUND(IF(B1143&lt;=$R$1064,B1143*$S$1064/$O$1053,IF(B1143&gt;$R$1065,B1143*$S$1065/$O$1053,0)),4)</f>
        <v>7.7779999999999996</v>
      </c>
      <c r="M1144" s="87">
        <f t="shared" si="200"/>
        <v>1.4</v>
      </c>
      <c r="N1144" s="14"/>
      <c r="O1144" s="14"/>
      <c r="P1144" s="14"/>
      <c r="V1144" s="36">
        <f t="shared" si="201"/>
        <v>9.1999999999999993</v>
      </c>
      <c r="W1144" s="36">
        <f t="shared" si="202"/>
        <v>9.14</v>
      </c>
    </row>
    <row r="1145" spans="1:23" x14ac:dyDescent="0.2">
      <c r="A1145" s="29">
        <v>42102</v>
      </c>
      <c r="B1145" s="2">
        <v>1897837.44</v>
      </c>
      <c r="C1145" s="2">
        <v>9.17</v>
      </c>
      <c r="D1145" s="2">
        <f t="shared" si="203"/>
        <v>0</v>
      </c>
      <c r="E1145" s="30">
        <f t="shared" si="203"/>
        <v>0</v>
      </c>
      <c r="F1145" s="73">
        <f t="shared" si="204"/>
        <v>0</v>
      </c>
      <c r="G1145" s="43">
        <f t="shared" si="204"/>
        <v>0</v>
      </c>
      <c r="I1145" s="31">
        <f t="shared" si="206"/>
        <v>46.67</v>
      </c>
      <c r="J1145" s="137">
        <f t="shared" si="205"/>
        <v>25.408200000000001</v>
      </c>
      <c r="K1145" s="77">
        <f t="shared" si="199"/>
        <v>4.5735000000000001</v>
      </c>
      <c r="L1145" s="137">
        <f t="shared" si="207"/>
        <v>7.7779999999999996</v>
      </c>
      <c r="M1145" s="77">
        <f t="shared" si="200"/>
        <v>1.4</v>
      </c>
      <c r="N1145" s="14"/>
      <c r="O1145" s="14"/>
      <c r="P1145" s="14"/>
      <c r="V1145" s="36">
        <f t="shared" si="201"/>
        <v>9.1999999999999993</v>
      </c>
      <c r="W1145" s="36">
        <f t="shared" si="202"/>
        <v>9.14</v>
      </c>
    </row>
    <row r="1146" spans="1:23" x14ac:dyDescent="0.2">
      <c r="A1146" s="29">
        <v>42103</v>
      </c>
      <c r="B1146" s="2">
        <v>1897837.44</v>
      </c>
      <c r="C1146" s="2">
        <v>9.17</v>
      </c>
      <c r="D1146" s="2">
        <f t="shared" si="203"/>
        <v>0</v>
      </c>
      <c r="E1146" s="30">
        <f t="shared" si="203"/>
        <v>0</v>
      </c>
      <c r="F1146" s="73">
        <f t="shared" si="204"/>
        <v>0</v>
      </c>
      <c r="G1146" s="43">
        <f t="shared" si="204"/>
        <v>0</v>
      </c>
      <c r="I1146" s="31">
        <f t="shared" si="206"/>
        <v>46.67</v>
      </c>
      <c r="J1146" s="137">
        <f t="shared" si="205"/>
        <v>25.408200000000001</v>
      </c>
      <c r="K1146" s="77">
        <f t="shared" si="199"/>
        <v>4.5735000000000001</v>
      </c>
      <c r="L1146" s="137">
        <f t="shared" si="207"/>
        <v>7.7779999999999996</v>
      </c>
      <c r="M1146" s="77">
        <f t="shared" si="200"/>
        <v>1.4</v>
      </c>
      <c r="N1146" s="14"/>
      <c r="O1146" s="14"/>
      <c r="P1146" s="14"/>
      <c r="V1146" s="36">
        <f t="shared" si="201"/>
        <v>9.1999999999999993</v>
      </c>
      <c r="W1146" s="36">
        <f t="shared" si="202"/>
        <v>9.14</v>
      </c>
    </row>
    <row r="1147" spans="1:23" x14ac:dyDescent="0.2">
      <c r="A1147" s="29">
        <v>42104</v>
      </c>
      <c r="B1147" s="2">
        <v>1897837.44</v>
      </c>
      <c r="C1147" s="2">
        <v>9.17</v>
      </c>
      <c r="D1147" s="2">
        <f t="shared" si="203"/>
        <v>0</v>
      </c>
      <c r="E1147" s="30">
        <f t="shared" si="203"/>
        <v>0</v>
      </c>
      <c r="F1147" s="73">
        <f t="shared" si="204"/>
        <v>0</v>
      </c>
      <c r="G1147" s="43">
        <f t="shared" si="204"/>
        <v>0</v>
      </c>
      <c r="I1147" s="19">
        <f t="shared" si="206"/>
        <v>46.67</v>
      </c>
      <c r="J1147" s="138">
        <f t="shared" si="205"/>
        <v>25.408200000000001</v>
      </c>
      <c r="K1147" s="78">
        <f t="shared" si="199"/>
        <v>4.5735000000000001</v>
      </c>
      <c r="L1147" s="144">
        <f t="shared" si="207"/>
        <v>7.7779999999999996</v>
      </c>
      <c r="M1147" s="87">
        <f t="shared" si="200"/>
        <v>1.4</v>
      </c>
      <c r="N1147" s="14"/>
      <c r="O1147" s="14"/>
      <c r="P1147" s="14"/>
      <c r="V1147" s="36">
        <f t="shared" si="201"/>
        <v>9.1999999999999993</v>
      </c>
      <c r="W1147" s="36">
        <f t="shared" si="202"/>
        <v>9.14</v>
      </c>
    </row>
    <row r="1148" spans="1:23" x14ac:dyDescent="0.2">
      <c r="A1148" s="29">
        <v>42105</v>
      </c>
      <c r="B1148" s="2">
        <v>1897837.44</v>
      </c>
      <c r="C1148" s="2">
        <v>9.17</v>
      </c>
      <c r="D1148" s="2">
        <f t="shared" si="203"/>
        <v>0</v>
      </c>
      <c r="E1148" s="30">
        <f t="shared" si="203"/>
        <v>0</v>
      </c>
      <c r="F1148" s="73">
        <f t="shared" si="204"/>
        <v>0</v>
      </c>
      <c r="G1148" s="43">
        <f t="shared" si="204"/>
        <v>0</v>
      </c>
      <c r="I1148" s="19">
        <f t="shared" si="206"/>
        <v>46.67</v>
      </c>
      <c r="J1148" s="138">
        <f t="shared" si="205"/>
        <v>25.408200000000001</v>
      </c>
      <c r="K1148" s="78">
        <f t="shared" si="199"/>
        <v>4.5735000000000001</v>
      </c>
      <c r="L1148" s="144">
        <f t="shared" si="207"/>
        <v>7.7779999999999996</v>
      </c>
      <c r="M1148" s="87">
        <f t="shared" si="200"/>
        <v>1.4</v>
      </c>
      <c r="N1148" s="14"/>
      <c r="O1148" s="14"/>
      <c r="P1148" s="14"/>
      <c r="V1148" s="36">
        <f t="shared" si="201"/>
        <v>9.1999999999999993</v>
      </c>
      <c r="W1148" s="36">
        <f t="shared" si="202"/>
        <v>9.14</v>
      </c>
    </row>
    <row r="1149" spans="1:23" x14ac:dyDescent="0.2">
      <c r="A1149" s="29">
        <v>42106</v>
      </c>
      <c r="B1149" s="2">
        <v>1897837.44</v>
      </c>
      <c r="C1149" s="2">
        <v>9.17</v>
      </c>
      <c r="D1149" s="2">
        <f t="shared" si="203"/>
        <v>0</v>
      </c>
      <c r="E1149" s="30">
        <f t="shared" si="203"/>
        <v>0</v>
      </c>
      <c r="F1149" s="73">
        <f t="shared" si="204"/>
        <v>0</v>
      </c>
      <c r="G1149" s="43">
        <f t="shared" si="204"/>
        <v>0</v>
      </c>
      <c r="I1149" s="19">
        <f t="shared" si="206"/>
        <v>46.67</v>
      </c>
      <c r="J1149" s="138">
        <f t="shared" si="205"/>
        <v>25.408200000000001</v>
      </c>
      <c r="K1149" s="78">
        <f t="shared" si="199"/>
        <v>4.5735000000000001</v>
      </c>
      <c r="L1149" s="144">
        <f t="shared" si="207"/>
        <v>7.7779999999999996</v>
      </c>
      <c r="M1149" s="87">
        <f t="shared" si="200"/>
        <v>1.4</v>
      </c>
      <c r="N1149" s="14"/>
      <c r="O1149" s="14"/>
      <c r="P1149" s="14"/>
      <c r="V1149" s="36">
        <f t="shared" si="201"/>
        <v>9.1999999999999993</v>
      </c>
      <c r="W1149" s="36">
        <f t="shared" si="202"/>
        <v>9.14</v>
      </c>
    </row>
    <row r="1150" spans="1:23" x14ac:dyDescent="0.2">
      <c r="A1150" s="29">
        <v>42107</v>
      </c>
      <c r="B1150" s="2">
        <v>1897837.44</v>
      </c>
      <c r="C1150" s="2">
        <v>9.17</v>
      </c>
      <c r="D1150" s="2">
        <f t="shared" si="203"/>
        <v>0</v>
      </c>
      <c r="E1150" s="30">
        <f t="shared" si="203"/>
        <v>0</v>
      </c>
      <c r="F1150" s="73">
        <f t="shared" si="204"/>
        <v>0</v>
      </c>
      <c r="G1150" s="43">
        <f t="shared" si="204"/>
        <v>0</v>
      </c>
      <c r="I1150" s="19">
        <f t="shared" si="206"/>
        <v>46.67</v>
      </c>
      <c r="J1150" s="138">
        <f t="shared" si="205"/>
        <v>25.408200000000001</v>
      </c>
      <c r="K1150" s="78">
        <f t="shared" si="199"/>
        <v>4.5735000000000001</v>
      </c>
      <c r="L1150" s="144">
        <f t="shared" si="207"/>
        <v>7.7779999999999996</v>
      </c>
      <c r="M1150" s="87">
        <f t="shared" si="200"/>
        <v>1.4</v>
      </c>
      <c r="N1150" s="14"/>
      <c r="O1150" s="14"/>
      <c r="P1150" s="14"/>
      <c r="V1150" s="36">
        <f t="shared" si="201"/>
        <v>9.1999999999999993</v>
      </c>
      <c r="W1150" s="36">
        <f t="shared" si="202"/>
        <v>9.14</v>
      </c>
    </row>
    <row r="1151" spans="1:23" x14ac:dyDescent="0.2">
      <c r="A1151" s="29">
        <v>42108</v>
      </c>
      <c r="B1151" s="2">
        <v>1897837.44</v>
      </c>
      <c r="C1151" s="2">
        <v>9.17</v>
      </c>
      <c r="D1151" s="2">
        <f t="shared" si="203"/>
        <v>0</v>
      </c>
      <c r="E1151" s="30">
        <f t="shared" si="203"/>
        <v>0</v>
      </c>
      <c r="F1151" s="73">
        <f t="shared" si="204"/>
        <v>0</v>
      </c>
      <c r="G1151" s="43">
        <f t="shared" si="204"/>
        <v>0</v>
      </c>
      <c r="I1151" s="19">
        <f t="shared" si="206"/>
        <v>46.67</v>
      </c>
      <c r="J1151" s="138">
        <f t="shared" si="205"/>
        <v>25.408200000000001</v>
      </c>
      <c r="K1151" s="78">
        <f t="shared" si="199"/>
        <v>4.5735000000000001</v>
      </c>
      <c r="L1151" s="144">
        <f t="shared" si="207"/>
        <v>7.7779999999999996</v>
      </c>
      <c r="M1151" s="87">
        <f t="shared" si="200"/>
        <v>1.4</v>
      </c>
      <c r="N1151" s="14"/>
      <c r="O1151" s="14"/>
      <c r="P1151" s="14"/>
      <c r="V1151" s="36">
        <f t="shared" si="201"/>
        <v>9.1999999999999993</v>
      </c>
      <c r="W1151" s="36">
        <f t="shared" si="202"/>
        <v>9.14</v>
      </c>
    </row>
    <row r="1152" spans="1:23" x14ac:dyDescent="0.2">
      <c r="A1152" s="29">
        <v>42109</v>
      </c>
      <c r="B1152" s="2">
        <v>1897837.44</v>
      </c>
      <c r="C1152" s="2">
        <v>9.17</v>
      </c>
      <c r="D1152" s="2">
        <f t="shared" si="203"/>
        <v>0</v>
      </c>
      <c r="E1152" s="30">
        <f t="shared" si="203"/>
        <v>0</v>
      </c>
      <c r="F1152" s="73">
        <f t="shared" si="204"/>
        <v>0</v>
      </c>
      <c r="G1152" s="43">
        <f t="shared" si="204"/>
        <v>0</v>
      </c>
      <c r="I1152" s="31">
        <f t="shared" si="206"/>
        <v>46.67</v>
      </c>
      <c r="J1152" s="137">
        <f t="shared" si="205"/>
        <v>25.408200000000001</v>
      </c>
      <c r="K1152" s="77">
        <f t="shared" si="199"/>
        <v>4.5735000000000001</v>
      </c>
      <c r="L1152" s="137">
        <f t="shared" si="207"/>
        <v>7.7779999999999996</v>
      </c>
      <c r="M1152" s="77">
        <f t="shared" si="200"/>
        <v>1.4</v>
      </c>
      <c r="N1152" s="14"/>
      <c r="O1152" s="116"/>
      <c r="P1152" s="14"/>
      <c r="V1152" s="36">
        <f t="shared" si="201"/>
        <v>9.1999999999999993</v>
      </c>
      <c r="W1152" s="36">
        <f t="shared" si="202"/>
        <v>9.14</v>
      </c>
    </row>
    <row r="1153" spans="1:27" x14ac:dyDescent="0.2">
      <c r="A1153" s="29">
        <v>42110</v>
      </c>
      <c r="B1153" s="2">
        <v>1897837.44</v>
      </c>
      <c r="C1153" s="2">
        <v>9.17</v>
      </c>
      <c r="D1153" s="2">
        <f t="shared" si="203"/>
        <v>0</v>
      </c>
      <c r="E1153" s="30">
        <f t="shared" si="203"/>
        <v>0</v>
      </c>
      <c r="F1153" s="73">
        <f t="shared" si="204"/>
        <v>0</v>
      </c>
      <c r="G1153" s="43">
        <f t="shared" si="204"/>
        <v>0</v>
      </c>
      <c r="I1153" s="31">
        <f t="shared" si="206"/>
        <v>46.67</v>
      </c>
      <c r="J1153" s="137">
        <f t="shared" si="205"/>
        <v>25.408200000000001</v>
      </c>
      <c r="K1153" s="77">
        <f t="shared" si="199"/>
        <v>4.5735000000000001</v>
      </c>
      <c r="L1153" s="137">
        <f t="shared" si="207"/>
        <v>7.7779999999999996</v>
      </c>
      <c r="M1153" s="77">
        <f t="shared" si="200"/>
        <v>1.4</v>
      </c>
      <c r="N1153" s="14"/>
      <c r="O1153" s="14"/>
      <c r="P1153" s="14"/>
      <c r="V1153" s="36">
        <f t="shared" si="201"/>
        <v>9.1999999999999993</v>
      </c>
      <c r="W1153" s="36">
        <f t="shared" si="202"/>
        <v>9.14</v>
      </c>
    </row>
    <row r="1154" spans="1:27" x14ac:dyDescent="0.2">
      <c r="A1154" s="29">
        <v>42111</v>
      </c>
      <c r="B1154" s="2">
        <v>1897837.44</v>
      </c>
      <c r="C1154" s="2">
        <v>9.17</v>
      </c>
      <c r="D1154" s="2">
        <f t="shared" si="203"/>
        <v>0</v>
      </c>
      <c r="E1154" s="30">
        <f t="shared" si="203"/>
        <v>0</v>
      </c>
      <c r="F1154" s="73">
        <f t="shared" si="204"/>
        <v>0</v>
      </c>
      <c r="G1154" s="43">
        <f t="shared" si="204"/>
        <v>0</v>
      </c>
      <c r="I1154" s="19">
        <f t="shared" si="206"/>
        <v>46.67</v>
      </c>
      <c r="J1154" s="138">
        <f t="shared" si="205"/>
        <v>25.408200000000001</v>
      </c>
      <c r="K1154" s="78">
        <f t="shared" si="199"/>
        <v>4.5735000000000001</v>
      </c>
      <c r="L1154" s="144">
        <f t="shared" si="207"/>
        <v>7.7779999999999996</v>
      </c>
      <c r="M1154" s="87">
        <f t="shared" si="200"/>
        <v>1.4</v>
      </c>
      <c r="N1154" s="14"/>
      <c r="O1154" s="14"/>
      <c r="P1154" s="14"/>
      <c r="V1154" s="36">
        <f t="shared" si="201"/>
        <v>9.1999999999999993</v>
      </c>
      <c r="W1154" s="36">
        <f t="shared" si="202"/>
        <v>9.14</v>
      </c>
    </row>
    <row r="1155" spans="1:27" x14ac:dyDescent="0.2">
      <c r="A1155" s="29">
        <v>42112</v>
      </c>
      <c r="B1155" s="2">
        <v>1897837.44</v>
      </c>
      <c r="C1155" s="2">
        <v>9.17</v>
      </c>
      <c r="D1155" s="2">
        <f t="shared" si="203"/>
        <v>0</v>
      </c>
      <c r="E1155" s="30">
        <f t="shared" si="203"/>
        <v>0</v>
      </c>
      <c r="F1155" s="73">
        <f t="shared" si="204"/>
        <v>0</v>
      </c>
      <c r="G1155" s="43">
        <f t="shared" si="204"/>
        <v>0</v>
      </c>
      <c r="I1155" s="19">
        <f t="shared" si="206"/>
        <v>46.67</v>
      </c>
      <c r="J1155" s="138">
        <f t="shared" si="205"/>
        <v>25.408200000000001</v>
      </c>
      <c r="K1155" s="78">
        <f t="shared" si="199"/>
        <v>4.5735000000000001</v>
      </c>
      <c r="L1155" s="144">
        <f t="shared" si="207"/>
        <v>7.7779999999999996</v>
      </c>
      <c r="M1155" s="87">
        <f t="shared" si="200"/>
        <v>1.4</v>
      </c>
      <c r="N1155" s="14"/>
      <c r="O1155" s="14"/>
      <c r="P1155" s="14"/>
      <c r="V1155" s="36">
        <f t="shared" si="201"/>
        <v>9.1999999999999993</v>
      </c>
      <c r="W1155" s="36">
        <f t="shared" si="202"/>
        <v>9.14</v>
      </c>
    </row>
    <row r="1156" spans="1:27" x14ac:dyDescent="0.2">
      <c r="A1156" s="29">
        <v>42113</v>
      </c>
      <c r="B1156" s="2">
        <v>1897837.44</v>
      </c>
      <c r="C1156" s="2">
        <v>9.17</v>
      </c>
      <c r="D1156" s="2">
        <f t="shared" si="203"/>
        <v>0</v>
      </c>
      <c r="E1156" s="30">
        <f t="shared" si="203"/>
        <v>0</v>
      </c>
      <c r="F1156" s="73">
        <f t="shared" si="204"/>
        <v>0</v>
      </c>
      <c r="G1156" s="43">
        <f t="shared" si="204"/>
        <v>0</v>
      </c>
      <c r="I1156" s="19">
        <f t="shared" si="206"/>
        <v>46.67</v>
      </c>
      <c r="J1156" s="138">
        <f t="shared" si="205"/>
        <v>25.408200000000001</v>
      </c>
      <c r="K1156" s="78">
        <f t="shared" si="199"/>
        <v>4.5735000000000001</v>
      </c>
      <c r="L1156" s="144">
        <f t="shared" si="207"/>
        <v>7.7779999999999996</v>
      </c>
      <c r="M1156" s="87">
        <f t="shared" si="200"/>
        <v>1.4</v>
      </c>
      <c r="N1156" s="14"/>
      <c r="O1156" s="14"/>
      <c r="P1156" s="14"/>
      <c r="V1156" s="36">
        <f t="shared" si="201"/>
        <v>9.1999999999999993</v>
      </c>
      <c r="W1156" s="36">
        <f t="shared" si="202"/>
        <v>9.14</v>
      </c>
    </row>
    <row r="1157" spans="1:27" x14ac:dyDescent="0.2">
      <c r="A1157" s="29">
        <v>42114</v>
      </c>
      <c r="B1157" s="2">
        <v>1897837.44</v>
      </c>
      <c r="C1157" s="2">
        <v>9.17</v>
      </c>
      <c r="D1157" s="2">
        <f t="shared" si="203"/>
        <v>0</v>
      </c>
      <c r="E1157" s="30">
        <f t="shared" si="203"/>
        <v>0</v>
      </c>
      <c r="F1157" s="73">
        <f t="shared" si="204"/>
        <v>0</v>
      </c>
      <c r="G1157" s="43">
        <f t="shared" si="204"/>
        <v>0</v>
      </c>
      <c r="I1157" s="19">
        <f t="shared" si="206"/>
        <v>46.67</v>
      </c>
      <c r="J1157" s="138">
        <f t="shared" si="205"/>
        <v>25.408200000000001</v>
      </c>
      <c r="K1157" s="78">
        <f t="shared" si="199"/>
        <v>4.5735000000000001</v>
      </c>
      <c r="L1157" s="144">
        <f t="shared" si="207"/>
        <v>7.7779999999999996</v>
      </c>
      <c r="M1157" s="87">
        <f t="shared" si="200"/>
        <v>1.4</v>
      </c>
      <c r="N1157" s="14"/>
      <c r="O1157" s="14"/>
      <c r="P1157" s="14"/>
      <c r="V1157" s="36">
        <f t="shared" si="201"/>
        <v>9.1999999999999993</v>
      </c>
      <c r="W1157" s="36">
        <f t="shared" si="202"/>
        <v>9.14</v>
      </c>
    </row>
    <row r="1158" spans="1:27" x14ac:dyDescent="0.2">
      <c r="A1158" s="29">
        <v>42115</v>
      </c>
      <c r="B1158" s="2">
        <v>1897837.44</v>
      </c>
      <c r="C1158" s="2">
        <v>9.17</v>
      </c>
      <c r="D1158" s="2">
        <f t="shared" si="203"/>
        <v>0</v>
      </c>
      <c r="E1158" s="30">
        <f t="shared" si="203"/>
        <v>0</v>
      </c>
      <c r="F1158" s="73">
        <f t="shared" si="204"/>
        <v>0</v>
      </c>
      <c r="G1158" s="43">
        <f t="shared" si="204"/>
        <v>0</v>
      </c>
      <c r="I1158" s="19">
        <f t="shared" si="206"/>
        <v>46.67</v>
      </c>
      <c r="J1158" s="138">
        <f t="shared" si="205"/>
        <v>25.408200000000001</v>
      </c>
      <c r="K1158" s="78">
        <f t="shared" si="199"/>
        <v>4.5735000000000001</v>
      </c>
      <c r="L1158" s="144">
        <f t="shared" si="207"/>
        <v>7.7779999999999996</v>
      </c>
      <c r="M1158" s="87">
        <f t="shared" si="200"/>
        <v>1.4</v>
      </c>
      <c r="N1158" s="14"/>
      <c r="O1158" s="14"/>
      <c r="P1158" s="14"/>
      <c r="V1158" s="36">
        <f t="shared" si="201"/>
        <v>9.1999999999999993</v>
      </c>
      <c r="W1158" s="36">
        <f t="shared" si="202"/>
        <v>9.14</v>
      </c>
    </row>
    <row r="1159" spans="1:27" x14ac:dyDescent="0.2">
      <c r="A1159" s="29">
        <v>42116</v>
      </c>
      <c r="B1159" s="2">
        <v>1897837.44</v>
      </c>
      <c r="C1159" s="2">
        <v>9.17</v>
      </c>
      <c r="D1159" s="2">
        <f t="shared" si="203"/>
        <v>0</v>
      </c>
      <c r="E1159" s="30">
        <f t="shared" si="203"/>
        <v>0</v>
      </c>
      <c r="F1159" s="73">
        <f t="shared" si="204"/>
        <v>0</v>
      </c>
      <c r="G1159" s="43">
        <f t="shared" si="204"/>
        <v>0</v>
      </c>
      <c r="I1159" s="31">
        <f t="shared" si="206"/>
        <v>46.67</v>
      </c>
      <c r="J1159" s="137">
        <f t="shared" si="205"/>
        <v>25.408200000000001</v>
      </c>
      <c r="K1159" s="77">
        <f t="shared" si="199"/>
        <v>4.5735000000000001</v>
      </c>
      <c r="L1159" s="137">
        <f t="shared" si="207"/>
        <v>7.7779999999999996</v>
      </c>
      <c r="M1159" s="77">
        <f t="shared" si="200"/>
        <v>1.4</v>
      </c>
      <c r="N1159" s="14"/>
      <c r="O1159" s="14"/>
      <c r="P1159" s="14"/>
      <c r="V1159" s="36">
        <f t="shared" si="201"/>
        <v>9.1999999999999993</v>
      </c>
      <c r="W1159" s="36">
        <f t="shared" si="202"/>
        <v>9.14</v>
      </c>
    </row>
    <row r="1160" spans="1:27" x14ac:dyDescent="0.2">
      <c r="A1160" s="29">
        <v>42117</v>
      </c>
      <c r="B1160" s="2">
        <v>1897837.44</v>
      </c>
      <c r="C1160" s="2">
        <v>9.17</v>
      </c>
      <c r="D1160" s="2">
        <f t="shared" si="203"/>
        <v>0</v>
      </c>
      <c r="E1160" s="30">
        <f t="shared" si="203"/>
        <v>0</v>
      </c>
      <c r="F1160" s="73">
        <f t="shared" si="204"/>
        <v>0</v>
      </c>
      <c r="G1160" s="43">
        <f t="shared" si="204"/>
        <v>0</v>
      </c>
      <c r="I1160" s="31">
        <f t="shared" si="206"/>
        <v>46.67</v>
      </c>
      <c r="J1160" s="137">
        <f t="shared" si="205"/>
        <v>25.408200000000001</v>
      </c>
      <c r="K1160" s="77">
        <f t="shared" si="199"/>
        <v>4.5735000000000001</v>
      </c>
      <c r="L1160" s="137">
        <f t="shared" si="207"/>
        <v>7.7779999999999996</v>
      </c>
      <c r="M1160" s="77">
        <f t="shared" si="200"/>
        <v>1.4</v>
      </c>
      <c r="N1160" s="14"/>
      <c r="O1160" s="14"/>
      <c r="P1160" s="14"/>
      <c r="V1160" s="36">
        <f t="shared" si="201"/>
        <v>9.1999999999999993</v>
      </c>
      <c r="W1160" s="36">
        <f t="shared" si="202"/>
        <v>9.14</v>
      </c>
    </row>
    <row r="1161" spans="1:27" x14ac:dyDescent="0.2">
      <c r="A1161" s="29">
        <v>42118</v>
      </c>
      <c r="B1161" s="2">
        <v>1897837.44</v>
      </c>
      <c r="C1161" s="2">
        <v>9.17</v>
      </c>
      <c r="D1161" s="2">
        <f t="shared" si="203"/>
        <v>0</v>
      </c>
      <c r="E1161" s="30">
        <f t="shared" si="203"/>
        <v>0</v>
      </c>
      <c r="F1161" s="73">
        <f t="shared" si="204"/>
        <v>0</v>
      </c>
      <c r="G1161" s="43">
        <f t="shared" si="204"/>
        <v>0</v>
      </c>
      <c r="I1161" s="19">
        <f t="shared" si="206"/>
        <v>46.67</v>
      </c>
      <c r="J1161" s="138">
        <f t="shared" si="205"/>
        <v>25.408200000000001</v>
      </c>
      <c r="K1161" s="78">
        <f t="shared" si="199"/>
        <v>4.5735000000000001</v>
      </c>
      <c r="L1161" s="144">
        <f t="shared" si="207"/>
        <v>7.7779999999999996</v>
      </c>
      <c r="M1161" s="87">
        <f t="shared" si="200"/>
        <v>1.4</v>
      </c>
      <c r="N1161" s="191" t="s">
        <v>54</v>
      </c>
      <c r="O1161" s="191"/>
      <c r="P1161" s="191"/>
      <c r="V1161" s="36">
        <f t="shared" si="201"/>
        <v>9.1999999999999993</v>
      </c>
      <c r="W1161" s="36">
        <f t="shared" si="202"/>
        <v>9.14</v>
      </c>
    </row>
    <row r="1162" spans="1:27" x14ac:dyDescent="0.2">
      <c r="A1162" s="29">
        <v>42119</v>
      </c>
      <c r="B1162" s="2">
        <v>1897837.44</v>
      </c>
      <c r="C1162" s="2">
        <v>9.17</v>
      </c>
      <c r="D1162" s="2">
        <f t="shared" si="203"/>
        <v>0</v>
      </c>
      <c r="E1162" s="30">
        <f t="shared" si="203"/>
        <v>0</v>
      </c>
      <c r="F1162" s="73">
        <f t="shared" si="204"/>
        <v>0</v>
      </c>
      <c r="G1162" s="43">
        <f t="shared" si="204"/>
        <v>0</v>
      </c>
      <c r="I1162" s="19">
        <f t="shared" si="206"/>
        <v>46.67</v>
      </c>
      <c r="J1162" s="138">
        <f t="shared" si="205"/>
        <v>25.408200000000001</v>
      </c>
      <c r="K1162" s="78">
        <f t="shared" si="199"/>
        <v>4.5735000000000001</v>
      </c>
      <c r="L1162" s="144">
        <f t="shared" si="207"/>
        <v>7.7779999999999996</v>
      </c>
      <c r="M1162" s="87">
        <f t="shared" si="200"/>
        <v>1.4</v>
      </c>
      <c r="N1162" s="119" t="s">
        <v>52</v>
      </c>
      <c r="O1162" s="120">
        <f>SUM(J1139:J1168)</f>
        <v>762.22479999999996</v>
      </c>
      <c r="P1162" s="76">
        <f>SUM(L1139:L1168)</f>
        <v>233.33349999999993</v>
      </c>
      <c r="V1162" s="36">
        <f t="shared" si="201"/>
        <v>9.1999999999999993</v>
      </c>
      <c r="W1162" s="36">
        <f t="shared" si="202"/>
        <v>9.14</v>
      </c>
    </row>
    <row r="1163" spans="1:27" x14ac:dyDescent="0.2">
      <c r="A1163" s="29">
        <v>42120</v>
      </c>
      <c r="B1163" s="2">
        <v>1897837.44</v>
      </c>
      <c r="C1163" s="2">
        <v>9.17</v>
      </c>
      <c r="D1163" s="2">
        <f t="shared" si="203"/>
        <v>0</v>
      </c>
      <c r="E1163" s="30">
        <f t="shared" si="203"/>
        <v>0</v>
      </c>
      <c r="F1163" s="73">
        <f t="shared" si="204"/>
        <v>0</v>
      </c>
      <c r="G1163" s="43">
        <f t="shared" si="204"/>
        <v>0</v>
      </c>
      <c r="I1163" s="19">
        <f t="shared" si="206"/>
        <v>46.67</v>
      </c>
      <c r="J1163" s="138">
        <f t="shared" si="205"/>
        <v>25.408200000000001</v>
      </c>
      <c r="K1163" s="78">
        <f t="shared" si="199"/>
        <v>4.5735000000000001</v>
      </c>
      <c r="L1163" s="144">
        <f t="shared" si="207"/>
        <v>7.7779999999999996</v>
      </c>
      <c r="M1163" s="87">
        <f t="shared" si="200"/>
        <v>1.4</v>
      </c>
      <c r="N1163" s="119" t="s">
        <v>53</v>
      </c>
      <c r="O1163" s="76">
        <f>SUM(K1139:K1168)</f>
        <v>137.20119999999997</v>
      </c>
      <c r="P1163" s="76">
        <f>SUM(M1139:M1168)</f>
        <v>41.998899999999978</v>
      </c>
      <c r="V1163" s="36">
        <f t="shared" si="201"/>
        <v>9.1999999999999993</v>
      </c>
      <c r="W1163" s="36">
        <f t="shared" si="202"/>
        <v>9.14</v>
      </c>
    </row>
    <row r="1164" spans="1:27" x14ac:dyDescent="0.2">
      <c r="A1164" s="29">
        <v>42121</v>
      </c>
      <c r="B1164" s="2">
        <v>1897837.44</v>
      </c>
      <c r="C1164" s="2">
        <v>9.17</v>
      </c>
      <c r="D1164" s="2">
        <f t="shared" si="203"/>
        <v>0</v>
      </c>
      <c r="E1164" s="30">
        <f t="shared" si="203"/>
        <v>0</v>
      </c>
      <c r="F1164" s="73">
        <f t="shared" si="204"/>
        <v>0</v>
      </c>
      <c r="G1164" s="43">
        <f t="shared" si="204"/>
        <v>0</v>
      </c>
      <c r="I1164" s="19">
        <f t="shared" si="206"/>
        <v>46.67</v>
      </c>
      <c r="J1164" s="138">
        <f t="shared" si="205"/>
        <v>25.408200000000001</v>
      </c>
      <c r="K1164" s="78">
        <f t="shared" si="199"/>
        <v>4.5735000000000001</v>
      </c>
      <c r="L1164" s="144">
        <f t="shared" si="207"/>
        <v>7.7779999999999996</v>
      </c>
      <c r="M1164" s="87">
        <f t="shared" si="200"/>
        <v>1.4</v>
      </c>
      <c r="N1164" s="186" t="s">
        <v>8</v>
      </c>
      <c r="O1164" s="186"/>
      <c r="P1164" s="186"/>
      <c r="V1164" s="36">
        <f t="shared" si="201"/>
        <v>9.1999999999999993</v>
      </c>
      <c r="W1164" s="36">
        <f t="shared" si="202"/>
        <v>9.14</v>
      </c>
      <c r="Y1164" s="3" t="s">
        <v>28</v>
      </c>
    </row>
    <row r="1165" spans="1:27" x14ac:dyDescent="0.2">
      <c r="A1165" s="29">
        <v>42122</v>
      </c>
      <c r="B1165" s="2">
        <v>1897837.44</v>
      </c>
      <c r="C1165" s="2">
        <v>9.17</v>
      </c>
      <c r="D1165" s="2">
        <f t="shared" si="203"/>
        <v>0</v>
      </c>
      <c r="E1165" s="30">
        <f t="shared" si="203"/>
        <v>0</v>
      </c>
      <c r="F1165" s="73">
        <f t="shared" si="204"/>
        <v>0</v>
      </c>
      <c r="G1165" s="43">
        <f t="shared" si="204"/>
        <v>0</v>
      </c>
      <c r="I1165" s="19">
        <f t="shared" si="206"/>
        <v>46.67</v>
      </c>
      <c r="J1165" s="138">
        <f t="shared" si="205"/>
        <v>25.408200000000001</v>
      </c>
      <c r="K1165" s="78">
        <f t="shared" si="199"/>
        <v>4.5735000000000001</v>
      </c>
      <c r="L1165" s="144">
        <f t="shared" si="207"/>
        <v>7.7779999999999996</v>
      </c>
      <c r="M1165" s="87">
        <f t="shared" si="200"/>
        <v>1.4</v>
      </c>
      <c r="N1165" s="92" t="s">
        <v>43</v>
      </c>
      <c r="O1165" s="172" t="s">
        <v>39</v>
      </c>
      <c r="P1165" s="93" t="s">
        <v>40</v>
      </c>
      <c r="V1165" s="36">
        <f t="shared" si="201"/>
        <v>9.1999999999999993</v>
      </c>
      <c r="W1165" s="36">
        <f t="shared" si="202"/>
        <v>9.14</v>
      </c>
      <c r="Y1165" s="36">
        <f>B1165*Y1166/12</f>
        <v>1581.5312000000001</v>
      </c>
      <c r="AA1165" s="36"/>
    </row>
    <row r="1166" spans="1:27" x14ac:dyDescent="0.2">
      <c r="A1166" s="29">
        <v>42123</v>
      </c>
      <c r="B1166" s="2">
        <v>1897837.44</v>
      </c>
      <c r="C1166" s="2">
        <v>9.17</v>
      </c>
      <c r="D1166" s="2">
        <f t="shared" si="203"/>
        <v>0</v>
      </c>
      <c r="E1166" s="30">
        <f t="shared" si="203"/>
        <v>0</v>
      </c>
      <c r="F1166" s="73">
        <f t="shared" si="204"/>
        <v>0</v>
      </c>
      <c r="G1166" s="43">
        <f t="shared" si="204"/>
        <v>0</v>
      </c>
      <c r="I1166" s="32">
        <f t="shared" si="206"/>
        <v>46.67</v>
      </c>
      <c r="J1166" s="138">
        <f t="shared" si="205"/>
        <v>25.408200000000001</v>
      </c>
      <c r="K1166" s="78">
        <f t="shared" si="199"/>
        <v>4.5735000000000001</v>
      </c>
      <c r="L1166" s="144">
        <f t="shared" si="207"/>
        <v>7.7779999999999996</v>
      </c>
      <c r="M1166" s="87">
        <f t="shared" si="200"/>
        <v>1.4</v>
      </c>
      <c r="N1166" s="94">
        <f>SUM(I1138:I1166)</f>
        <v>1353.4300000000003</v>
      </c>
      <c r="O1166" s="89">
        <f>IF(SUM(J1139:J1168)&lt;20000,20000,SUM(J1139:J1168))</f>
        <v>20000</v>
      </c>
      <c r="P1166" s="91">
        <f>IF(SUM(L1139:L1168)&lt;6000,6000,SUM(L1139:L1168))</f>
        <v>6000</v>
      </c>
      <c r="V1166" s="36">
        <f t="shared" si="201"/>
        <v>9.1999999999999993</v>
      </c>
      <c r="W1166" s="36">
        <f t="shared" si="202"/>
        <v>9.14</v>
      </c>
      <c r="Y1166" s="57">
        <v>0.01</v>
      </c>
      <c r="AA1166" s="57"/>
    </row>
    <row r="1167" spans="1:27" x14ac:dyDescent="0.2">
      <c r="A1167" s="29">
        <v>42124</v>
      </c>
      <c r="B1167" s="31">
        <v>1896255.91</v>
      </c>
      <c r="C1167" s="31">
        <v>9.16</v>
      </c>
      <c r="D1167" s="2">
        <f t="shared" si="203"/>
        <v>-1581.5300000000279</v>
      </c>
      <c r="E1167" s="30">
        <f t="shared" si="203"/>
        <v>-9.9999999999997868E-3</v>
      </c>
      <c r="F1167" s="73">
        <f t="shared" si="204"/>
        <v>-8.3333270103472506E-4</v>
      </c>
      <c r="G1167" s="43">
        <f t="shared" si="204"/>
        <v>-1.0905125408941971E-3</v>
      </c>
      <c r="I1167" s="31">
        <f>ROUND(B1167*$N$2/$O$1053,2)</f>
        <v>46.63</v>
      </c>
      <c r="J1167" s="137">
        <f t="shared" si="205"/>
        <v>25.408200000000001</v>
      </c>
      <c r="K1167" s="77">
        <f t="shared" si="199"/>
        <v>4.5735000000000001</v>
      </c>
      <c r="L1167" s="137">
        <f t="shared" si="207"/>
        <v>7.7779999999999996</v>
      </c>
      <c r="M1167" s="77">
        <f t="shared" si="200"/>
        <v>1.4</v>
      </c>
      <c r="N1167" s="94">
        <f>ROUND(N1166*18/118,2)</f>
        <v>206.46</v>
      </c>
      <c r="O1167" s="95">
        <f>IF(O1166=TRUE,SUM(K1139:K1168),O1166*18%)</f>
        <v>3600</v>
      </c>
      <c r="P1167" s="96">
        <f>IF(P1166=TRUE,SUM(M1139:M1168),P1166*18%)</f>
        <v>1080</v>
      </c>
      <c r="V1167" s="36">
        <f t="shared" si="201"/>
        <v>9.19</v>
      </c>
      <c r="W1167" s="36">
        <f t="shared" si="202"/>
        <v>9.1300000000000008</v>
      </c>
    </row>
    <row r="1168" spans="1:27" x14ac:dyDescent="0.2">
      <c r="A1168" s="29">
        <v>42125</v>
      </c>
      <c r="B1168" s="30">
        <v>1896255.91</v>
      </c>
      <c r="C1168" s="30">
        <v>9.16</v>
      </c>
      <c r="D1168" s="2">
        <f t="shared" si="203"/>
        <v>0</v>
      </c>
      <c r="E1168" s="30">
        <f t="shared" si="203"/>
        <v>0</v>
      </c>
      <c r="F1168" s="73">
        <f t="shared" si="204"/>
        <v>0</v>
      </c>
      <c r="G1168" s="43">
        <f t="shared" si="204"/>
        <v>0</v>
      </c>
      <c r="I1168" s="31">
        <f>ROUND(B1168*$N$2/$O$1053,2)</f>
        <v>46.63</v>
      </c>
      <c r="J1168" s="139">
        <f t="shared" si="205"/>
        <v>25.387</v>
      </c>
      <c r="K1168" s="79">
        <f t="shared" si="199"/>
        <v>4.5697000000000001</v>
      </c>
      <c r="L1168" s="139">
        <f t="shared" si="207"/>
        <v>7.7714999999999996</v>
      </c>
      <c r="M1168" s="79">
        <f t="shared" si="200"/>
        <v>1.3989</v>
      </c>
      <c r="N1168" s="190" t="s">
        <v>47</v>
      </c>
      <c r="O1168" s="190"/>
      <c r="P1168" s="190"/>
      <c r="V1168" s="36">
        <f t="shared" si="201"/>
        <v>9.19</v>
      </c>
      <c r="W1168" s="36">
        <f t="shared" si="202"/>
        <v>9.1300000000000008</v>
      </c>
    </row>
    <row r="1169" spans="1:23" x14ac:dyDescent="0.2">
      <c r="A1169" s="29">
        <v>42126</v>
      </c>
      <c r="B1169" s="30">
        <v>1896255.91</v>
      </c>
      <c r="C1169" s="30">
        <v>9.16</v>
      </c>
      <c r="D1169" s="2">
        <f t="shared" si="203"/>
        <v>0</v>
      </c>
      <c r="E1169" s="30">
        <f t="shared" si="203"/>
        <v>0</v>
      </c>
      <c r="F1169" s="73">
        <f t="shared" si="204"/>
        <v>0</v>
      </c>
      <c r="G1169" s="43">
        <f t="shared" si="204"/>
        <v>0</v>
      </c>
      <c r="I1169" s="31">
        <f>ROUND(B1169*$N$2/$O$1053,2)</f>
        <v>46.63</v>
      </c>
      <c r="J1169" s="137">
        <f t="shared" si="205"/>
        <v>25.387</v>
      </c>
      <c r="K1169" s="77">
        <f t="shared" si="199"/>
        <v>4.5697000000000001</v>
      </c>
      <c r="L1169" s="137">
        <f t="shared" si="207"/>
        <v>7.7714999999999996</v>
      </c>
      <c r="M1169" s="77">
        <f t="shared" si="200"/>
        <v>1.3989</v>
      </c>
      <c r="N1169" s="14"/>
      <c r="O1169" s="14"/>
      <c r="P1169" s="14"/>
      <c r="Q1169" s="34"/>
      <c r="V1169" s="36">
        <f t="shared" si="201"/>
        <v>9.19</v>
      </c>
      <c r="W1169" s="36">
        <f t="shared" si="202"/>
        <v>9.1300000000000008</v>
      </c>
    </row>
    <row r="1170" spans="1:23" x14ac:dyDescent="0.2">
      <c r="A1170" s="29">
        <v>42127</v>
      </c>
      <c r="B1170" s="30">
        <v>1896255.91</v>
      </c>
      <c r="C1170" s="30">
        <v>9.16</v>
      </c>
      <c r="D1170" s="2">
        <f t="shared" si="203"/>
        <v>0</v>
      </c>
      <c r="E1170" s="30">
        <f t="shared" si="203"/>
        <v>0</v>
      </c>
      <c r="F1170" s="73">
        <f t="shared" si="204"/>
        <v>0</v>
      </c>
      <c r="G1170" s="43">
        <f t="shared" si="204"/>
        <v>0</v>
      </c>
      <c r="I1170" s="19">
        <f>ROUND(B1169*$N$2/$O$1053,2)</f>
        <v>46.63</v>
      </c>
      <c r="J1170" s="138">
        <f t="shared" si="205"/>
        <v>25.387</v>
      </c>
      <c r="K1170" s="78">
        <f t="shared" si="199"/>
        <v>4.5697000000000001</v>
      </c>
      <c r="L1170" s="144">
        <f t="shared" si="207"/>
        <v>7.7714999999999996</v>
      </c>
      <c r="M1170" s="87">
        <f t="shared" si="200"/>
        <v>1.3989</v>
      </c>
      <c r="N1170" s="14"/>
      <c r="O1170" s="14"/>
      <c r="P1170" s="14"/>
      <c r="Q1170" s="34"/>
      <c r="V1170" s="36">
        <f t="shared" si="201"/>
        <v>9.19</v>
      </c>
      <c r="W1170" s="36">
        <f t="shared" si="202"/>
        <v>9.1300000000000008</v>
      </c>
    </row>
    <row r="1171" spans="1:23" x14ac:dyDescent="0.2">
      <c r="A1171" s="29">
        <v>42128</v>
      </c>
      <c r="B1171" s="30">
        <v>1896255.91</v>
      </c>
      <c r="C1171" s="30">
        <v>9.16</v>
      </c>
      <c r="D1171" s="2">
        <f t="shared" si="203"/>
        <v>0</v>
      </c>
      <c r="E1171" s="30">
        <f t="shared" si="203"/>
        <v>0</v>
      </c>
      <c r="F1171" s="73">
        <f t="shared" si="204"/>
        <v>0</v>
      </c>
      <c r="G1171" s="43">
        <f t="shared" si="204"/>
        <v>0</v>
      </c>
      <c r="I1171" s="19">
        <f>ROUND(B1170*$N$2/$O$1053,2)</f>
        <v>46.63</v>
      </c>
      <c r="J1171" s="138">
        <f t="shared" si="205"/>
        <v>25.387</v>
      </c>
      <c r="K1171" s="78">
        <f t="shared" si="199"/>
        <v>4.5697000000000001</v>
      </c>
      <c r="L1171" s="144">
        <f t="shared" si="207"/>
        <v>7.7714999999999996</v>
      </c>
      <c r="M1171" s="163">
        <f t="shared" si="200"/>
        <v>1.3989</v>
      </c>
      <c r="N1171" s="75"/>
      <c r="O1171" s="75"/>
      <c r="P1171" s="75"/>
      <c r="Q1171" s="34"/>
      <c r="V1171" s="36">
        <f t="shared" si="201"/>
        <v>9.19</v>
      </c>
      <c r="W1171" s="36">
        <f t="shared" si="202"/>
        <v>9.1300000000000008</v>
      </c>
    </row>
    <row r="1172" spans="1:23" x14ac:dyDescent="0.2">
      <c r="A1172" s="29">
        <v>42129</v>
      </c>
      <c r="B1172" s="30">
        <v>1896255.91</v>
      </c>
      <c r="C1172" s="30">
        <v>9.16</v>
      </c>
      <c r="D1172" s="2">
        <f t="shared" si="203"/>
        <v>0</v>
      </c>
      <c r="E1172" s="30">
        <f t="shared" si="203"/>
        <v>0</v>
      </c>
      <c r="F1172" s="73">
        <f t="shared" si="204"/>
        <v>0</v>
      </c>
      <c r="G1172" s="43">
        <f t="shared" si="204"/>
        <v>0</v>
      </c>
      <c r="I1172" s="19">
        <f>ROUND(B1171*$N$2/$O$1053,2)</f>
        <v>46.63</v>
      </c>
      <c r="J1172" s="138">
        <f t="shared" si="205"/>
        <v>25.387</v>
      </c>
      <c r="K1172" s="78">
        <f t="shared" si="199"/>
        <v>4.5697000000000001</v>
      </c>
      <c r="L1172" s="144">
        <f t="shared" si="207"/>
        <v>7.7714999999999996</v>
      </c>
      <c r="M1172" s="163">
        <f t="shared" si="200"/>
        <v>1.3989</v>
      </c>
      <c r="N1172" s="75"/>
      <c r="O1172" s="75"/>
      <c r="P1172" s="75"/>
      <c r="Q1172" s="34"/>
      <c r="V1172" s="36">
        <f t="shared" si="201"/>
        <v>9.19</v>
      </c>
      <c r="W1172" s="36">
        <f t="shared" si="202"/>
        <v>9.1300000000000008</v>
      </c>
    </row>
    <row r="1173" spans="1:23" x14ac:dyDescent="0.2">
      <c r="A1173" s="29">
        <v>42130</v>
      </c>
      <c r="B1173" s="30">
        <v>1896255.91</v>
      </c>
      <c r="C1173" s="30">
        <v>9.16</v>
      </c>
      <c r="D1173" s="2">
        <f t="shared" si="203"/>
        <v>0</v>
      </c>
      <c r="E1173" s="30">
        <f t="shared" si="203"/>
        <v>0</v>
      </c>
      <c r="F1173" s="73">
        <f t="shared" si="204"/>
        <v>0</v>
      </c>
      <c r="G1173" s="43">
        <f t="shared" si="204"/>
        <v>0</v>
      </c>
      <c r="I1173" s="31">
        <f>ROUND(B1172*$N$2/$O$1053,2)</f>
        <v>46.63</v>
      </c>
      <c r="J1173" s="137">
        <f t="shared" si="205"/>
        <v>25.387</v>
      </c>
      <c r="K1173" s="77">
        <f t="shared" si="199"/>
        <v>4.5697000000000001</v>
      </c>
      <c r="L1173" s="137">
        <f t="shared" si="207"/>
        <v>7.7714999999999996</v>
      </c>
      <c r="M1173" s="77">
        <f t="shared" si="200"/>
        <v>1.3989</v>
      </c>
      <c r="N1173" s="14"/>
      <c r="O1173" s="14"/>
      <c r="P1173" s="14"/>
      <c r="V1173" s="36">
        <f t="shared" si="201"/>
        <v>9.19</v>
      </c>
      <c r="W1173" s="36">
        <f t="shared" si="202"/>
        <v>9.1300000000000008</v>
      </c>
    </row>
    <row r="1174" spans="1:23" x14ac:dyDescent="0.2">
      <c r="A1174" s="29">
        <v>42131</v>
      </c>
      <c r="B1174" s="30">
        <v>1896255.91</v>
      </c>
      <c r="C1174" s="30">
        <v>9.16</v>
      </c>
      <c r="D1174" s="2">
        <f t="shared" si="203"/>
        <v>0</v>
      </c>
      <c r="E1174" s="30">
        <f t="shared" si="203"/>
        <v>0</v>
      </c>
      <c r="F1174" s="73">
        <f t="shared" si="204"/>
        <v>0</v>
      </c>
      <c r="G1174" s="43">
        <f t="shared" si="204"/>
        <v>0</v>
      </c>
      <c r="I1174" s="31">
        <f>ROUND(B1174*$N$2/$O$1053,2)</f>
        <v>46.63</v>
      </c>
      <c r="J1174" s="137">
        <f t="shared" si="205"/>
        <v>25.387</v>
      </c>
      <c r="K1174" s="77">
        <f t="shared" si="199"/>
        <v>4.5697000000000001</v>
      </c>
      <c r="L1174" s="137">
        <f t="shared" si="207"/>
        <v>7.7714999999999996</v>
      </c>
      <c r="M1174" s="77">
        <f t="shared" si="200"/>
        <v>1.3989</v>
      </c>
      <c r="N1174" s="14"/>
      <c r="O1174" s="14"/>
      <c r="P1174" s="14"/>
      <c r="V1174" s="36">
        <f t="shared" si="201"/>
        <v>9.19</v>
      </c>
      <c r="W1174" s="36">
        <f t="shared" si="202"/>
        <v>9.1300000000000008</v>
      </c>
    </row>
    <row r="1175" spans="1:23" x14ac:dyDescent="0.2">
      <c r="A1175" s="29">
        <v>42132</v>
      </c>
      <c r="B1175" s="30">
        <v>1896255.91</v>
      </c>
      <c r="C1175" s="30">
        <v>9.16</v>
      </c>
      <c r="D1175" s="2">
        <f t="shared" si="203"/>
        <v>0</v>
      </c>
      <c r="E1175" s="30">
        <f t="shared" si="203"/>
        <v>0</v>
      </c>
      <c r="F1175" s="73">
        <f t="shared" si="204"/>
        <v>0</v>
      </c>
      <c r="G1175" s="43">
        <f t="shared" si="204"/>
        <v>0</v>
      </c>
      <c r="I1175" s="19">
        <f t="shared" ref="I1175:I1208" si="208">ROUND(B1174*$N$2/$O$1053,2)</f>
        <v>46.63</v>
      </c>
      <c r="J1175" s="138">
        <f t="shared" si="205"/>
        <v>25.387</v>
      </c>
      <c r="K1175" s="78">
        <f t="shared" si="199"/>
        <v>4.5697000000000001</v>
      </c>
      <c r="L1175" s="144">
        <f t="shared" si="207"/>
        <v>7.7714999999999996</v>
      </c>
      <c r="M1175" s="87">
        <f t="shared" si="200"/>
        <v>1.3989</v>
      </c>
      <c r="N1175" s="14"/>
      <c r="O1175" s="14"/>
      <c r="P1175" s="14"/>
      <c r="V1175" s="36">
        <f t="shared" si="201"/>
        <v>9.19</v>
      </c>
      <c r="W1175" s="36">
        <f t="shared" si="202"/>
        <v>9.1300000000000008</v>
      </c>
    </row>
    <row r="1176" spans="1:23" x14ac:dyDescent="0.2">
      <c r="A1176" s="29">
        <v>42133</v>
      </c>
      <c r="B1176" s="30">
        <v>1896255.91</v>
      </c>
      <c r="C1176" s="30">
        <v>9.16</v>
      </c>
      <c r="D1176" s="2">
        <f t="shared" si="203"/>
        <v>0</v>
      </c>
      <c r="E1176" s="30">
        <f t="shared" si="203"/>
        <v>0</v>
      </c>
      <c r="F1176" s="73">
        <f t="shared" si="204"/>
        <v>0</v>
      </c>
      <c r="G1176" s="43">
        <f t="shared" si="204"/>
        <v>0</v>
      </c>
      <c r="I1176" s="19">
        <f t="shared" si="208"/>
        <v>46.63</v>
      </c>
      <c r="J1176" s="138">
        <f t="shared" si="205"/>
        <v>25.387</v>
      </c>
      <c r="K1176" s="78">
        <f t="shared" si="199"/>
        <v>4.5697000000000001</v>
      </c>
      <c r="L1176" s="144">
        <f t="shared" si="207"/>
        <v>7.7714999999999996</v>
      </c>
      <c r="M1176" s="87">
        <f t="shared" si="200"/>
        <v>1.3989</v>
      </c>
      <c r="N1176" s="14"/>
      <c r="O1176" s="14"/>
      <c r="P1176" s="14"/>
      <c r="V1176" s="36">
        <f t="shared" si="201"/>
        <v>9.19</v>
      </c>
      <c r="W1176" s="36">
        <f t="shared" si="202"/>
        <v>9.1300000000000008</v>
      </c>
    </row>
    <row r="1177" spans="1:23" x14ac:dyDescent="0.2">
      <c r="A1177" s="29">
        <v>42134</v>
      </c>
      <c r="B1177" s="30">
        <v>1896255.91</v>
      </c>
      <c r="C1177" s="30">
        <v>9.16</v>
      </c>
      <c r="D1177" s="2">
        <f t="shared" si="203"/>
        <v>0</v>
      </c>
      <c r="E1177" s="30">
        <f t="shared" si="203"/>
        <v>0</v>
      </c>
      <c r="F1177" s="73">
        <f t="shared" si="204"/>
        <v>0</v>
      </c>
      <c r="G1177" s="43">
        <f t="shared" si="204"/>
        <v>0</v>
      </c>
      <c r="I1177" s="31">
        <f t="shared" si="208"/>
        <v>46.63</v>
      </c>
      <c r="J1177" s="137">
        <f t="shared" si="205"/>
        <v>25.387</v>
      </c>
      <c r="K1177" s="77">
        <f t="shared" si="199"/>
        <v>4.5697000000000001</v>
      </c>
      <c r="L1177" s="137">
        <f t="shared" si="207"/>
        <v>7.7714999999999996</v>
      </c>
      <c r="M1177" s="77">
        <f t="shared" si="200"/>
        <v>1.3989</v>
      </c>
      <c r="N1177" s="14"/>
      <c r="O1177" s="14"/>
      <c r="P1177" s="14"/>
      <c r="V1177" s="36">
        <f t="shared" si="201"/>
        <v>9.19</v>
      </c>
      <c r="W1177" s="36">
        <f t="shared" si="202"/>
        <v>9.1300000000000008</v>
      </c>
    </row>
    <row r="1178" spans="1:23" x14ac:dyDescent="0.2">
      <c r="A1178" s="29">
        <v>42135</v>
      </c>
      <c r="B1178" s="30">
        <v>1896255.91</v>
      </c>
      <c r="C1178" s="30">
        <v>9.16</v>
      </c>
      <c r="D1178" s="2">
        <f t="shared" si="203"/>
        <v>0</v>
      </c>
      <c r="E1178" s="30">
        <f t="shared" si="203"/>
        <v>0</v>
      </c>
      <c r="F1178" s="73">
        <f t="shared" si="204"/>
        <v>0</v>
      </c>
      <c r="G1178" s="43">
        <f t="shared" si="204"/>
        <v>0</v>
      </c>
      <c r="I1178" s="19">
        <f t="shared" si="208"/>
        <v>46.63</v>
      </c>
      <c r="J1178" s="138">
        <f t="shared" si="205"/>
        <v>25.387</v>
      </c>
      <c r="K1178" s="78">
        <f t="shared" si="199"/>
        <v>4.5697000000000001</v>
      </c>
      <c r="L1178" s="144">
        <f t="shared" si="207"/>
        <v>7.7714999999999996</v>
      </c>
      <c r="M1178" s="87">
        <f t="shared" si="200"/>
        <v>1.3989</v>
      </c>
      <c r="N1178" s="14"/>
      <c r="O1178" s="14"/>
      <c r="P1178" s="14"/>
      <c r="V1178" s="36">
        <f t="shared" si="201"/>
        <v>9.19</v>
      </c>
      <c r="W1178" s="36">
        <f t="shared" si="202"/>
        <v>9.1300000000000008</v>
      </c>
    </row>
    <row r="1179" spans="1:23" x14ac:dyDescent="0.2">
      <c r="A1179" s="29">
        <v>42136</v>
      </c>
      <c r="B1179" s="30">
        <v>1896255.91</v>
      </c>
      <c r="C1179" s="30">
        <v>9.16</v>
      </c>
      <c r="D1179" s="2">
        <f t="shared" si="203"/>
        <v>0</v>
      </c>
      <c r="E1179" s="30">
        <f t="shared" si="203"/>
        <v>0</v>
      </c>
      <c r="F1179" s="73">
        <f t="shared" si="204"/>
        <v>0</v>
      </c>
      <c r="G1179" s="43">
        <f t="shared" si="204"/>
        <v>0</v>
      </c>
      <c r="I1179" s="19">
        <f t="shared" si="208"/>
        <v>46.63</v>
      </c>
      <c r="J1179" s="138">
        <f t="shared" si="205"/>
        <v>25.387</v>
      </c>
      <c r="K1179" s="78">
        <f t="shared" si="199"/>
        <v>4.5697000000000001</v>
      </c>
      <c r="L1179" s="144">
        <f t="shared" si="207"/>
        <v>7.7714999999999996</v>
      </c>
      <c r="M1179" s="87">
        <f t="shared" si="200"/>
        <v>1.3989</v>
      </c>
      <c r="N1179" s="14"/>
      <c r="O1179" s="14"/>
      <c r="P1179" s="14"/>
      <c r="V1179" s="36">
        <f t="shared" si="201"/>
        <v>9.19</v>
      </c>
      <c r="W1179" s="36">
        <f t="shared" si="202"/>
        <v>9.1300000000000008</v>
      </c>
    </row>
    <row r="1180" spans="1:23" x14ac:dyDescent="0.2">
      <c r="A1180" s="29">
        <v>42137</v>
      </c>
      <c r="B1180" s="30">
        <v>1896255.91</v>
      </c>
      <c r="C1180" s="30">
        <v>9.16</v>
      </c>
      <c r="D1180" s="2">
        <f t="shared" si="203"/>
        <v>0</v>
      </c>
      <c r="E1180" s="30">
        <f t="shared" si="203"/>
        <v>0</v>
      </c>
      <c r="F1180" s="73">
        <f t="shared" si="204"/>
        <v>0</v>
      </c>
      <c r="G1180" s="43">
        <f t="shared" si="204"/>
        <v>0</v>
      </c>
      <c r="I1180" s="31">
        <f t="shared" si="208"/>
        <v>46.63</v>
      </c>
      <c r="J1180" s="137">
        <f t="shared" si="205"/>
        <v>25.387</v>
      </c>
      <c r="K1180" s="77">
        <f t="shared" si="199"/>
        <v>4.5697000000000001</v>
      </c>
      <c r="L1180" s="137">
        <f t="shared" si="207"/>
        <v>7.7714999999999996</v>
      </c>
      <c r="M1180" s="77">
        <f t="shared" si="200"/>
        <v>1.3989</v>
      </c>
      <c r="N1180" s="14"/>
      <c r="O1180" s="14"/>
      <c r="P1180" s="14"/>
      <c r="V1180" s="36">
        <f t="shared" si="201"/>
        <v>9.19</v>
      </c>
      <c r="W1180" s="36">
        <f t="shared" si="202"/>
        <v>9.1300000000000008</v>
      </c>
    </row>
    <row r="1181" spans="1:23" x14ac:dyDescent="0.2">
      <c r="A1181" s="29">
        <v>42138</v>
      </c>
      <c r="B1181" s="30">
        <v>1896255.91</v>
      </c>
      <c r="C1181" s="30">
        <v>9.16</v>
      </c>
      <c r="D1181" s="2">
        <f t="shared" si="203"/>
        <v>0</v>
      </c>
      <c r="E1181" s="30">
        <f t="shared" si="203"/>
        <v>0</v>
      </c>
      <c r="F1181" s="73">
        <f t="shared" si="204"/>
        <v>0</v>
      </c>
      <c r="G1181" s="43">
        <f t="shared" si="204"/>
        <v>0</v>
      </c>
      <c r="I1181" s="31">
        <f t="shared" si="208"/>
        <v>46.63</v>
      </c>
      <c r="J1181" s="137">
        <f t="shared" si="205"/>
        <v>25.387</v>
      </c>
      <c r="K1181" s="77">
        <f t="shared" si="199"/>
        <v>4.5697000000000001</v>
      </c>
      <c r="L1181" s="137">
        <f t="shared" si="207"/>
        <v>7.7714999999999996</v>
      </c>
      <c r="M1181" s="77">
        <f t="shared" si="200"/>
        <v>1.3989</v>
      </c>
      <c r="N1181" s="14"/>
      <c r="O1181" s="14"/>
      <c r="P1181" s="14"/>
      <c r="V1181" s="36">
        <f t="shared" si="201"/>
        <v>9.19</v>
      </c>
      <c r="W1181" s="36">
        <f t="shared" si="202"/>
        <v>9.1300000000000008</v>
      </c>
    </row>
    <row r="1182" spans="1:23" x14ac:dyDescent="0.2">
      <c r="A1182" s="29">
        <v>42139</v>
      </c>
      <c r="B1182" s="30">
        <v>1896255.91</v>
      </c>
      <c r="C1182" s="30">
        <v>9.16</v>
      </c>
      <c r="D1182" s="2">
        <f t="shared" si="203"/>
        <v>0</v>
      </c>
      <c r="E1182" s="30">
        <f t="shared" si="203"/>
        <v>0</v>
      </c>
      <c r="F1182" s="73">
        <f t="shared" si="204"/>
        <v>0</v>
      </c>
      <c r="G1182" s="43">
        <f t="shared" si="204"/>
        <v>0</v>
      </c>
      <c r="I1182" s="19">
        <f t="shared" si="208"/>
        <v>46.63</v>
      </c>
      <c r="J1182" s="138">
        <f t="shared" si="205"/>
        <v>25.387</v>
      </c>
      <c r="K1182" s="78">
        <f t="shared" si="199"/>
        <v>4.5697000000000001</v>
      </c>
      <c r="L1182" s="144">
        <f t="shared" si="207"/>
        <v>7.7714999999999996</v>
      </c>
      <c r="M1182" s="87">
        <f t="shared" si="200"/>
        <v>1.3989</v>
      </c>
      <c r="N1182" s="14"/>
      <c r="O1182" s="14"/>
      <c r="P1182" s="14"/>
      <c r="V1182" s="36">
        <f t="shared" si="201"/>
        <v>9.19</v>
      </c>
      <c r="W1182" s="36">
        <f t="shared" si="202"/>
        <v>9.1300000000000008</v>
      </c>
    </row>
    <row r="1183" spans="1:23" x14ac:dyDescent="0.2">
      <c r="A1183" s="29">
        <v>42140</v>
      </c>
      <c r="B1183" s="30">
        <v>1896255.91</v>
      </c>
      <c r="C1183" s="30">
        <v>9.16</v>
      </c>
      <c r="D1183" s="2">
        <f t="shared" si="203"/>
        <v>0</v>
      </c>
      <c r="E1183" s="30">
        <f t="shared" si="203"/>
        <v>0</v>
      </c>
      <c r="F1183" s="73">
        <f t="shared" si="204"/>
        <v>0</v>
      </c>
      <c r="G1183" s="43">
        <f t="shared" si="204"/>
        <v>0</v>
      </c>
      <c r="I1183" s="19">
        <f t="shared" si="208"/>
        <v>46.63</v>
      </c>
      <c r="J1183" s="138">
        <f t="shared" si="205"/>
        <v>25.387</v>
      </c>
      <c r="K1183" s="78">
        <f t="shared" si="199"/>
        <v>4.5697000000000001</v>
      </c>
      <c r="L1183" s="144">
        <f t="shared" si="207"/>
        <v>7.7714999999999996</v>
      </c>
      <c r="M1183" s="87">
        <f t="shared" si="200"/>
        <v>1.3989</v>
      </c>
      <c r="N1183" s="14"/>
      <c r="O1183" s="14"/>
      <c r="P1183" s="14"/>
      <c r="V1183" s="36">
        <f t="shared" si="201"/>
        <v>9.19</v>
      </c>
      <c r="W1183" s="36">
        <f t="shared" si="202"/>
        <v>9.1300000000000008</v>
      </c>
    </row>
    <row r="1184" spans="1:23" x14ac:dyDescent="0.2">
      <c r="A1184" s="29">
        <v>42141</v>
      </c>
      <c r="B1184" s="30">
        <v>1896255.91</v>
      </c>
      <c r="C1184" s="30">
        <v>9.16</v>
      </c>
      <c r="D1184" s="2">
        <f t="shared" si="203"/>
        <v>0</v>
      </c>
      <c r="E1184" s="30">
        <f t="shared" si="203"/>
        <v>0</v>
      </c>
      <c r="F1184" s="73">
        <f t="shared" si="204"/>
        <v>0</v>
      </c>
      <c r="G1184" s="43">
        <f t="shared" si="204"/>
        <v>0</v>
      </c>
      <c r="I1184" s="19">
        <f t="shared" si="208"/>
        <v>46.63</v>
      </c>
      <c r="J1184" s="138">
        <f t="shared" si="205"/>
        <v>25.387</v>
      </c>
      <c r="K1184" s="78">
        <f t="shared" si="199"/>
        <v>4.5697000000000001</v>
      </c>
      <c r="L1184" s="144">
        <f t="shared" si="207"/>
        <v>7.7714999999999996</v>
      </c>
      <c r="M1184" s="87">
        <f t="shared" si="200"/>
        <v>1.3989</v>
      </c>
      <c r="N1184" s="14"/>
      <c r="O1184" s="14"/>
      <c r="P1184" s="14"/>
      <c r="V1184" s="36">
        <f t="shared" si="201"/>
        <v>9.19</v>
      </c>
      <c r="W1184" s="36">
        <f t="shared" si="202"/>
        <v>9.1300000000000008</v>
      </c>
    </row>
    <row r="1185" spans="1:23" x14ac:dyDescent="0.2">
      <c r="A1185" s="29">
        <v>42142</v>
      </c>
      <c r="B1185" s="30">
        <v>1896255.91</v>
      </c>
      <c r="C1185" s="30">
        <v>9.16</v>
      </c>
      <c r="D1185" s="2">
        <f t="shared" si="203"/>
        <v>0</v>
      </c>
      <c r="E1185" s="30">
        <f t="shared" si="203"/>
        <v>0</v>
      </c>
      <c r="F1185" s="73">
        <f t="shared" si="204"/>
        <v>0</v>
      </c>
      <c r="G1185" s="43">
        <f t="shared" si="204"/>
        <v>0</v>
      </c>
      <c r="I1185" s="19">
        <f t="shared" si="208"/>
        <v>46.63</v>
      </c>
      <c r="J1185" s="138">
        <f t="shared" si="205"/>
        <v>25.387</v>
      </c>
      <c r="K1185" s="78">
        <f t="shared" si="199"/>
        <v>4.5697000000000001</v>
      </c>
      <c r="L1185" s="144">
        <f t="shared" si="207"/>
        <v>7.7714999999999996</v>
      </c>
      <c r="M1185" s="87">
        <f t="shared" si="200"/>
        <v>1.3989</v>
      </c>
      <c r="N1185" s="14"/>
      <c r="O1185" s="14"/>
      <c r="P1185" s="14"/>
      <c r="V1185" s="36">
        <f t="shared" si="201"/>
        <v>9.19</v>
      </c>
      <c r="W1185" s="36">
        <f t="shared" si="202"/>
        <v>9.1300000000000008</v>
      </c>
    </row>
    <row r="1186" spans="1:23" x14ac:dyDescent="0.2">
      <c r="A1186" s="29">
        <v>42143</v>
      </c>
      <c r="B1186" s="30">
        <v>1896255.91</v>
      </c>
      <c r="C1186" s="30">
        <v>9.16</v>
      </c>
      <c r="D1186" s="2">
        <f t="shared" si="203"/>
        <v>0</v>
      </c>
      <c r="E1186" s="30">
        <f t="shared" si="203"/>
        <v>0</v>
      </c>
      <c r="F1186" s="73">
        <f t="shared" si="204"/>
        <v>0</v>
      </c>
      <c r="G1186" s="43">
        <f t="shared" si="204"/>
        <v>0</v>
      </c>
      <c r="I1186" s="19">
        <f t="shared" si="208"/>
        <v>46.63</v>
      </c>
      <c r="J1186" s="138">
        <f t="shared" si="205"/>
        <v>25.387</v>
      </c>
      <c r="K1186" s="78">
        <f t="shared" ref="K1186:K1249" si="209">ROUND(J1186*18%,4)</f>
        <v>4.5697000000000001</v>
      </c>
      <c r="L1186" s="144">
        <f t="shared" si="207"/>
        <v>7.7714999999999996</v>
      </c>
      <c r="M1186" s="87">
        <f t="shared" ref="M1186:M1249" si="210">ROUND(L1186*18%,4)</f>
        <v>1.3989</v>
      </c>
      <c r="N1186" s="14"/>
      <c r="O1186" s="14"/>
      <c r="P1186" s="14"/>
      <c r="V1186" s="36">
        <f t="shared" ref="V1186:V1249" si="211">C1186+(ROUND(C1186*$V$2,2))</f>
        <v>9.19</v>
      </c>
      <c r="W1186" s="36">
        <f t="shared" ref="W1186:W1249" si="212">C1186-(ROUND(C1186*$V$2,2))</f>
        <v>9.1300000000000008</v>
      </c>
    </row>
    <row r="1187" spans="1:23" x14ac:dyDescent="0.2">
      <c r="A1187" s="29">
        <v>42144</v>
      </c>
      <c r="B1187" s="30">
        <v>1896255.91</v>
      </c>
      <c r="C1187" s="30">
        <v>9.16</v>
      </c>
      <c r="D1187" s="2">
        <f t="shared" si="203"/>
        <v>0</v>
      </c>
      <c r="E1187" s="30">
        <f t="shared" si="203"/>
        <v>0</v>
      </c>
      <c r="F1187" s="73">
        <f t="shared" si="204"/>
        <v>0</v>
      </c>
      <c r="G1187" s="43">
        <f t="shared" si="204"/>
        <v>0</v>
      </c>
      <c r="I1187" s="31">
        <f t="shared" si="208"/>
        <v>46.63</v>
      </c>
      <c r="J1187" s="137">
        <f t="shared" si="205"/>
        <v>25.387</v>
      </c>
      <c r="K1187" s="77">
        <f t="shared" si="209"/>
        <v>4.5697000000000001</v>
      </c>
      <c r="L1187" s="137">
        <f t="shared" si="207"/>
        <v>7.7714999999999996</v>
      </c>
      <c r="M1187" s="77">
        <f t="shared" si="210"/>
        <v>1.3989</v>
      </c>
      <c r="N1187" s="14"/>
      <c r="O1187" s="14"/>
      <c r="P1187" s="14"/>
      <c r="V1187" s="36">
        <f t="shared" si="211"/>
        <v>9.19</v>
      </c>
      <c r="W1187" s="36">
        <f t="shared" si="212"/>
        <v>9.1300000000000008</v>
      </c>
    </row>
    <row r="1188" spans="1:23" x14ac:dyDescent="0.2">
      <c r="A1188" s="29">
        <v>42145</v>
      </c>
      <c r="B1188" s="30">
        <v>1896255.91</v>
      </c>
      <c r="C1188" s="30">
        <v>9.16</v>
      </c>
      <c r="D1188" s="2">
        <f t="shared" si="203"/>
        <v>0</v>
      </c>
      <c r="E1188" s="30">
        <f t="shared" si="203"/>
        <v>0</v>
      </c>
      <c r="F1188" s="73">
        <f t="shared" si="204"/>
        <v>0</v>
      </c>
      <c r="G1188" s="43">
        <f t="shared" si="204"/>
        <v>0</v>
      </c>
      <c r="I1188" s="31">
        <f t="shared" si="208"/>
        <v>46.63</v>
      </c>
      <c r="J1188" s="137">
        <f t="shared" si="205"/>
        <v>25.387</v>
      </c>
      <c r="K1188" s="77">
        <f t="shared" si="209"/>
        <v>4.5697000000000001</v>
      </c>
      <c r="L1188" s="137">
        <f t="shared" si="207"/>
        <v>7.7714999999999996</v>
      </c>
      <c r="M1188" s="77">
        <f t="shared" si="210"/>
        <v>1.3989</v>
      </c>
      <c r="N1188" s="14"/>
      <c r="O1188" s="14"/>
      <c r="P1188" s="14"/>
      <c r="V1188" s="36">
        <f t="shared" si="211"/>
        <v>9.19</v>
      </c>
      <c r="W1188" s="36">
        <f t="shared" si="212"/>
        <v>9.1300000000000008</v>
      </c>
    </row>
    <row r="1189" spans="1:23" x14ac:dyDescent="0.2">
      <c r="A1189" s="29">
        <v>42146</v>
      </c>
      <c r="B1189" s="30">
        <v>1896255.91</v>
      </c>
      <c r="C1189" s="30">
        <v>9.16</v>
      </c>
      <c r="D1189" s="2">
        <f t="shared" si="203"/>
        <v>0</v>
      </c>
      <c r="E1189" s="30">
        <f t="shared" si="203"/>
        <v>0</v>
      </c>
      <c r="F1189" s="73">
        <f t="shared" si="204"/>
        <v>0</v>
      </c>
      <c r="G1189" s="43">
        <f t="shared" si="204"/>
        <v>0</v>
      </c>
      <c r="I1189" s="19">
        <f t="shared" si="208"/>
        <v>46.63</v>
      </c>
      <c r="J1189" s="138">
        <f t="shared" si="205"/>
        <v>25.387</v>
      </c>
      <c r="K1189" s="78">
        <f t="shared" si="209"/>
        <v>4.5697000000000001</v>
      </c>
      <c r="L1189" s="144">
        <f t="shared" si="207"/>
        <v>7.7714999999999996</v>
      </c>
      <c r="M1189" s="87">
        <f t="shared" si="210"/>
        <v>1.3989</v>
      </c>
      <c r="N1189" s="14"/>
      <c r="O1189" s="14"/>
      <c r="P1189" s="14"/>
      <c r="V1189" s="36">
        <f t="shared" si="211"/>
        <v>9.19</v>
      </c>
      <c r="W1189" s="36">
        <f t="shared" si="212"/>
        <v>9.1300000000000008</v>
      </c>
    </row>
    <row r="1190" spans="1:23" x14ac:dyDescent="0.2">
      <c r="A1190" s="29">
        <v>42147</v>
      </c>
      <c r="B1190" s="30">
        <v>1896255.91</v>
      </c>
      <c r="C1190" s="30">
        <v>9.16</v>
      </c>
      <c r="D1190" s="2">
        <f t="shared" si="203"/>
        <v>0</v>
      </c>
      <c r="E1190" s="30">
        <f t="shared" si="203"/>
        <v>0</v>
      </c>
      <c r="F1190" s="73">
        <f t="shared" si="204"/>
        <v>0</v>
      </c>
      <c r="G1190" s="43">
        <f t="shared" si="204"/>
        <v>0</v>
      </c>
      <c r="I1190" s="19">
        <f t="shared" si="208"/>
        <v>46.63</v>
      </c>
      <c r="J1190" s="138">
        <f t="shared" si="205"/>
        <v>25.387</v>
      </c>
      <c r="K1190" s="78">
        <f t="shared" si="209"/>
        <v>4.5697000000000001</v>
      </c>
      <c r="L1190" s="144">
        <f t="shared" si="207"/>
        <v>7.7714999999999996</v>
      </c>
      <c r="M1190" s="87">
        <f t="shared" si="210"/>
        <v>1.3989</v>
      </c>
      <c r="N1190" s="14"/>
      <c r="O1190" s="14"/>
      <c r="P1190" s="14"/>
      <c r="V1190" s="36">
        <f t="shared" si="211"/>
        <v>9.19</v>
      </c>
      <c r="W1190" s="36">
        <f t="shared" si="212"/>
        <v>9.1300000000000008</v>
      </c>
    </row>
    <row r="1191" spans="1:23" x14ac:dyDescent="0.2">
      <c r="A1191" s="29">
        <v>42148</v>
      </c>
      <c r="B1191" s="30">
        <v>1896255.91</v>
      </c>
      <c r="C1191" s="30">
        <v>9.16</v>
      </c>
      <c r="D1191" s="2">
        <f t="shared" si="203"/>
        <v>0</v>
      </c>
      <c r="E1191" s="30">
        <f t="shared" si="203"/>
        <v>0</v>
      </c>
      <c r="F1191" s="73">
        <f t="shared" si="204"/>
        <v>0</v>
      </c>
      <c r="G1191" s="43">
        <f t="shared" si="204"/>
        <v>0</v>
      </c>
      <c r="I1191" s="19">
        <f t="shared" si="208"/>
        <v>46.63</v>
      </c>
      <c r="J1191" s="138">
        <f t="shared" si="205"/>
        <v>25.387</v>
      </c>
      <c r="K1191" s="78">
        <f t="shared" si="209"/>
        <v>4.5697000000000001</v>
      </c>
      <c r="L1191" s="144">
        <f t="shared" si="207"/>
        <v>7.7714999999999996</v>
      </c>
      <c r="M1191" s="87">
        <f t="shared" si="210"/>
        <v>1.3989</v>
      </c>
      <c r="N1191" s="14"/>
      <c r="O1191" s="14"/>
      <c r="P1191" s="14"/>
      <c r="V1191" s="36">
        <f t="shared" si="211"/>
        <v>9.19</v>
      </c>
      <c r="W1191" s="36">
        <f t="shared" si="212"/>
        <v>9.1300000000000008</v>
      </c>
    </row>
    <row r="1192" spans="1:23" x14ac:dyDescent="0.2">
      <c r="A1192" s="29">
        <v>42149</v>
      </c>
      <c r="B1192" s="30">
        <v>1896255.91</v>
      </c>
      <c r="C1192" s="30">
        <v>9.16</v>
      </c>
      <c r="D1192" s="2">
        <f t="shared" si="203"/>
        <v>0</v>
      </c>
      <c r="E1192" s="30">
        <f t="shared" si="203"/>
        <v>0</v>
      </c>
      <c r="F1192" s="73">
        <f t="shared" si="204"/>
        <v>0</v>
      </c>
      <c r="G1192" s="43">
        <f t="shared" si="204"/>
        <v>0</v>
      </c>
      <c r="I1192" s="19">
        <f t="shared" si="208"/>
        <v>46.63</v>
      </c>
      <c r="J1192" s="138">
        <f t="shared" si="205"/>
        <v>25.387</v>
      </c>
      <c r="K1192" s="78">
        <f t="shared" si="209"/>
        <v>4.5697000000000001</v>
      </c>
      <c r="L1192" s="144">
        <f t="shared" si="207"/>
        <v>7.7714999999999996</v>
      </c>
      <c r="M1192" s="87">
        <f t="shared" si="210"/>
        <v>1.3989</v>
      </c>
      <c r="N1192" s="14"/>
      <c r="O1192" s="14"/>
      <c r="P1192" s="14"/>
      <c r="V1192" s="36">
        <f t="shared" si="211"/>
        <v>9.19</v>
      </c>
      <c r="W1192" s="36">
        <f t="shared" si="212"/>
        <v>9.1300000000000008</v>
      </c>
    </row>
    <row r="1193" spans="1:23" x14ac:dyDescent="0.2">
      <c r="A1193" s="29">
        <v>42150</v>
      </c>
      <c r="B1193" s="30">
        <v>1896255.91</v>
      </c>
      <c r="C1193" s="30">
        <v>9.16</v>
      </c>
      <c r="D1193" s="2">
        <f t="shared" ref="D1193:E1256" si="213">IF(B1193-B1192=-B1193-B1192,0,B1193-B1192)</f>
        <v>0</v>
      </c>
      <c r="E1193" s="30">
        <f t="shared" si="213"/>
        <v>0</v>
      </c>
      <c r="F1193" s="73">
        <f t="shared" ref="F1193:G1256" si="214">IFERROR(D1193/B1192,0)</f>
        <v>0</v>
      </c>
      <c r="G1193" s="43">
        <f t="shared" si="214"/>
        <v>0</v>
      </c>
      <c r="I1193" s="19">
        <f t="shared" si="208"/>
        <v>46.63</v>
      </c>
      <c r="J1193" s="138">
        <f t="shared" si="205"/>
        <v>25.387</v>
      </c>
      <c r="K1193" s="78">
        <f t="shared" si="209"/>
        <v>4.5697000000000001</v>
      </c>
      <c r="L1193" s="144">
        <f t="shared" si="207"/>
        <v>7.7714999999999996</v>
      </c>
      <c r="M1193" s="87">
        <f t="shared" si="210"/>
        <v>1.3989</v>
      </c>
      <c r="N1193" s="14"/>
      <c r="O1193" s="14"/>
      <c r="P1193" s="14"/>
      <c r="V1193" s="36">
        <f t="shared" si="211"/>
        <v>9.19</v>
      </c>
      <c r="W1193" s="36">
        <f t="shared" si="212"/>
        <v>9.1300000000000008</v>
      </c>
    </row>
    <row r="1194" spans="1:23" x14ac:dyDescent="0.2">
      <c r="A1194" s="29">
        <v>42151</v>
      </c>
      <c r="B1194" s="30">
        <v>1896255.91</v>
      </c>
      <c r="C1194" s="30">
        <v>9.16</v>
      </c>
      <c r="D1194" s="2">
        <f t="shared" si="213"/>
        <v>0</v>
      </c>
      <c r="E1194" s="30">
        <f t="shared" si="213"/>
        <v>0</v>
      </c>
      <c r="F1194" s="73">
        <f t="shared" si="214"/>
        <v>0</v>
      </c>
      <c r="G1194" s="43">
        <f t="shared" si="214"/>
        <v>0</v>
      </c>
      <c r="I1194" s="31">
        <f t="shared" si="208"/>
        <v>46.63</v>
      </c>
      <c r="J1194" s="137">
        <f t="shared" si="205"/>
        <v>25.387</v>
      </c>
      <c r="K1194" s="77">
        <f t="shared" si="209"/>
        <v>4.5697000000000001</v>
      </c>
      <c r="L1194" s="137">
        <f t="shared" si="207"/>
        <v>7.7714999999999996</v>
      </c>
      <c r="M1194" s="77">
        <f t="shared" si="210"/>
        <v>1.3989</v>
      </c>
      <c r="N1194" s="191" t="s">
        <v>54</v>
      </c>
      <c r="O1194" s="191"/>
      <c r="P1194" s="191"/>
      <c r="V1194" s="36">
        <f t="shared" si="211"/>
        <v>9.19</v>
      </c>
      <c r="W1194" s="36">
        <f t="shared" si="212"/>
        <v>9.1300000000000008</v>
      </c>
    </row>
    <row r="1195" spans="1:23" x14ac:dyDescent="0.2">
      <c r="A1195" s="29">
        <v>42152</v>
      </c>
      <c r="B1195" s="30">
        <v>1896255.91</v>
      </c>
      <c r="C1195" s="30">
        <v>9.16</v>
      </c>
      <c r="D1195" s="2">
        <f t="shared" si="213"/>
        <v>0</v>
      </c>
      <c r="E1195" s="30">
        <f t="shared" si="213"/>
        <v>0</v>
      </c>
      <c r="F1195" s="73">
        <f t="shared" si="214"/>
        <v>0</v>
      </c>
      <c r="G1195" s="43">
        <f t="shared" si="214"/>
        <v>0</v>
      </c>
      <c r="I1195" s="31">
        <f t="shared" si="208"/>
        <v>46.63</v>
      </c>
      <c r="J1195" s="137">
        <f t="shared" si="205"/>
        <v>25.387</v>
      </c>
      <c r="K1195" s="77">
        <f t="shared" si="209"/>
        <v>4.5697000000000001</v>
      </c>
      <c r="L1195" s="137">
        <f t="shared" si="207"/>
        <v>7.7714999999999996</v>
      </c>
      <c r="M1195" s="77">
        <f t="shared" si="210"/>
        <v>1.3989</v>
      </c>
      <c r="N1195" s="119" t="s">
        <v>52</v>
      </c>
      <c r="O1195" s="120">
        <f>SUM(J1169:J1199)</f>
        <v>710.83599999999956</v>
      </c>
      <c r="P1195" s="76">
        <f>SUM(L1169:L1199)</f>
        <v>217.60200000000006</v>
      </c>
      <c r="V1195" s="36">
        <f t="shared" si="211"/>
        <v>9.19</v>
      </c>
      <c r="W1195" s="36">
        <f t="shared" si="212"/>
        <v>9.1300000000000008</v>
      </c>
    </row>
    <row r="1196" spans="1:23" x14ac:dyDescent="0.2">
      <c r="A1196" s="29">
        <v>42153</v>
      </c>
      <c r="B1196" s="31"/>
      <c r="C1196" s="31"/>
      <c r="D1196" s="2">
        <f t="shared" si="213"/>
        <v>0</v>
      </c>
      <c r="E1196" s="30">
        <f t="shared" si="213"/>
        <v>0</v>
      </c>
      <c r="F1196" s="73">
        <f t="shared" si="214"/>
        <v>0</v>
      </c>
      <c r="G1196" s="43">
        <f t="shared" si="214"/>
        <v>0</v>
      </c>
      <c r="I1196" s="19">
        <f t="shared" si="208"/>
        <v>46.63</v>
      </c>
      <c r="J1196" s="138">
        <f t="shared" si="205"/>
        <v>25.387</v>
      </c>
      <c r="K1196" s="78">
        <f t="shared" si="209"/>
        <v>4.5697000000000001</v>
      </c>
      <c r="L1196" s="144">
        <f t="shared" si="207"/>
        <v>7.7714999999999996</v>
      </c>
      <c r="M1196" s="87">
        <f t="shared" si="210"/>
        <v>1.3989</v>
      </c>
      <c r="N1196" s="119" t="s">
        <v>53</v>
      </c>
      <c r="O1196" s="76">
        <f>SUM(K1169:K1199)</f>
        <v>127.95159999999996</v>
      </c>
      <c r="P1196" s="76">
        <f>SUM(M1169:M1199)</f>
        <v>39.169199999999996</v>
      </c>
      <c r="V1196" s="36">
        <f t="shared" si="211"/>
        <v>0</v>
      </c>
      <c r="W1196" s="36">
        <f t="shared" si="212"/>
        <v>0</v>
      </c>
    </row>
    <row r="1197" spans="1:23" x14ac:dyDescent="0.2">
      <c r="A1197" s="29">
        <v>42154</v>
      </c>
      <c r="B1197" s="30"/>
      <c r="C1197" s="30"/>
      <c r="D1197" s="2">
        <f t="shared" si="213"/>
        <v>0</v>
      </c>
      <c r="E1197" s="30">
        <f t="shared" si="213"/>
        <v>0</v>
      </c>
      <c r="F1197" s="73">
        <f t="shared" si="214"/>
        <v>0</v>
      </c>
      <c r="G1197" s="43">
        <f t="shared" si="214"/>
        <v>0</v>
      </c>
      <c r="I1197" s="19">
        <f t="shared" si="208"/>
        <v>0</v>
      </c>
      <c r="J1197" s="138">
        <f t="shared" si="205"/>
        <v>0</v>
      </c>
      <c r="K1197" s="78">
        <f t="shared" si="209"/>
        <v>0</v>
      </c>
      <c r="L1197" s="144">
        <f t="shared" si="207"/>
        <v>0</v>
      </c>
      <c r="M1197" s="87">
        <f t="shared" si="210"/>
        <v>0</v>
      </c>
      <c r="N1197" s="193" t="s">
        <v>9</v>
      </c>
      <c r="O1197" s="194"/>
      <c r="P1197" s="194"/>
      <c r="V1197" s="36">
        <f t="shared" si="211"/>
        <v>0</v>
      </c>
      <c r="W1197" s="36">
        <f t="shared" si="212"/>
        <v>0</v>
      </c>
    </row>
    <row r="1198" spans="1:23" x14ac:dyDescent="0.2">
      <c r="A1198" s="29">
        <v>42155</v>
      </c>
      <c r="B1198" s="30"/>
      <c r="C1198" s="30"/>
      <c r="D1198" s="2">
        <f t="shared" si="213"/>
        <v>0</v>
      </c>
      <c r="E1198" s="30">
        <f t="shared" si="213"/>
        <v>0</v>
      </c>
      <c r="F1198" s="73">
        <f t="shared" si="214"/>
        <v>0</v>
      </c>
      <c r="G1198" s="43">
        <f t="shared" si="214"/>
        <v>0</v>
      </c>
      <c r="I1198" s="19">
        <f t="shared" si="208"/>
        <v>0</v>
      </c>
      <c r="J1198" s="138">
        <f t="shared" si="205"/>
        <v>0</v>
      </c>
      <c r="K1198" s="78">
        <f t="shared" si="209"/>
        <v>0</v>
      </c>
      <c r="L1198" s="144">
        <f t="shared" si="207"/>
        <v>0</v>
      </c>
      <c r="M1198" s="87">
        <f t="shared" si="210"/>
        <v>0</v>
      </c>
      <c r="N1198" s="92" t="s">
        <v>43</v>
      </c>
      <c r="O1198" s="172" t="s">
        <v>39</v>
      </c>
      <c r="P1198" s="93" t="s">
        <v>40</v>
      </c>
      <c r="V1198" s="36">
        <f t="shared" si="211"/>
        <v>0</v>
      </c>
      <c r="W1198" s="36">
        <f t="shared" si="212"/>
        <v>0</v>
      </c>
    </row>
    <row r="1199" spans="1:23" x14ac:dyDescent="0.2">
      <c r="A1199" s="29">
        <v>42156</v>
      </c>
      <c r="B1199" s="30"/>
      <c r="C1199" s="30"/>
      <c r="D1199" s="2">
        <f t="shared" si="213"/>
        <v>0</v>
      </c>
      <c r="E1199" s="30">
        <f t="shared" si="213"/>
        <v>0</v>
      </c>
      <c r="F1199" s="73">
        <f t="shared" si="214"/>
        <v>0</v>
      </c>
      <c r="G1199" s="43">
        <f t="shared" si="214"/>
        <v>0</v>
      </c>
      <c r="I1199" s="32">
        <f t="shared" si="208"/>
        <v>0</v>
      </c>
      <c r="J1199" s="139">
        <f t="shared" ref="J1199:J1262" si="215">ROUND(IF(B1198&lt;=$R$1054,B1198*$S$1054/$O$1053,MAX(IF(B1198&lt;=$R$1055,B1198*$S$1055/$O$1053,MAX(IF(B1198&lt;=$R$1056,B1198*$S$1056/$O$1053,MAX(IF(B1198&lt;=$R$1057,B1198*$S$1057/$O$1053,MAX(IF(B1198&lt;=$R$1058,B1198*$S$1058/$O$1053,MAX(IF(B1198&lt;=$R$1059,B1198*$S$1059/$O$1053,MAX(IF(B1198&gt;$R$1060,B1198*$S$1060/$O$1053,0),$R$1059*$S$1059/$O$1053)),$R$1058*$S$1058/$O$1053)),$R$1057*$S$1057/$O$1053)),$R$1056*$S$1056/$O$1053)),$R$1055*$S$1055/$O$1053)),$R$1054*$S$1054/$O$1053)),4)</f>
        <v>0</v>
      </c>
      <c r="K1199" s="79">
        <f t="shared" si="209"/>
        <v>0</v>
      </c>
      <c r="L1199" s="139">
        <f t="shared" si="207"/>
        <v>0</v>
      </c>
      <c r="M1199" s="79">
        <f t="shared" si="210"/>
        <v>0</v>
      </c>
      <c r="N1199" s="94">
        <f>SUM(I1167:I1199)</f>
        <v>1398.900000000001</v>
      </c>
      <c r="O1199" s="89">
        <f>IF(SUM(J1169:J1199)&lt;20000,20000,SUM(J1169:J1199))</f>
        <v>20000</v>
      </c>
      <c r="P1199" s="91">
        <f>IF(SUM(L1169:L1199)&lt;6000,6000,SUM(L1169:L1199))</f>
        <v>6000</v>
      </c>
      <c r="V1199" s="36">
        <f t="shared" si="211"/>
        <v>0</v>
      </c>
      <c r="W1199" s="36">
        <f t="shared" si="212"/>
        <v>0</v>
      </c>
    </row>
    <row r="1200" spans="1:23" x14ac:dyDescent="0.2">
      <c r="A1200" s="29">
        <v>42157</v>
      </c>
      <c r="B1200" s="30"/>
      <c r="C1200" s="30"/>
      <c r="D1200" s="2">
        <f t="shared" si="213"/>
        <v>0</v>
      </c>
      <c r="E1200" s="30">
        <f t="shared" si="213"/>
        <v>0</v>
      </c>
      <c r="F1200" s="73">
        <f t="shared" si="214"/>
        <v>0</v>
      </c>
      <c r="G1200" s="43">
        <f t="shared" si="214"/>
        <v>0</v>
      </c>
      <c r="I1200" s="19">
        <f t="shared" si="208"/>
        <v>0</v>
      </c>
      <c r="J1200" s="138">
        <f t="shared" si="215"/>
        <v>0</v>
      </c>
      <c r="K1200" s="78">
        <f t="shared" si="209"/>
        <v>0</v>
      </c>
      <c r="L1200" s="144">
        <f t="shared" si="207"/>
        <v>0</v>
      </c>
      <c r="M1200" s="87">
        <f t="shared" si="210"/>
        <v>0</v>
      </c>
      <c r="N1200" s="94">
        <f>ROUND(N1199*18/118,2)</f>
        <v>213.39</v>
      </c>
      <c r="O1200" s="95">
        <f>IF(O1199=TRUE,SUM(K1169:K1199),O1199*18%)</f>
        <v>3600</v>
      </c>
      <c r="P1200" s="96">
        <f>IF(P1199=TRUE,SUM(M1169:M1199),P1199*18%)</f>
        <v>1080</v>
      </c>
      <c r="Q1200" s="34"/>
      <c r="V1200" s="36">
        <f t="shared" si="211"/>
        <v>0</v>
      </c>
      <c r="W1200" s="36">
        <f t="shared" si="212"/>
        <v>0</v>
      </c>
    </row>
    <row r="1201" spans="1:23" x14ac:dyDescent="0.2">
      <c r="A1201" s="29">
        <v>42158</v>
      </c>
      <c r="B1201" s="30"/>
      <c r="C1201" s="30"/>
      <c r="D1201" s="2">
        <f t="shared" si="213"/>
        <v>0</v>
      </c>
      <c r="E1201" s="30">
        <f t="shared" si="213"/>
        <v>0</v>
      </c>
      <c r="F1201" s="73">
        <f t="shared" si="214"/>
        <v>0</v>
      </c>
      <c r="G1201" s="43">
        <f t="shared" si="214"/>
        <v>0</v>
      </c>
      <c r="I1201" s="31">
        <f t="shared" si="208"/>
        <v>0</v>
      </c>
      <c r="J1201" s="137">
        <f t="shared" si="215"/>
        <v>0</v>
      </c>
      <c r="K1201" s="77">
        <f t="shared" si="209"/>
        <v>0</v>
      </c>
      <c r="L1201" s="137">
        <f t="shared" si="207"/>
        <v>0</v>
      </c>
      <c r="M1201" s="77">
        <f t="shared" si="210"/>
        <v>0</v>
      </c>
      <c r="N1201" s="190" t="s">
        <v>47</v>
      </c>
      <c r="O1201" s="190"/>
      <c r="P1201" s="190"/>
      <c r="Q1201" s="34"/>
      <c r="V1201" s="36">
        <f t="shared" si="211"/>
        <v>0</v>
      </c>
      <c r="W1201" s="36">
        <f t="shared" si="212"/>
        <v>0</v>
      </c>
    </row>
    <row r="1202" spans="1:23" x14ac:dyDescent="0.2">
      <c r="A1202" s="29">
        <v>42159</v>
      </c>
      <c r="B1202" s="30"/>
      <c r="C1202" s="30"/>
      <c r="D1202" s="2">
        <f t="shared" si="213"/>
        <v>0</v>
      </c>
      <c r="E1202" s="30">
        <f t="shared" si="213"/>
        <v>0</v>
      </c>
      <c r="F1202" s="73">
        <f t="shared" si="214"/>
        <v>0</v>
      </c>
      <c r="G1202" s="43">
        <f t="shared" si="214"/>
        <v>0</v>
      </c>
      <c r="I1202" s="31">
        <f t="shared" si="208"/>
        <v>0</v>
      </c>
      <c r="J1202" s="137">
        <f t="shared" si="215"/>
        <v>0</v>
      </c>
      <c r="K1202" s="77">
        <f t="shared" si="209"/>
        <v>0</v>
      </c>
      <c r="L1202" s="137">
        <f t="shared" si="207"/>
        <v>0</v>
      </c>
      <c r="M1202" s="77">
        <f t="shared" si="210"/>
        <v>0</v>
      </c>
      <c r="N1202" s="75"/>
      <c r="O1202" s="75"/>
      <c r="P1202" s="75"/>
      <c r="Q1202" s="34"/>
      <c r="V1202" s="36">
        <f t="shared" si="211"/>
        <v>0</v>
      </c>
      <c r="W1202" s="36">
        <f t="shared" si="212"/>
        <v>0</v>
      </c>
    </row>
    <row r="1203" spans="1:23" x14ac:dyDescent="0.2">
      <c r="A1203" s="29">
        <v>42160</v>
      </c>
      <c r="B1203" s="30"/>
      <c r="C1203" s="30"/>
      <c r="D1203" s="2">
        <f t="shared" si="213"/>
        <v>0</v>
      </c>
      <c r="E1203" s="30">
        <f t="shared" si="213"/>
        <v>0</v>
      </c>
      <c r="F1203" s="73">
        <f t="shared" si="214"/>
        <v>0</v>
      </c>
      <c r="G1203" s="43">
        <f t="shared" si="214"/>
        <v>0</v>
      </c>
      <c r="I1203" s="19">
        <f t="shared" si="208"/>
        <v>0</v>
      </c>
      <c r="J1203" s="138">
        <f t="shared" si="215"/>
        <v>0</v>
      </c>
      <c r="K1203" s="78">
        <f t="shared" si="209"/>
        <v>0</v>
      </c>
      <c r="L1203" s="144">
        <f t="shared" si="207"/>
        <v>0</v>
      </c>
      <c r="M1203" s="87">
        <f t="shared" si="210"/>
        <v>0</v>
      </c>
      <c r="N1203" s="75"/>
      <c r="O1203" s="75"/>
      <c r="P1203" s="75"/>
      <c r="Q1203" s="34"/>
      <c r="V1203" s="36">
        <f t="shared" si="211"/>
        <v>0</v>
      </c>
      <c r="W1203" s="36">
        <f t="shared" si="212"/>
        <v>0</v>
      </c>
    </row>
    <row r="1204" spans="1:23" x14ac:dyDescent="0.2">
      <c r="A1204" s="29">
        <v>42161</v>
      </c>
      <c r="B1204" s="30"/>
      <c r="C1204" s="30"/>
      <c r="D1204" s="2">
        <f t="shared" si="213"/>
        <v>0</v>
      </c>
      <c r="E1204" s="30">
        <f t="shared" si="213"/>
        <v>0</v>
      </c>
      <c r="F1204" s="73">
        <f t="shared" si="214"/>
        <v>0</v>
      </c>
      <c r="G1204" s="43">
        <f t="shared" si="214"/>
        <v>0</v>
      </c>
      <c r="I1204" s="19">
        <f t="shared" si="208"/>
        <v>0</v>
      </c>
      <c r="J1204" s="138">
        <f t="shared" si="215"/>
        <v>0</v>
      </c>
      <c r="K1204" s="78">
        <f t="shared" si="209"/>
        <v>0</v>
      </c>
      <c r="L1204" s="144">
        <f t="shared" si="207"/>
        <v>0</v>
      </c>
      <c r="M1204" s="87">
        <f t="shared" si="210"/>
        <v>0</v>
      </c>
      <c r="N1204" s="14"/>
      <c r="O1204" s="14"/>
      <c r="P1204" s="14"/>
      <c r="Q1204" s="34"/>
      <c r="V1204" s="36">
        <f t="shared" si="211"/>
        <v>0</v>
      </c>
      <c r="W1204" s="36">
        <f t="shared" si="212"/>
        <v>0</v>
      </c>
    </row>
    <row r="1205" spans="1:23" x14ac:dyDescent="0.2">
      <c r="A1205" s="29">
        <v>42162</v>
      </c>
      <c r="B1205" s="30"/>
      <c r="C1205" s="30"/>
      <c r="D1205" s="2">
        <f t="shared" si="213"/>
        <v>0</v>
      </c>
      <c r="E1205" s="30">
        <f t="shared" si="213"/>
        <v>0</v>
      </c>
      <c r="F1205" s="73">
        <f t="shared" si="214"/>
        <v>0</v>
      </c>
      <c r="G1205" s="43">
        <f t="shared" si="214"/>
        <v>0</v>
      </c>
      <c r="I1205" s="19">
        <f t="shared" si="208"/>
        <v>0</v>
      </c>
      <c r="J1205" s="138">
        <f t="shared" si="215"/>
        <v>0</v>
      </c>
      <c r="K1205" s="78">
        <f t="shared" si="209"/>
        <v>0</v>
      </c>
      <c r="L1205" s="144">
        <f t="shared" si="207"/>
        <v>0</v>
      </c>
      <c r="M1205" s="87">
        <f t="shared" si="210"/>
        <v>0</v>
      </c>
      <c r="N1205" s="14"/>
      <c r="O1205" s="14"/>
      <c r="P1205" s="14"/>
      <c r="Q1205" s="34"/>
      <c r="V1205" s="36">
        <f t="shared" si="211"/>
        <v>0</v>
      </c>
      <c r="W1205" s="36">
        <f t="shared" si="212"/>
        <v>0</v>
      </c>
    </row>
    <row r="1206" spans="1:23" x14ac:dyDescent="0.2">
      <c r="A1206" s="29">
        <v>42163</v>
      </c>
      <c r="B1206" s="30"/>
      <c r="C1206" s="30"/>
      <c r="D1206" s="2">
        <f t="shared" si="213"/>
        <v>0</v>
      </c>
      <c r="E1206" s="30">
        <f t="shared" si="213"/>
        <v>0</v>
      </c>
      <c r="F1206" s="73">
        <f t="shared" si="214"/>
        <v>0</v>
      </c>
      <c r="G1206" s="43">
        <f t="shared" si="214"/>
        <v>0</v>
      </c>
      <c r="I1206" s="19">
        <f t="shared" si="208"/>
        <v>0</v>
      </c>
      <c r="J1206" s="138">
        <f t="shared" si="215"/>
        <v>0</v>
      </c>
      <c r="K1206" s="78">
        <f t="shared" si="209"/>
        <v>0</v>
      </c>
      <c r="L1206" s="144">
        <f t="shared" si="207"/>
        <v>0</v>
      </c>
      <c r="M1206" s="87">
        <f t="shared" si="210"/>
        <v>0</v>
      </c>
      <c r="N1206" s="14"/>
      <c r="O1206" s="14"/>
      <c r="P1206" s="14"/>
      <c r="Q1206" s="34"/>
      <c r="V1206" s="36">
        <f t="shared" si="211"/>
        <v>0</v>
      </c>
      <c r="W1206" s="36">
        <f t="shared" si="212"/>
        <v>0</v>
      </c>
    </row>
    <row r="1207" spans="1:23" x14ac:dyDescent="0.2">
      <c r="A1207" s="29">
        <v>42164</v>
      </c>
      <c r="B1207" s="30"/>
      <c r="C1207" s="30"/>
      <c r="D1207" s="2">
        <f t="shared" si="213"/>
        <v>0</v>
      </c>
      <c r="E1207" s="30">
        <f t="shared" si="213"/>
        <v>0</v>
      </c>
      <c r="F1207" s="73">
        <f t="shared" si="214"/>
        <v>0</v>
      </c>
      <c r="G1207" s="43">
        <f t="shared" si="214"/>
        <v>0</v>
      </c>
      <c r="I1207" s="19">
        <f t="shared" si="208"/>
        <v>0</v>
      </c>
      <c r="J1207" s="138">
        <f t="shared" si="215"/>
        <v>0</v>
      </c>
      <c r="K1207" s="78">
        <f t="shared" si="209"/>
        <v>0</v>
      </c>
      <c r="L1207" s="144">
        <f t="shared" si="207"/>
        <v>0</v>
      </c>
      <c r="M1207" s="87">
        <f t="shared" si="210"/>
        <v>0</v>
      </c>
      <c r="N1207" s="14"/>
      <c r="O1207" s="14"/>
      <c r="P1207" s="14"/>
      <c r="V1207" s="36">
        <f t="shared" si="211"/>
        <v>0</v>
      </c>
      <c r="W1207" s="36">
        <f t="shared" si="212"/>
        <v>0</v>
      </c>
    </row>
    <row r="1208" spans="1:23" x14ac:dyDescent="0.2">
      <c r="A1208" s="29">
        <v>42165</v>
      </c>
      <c r="B1208" s="30"/>
      <c r="C1208" s="30"/>
      <c r="D1208" s="2">
        <f t="shared" si="213"/>
        <v>0</v>
      </c>
      <c r="E1208" s="30">
        <f t="shared" si="213"/>
        <v>0</v>
      </c>
      <c r="F1208" s="73">
        <f t="shared" si="214"/>
        <v>0</v>
      </c>
      <c r="G1208" s="43">
        <f t="shared" si="214"/>
        <v>0</v>
      </c>
      <c r="I1208" s="19">
        <f t="shared" si="208"/>
        <v>0</v>
      </c>
      <c r="J1208" s="138">
        <f t="shared" si="215"/>
        <v>0</v>
      </c>
      <c r="K1208" s="78">
        <f t="shared" si="209"/>
        <v>0</v>
      </c>
      <c r="L1208" s="144">
        <f t="shared" ref="L1208:L1271" si="216">ROUND(IF(B1207&lt;=$R$1064,B1207*$S$1064/$O$1053,IF(B1207&gt;$R$1065,B1207*$S$1065/$O$1053,0)),4)</f>
        <v>0</v>
      </c>
      <c r="M1208" s="87">
        <f t="shared" si="210"/>
        <v>0</v>
      </c>
      <c r="N1208" s="14"/>
      <c r="O1208" s="14"/>
      <c r="P1208" s="14"/>
      <c r="V1208" s="36">
        <f t="shared" si="211"/>
        <v>0</v>
      </c>
      <c r="W1208" s="36">
        <f t="shared" si="212"/>
        <v>0</v>
      </c>
    </row>
    <row r="1209" spans="1:23" x14ac:dyDescent="0.2">
      <c r="A1209" s="29">
        <v>42166</v>
      </c>
      <c r="B1209" s="30"/>
      <c r="C1209" s="30"/>
      <c r="D1209" s="2">
        <f t="shared" si="213"/>
        <v>0</v>
      </c>
      <c r="E1209" s="30">
        <f t="shared" si="213"/>
        <v>0</v>
      </c>
      <c r="F1209" s="73">
        <f t="shared" si="214"/>
        <v>0</v>
      </c>
      <c r="G1209" s="43">
        <f t="shared" si="214"/>
        <v>0</v>
      </c>
      <c r="I1209" s="31">
        <f>ROUND(B1209*$N$2/$O$1053,2)</f>
        <v>0</v>
      </c>
      <c r="J1209" s="137">
        <f t="shared" si="215"/>
        <v>0</v>
      </c>
      <c r="K1209" s="77">
        <f t="shared" si="209"/>
        <v>0</v>
      </c>
      <c r="L1209" s="137">
        <f t="shared" si="216"/>
        <v>0</v>
      </c>
      <c r="M1209" s="77">
        <f t="shared" si="210"/>
        <v>0</v>
      </c>
      <c r="N1209" s="14"/>
      <c r="O1209" s="14"/>
      <c r="P1209" s="14"/>
      <c r="V1209" s="36">
        <f t="shared" si="211"/>
        <v>0</v>
      </c>
      <c r="W1209" s="36">
        <f t="shared" si="212"/>
        <v>0</v>
      </c>
    </row>
    <row r="1210" spans="1:23" x14ac:dyDescent="0.2">
      <c r="A1210" s="29">
        <v>42167</v>
      </c>
      <c r="B1210" s="30"/>
      <c r="C1210" s="30"/>
      <c r="D1210" s="2">
        <f t="shared" si="213"/>
        <v>0</v>
      </c>
      <c r="E1210" s="30">
        <f t="shared" si="213"/>
        <v>0</v>
      </c>
      <c r="F1210" s="73">
        <f t="shared" si="214"/>
        <v>0</v>
      </c>
      <c r="G1210" s="43">
        <f t="shared" si="214"/>
        <v>0</v>
      </c>
      <c r="I1210" s="31">
        <f>ROUND(B1210*$N$2/$O$1053,2)</f>
        <v>0</v>
      </c>
      <c r="J1210" s="137">
        <f t="shared" si="215"/>
        <v>0</v>
      </c>
      <c r="K1210" s="77">
        <f t="shared" si="209"/>
        <v>0</v>
      </c>
      <c r="L1210" s="137">
        <f t="shared" si="216"/>
        <v>0</v>
      </c>
      <c r="M1210" s="77">
        <f t="shared" si="210"/>
        <v>0</v>
      </c>
      <c r="N1210" s="14"/>
      <c r="O1210" s="14"/>
      <c r="P1210" s="14"/>
      <c r="V1210" s="36">
        <f t="shared" si="211"/>
        <v>0</v>
      </c>
      <c r="W1210" s="36">
        <f t="shared" si="212"/>
        <v>0</v>
      </c>
    </row>
    <row r="1211" spans="1:23" x14ac:dyDescent="0.2">
      <c r="A1211" s="29">
        <v>42168</v>
      </c>
      <c r="B1211" s="30"/>
      <c r="C1211" s="30"/>
      <c r="D1211" s="2">
        <f t="shared" si="213"/>
        <v>0</v>
      </c>
      <c r="E1211" s="30">
        <f t="shared" si="213"/>
        <v>0</v>
      </c>
      <c r="F1211" s="73">
        <f t="shared" si="214"/>
        <v>0</v>
      </c>
      <c r="G1211" s="43">
        <f t="shared" si="214"/>
        <v>0</v>
      </c>
      <c r="I1211" s="31">
        <f>ROUND(B1211*$N$2/$O$1053,2)</f>
        <v>0</v>
      </c>
      <c r="J1211" s="137">
        <f t="shared" si="215"/>
        <v>0</v>
      </c>
      <c r="K1211" s="77">
        <f t="shared" si="209"/>
        <v>0</v>
      </c>
      <c r="L1211" s="137">
        <f t="shared" si="216"/>
        <v>0</v>
      </c>
      <c r="M1211" s="77">
        <f t="shared" si="210"/>
        <v>0</v>
      </c>
      <c r="N1211" s="14"/>
      <c r="O1211" s="14"/>
      <c r="P1211" s="14"/>
      <c r="V1211" s="36">
        <f t="shared" si="211"/>
        <v>0</v>
      </c>
      <c r="W1211" s="36">
        <f t="shared" si="212"/>
        <v>0</v>
      </c>
    </row>
    <row r="1212" spans="1:23" x14ac:dyDescent="0.2">
      <c r="A1212" s="29">
        <v>42169</v>
      </c>
      <c r="B1212" s="30"/>
      <c r="C1212" s="30"/>
      <c r="D1212" s="2">
        <f t="shared" si="213"/>
        <v>0</v>
      </c>
      <c r="E1212" s="30">
        <f t="shared" si="213"/>
        <v>0</v>
      </c>
      <c r="F1212" s="73">
        <f t="shared" si="214"/>
        <v>0</v>
      </c>
      <c r="G1212" s="43">
        <f t="shared" si="214"/>
        <v>0</v>
      </c>
      <c r="I1212" s="19">
        <f t="shared" ref="I1212:I1275" si="217">ROUND(B1211*$N$2/$O$1053,2)</f>
        <v>0</v>
      </c>
      <c r="J1212" s="138">
        <f t="shared" si="215"/>
        <v>0</v>
      </c>
      <c r="K1212" s="78">
        <f t="shared" si="209"/>
        <v>0</v>
      </c>
      <c r="L1212" s="144">
        <f t="shared" si="216"/>
        <v>0</v>
      </c>
      <c r="M1212" s="87">
        <f t="shared" si="210"/>
        <v>0</v>
      </c>
      <c r="N1212" s="14"/>
      <c r="O1212" s="14"/>
      <c r="P1212" s="14"/>
      <c r="V1212" s="36">
        <f t="shared" si="211"/>
        <v>0</v>
      </c>
      <c r="W1212" s="36">
        <f t="shared" si="212"/>
        <v>0</v>
      </c>
    </row>
    <row r="1213" spans="1:23" x14ac:dyDescent="0.2">
      <c r="A1213" s="29">
        <v>42170</v>
      </c>
      <c r="B1213" s="30"/>
      <c r="C1213" s="30"/>
      <c r="D1213" s="2">
        <f t="shared" si="213"/>
        <v>0</v>
      </c>
      <c r="E1213" s="30">
        <f t="shared" si="213"/>
        <v>0</v>
      </c>
      <c r="F1213" s="73">
        <f t="shared" si="214"/>
        <v>0</v>
      </c>
      <c r="G1213" s="43">
        <f t="shared" si="214"/>
        <v>0</v>
      </c>
      <c r="I1213" s="19">
        <f t="shared" si="217"/>
        <v>0</v>
      </c>
      <c r="J1213" s="138">
        <f t="shared" si="215"/>
        <v>0</v>
      </c>
      <c r="K1213" s="78">
        <f t="shared" si="209"/>
        <v>0</v>
      </c>
      <c r="L1213" s="144">
        <f t="shared" si="216"/>
        <v>0</v>
      </c>
      <c r="M1213" s="87">
        <f t="shared" si="210"/>
        <v>0</v>
      </c>
      <c r="N1213" s="14"/>
      <c r="O1213" s="14"/>
      <c r="P1213" s="14"/>
      <c r="V1213" s="36">
        <f t="shared" si="211"/>
        <v>0</v>
      </c>
      <c r="W1213" s="36">
        <f t="shared" si="212"/>
        <v>0</v>
      </c>
    </row>
    <row r="1214" spans="1:23" x14ac:dyDescent="0.2">
      <c r="A1214" s="29">
        <v>42171</v>
      </c>
      <c r="B1214" s="30"/>
      <c r="C1214" s="30"/>
      <c r="D1214" s="2">
        <f t="shared" si="213"/>
        <v>0</v>
      </c>
      <c r="E1214" s="30">
        <f t="shared" si="213"/>
        <v>0</v>
      </c>
      <c r="F1214" s="73">
        <f t="shared" si="214"/>
        <v>0</v>
      </c>
      <c r="G1214" s="43">
        <f t="shared" si="214"/>
        <v>0</v>
      </c>
      <c r="I1214" s="19">
        <f t="shared" si="217"/>
        <v>0</v>
      </c>
      <c r="J1214" s="138">
        <f t="shared" si="215"/>
        <v>0</v>
      </c>
      <c r="K1214" s="78">
        <f t="shared" si="209"/>
        <v>0</v>
      </c>
      <c r="L1214" s="144">
        <f t="shared" si="216"/>
        <v>0</v>
      </c>
      <c r="M1214" s="87">
        <f t="shared" si="210"/>
        <v>0</v>
      </c>
      <c r="N1214" s="14"/>
      <c r="O1214" s="14"/>
      <c r="P1214" s="14"/>
      <c r="V1214" s="36">
        <f t="shared" si="211"/>
        <v>0</v>
      </c>
      <c r="W1214" s="36">
        <f t="shared" si="212"/>
        <v>0</v>
      </c>
    </row>
    <row r="1215" spans="1:23" x14ac:dyDescent="0.2">
      <c r="A1215" s="29">
        <v>42172</v>
      </c>
      <c r="B1215" s="30"/>
      <c r="C1215" s="30"/>
      <c r="D1215" s="2">
        <f t="shared" si="213"/>
        <v>0</v>
      </c>
      <c r="E1215" s="30">
        <f t="shared" si="213"/>
        <v>0</v>
      </c>
      <c r="F1215" s="73">
        <f t="shared" si="214"/>
        <v>0</v>
      </c>
      <c r="G1215" s="43">
        <f t="shared" si="214"/>
        <v>0</v>
      </c>
      <c r="I1215" s="31">
        <f t="shared" si="217"/>
        <v>0</v>
      </c>
      <c r="J1215" s="137">
        <f t="shared" si="215"/>
        <v>0</v>
      </c>
      <c r="K1215" s="77">
        <f t="shared" si="209"/>
        <v>0</v>
      </c>
      <c r="L1215" s="137">
        <f t="shared" si="216"/>
        <v>0</v>
      </c>
      <c r="M1215" s="77">
        <f t="shared" si="210"/>
        <v>0</v>
      </c>
      <c r="N1215" s="14"/>
      <c r="O1215" s="14"/>
      <c r="P1215" s="14"/>
      <c r="V1215" s="36">
        <f t="shared" si="211"/>
        <v>0</v>
      </c>
      <c r="W1215" s="36">
        <f t="shared" si="212"/>
        <v>0</v>
      </c>
    </row>
    <row r="1216" spans="1:23" x14ac:dyDescent="0.2">
      <c r="A1216" s="29">
        <v>42173</v>
      </c>
      <c r="B1216" s="30"/>
      <c r="C1216" s="30"/>
      <c r="D1216" s="2">
        <f t="shared" si="213"/>
        <v>0</v>
      </c>
      <c r="E1216" s="30">
        <f t="shared" si="213"/>
        <v>0</v>
      </c>
      <c r="F1216" s="73">
        <f t="shared" si="214"/>
        <v>0</v>
      </c>
      <c r="G1216" s="43">
        <f t="shared" si="214"/>
        <v>0</v>
      </c>
      <c r="I1216" s="31">
        <f t="shared" si="217"/>
        <v>0</v>
      </c>
      <c r="J1216" s="137">
        <f t="shared" si="215"/>
        <v>0</v>
      </c>
      <c r="K1216" s="77">
        <f t="shared" si="209"/>
        <v>0</v>
      </c>
      <c r="L1216" s="137">
        <f t="shared" si="216"/>
        <v>0</v>
      </c>
      <c r="M1216" s="77">
        <f t="shared" si="210"/>
        <v>0</v>
      </c>
      <c r="N1216" s="14"/>
      <c r="O1216" s="14"/>
      <c r="P1216" s="14"/>
      <c r="V1216" s="36">
        <f t="shared" si="211"/>
        <v>0</v>
      </c>
      <c r="W1216" s="36">
        <f t="shared" si="212"/>
        <v>0</v>
      </c>
    </row>
    <row r="1217" spans="1:23" x14ac:dyDescent="0.2">
      <c r="A1217" s="29">
        <v>42174</v>
      </c>
      <c r="B1217" s="30"/>
      <c r="C1217" s="30"/>
      <c r="D1217" s="2">
        <f t="shared" si="213"/>
        <v>0</v>
      </c>
      <c r="E1217" s="30">
        <f t="shared" si="213"/>
        <v>0</v>
      </c>
      <c r="F1217" s="73">
        <f t="shared" si="214"/>
        <v>0</v>
      </c>
      <c r="G1217" s="43">
        <f t="shared" si="214"/>
        <v>0</v>
      </c>
      <c r="I1217" s="19">
        <f t="shared" si="217"/>
        <v>0</v>
      </c>
      <c r="J1217" s="138">
        <f t="shared" si="215"/>
        <v>0</v>
      </c>
      <c r="K1217" s="78">
        <f t="shared" si="209"/>
        <v>0</v>
      </c>
      <c r="L1217" s="144">
        <f t="shared" si="216"/>
        <v>0</v>
      </c>
      <c r="M1217" s="87">
        <f t="shared" si="210"/>
        <v>0</v>
      </c>
      <c r="N1217" s="14"/>
      <c r="O1217" s="14"/>
      <c r="P1217" s="14"/>
      <c r="V1217" s="36">
        <f t="shared" si="211"/>
        <v>0</v>
      </c>
      <c r="W1217" s="36">
        <f t="shared" si="212"/>
        <v>0</v>
      </c>
    </row>
    <row r="1218" spans="1:23" x14ac:dyDescent="0.2">
      <c r="A1218" s="29">
        <v>42175</v>
      </c>
      <c r="B1218" s="30"/>
      <c r="C1218" s="30"/>
      <c r="D1218" s="2">
        <f t="shared" si="213"/>
        <v>0</v>
      </c>
      <c r="E1218" s="30">
        <f t="shared" si="213"/>
        <v>0</v>
      </c>
      <c r="F1218" s="73">
        <f t="shared" si="214"/>
        <v>0</v>
      </c>
      <c r="G1218" s="43">
        <f t="shared" si="214"/>
        <v>0</v>
      </c>
      <c r="I1218" s="19">
        <f t="shared" si="217"/>
        <v>0</v>
      </c>
      <c r="J1218" s="138">
        <f t="shared" si="215"/>
        <v>0</v>
      </c>
      <c r="K1218" s="78">
        <f t="shared" si="209"/>
        <v>0</v>
      </c>
      <c r="L1218" s="144">
        <f t="shared" si="216"/>
        <v>0</v>
      </c>
      <c r="M1218" s="87">
        <f t="shared" si="210"/>
        <v>0</v>
      </c>
      <c r="N1218" s="14"/>
      <c r="O1218" s="14"/>
      <c r="P1218" s="14"/>
      <c r="V1218" s="36">
        <f t="shared" si="211"/>
        <v>0</v>
      </c>
      <c r="W1218" s="36">
        <f t="shared" si="212"/>
        <v>0</v>
      </c>
    </row>
    <row r="1219" spans="1:23" x14ac:dyDescent="0.2">
      <c r="A1219" s="29">
        <v>42176</v>
      </c>
      <c r="B1219" s="30"/>
      <c r="C1219" s="30"/>
      <c r="D1219" s="2">
        <f t="shared" si="213"/>
        <v>0</v>
      </c>
      <c r="E1219" s="30">
        <f t="shared" si="213"/>
        <v>0</v>
      </c>
      <c r="F1219" s="73">
        <f t="shared" si="214"/>
        <v>0</v>
      </c>
      <c r="G1219" s="43">
        <f t="shared" si="214"/>
        <v>0</v>
      </c>
      <c r="I1219" s="19">
        <f t="shared" si="217"/>
        <v>0</v>
      </c>
      <c r="J1219" s="138">
        <f t="shared" si="215"/>
        <v>0</v>
      </c>
      <c r="K1219" s="78">
        <f t="shared" si="209"/>
        <v>0</v>
      </c>
      <c r="L1219" s="144">
        <f t="shared" si="216"/>
        <v>0</v>
      </c>
      <c r="M1219" s="87">
        <f t="shared" si="210"/>
        <v>0</v>
      </c>
      <c r="N1219" s="14"/>
      <c r="O1219" s="14"/>
      <c r="P1219" s="14"/>
      <c r="V1219" s="36">
        <f t="shared" si="211"/>
        <v>0</v>
      </c>
      <c r="W1219" s="36">
        <f t="shared" si="212"/>
        <v>0</v>
      </c>
    </row>
    <row r="1220" spans="1:23" x14ac:dyDescent="0.2">
      <c r="A1220" s="29">
        <v>42177</v>
      </c>
      <c r="B1220" s="30"/>
      <c r="C1220" s="30"/>
      <c r="D1220" s="2">
        <f t="shared" si="213"/>
        <v>0</v>
      </c>
      <c r="E1220" s="30">
        <f t="shared" si="213"/>
        <v>0</v>
      </c>
      <c r="F1220" s="73">
        <f t="shared" si="214"/>
        <v>0</v>
      </c>
      <c r="G1220" s="43">
        <f t="shared" si="214"/>
        <v>0</v>
      </c>
      <c r="I1220" s="19">
        <f t="shared" si="217"/>
        <v>0</v>
      </c>
      <c r="J1220" s="138">
        <f t="shared" si="215"/>
        <v>0</v>
      </c>
      <c r="K1220" s="78">
        <f t="shared" si="209"/>
        <v>0</v>
      </c>
      <c r="L1220" s="144">
        <f t="shared" si="216"/>
        <v>0</v>
      </c>
      <c r="M1220" s="87">
        <f t="shared" si="210"/>
        <v>0</v>
      </c>
      <c r="N1220" s="14"/>
      <c r="O1220" s="14"/>
      <c r="P1220" s="14"/>
      <c r="V1220" s="36">
        <f t="shared" si="211"/>
        <v>0</v>
      </c>
      <c r="W1220" s="36">
        <f t="shared" si="212"/>
        <v>0</v>
      </c>
    </row>
    <row r="1221" spans="1:23" x14ac:dyDescent="0.2">
      <c r="A1221" s="29">
        <v>42178</v>
      </c>
      <c r="B1221" s="30"/>
      <c r="C1221" s="30"/>
      <c r="D1221" s="2">
        <f t="shared" si="213"/>
        <v>0</v>
      </c>
      <c r="E1221" s="30">
        <f t="shared" si="213"/>
        <v>0</v>
      </c>
      <c r="F1221" s="73">
        <f t="shared" si="214"/>
        <v>0</v>
      </c>
      <c r="G1221" s="43">
        <f t="shared" si="214"/>
        <v>0</v>
      </c>
      <c r="I1221" s="19">
        <f t="shared" si="217"/>
        <v>0</v>
      </c>
      <c r="J1221" s="138">
        <f t="shared" si="215"/>
        <v>0</v>
      </c>
      <c r="K1221" s="78">
        <f t="shared" si="209"/>
        <v>0</v>
      </c>
      <c r="L1221" s="144">
        <f t="shared" si="216"/>
        <v>0</v>
      </c>
      <c r="M1221" s="87">
        <f t="shared" si="210"/>
        <v>0</v>
      </c>
      <c r="N1221" s="14"/>
      <c r="O1221" s="14"/>
      <c r="P1221" s="14"/>
      <c r="V1221" s="36">
        <f t="shared" si="211"/>
        <v>0</v>
      </c>
      <c r="W1221" s="36">
        <f t="shared" si="212"/>
        <v>0</v>
      </c>
    </row>
    <row r="1222" spans="1:23" x14ac:dyDescent="0.2">
      <c r="A1222" s="29">
        <v>42179</v>
      </c>
      <c r="B1222" s="30"/>
      <c r="C1222" s="30"/>
      <c r="D1222" s="2">
        <f t="shared" si="213"/>
        <v>0</v>
      </c>
      <c r="E1222" s="30">
        <f t="shared" si="213"/>
        <v>0</v>
      </c>
      <c r="F1222" s="73">
        <f t="shared" si="214"/>
        <v>0</v>
      </c>
      <c r="G1222" s="43">
        <f t="shared" si="214"/>
        <v>0</v>
      </c>
      <c r="I1222" s="31">
        <f t="shared" si="217"/>
        <v>0</v>
      </c>
      <c r="J1222" s="137">
        <f t="shared" si="215"/>
        <v>0</v>
      </c>
      <c r="K1222" s="77">
        <f t="shared" si="209"/>
        <v>0</v>
      </c>
      <c r="L1222" s="137">
        <f t="shared" si="216"/>
        <v>0</v>
      </c>
      <c r="M1222" s="77">
        <f t="shared" si="210"/>
        <v>0</v>
      </c>
      <c r="N1222" s="14"/>
      <c r="O1222" s="14"/>
      <c r="P1222" s="14"/>
      <c r="V1222" s="36">
        <f t="shared" si="211"/>
        <v>0</v>
      </c>
      <c r="W1222" s="36">
        <f t="shared" si="212"/>
        <v>0</v>
      </c>
    </row>
    <row r="1223" spans="1:23" x14ac:dyDescent="0.2">
      <c r="A1223" s="29">
        <v>42180</v>
      </c>
      <c r="B1223" s="30"/>
      <c r="C1223" s="30"/>
      <c r="D1223" s="2">
        <f t="shared" si="213"/>
        <v>0</v>
      </c>
      <c r="E1223" s="30">
        <f t="shared" si="213"/>
        <v>0</v>
      </c>
      <c r="F1223" s="73">
        <f t="shared" si="214"/>
        <v>0</v>
      </c>
      <c r="G1223" s="43">
        <f t="shared" si="214"/>
        <v>0</v>
      </c>
      <c r="I1223" s="31">
        <f t="shared" si="217"/>
        <v>0</v>
      </c>
      <c r="J1223" s="137">
        <f t="shared" si="215"/>
        <v>0</v>
      </c>
      <c r="K1223" s="77">
        <f t="shared" si="209"/>
        <v>0</v>
      </c>
      <c r="L1223" s="137">
        <f t="shared" si="216"/>
        <v>0</v>
      </c>
      <c r="M1223" s="77">
        <f t="shared" si="210"/>
        <v>0</v>
      </c>
      <c r="N1223" s="191" t="s">
        <v>54</v>
      </c>
      <c r="O1223" s="191"/>
      <c r="P1223" s="191"/>
      <c r="V1223" s="36">
        <f t="shared" si="211"/>
        <v>0</v>
      </c>
      <c r="W1223" s="36">
        <f t="shared" si="212"/>
        <v>0</v>
      </c>
    </row>
    <row r="1224" spans="1:23" x14ac:dyDescent="0.2">
      <c r="A1224" s="29">
        <v>42181</v>
      </c>
      <c r="B1224" s="30"/>
      <c r="C1224" s="30"/>
      <c r="D1224" s="2">
        <f t="shared" si="213"/>
        <v>0</v>
      </c>
      <c r="E1224" s="30">
        <f t="shared" si="213"/>
        <v>0</v>
      </c>
      <c r="F1224" s="73">
        <f t="shared" si="214"/>
        <v>0</v>
      </c>
      <c r="G1224" s="43">
        <f t="shared" si="214"/>
        <v>0</v>
      </c>
      <c r="I1224" s="19">
        <f t="shared" si="217"/>
        <v>0</v>
      </c>
      <c r="J1224" s="138">
        <f t="shared" si="215"/>
        <v>0</v>
      </c>
      <c r="K1224" s="78">
        <f t="shared" si="209"/>
        <v>0</v>
      </c>
      <c r="L1224" s="144">
        <f t="shared" si="216"/>
        <v>0</v>
      </c>
      <c r="M1224" s="87">
        <f t="shared" si="210"/>
        <v>0</v>
      </c>
      <c r="N1224" s="119" t="s">
        <v>52</v>
      </c>
      <c r="O1224" s="120">
        <f>SUM(J1200:J1229)</f>
        <v>0</v>
      </c>
      <c r="P1224" s="76">
        <f>SUM(L1200:L1229)</f>
        <v>0</v>
      </c>
      <c r="V1224" s="36">
        <f t="shared" si="211"/>
        <v>0</v>
      </c>
      <c r="W1224" s="36">
        <f t="shared" si="212"/>
        <v>0</v>
      </c>
    </row>
    <row r="1225" spans="1:23" x14ac:dyDescent="0.2">
      <c r="A1225" s="29">
        <v>42182</v>
      </c>
      <c r="B1225" s="30"/>
      <c r="C1225" s="30"/>
      <c r="D1225" s="2">
        <f t="shared" si="213"/>
        <v>0</v>
      </c>
      <c r="E1225" s="30">
        <f t="shared" si="213"/>
        <v>0</v>
      </c>
      <c r="F1225" s="73">
        <f t="shared" si="214"/>
        <v>0</v>
      </c>
      <c r="G1225" s="43">
        <f t="shared" si="214"/>
        <v>0</v>
      </c>
      <c r="I1225" s="19">
        <f t="shared" si="217"/>
        <v>0</v>
      </c>
      <c r="J1225" s="138">
        <f t="shared" si="215"/>
        <v>0</v>
      </c>
      <c r="K1225" s="78">
        <f t="shared" si="209"/>
        <v>0</v>
      </c>
      <c r="L1225" s="144">
        <f t="shared" si="216"/>
        <v>0</v>
      </c>
      <c r="M1225" s="87">
        <f t="shared" si="210"/>
        <v>0</v>
      </c>
      <c r="N1225" s="119" t="s">
        <v>53</v>
      </c>
      <c r="O1225" s="76">
        <f>SUM(K1200:K1229)</f>
        <v>0</v>
      </c>
      <c r="P1225" s="76">
        <f>SUM(M1200:M1229)</f>
        <v>0</v>
      </c>
      <c r="V1225" s="36">
        <f t="shared" si="211"/>
        <v>0</v>
      </c>
      <c r="W1225" s="36">
        <f t="shared" si="212"/>
        <v>0</v>
      </c>
    </row>
    <row r="1226" spans="1:23" x14ac:dyDescent="0.2">
      <c r="A1226" s="29">
        <v>42183</v>
      </c>
      <c r="B1226" s="30"/>
      <c r="C1226" s="30"/>
      <c r="D1226" s="2">
        <f t="shared" si="213"/>
        <v>0</v>
      </c>
      <c r="E1226" s="30">
        <f t="shared" si="213"/>
        <v>0</v>
      </c>
      <c r="F1226" s="73">
        <f t="shared" si="214"/>
        <v>0</v>
      </c>
      <c r="G1226" s="43">
        <f t="shared" si="214"/>
        <v>0</v>
      </c>
      <c r="I1226" s="19">
        <f t="shared" si="217"/>
        <v>0</v>
      </c>
      <c r="J1226" s="138">
        <f t="shared" si="215"/>
        <v>0</v>
      </c>
      <c r="K1226" s="78">
        <f t="shared" si="209"/>
        <v>0</v>
      </c>
      <c r="L1226" s="144">
        <f t="shared" si="216"/>
        <v>0</v>
      </c>
      <c r="M1226" s="87">
        <f t="shared" si="210"/>
        <v>0</v>
      </c>
      <c r="N1226" s="193" t="s">
        <v>10</v>
      </c>
      <c r="O1226" s="193"/>
      <c r="P1226" s="193"/>
      <c r="V1226" s="36">
        <f t="shared" si="211"/>
        <v>0</v>
      </c>
      <c r="W1226" s="36">
        <f t="shared" si="212"/>
        <v>0</v>
      </c>
    </row>
    <row r="1227" spans="1:23" x14ac:dyDescent="0.2">
      <c r="A1227" s="29">
        <v>42184</v>
      </c>
      <c r="B1227" s="30"/>
      <c r="C1227" s="30"/>
      <c r="D1227" s="2">
        <f t="shared" si="213"/>
        <v>0</v>
      </c>
      <c r="E1227" s="30">
        <f t="shared" si="213"/>
        <v>0</v>
      </c>
      <c r="F1227" s="73">
        <f t="shared" si="214"/>
        <v>0</v>
      </c>
      <c r="G1227" s="43">
        <f t="shared" si="214"/>
        <v>0</v>
      </c>
      <c r="I1227" s="19">
        <f t="shared" si="217"/>
        <v>0</v>
      </c>
      <c r="J1227" s="138">
        <f t="shared" si="215"/>
        <v>0</v>
      </c>
      <c r="K1227" s="78">
        <f t="shared" si="209"/>
        <v>0</v>
      </c>
      <c r="L1227" s="144">
        <f t="shared" si="216"/>
        <v>0</v>
      </c>
      <c r="M1227" s="87">
        <f t="shared" si="210"/>
        <v>0</v>
      </c>
      <c r="N1227" s="92" t="s">
        <v>43</v>
      </c>
      <c r="O1227" s="172" t="s">
        <v>39</v>
      </c>
      <c r="P1227" s="93" t="s">
        <v>40</v>
      </c>
      <c r="V1227" s="36">
        <f t="shared" si="211"/>
        <v>0</v>
      </c>
      <c r="W1227" s="36">
        <f t="shared" si="212"/>
        <v>0</v>
      </c>
    </row>
    <row r="1228" spans="1:23" x14ac:dyDescent="0.2">
      <c r="A1228" s="29">
        <v>42185</v>
      </c>
      <c r="B1228" s="30"/>
      <c r="C1228" s="30"/>
      <c r="D1228" s="2">
        <f t="shared" si="213"/>
        <v>0</v>
      </c>
      <c r="E1228" s="30">
        <f t="shared" si="213"/>
        <v>0</v>
      </c>
      <c r="F1228" s="73">
        <f t="shared" si="214"/>
        <v>0</v>
      </c>
      <c r="G1228" s="43">
        <f t="shared" si="214"/>
        <v>0</v>
      </c>
      <c r="I1228" s="32">
        <f t="shared" si="217"/>
        <v>0</v>
      </c>
      <c r="J1228" s="138">
        <f t="shared" si="215"/>
        <v>0</v>
      </c>
      <c r="K1228" s="78">
        <f t="shared" si="209"/>
        <v>0</v>
      </c>
      <c r="L1228" s="144">
        <f t="shared" si="216"/>
        <v>0</v>
      </c>
      <c r="M1228" s="87">
        <f t="shared" si="210"/>
        <v>0</v>
      </c>
      <c r="N1228" s="94">
        <f>SUM(I1200:I1228)</f>
        <v>0</v>
      </c>
      <c r="O1228" s="89">
        <f>IF(SUM(J1200:J1229)&lt;20000,20000,SUM(J1200:J1229))</f>
        <v>20000</v>
      </c>
      <c r="P1228" s="91">
        <f>IF(SUM(L1200:L1229)&lt;6000,6000,SUM(L1200:L1229))</f>
        <v>6000</v>
      </c>
      <c r="V1228" s="36">
        <f t="shared" si="211"/>
        <v>0</v>
      </c>
      <c r="W1228" s="36">
        <f t="shared" si="212"/>
        <v>0</v>
      </c>
    </row>
    <row r="1229" spans="1:23" x14ac:dyDescent="0.2">
      <c r="A1229" s="29">
        <v>42186</v>
      </c>
      <c r="B1229" s="30"/>
      <c r="C1229" s="30"/>
      <c r="D1229" s="2">
        <f t="shared" si="213"/>
        <v>0</v>
      </c>
      <c r="E1229" s="30">
        <f t="shared" si="213"/>
        <v>0</v>
      </c>
      <c r="F1229" s="73">
        <f t="shared" si="214"/>
        <v>0</v>
      </c>
      <c r="G1229" s="43">
        <f t="shared" si="214"/>
        <v>0</v>
      </c>
      <c r="I1229" s="31">
        <f t="shared" si="217"/>
        <v>0</v>
      </c>
      <c r="J1229" s="139">
        <f t="shared" si="215"/>
        <v>0</v>
      </c>
      <c r="K1229" s="79">
        <f t="shared" si="209"/>
        <v>0</v>
      </c>
      <c r="L1229" s="139">
        <f t="shared" si="216"/>
        <v>0</v>
      </c>
      <c r="M1229" s="79">
        <f t="shared" si="210"/>
        <v>0</v>
      </c>
      <c r="N1229" s="94">
        <f>ROUND(N1228*18/118,2)</f>
        <v>0</v>
      </c>
      <c r="O1229" s="95">
        <f>IF(O1228=TRUE,SUM(K1200:K1229),O1228*18%)</f>
        <v>3600</v>
      </c>
      <c r="P1229" s="96">
        <f>IF(P1228=TRUE,SUM(M1200:M1229),P1228*18%)</f>
        <v>1080</v>
      </c>
      <c r="V1229" s="36">
        <f t="shared" si="211"/>
        <v>0</v>
      </c>
      <c r="W1229" s="36">
        <f t="shared" si="212"/>
        <v>0</v>
      </c>
    </row>
    <row r="1230" spans="1:23" x14ac:dyDescent="0.2">
      <c r="A1230" s="29">
        <v>42187</v>
      </c>
      <c r="B1230" s="30"/>
      <c r="C1230" s="30"/>
      <c r="D1230" s="2">
        <f t="shared" si="213"/>
        <v>0</v>
      </c>
      <c r="E1230" s="30">
        <f t="shared" si="213"/>
        <v>0</v>
      </c>
      <c r="F1230" s="73">
        <f t="shared" si="214"/>
        <v>0</v>
      </c>
      <c r="G1230" s="43">
        <f t="shared" si="214"/>
        <v>0</v>
      </c>
      <c r="I1230" s="31">
        <f t="shared" si="217"/>
        <v>0</v>
      </c>
      <c r="J1230" s="137">
        <f t="shared" si="215"/>
        <v>0</v>
      </c>
      <c r="K1230" s="77">
        <f t="shared" si="209"/>
        <v>0</v>
      </c>
      <c r="L1230" s="137">
        <f t="shared" si="216"/>
        <v>0</v>
      </c>
      <c r="M1230" s="77">
        <f t="shared" si="210"/>
        <v>0</v>
      </c>
      <c r="N1230" s="190" t="s">
        <v>47</v>
      </c>
      <c r="O1230" s="190"/>
      <c r="P1230" s="190"/>
      <c r="Q1230" s="34"/>
      <c r="V1230" s="36">
        <f t="shared" si="211"/>
        <v>0</v>
      </c>
      <c r="W1230" s="36">
        <f t="shared" si="212"/>
        <v>0</v>
      </c>
    </row>
    <row r="1231" spans="1:23" x14ac:dyDescent="0.2">
      <c r="A1231" s="29">
        <v>42188</v>
      </c>
      <c r="B1231" s="30"/>
      <c r="C1231" s="30"/>
      <c r="D1231" s="2">
        <f t="shared" si="213"/>
        <v>0</v>
      </c>
      <c r="E1231" s="30">
        <f t="shared" si="213"/>
        <v>0</v>
      </c>
      <c r="F1231" s="73">
        <f t="shared" si="214"/>
        <v>0</v>
      </c>
      <c r="G1231" s="43">
        <f t="shared" si="214"/>
        <v>0</v>
      </c>
      <c r="I1231" s="19">
        <f t="shared" si="217"/>
        <v>0</v>
      </c>
      <c r="J1231" s="138">
        <f t="shared" si="215"/>
        <v>0</v>
      </c>
      <c r="K1231" s="78">
        <f t="shared" si="209"/>
        <v>0</v>
      </c>
      <c r="L1231" s="144">
        <f t="shared" si="216"/>
        <v>0</v>
      </c>
      <c r="M1231" s="87">
        <f t="shared" si="210"/>
        <v>0</v>
      </c>
      <c r="N1231" s="14"/>
      <c r="O1231" s="14"/>
      <c r="P1231" s="14"/>
      <c r="Q1231" s="34"/>
      <c r="V1231" s="36">
        <f t="shared" si="211"/>
        <v>0</v>
      </c>
      <c r="W1231" s="36">
        <f t="shared" si="212"/>
        <v>0</v>
      </c>
    </row>
    <row r="1232" spans="1:23" x14ac:dyDescent="0.2">
      <c r="A1232" s="29">
        <v>42189</v>
      </c>
      <c r="B1232" s="30"/>
      <c r="C1232" s="30"/>
      <c r="D1232" s="2">
        <f t="shared" si="213"/>
        <v>0</v>
      </c>
      <c r="E1232" s="30">
        <f t="shared" si="213"/>
        <v>0</v>
      </c>
      <c r="F1232" s="73">
        <f t="shared" si="214"/>
        <v>0</v>
      </c>
      <c r="G1232" s="43">
        <f t="shared" si="214"/>
        <v>0</v>
      </c>
      <c r="I1232" s="19">
        <f t="shared" si="217"/>
        <v>0</v>
      </c>
      <c r="J1232" s="138">
        <f t="shared" si="215"/>
        <v>0</v>
      </c>
      <c r="K1232" s="78">
        <f t="shared" si="209"/>
        <v>0</v>
      </c>
      <c r="L1232" s="144">
        <f t="shared" si="216"/>
        <v>0</v>
      </c>
      <c r="M1232" s="87">
        <f t="shared" si="210"/>
        <v>0</v>
      </c>
      <c r="N1232" s="75"/>
      <c r="O1232" s="75"/>
      <c r="P1232" s="75"/>
      <c r="Q1232" s="34"/>
      <c r="V1232" s="36">
        <f t="shared" si="211"/>
        <v>0</v>
      </c>
      <c r="W1232" s="36">
        <f t="shared" si="212"/>
        <v>0</v>
      </c>
    </row>
    <row r="1233" spans="1:23" x14ac:dyDescent="0.2">
      <c r="A1233" s="29">
        <v>42190</v>
      </c>
      <c r="B1233" s="30"/>
      <c r="C1233" s="30"/>
      <c r="D1233" s="2">
        <f t="shared" si="213"/>
        <v>0</v>
      </c>
      <c r="E1233" s="30">
        <f t="shared" si="213"/>
        <v>0</v>
      </c>
      <c r="F1233" s="73">
        <f t="shared" si="214"/>
        <v>0</v>
      </c>
      <c r="G1233" s="43">
        <f t="shared" si="214"/>
        <v>0</v>
      </c>
      <c r="I1233" s="19">
        <f t="shared" si="217"/>
        <v>0</v>
      </c>
      <c r="J1233" s="138">
        <f t="shared" si="215"/>
        <v>0</v>
      </c>
      <c r="K1233" s="78">
        <f t="shared" si="209"/>
        <v>0</v>
      </c>
      <c r="L1233" s="144">
        <f t="shared" si="216"/>
        <v>0</v>
      </c>
      <c r="M1233" s="87">
        <f t="shared" si="210"/>
        <v>0</v>
      </c>
      <c r="N1233" s="75"/>
      <c r="O1233" s="75"/>
      <c r="P1233" s="75"/>
      <c r="Q1233" s="34"/>
      <c r="V1233" s="36">
        <f t="shared" si="211"/>
        <v>0</v>
      </c>
      <c r="W1233" s="36">
        <f t="shared" si="212"/>
        <v>0</v>
      </c>
    </row>
    <row r="1234" spans="1:23" x14ac:dyDescent="0.2">
      <c r="A1234" s="29">
        <v>42191</v>
      </c>
      <c r="B1234" s="30"/>
      <c r="C1234" s="30"/>
      <c r="D1234" s="2">
        <f t="shared" si="213"/>
        <v>0</v>
      </c>
      <c r="E1234" s="30">
        <f t="shared" si="213"/>
        <v>0</v>
      </c>
      <c r="F1234" s="73">
        <f t="shared" si="214"/>
        <v>0</v>
      </c>
      <c r="G1234" s="43">
        <f t="shared" si="214"/>
        <v>0</v>
      </c>
      <c r="I1234" s="19">
        <f t="shared" si="217"/>
        <v>0</v>
      </c>
      <c r="J1234" s="138">
        <f t="shared" si="215"/>
        <v>0</v>
      </c>
      <c r="K1234" s="78">
        <f t="shared" si="209"/>
        <v>0</v>
      </c>
      <c r="L1234" s="144">
        <f t="shared" si="216"/>
        <v>0</v>
      </c>
      <c r="M1234" s="87">
        <f t="shared" si="210"/>
        <v>0</v>
      </c>
      <c r="N1234" s="14"/>
      <c r="O1234" s="14"/>
      <c r="P1234" s="14"/>
      <c r="Q1234" s="34"/>
      <c r="V1234" s="36">
        <f t="shared" si="211"/>
        <v>0</v>
      </c>
      <c r="W1234" s="36">
        <f t="shared" si="212"/>
        <v>0</v>
      </c>
    </row>
    <row r="1235" spans="1:23" x14ac:dyDescent="0.2">
      <c r="A1235" s="29">
        <v>42192</v>
      </c>
      <c r="B1235" s="30"/>
      <c r="C1235" s="30"/>
      <c r="D1235" s="2">
        <f t="shared" si="213"/>
        <v>0</v>
      </c>
      <c r="E1235" s="30">
        <f t="shared" si="213"/>
        <v>0</v>
      </c>
      <c r="F1235" s="73">
        <f t="shared" si="214"/>
        <v>0</v>
      </c>
      <c r="G1235" s="43">
        <f t="shared" si="214"/>
        <v>0</v>
      </c>
      <c r="I1235" s="19">
        <f t="shared" si="217"/>
        <v>0</v>
      </c>
      <c r="J1235" s="138">
        <f t="shared" si="215"/>
        <v>0</v>
      </c>
      <c r="K1235" s="78">
        <f t="shared" si="209"/>
        <v>0</v>
      </c>
      <c r="L1235" s="144">
        <f t="shared" si="216"/>
        <v>0</v>
      </c>
      <c r="M1235" s="87">
        <f t="shared" si="210"/>
        <v>0</v>
      </c>
      <c r="N1235" s="14"/>
      <c r="O1235" s="14"/>
      <c r="P1235" s="14"/>
      <c r="Q1235" s="34"/>
      <c r="V1235" s="36">
        <f t="shared" si="211"/>
        <v>0</v>
      </c>
      <c r="W1235" s="36">
        <f t="shared" si="212"/>
        <v>0</v>
      </c>
    </row>
    <row r="1236" spans="1:23" x14ac:dyDescent="0.2">
      <c r="A1236" s="29">
        <v>42193</v>
      </c>
      <c r="B1236" s="30"/>
      <c r="C1236" s="30"/>
      <c r="D1236" s="2">
        <f t="shared" si="213"/>
        <v>0</v>
      </c>
      <c r="E1236" s="30">
        <f t="shared" si="213"/>
        <v>0</v>
      </c>
      <c r="F1236" s="73">
        <f t="shared" si="214"/>
        <v>0</v>
      </c>
      <c r="G1236" s="43">
        <f t="shared" si="214"/>
        <v>0</v>
      </c>
      <c r="I1236" s="31">
        <f t="shared" si="217"/>
        <v>0</v>
      </c>
      <c r="J1236" s="137">
        <f t="shared" si="215"/>
        <v>0</v>
      </c>
      <c r="K1236" s="77">
        <f t="shared" si="209"/>
        <v>0</v>
      </c>
      <c r="L1236" s="137">
        <f t="shared" si="216"/>
        <v>0</v>
      </c>
      <c r="M1236" s="77">
        <f t="shared" si="210"/>
        <v>0</v>
      </c>
      <c r="N1236" s="14"/>
      <c r="O1236" s="14"/>
      <c r="P1236" s="14"/>
      <c r="Q1236" s="34"/>
      <c r="V1236" s="36">
        <f t="shared" si="211"/>
        <v>0</v>
      </c>
      <c r="W1236" s="36">
        <f t="shared" si="212"/>
        <v>0</v>
      </c>
    </row>
    <row r="1237" spans="1:23" x14ac:dyDescent="0.2">
      <c r="A1237" s="29">
        <v>42194</v>
      </c>
      <c r="B1237" s="30"/>
      <c r="C1237" s="30"/>
      <c r="D1237" s="2">
        <f t="shared" si="213"/>
        <v>0</v>
      </c>
      <c r="E1237" s="30">
        <f t="shared" si="213"/>
        <v>0</v>
      </c>
      <c r="F1237" s="73">
        <f t="shared" si="214"/>
        <v>0</v>
      </c>
      <c r="G1237" s="43">
        <f t="shared" si="214"/>
        <v>0</v>
      </c>
      <c r="I1237" s="31">
        <f t="shared" si="217"/>
        <v>0</v>
      </c>
      <c r="J1237" s="137">
        <f t="shared" si="215"/>
        <v>0</v>
      </c>
      <c r="K1237" s="77">
        <f t="shared" si="209"/>
        <v>0</v>
      </c>
      <c r="L1237" s="137">
        <f t="shared" si="216"/>
        <v>0</v>
      </c>
      <c r="M1237" s="77">
        <f t="shared" si="210"/>
        <v>0</v>
      </c>
      <c r="N1237" s="14"/>
      <c r="O1237" s="14"/>
      <c r="P1237" s="14"/>
      <c r="V1237" s="36">
        <f t="shared" si="211"/>
        <v>0</v>
      </c>
      <c r="W1237" s="36">
        <f t="shared" si="212"/>
        <v>0</v>
      </c>
    </row>
    <row r="1238" spans="1:23" x14ac:dyDescent="0.2">
      <c r="A1238" s="29">
        <v>42195</v>
      </c>
      <c r="B1238" s="30"/>
      <c r="C1238" s="30"/>
      <c r="D1238" s="2">
        <f t="shared" si="213"/>
        <v>0</v>
      </c>
      <c r="E1238" s="30">
        <f t="shared" si="213"/>
        <v>0</v>
      </c>
      <c r="F1238" s="73">
        <f t="shared" si="214"/>
        <v>0</v>
      </c>
      <c r="G1238" s="43">
        <f t="shared" si="214"/>
        <v>0</v>
      </c>
      <c r="I1238" s="19">
        <f t="shared" si="217"/>
        <v>0</v>
      </c>
      <c r="J1238" s="138">
        <f t="shared" si="215"/>
        <v>0</v>
      </c>
      <c r="K1238" s="78">
        <f t="shared" si="209"/>
        <v>0</v>
      </c>
      <c r="L1238" s="144">
        <f t="shared" si="216"/>
        <v>0</v>
      </c>
      <c r="M1238" s="87">
        <f t="shared" si="210"/>
        <v>0</v>
      </c>
      <c r="N1238" s="14"/>
      <c r="O1238" s="14"/>
      <c r="P1238" s="14"/>
      <c r="V1238" s="36">
        <f t="shared" si="211"/>
        <v>0</v>
      </c>
      <c r="W1238" s="36">
        <f t="shared" si="212"/>
        <v>0</v>
      </c>
    </row>
    <row r="1239" spans="1:23" x14ac:dyDescent="0.2">
      <c r="A1239" s="29">
        <v>42196</v>
      </c>
      <c r="B1239" s="30"/>
      <c r="C1239" s="30"/>
      <c r="D1239" s="2">
        <f t="shared" si="213"/>
        <v>0</v>
      </c>
      <c r="E1239" s="30">
        <f t="shared" si="213"/>
        <v>0</v>
      </c>
      <c r="F1239" s="73">
        <f t="shared" si="214"/>
        <v>0</v>
      </c>
      <c r="G1239" s="43">
        <f t="shared" si="214"/>
        <v>0</v>
      </c>
      <c r="I1239" s="19">
        <f t="shared" si="217"/>
        <v>0</v>
      </c>
      <c r="J1239" s="138">
        <f t="shared" si="215"/>
        <v>0</v>
      </c>
      <c r="K1239" s="78">
        <f t="shared" si="209"/>
        <v>0</v>
      </c>
      <c r="L1239" s="144">
        <f t="shared" si="216"/>
        <v>0</v>
      </c>
      <c r="M1239" s="87">
        <f t="shared" si="210"/>
        <v>0</v>
      </c>
      <c r="N1239" s="14"/>
      <c r="O1239" s="14"/>
      <c r="P1239" s="14"/>
      <c r="V1239" s="36">
        <f t="shared" si="211"/>
        <v>0</v>
      </c>
      <c r="W1239" s="36">
        <f t="shared" si="212"/>
        <v>0</v>
      </c>
    </row>
    <row r="1240" spans="1:23" x14ac:dyDescent="0.2">
      <c r="A1240" s="29">
        <v>42197</v>
      </c>
      <c r="B1240" s="30"/>
      <c r="C1240" s="30"/>
      <c r="D1240" s="2">
        <f t="shared" si="213"/>
        <v>0</v>
      </c>
      <c r="E1240" s="30">
        <f t="shared" si="213"/>
        <v>0</v>
      </c>
      <c r="F1240" s="73">
        <f t="shared" si="214"/>
        <v>0</v>
      </c>
      <c r="G1240" s="43">
        <f t="shared" si="214"/>
        <v>0</v>
      </c>
      <c r="I1240" s="19">
        <f t="shared" si="217"/>
        <v>0</v>
      </c>
      <c r="J1240" s="138">
        <f t="shared" si="215"/>
        <v>0</v>
      </c>
      <c r="K1240" s="78">
        <f t="shared" si="209"/>
        <v>0</v>
      </c>
      <c r="L1240" s="144">
        <f t="shared" si="216"/>
        <v>0</v>
      </c>
      <c r="M1240" s="87">
        <f t="shared" si="210"/>
        <v>0</v>
      </c>
      <c r="N1240" s="14"/>
      <c r="O1240" s="14"/>
      <c r="P1240" s="14"/>
      <c r="V1240" s="36">
        <f t="shared" si="211"/>
        <v>0</v>
      </c>
      <c r="W1240" s="36">
        <f t="shared" si="212"/>
        <v>0</v>
      </c>
    </row>
    <row r="1241" spans="1:23" x14ac:dyDescent="0.2">
      <c r="A1241" s="29">
        <v>42198</v>
      </c>
      <c r="B1241" s="30"/>
      <c r="C1241" s="30"/>
      <c r="D1241" s="2">
        <f t="shared" si="213"/>
        <v>0</v>
      </c>
      <c r="E1241" s="30">
        <f t="shared" si="213"/>
        <v>0</v>
      </c>
      <c r="F1241" s="73">
        <f t="shared" si="214"/>
        <v>0</v>
      </c>
      <c r="G1241" s="43">
        <f t="shared" si="214"/>
        <v>0</v>
      </c>
      <c r="I1241" s="19">
        <f t="shared" si="217"/>
        <v>0</v>
      </c>
      <c r="J1241" s="138">
        <f t="shared" si="215"/>
        <v>0</v>
      </c>
      <c r="K1241" s="78">
        <f t="shared" si="209"/>
        <v>0</v>
      </c>
      <c r="L1241" s="144">
        <f t="shared" si="216"/>
        <v>0</v>
      </c>
      <c r="M1241" s="87">
        <f t="shared" si="210"/>
        <v>0</v>
      </c>
      <c r="N1241" s="14"/>
      <c r="O1241" s="14"/>
      <c r="P1241" s="14"/>
      <c r="V1241" s="36">
        <f t="shared" si="211"/>
        <v>0</v>
      </c>
      <c r="W1241" s="36">
        <f t="shared" si="212"/>
        <v>0</v>
      </c>
    </row>
    <row r="1242" spans="1:23" x14ac:dyDescent="0.2">
      <c r="A1242" s="29">
        <v>42199</v>
      </c>
      <c r="B1242" s="30"/>
      <c r="C1242" s="30"/>
      <c r="D1242" s="2">
        <f t="shared" si="213"/>
        <v>0</v>
      </c>
      <c r="E1242" s="30">
        <f t="shared" si="213"/>
        <v>0</v>
      </c>
      <c r="F1242" s="73">
        <f t="shared" si="214"/>
        <v>0</v>
      </c>
      <c r="G1242" s="43">
        <f t="shared" si="214"/>
        <v>0</v>
      </c>
      <c r="I1242" s="19">
        <f t="shared" si="217"/>
        <v>0</v>
      </c>
      <c r="J1242" s="138">
        <f t="shared" si="215"/>
        <v>0</v>
      </c>
      <c r="K1242" s="78">
        <f t="shared" si="209"/>
        <v>0</v>
      </c>
      <c r="L1242" s="144">
        <f t="shared" si="216"/>
        <v>0</v>
      </c>
      <c r="M1242" s="87">
        <f t="shared" si="210"/>
        <v>0</v>
      </c>
      <c r="N1242" s="14"/>
      <c r="O1242" s="14"/>
      <c r="P1242" s="14"/>
      <c r="V1242" s="36">
        <f t="shared" si="211"/>
        <v>0</v>
      </c>
      <c r="W1242" s="36">
        <f t="shared" si="212"/>
        <v>0</v>
      </c>
    </row>
    <row r="1243" spans="1:23" x14ac:dyDescent="0.2">
      <c r="A1243" s="29">
        <v>42200</v>
      </c>
      <c r="B1243" s="30"/>
      <c r="C1243" s="30"/>
      <c r="D1243" s="2">
        <f t="shared" si="213"/>
        <v>0</v>
      </c>
      <c r="E1243" s="30">
        <f t="shared" si="213"/>
        <v>0</v>
      </c>
      <c r="F1243" s="73">
        <f t="shared" si="214"/>
        <v>0</v>
      </c>
      <c r="G1243" s="43">
        <f t="shared" si="214"/>
        <v>0</v>
      </c>
      <c r="I1243" s="31">
        <f t="shared" si="217"/>
        <v>0</v>
      </c>
      <c r="J1243" s="137">
        <f t="shared" si="215"/>
        <v>0</v>
      </c>
      <c r="K1243" s="77">
        <f t="shared" si="209"/>
        <v>0</v>
      </c>
      <c r="L1243" s="137">
        <f t="shared" si="216"/>
        <v>0</v>
      </c>
      <c r="M1243" s="77">
        <f t="shared" si="210"/>
        <v>0</v>
      </c>
      <c r="N1243" s="14"/>
      <c r="O1243" s="14"/>
      <c r="P1243" s="14"/>
      <c r="V1243" s="36">
        <f t="shared" si="211"/>
        <v>0</v>
      </c>
      <c r="W1243" s="36">
        <f t="shared" si="212"/>
        <v>0</v>
      </c>
    </row>
    <row r="1244" spans="1:23" x14ac:dyDescent="0.2">
      <c r="A1244" s="29">
        <v>42201</v>
      </c>
      <c r="B1244" s="30"/>
      <c r="C1244" s="30"/>
      <c r="D1244" s="2">
        <f t="shared" si="213"/>
        <v>0</v>
      </c>
      <c r="E1244" s="30">
        <f t="shared" si="213"/>
        <v>0</v>
      </c>
      <c r="F1244" s="73">
        <f t="shared" si="214"/>
        <v>0</v>
      </c>
      <c r="G1244" s="43">
        <f t="shared" si="214"/>
        <v>0</v>
      </c>
      <c r="I1244" s="31">
        <f t="shared" si="217"/>
        <v>0</v>
      </c>
      <c r="J1244" s="137">
        <f t="shared" si="215"/>
        <v>0</v>
      </c>
      <c r="K1244" s="77">
        <f t="shared" si="209"/>
        <v>0</v>
      </c>
      <c r="L1244" s="137">
        <f t="shared" si="216"/>
        <v>0</v>
      </c>
      <c r="M1244" s="77">
        <f t="shared" si="210"/>
        <v>0</v>
      </c>
      <c r="N1244" s="14"/>
      <c r="O1244" s="14"/>
      <c r="P1244" s="14"/>
      <c r="V1244" s="36">
        <f t="shared" si="211"/>
        <v>0</v>
      </c>
      <c r="W1244" s="36">
        <f t="shared" si="212"/>
        <v>0</v>
      </c>
    </row>
    <row r="1245" spans="1:23" x14ac:dyDescent="0.2">
      <c r="A1245" s="29">
        <v>42202</v>
      </c>
      <c r="B1245" s="30"/>
      <c r="C1245" s="30"/>
      <c r="D1245" s="2">
        <f t="shared" si="213"/>
        <v>0</v>
      </c>
      <c r="E1245" s="30">
        <f t="shared" si="213"/>
        <v>0</v>
      </c>
      <c r="F1245" s="73">
        <f t="shared" si="214"/>
        <v>0</v>
      </c>
      <c r="G1245" s="43">
        <f t="shared" si="214"/>
        <v>0</v>
      </c>
      <c r="I1245" s="19">
        <f t="shared" si="217"/>
        <v>0</v>
      </c>
      <c r="J1245" s="138">
        <f t="shared" si="215"/>
        <v>0</v>
      </c>
      <c r="K1245" s="78">
        <f t="shared" si="209"/>
        <v>0</v>
      </c>
      <c r="L1245" s="144">
        <f t="shared" si="216"/>
        <v>0</v>
      </c>
      <c r="M1245" s="87">
        <f t="shared" si="210"/>
        <v>0</v>
      </c>
      <c r="N1245" s="14"/>
      <c r="O1245" s="14"/>
      <c r="P1245" s="14"/>
      <c r="V1245" s="36">
        <f t="shared" si="211"/>
        <v>0</v>
      </c>
      <c r="W1245" s="36">
        <f t="shared" si="212"/>
        <v>0</v>
      </c>
    </row>
    <row r="1246" spans="1:23" x14ac:dyDescent="0.2">
      <c r="A1246" s="29">
        <v>42203</v>
      </c>
      <c r="B1246" s="30"/>
      <c r="C1246" s="30"/>
      <c r="D1246" s="2">
        <f t="shared" si="213"/>
        <v>0</v>
      </c>
      <c r="E1246" s="30">
        <f t="shared" si="213"/>
        <v>0</v>
      </c>
      <c r="F1246" s="73">
        <f t="shared" si="214"/>
        <v>0</v>
      </c>
      <c r="G1246" s="43">
        <f t="shared" si="214"/>
        <v>0</v>
      </c>
      <c r="I1246" s="19">
        <f t="shared" si="217"/>
        <v>0</v>
      </c>
      <c r="J1246" s="138">
        <f t="shared" si="215"/>
        <v>0</v>
      </c>
      <c r="K1246" s="78">
        <f t="shared" si="209"/>
        <v>0</v>
      </c>
      <c r="L1246" s="144">
        <f t="shared" si="216"/>
        <v>0</v>
      </c>
      <c r="M1246" s="87">
        <f t="shared" si="210"/>
        <v>0</v>
      </c>
      <c r="N1246" s="14"/>
      <c r="O1246" s="14"/>
      <c r="P1246" s="14"/>
      <c r="V1246" s="36">
        <f t="shared" si="211"/>
        <v>0</v>
      </c>
      <c r="W1246" s="36">
        <f t="shared" si="212"/>
        <v>0</v>
      </c>
    </row>
    <row r="1247" spans="1:23" x14ac:dyDescent="0.2">
      <c r="A1247" s="29">
        <v>42204</v>
      </c>
      <c r="B1247" s="30"/>
      <c r="C1247" s="30"/>
      <c r="D1247" s="2">
        <f t="shared" si="213"/>
        <v>0</v>
      </c>
      <c r="E1247" s="30">
        <f t="shared" si="213"/>
        <v>0</v>
      </c>
      <c r="F1247" s="73">
        <f t="shared" si="214"/>
        <v>0</v>
      </c>
      <c r="G1247" s="43">
        <f t="shared" si="214"/>
        <v>0</v>
      </c>
      <c r="I1247" s="19">
        <f t="shared" si="217"/>
        <v>0</v>
      </c>
      <c r="J1247" s="138">
        <f t="shared" si="215"/>
        <v>0</v>
      </c>
      <c r="K1247" s="78">
        <f t="shared" si="209"/>
        <v>0</v>
      </c>
      <c r="L1247" s="144">
        <f t="shared" si="216"/>
        <v>0</v>
      </c>
      <c r="M1247" s="87">
        <f t="shared" si="210"/>
        <v>0</v>
      </c>
      <c r="N1247" s="14"/>
      <c r="O1247" s="14"/>
      <c r="P1247" s="14"/>
      <c r="V1247" s="36">
        <f t="shared" si="211"/>
        <v>0</v>
      </c>
      <c r="W1247" s="36">
        <f t="shared" si="212"/>
        <v>0</v>
      </c>
    </row>
    <row r="1248" spans="1:23" x14ac:dyDescent="0.2">
      <c r="A1248" s="29">
        <v>42205</v>
      </c>
      <c r="B1248" s="30"/>
      <c r="C1248" s="30"/>
      <c r="D1248" s="2">
        <f t="shared" si="213"/>
        <v>0</v>
      </c>
      <c r="E1248" s="30">
        <f t="shared" si="213"/>
        <v>0</v>
      </c>
      <c r="F1248" s="73">
        <f t="shared" si="214"/>
        <v>0</v>
      </c>
      <c r="G1248" s="43">
        <f t="shared" si="214"/>
        <v>0</v>
      </c>
      <c r="I1248" s="19">
        <f t="shared" si="217"/>
        <v>0</v>
      </c>
      <c r="J1248" s="138">
        <f t="shared" si="215"/>
        <v>0</v>
      </c>
      <c r="K1248" s="78">
        <f t="shared" si="209"/>
        <v>0</v>
      </c>
      <c r="L1248" s="144">
        <f t="shared" si="216"/>
        <v>0</v>
      </c>
      <c r="M1248" s="87">
        <f t="shared" si="210"/>
        <v>0</v>
      </c>
      <c r="N1248" s="14"/>
      <c r="O1248" s="14"/>
      <c r="P1248" s="14"/>
      <c r="V1248" s="36">
        <f t="shared" si="211"/>
        <v>0</v>
      </c>
      <c r="W1248" s="36">
        <f t="shared" si="212"/>
        <v>0</v>
      </c>
    </row>
    <row r="1249" spans="1:23" x14ac:dyDescent="0.2">
      <c r="A1249" s="29">
        <v>42206</v>
      </c>
      <c r="B1249" s="30"/>
      <c r="C1249" s="30"/>
      <c r="D1249" s="2">
        <f t="shared" si="213"/>
        <v>0</v>
      </c>
      <c r="E1249" s="30">
        <f t="shared" si="213"/>
        <v>0</v>
      </c>
      <c r="F1249" s="73">
        <f t="shared" si="214"/>
        <v>0</v>
      </c>
      <c r="G1249" s="43">
        <f t="shared" si="214"/>
        <v>0</v>
      </c>
      <c r="I1249" s="19">
        <f t="shared" si="217"/>
        <v>0</v>
      </c>
      <c r="J1249" s="138">
        <f t="shared" si="215"/>
        <v>0</v>
      </c>
      <c r="K1249" s="78">
        <f t="shared" si="209"/>
        <v>0</v>
      </c>
      <c r="L1249" s="144">
        <f t="shared" si="216"/>
        <v>0</v>
      </c>
      <c r="M1249" s="87">
        <f t="shared" si="210"/>
        <v>0</v>
      </c>
      <c r="N1249" s="14"/>
      <c r="O1249" s="14"/>
      <c r="P1249" s="14"/>
      <c r="V1249" s="36">
        <f t="shared" si="211"/>
        <v>0</v>
      </c>
      <c r="W1249" s="36">
        <f t="shared" si="212"/>
        <v>0</v>
      </c>
    </row>
    <row r="1250" spans="1:23" x14ac:dyDescent="0.2">
      <c r="A1250" s="29">
        <v>42207</v>
      </c>
      <c r="B1250" s="30"/>
      <c r="C1250" s="30"/>
      <c r="D1250" s="2">
        <f t="shared" si="213"/>
        <v>0</v>
      </c>
      <c r="E1250" s="30">
        <f t="shared" si="213"/>
        <v>0</v>
      </c>
      <c r="F1250" s="73">
        <f t="shared" si="214"/>
        <v>0</v>
      </c>
      <c r="G1250" s="43">
        <f t="shared" si="214"/>
        <v>0</v>
      </c>
      <c r="I1250" s="31">
        <f t="shared" si="217"/>
        <v>0</v>
      </c>
      <c r="J1250" s="137">
        <f t="shared" si="215"/>
        <v>0</v>
      </c>
      <c r="K1250" s="77">
        <f t="shared" ref="K1250:K1313" si="218">ROUND(J1250*18%,4)</f>
        <v>0</v>
      </c>
      <c r="L1250" s="137">
        <f t="shared" si="216"/>
        <v>0</v>
      </c>
      <c r="M1250" s="77">
        <f t="shared" ref="M1250:M1313" si="219">ROUND(L1250*18%,4)</f>
        <v>0</v>
      </c>
      <c r="N1250" s="14"/>
      <c r="O1250" s="14"/>
      <c r="P1250" s="14"/>
      <c r="V1250" s="36">
        <f t="shared" ref="V1250:V1313" si="220">C1250+(ROUND(C1250*$V$2,2))</f>
        <v>0</v>
      </c>
      <c r="W1250" s="36">
        <f t="shared" ref="W1250:W1313" si="221">C1250-(ROUND(C1250*$V$2,2))</f>
        <v>0</v>
      </c>
    </row>
    <row r="1251" spans="1:23" x14ac:dyDescent="0.2">
      <c r="A1251" s="29">
        <v>42208</v>
      </c>
      <c r="B1251" s="30"/>
      <c r="C1251" s="30"/>
      <c r="D1251" s="2">
        <f t="shared" si="213"/>
        <v>0</v>
      </c>
      <c r="E1251" s="30">
        <f t="shared" si="213"/>
        <v>0</v>
      </c>
      <c r="F1251" s="73">
        <f t="shared" si="214"/>
        <v>0</v>
      </c>
      <c r="G1251" s="43">
        <f t="shared" si="214"/>
        <v>0</v>
      </c>
      <c r="I1251" s="31">
        <f t="shared" si="217"/>
        <v>0</v>
      </c>
      <c r="J1251" s="137">
        <f t="shared" si="215"/>
        <v>0</v>
      </c>
      <c r="K1251" s="77">
        <f t="shared" si="218"/>
        <v>0</v>
      </c>
      <c r="L1251" s="137">
        <f t="shared" si="216"/>
        <v>0</v>
      </c>
      <c r="M1251" s="77">
        <f t="shared" si="219"/>
        <v>0</v>
      </c>
      <c r="N1251" s="14"/>
      <c r="O1251" s="14"/>
      <c r="P1251" s="14"/>
      <c r="V1251" s="36">
        <f t="shared" si="220"/>
        <v>0</v>
      </c>
      <c r="W1251" s="36">
        <f t="shared" si="221"/>
        <v>0</v>
      </c>
    </row>
    <row r="1252" spans="1:23" x14ac:dyDescent="0.2">
      <c r="A1252" s="29">
        <v>42209</v>
      </c>
      <c r="B1252" s="30"/>
      <c r="C1252" s="30"/>
      <c r="D1252" s="2">
        <f t="shared" si="213"/>
        <v>0</v>
      </c>
      <c r="E1252" s="30">
        <f t="shared" si="213"/>
        <v>0</v>
      </c>
      <c r="F1252" s="73">
        <f t="shared" si="214"/>
        <v>0</v>
      </c>
      <c r="G1252" s="43">
        <f t="shared" si="214"/>
        <v>0</v>
      </c>
      <c r="I1252" s="19">
        <f t="shared" si="217"/>
        <v>0</v>
      </c>
      <c r="J1252" s="138">
        <f t="shared" si="215"/>
        <v>0</v>
      </c>
      <c r="K1252" s="78">
        <f t="shared" si="218"/>
        <v>0</v>
      </c>
      <c r="L1252" s="144">
        <f t="shared" si="216"/>
        <v>0</v>
      </c>
      <c r="M1252" s="87">
        <f t="shared" si="219"/>
        <v>0</v>
      </c>
      <c r="N1252" s="14"/>
      <c r="O1252" s="14"/>
      <c r="P1252" s="14"/>
      <c r="V1252" s="36">
        <f t="shared" si="220"/>
        <v>0</v>
      </c>
      <c r="W1252" s="36">
        <f t="shared" si="221"/>
        <v>0</v>
      </c>
    </row>
    <row r="1253" spans="1:23" x14ac:dyDescent="0.2">
      <c r="A1253" s="29">
        <v>42210</v>
      </c>
      <c r="B1253" s="30"/>
      <c r="C1253" s="30"/>
      <c r="D1253" s="2">
        <f t="shared" si="213"/>
        <v>0</v>
      </c>
      <c r="E1253" s="30">
        <f t="shared" si="213"/>
        <v>0</v>
      </c>
      <c r="F1253" s="73">
        <f t="shared" si="214"/>
        <v>0</v>
      </c>
      <c r="G1253" s="43">
        <f t="shared" si="214"/>
        <v>0</v>
      </c>
      <c r="I1253" s="19">
        <f t="shared" si="217"/>
        <v>0</v>
      </c>
      <c r="J1253" s="138">
        <f t="shared" si="215"/>
        <v>0</v>
      </c>
      <c r="K1253" s="78">
        <f t="shared" si="218"/>
        <v>0</v>
      </c>
      <c r="L1253" s="144">
        <f t="shared" si="216"/>
        <v>0</v>
      </c>
      <c r="M1253" s="87">
        <f t="shared" si="219"/>
        <v>0</v>
      </c>
      <c r="V1253" s="36">
        <f t="shared" si="220"/>
        <v>0</v>
      </c>
      <c r="W1253" s="36">
        <f t="shared" si="221"/>
        <v>0</v>
      </c>
    </row>
    <row r="1254" spans="1:23" x14ac:dyDescent="0.2">
      <c r="A1254" s="29">
        <v>42211</v>
      </c>
      <c r="B1254" s="30"/>
      <c r="C1254" s="30"/>
      <c r="D1254" s="2">
        <f t="shared" si="213"/>
        <v>0</v>
      </c>
      <c r="E1254" s="30">
        <f t="shared" si="213"/>
        <v>0</v>
      </c>
      <c r="F1254" s="73">
        <f t="shared" si="214"/>
        <v>0</v>
      </c>
      <c r="G1254" s="43">
        <f t="shared" si="214"/>
        <v>0</v>
      </c>
      <c r="I1254" s="19">
        <f t="shared" si="217"/>
        <v>0</v>
      </c>
      <c r="J1254" s="138">
        <f t="shared" si="215"/>
        <v>0</v>
      </c>
      <c r="K1254" s="78">
        <f t="shared" si="218"/>
        <v>0</v>
      </c>
      <c r="L1254" s="144">
        <f t="shared" si="216"/>
        <v>0</v>
      </c>
      <c r="M1254" s="87">
        <f t="shared" si="219"/>
        <v>0</v>
      </c>
      <c r="V1254" s="36">
        <f t="shared" si="220"/>
        <v>0</v>
      </c>
      <c r="W1254" s="36">
        <f t="shared" si="221"/>
        <v>0</v>
      </c>
    </row>
    <row r="1255" spans="1:23" x14ac:dyDescent="0.2">
      <c r="A1255" s="29">
        <v>42212</v>
      </c>
      <c r="B1255" s="30"/>
      <c r="C1255" s="30"/>
      <c r="D1255" s="2">
        <f t="shared" si="213"/>
        <v>0</v>
      </c>
      <c r="E1255" s="30">
        <f t="shared" si="213"/>
        <v>0</v>
      </c>
      <c r="F1255" s="73">
        <f t="shared" si="214"/>
        <v>0</v>
      </c>
      <c r="G1255" s="43">
        <f t="shared" si="214"/>
        <v>0</v>
      </c>
      <c r="I1255" s="19">
        <f t="shared" si="217"/>
        <v>0</v>
      </c>
      <c r="J1255" s="138">
        <f t="shared" si="215"/>
        <v>0</v>
      </c>
      <c r="K1255" s="78">
        <f t="shared" si="218"/>
        <v>0</v>
      </c>
      <c r="L1255" s="144">
        <f t="shared" si="216"/>
        <v>0</v>
      </c>
      <c r="M1255" s="87">
        <f t="shared" si="219"/>
        <v>0</v>
      </c>
      <c r="N1255" s="191" t="s">
        <v>54</v>
      </c>
      <c r="O1255" s="191"/>
      <c r="P1255" s="191"/>
      <c r="V1255" s="36">
        <f t="shared" si="220"/>
        <v>0</v>
      </c>
      <c r="W1255" s="36">
        <f t="shared" si="221"/>
        <v>0</v>
      </c>
    </row>
    <row r="1256" spans="1:23" x14ac:dyDescent="0.2">
      <c r="A1256" s="29">
        <v>42213</v>
      </c>
      <c r="B1256" s="30"/>
      <c r="C1256" s="30"/>
      <c r="D1256" s="2">
        <f t="shared" si="213"/>
        <v>0</v>
      </c>
      <c r="E1256" s="30">
        <f t="shared" si="213"/>
        <v>0</v>
      </c>
      <c r="F1256" s="73">
        <f t="shared" si="214"/>
        <v>0</v>
      </c>
      <c r="G1256" s="43">
        <f t="shared" si="214"/>
        <v>0</v>
      </c>
      <c r="I1256" s="19">
        <f t="shared" si="217"/>
        <v>0</v>
      </c>
      <c r="J1256" s="138">
        <f t="shared" si="215"/>
        <v>0</v>
      </c>
      <c r="K1256" s="78">
        <f t="shared" si="218"/>
        <v>0</v>
      </c>
      <c r="L1256" s="144">
        <f t="shared" si="216"/>
        <v>0</v>
      </c>
      <c r="M1256" s="87">
        <f t="shared" si="219"/>
        <v>0</v>
      </c>
      <c r="N1256" s="119" t="s">
        <v>52</v>
      </c>
      <c r="O1256" s="120">
        <f>SUM(J1230:J1260)</f>
        <v>0</v>
      </c>
      <c r="P1256" s="76">
        <f>SUM(L1230:L1260)</f>
        <v>0</v>
      </c>
      <c r="V1256" s="36">
        <f t="shared" si="220"/>
        <v>0</v>
      </c>
      <c r="W1256" s="36">
        <f t="shared" si="221"/>
        <v>0</v>
      </c>
    </row>
    <row r="1257" spans="1:23" x14ac:dyDescent="0.2">
      <c r="A1257" s="29">
        <v>42214</v>
      </c>
      <c r="B1257" s="30"/>
      <c r="C1257" s="30"/>
      <c r="D1257" s="2">
        <f t="shared" ref="D1257:E1320" si="222">IF(B1257-B1256=-B1257-B1256,0,B1257-B1256)</f>
        <v>0</v>
      </c>
      <c r="E1257" s="30">
        <f t="shared" si="222"/>
        <v>0</v>
      </c>
      <c r="F1257" s="73">
        <f t="shared" ref="F1257:G1320" si="223">IFERROR(D1257/B1256,0)</f>
        <v>0</v>
      </c>
      <c r="G1257" s="43">
        <f t="shared" si="223"/>
        <v>0</v>
      </c>
      <c r="I1257" s="31">
        <f t="shared" si="217"/>
        <v>0</v>
      </c>
      <c r="J1257" s="137">
        <f t="shared" si="215"/>
        <v>0</v>
      </c>
      <c r="K1257" s="77">
        <f t="shared" si="218"/>
        <v>0</v>
      </c>
      <c r="L1257" s="137">
        <f t="shared" si="216"/>
        <v>0</v>
      </c>
      <c r="M1257" s="77">
        <f t="shared" si="219"/>
        <v>0</v>
      </c>
      <c r="N1257" s="119" t="s">
        <v>53</v>
      </c>
      <c r="O1257" s="76">
        <f>SUM(K1230:K1260)</f>
        <v>0</v>
      </c>
      <c r="P1257" s="76">
        <f>SUM(M1230:M1260)</f>
        <v>0</v>
      </c>
      <c r="V1257" s="36">
        <f t="shared" si="220"/>
        <v>0</v>
      </c>
      <c r="W1257" s="36">
        <f t="shared" si="221"/>
        <v>0</v>
      </c>
    </row>
    <row r="1258" spans="1:23" x14ac:dyDescent="0.2">
      <c r="A1258" s="29">
        <v>42215</v>
      </c>
      <c r="B1258" s="30"/>
      <c r="C1258" s="30"/>
      <c r="D1258" s="2">
        <f t="shared" si="222"/>
        <v>0</v>
      </c>
      <c r="E1258" s="30">
        <f t="shared" si="222"/>
        <v>0</v>
      </c>
      <c r="F1258" s="73">
        <f t="shared" si="223"/>
        <v>0</v>
      </c>
      <c r="G1258" s="43">
        <f t="shared" si="223"/>
        <v>0</v>
      </c>
      <c r="I1258" s="31">
        <f t="shared" si="217"/>
        <v>0</v>
      </c>
      <c r="J1258" s="137">
        <f t="shared" si="215"/>
        <v>0</v>
      </c>
      <c r="K1258" s="77">
        <f t="shared" si="218"/>
        <v>0</v>
      </c>
      <c r="L1258" s="137">
        <f t="shared" si="216"/>
        <v>0</v>
      </c>
      <c r="M1258" s="77">
        <f t="shared" si="219"/>
        <v>0</v>
      </c>
      <c r="N1258" s="186" t="s">
        <v>11</v>
      </c>
      <c r="O1258" s="186"/>
      <c r="P1258" s="186"/>
      <c r="V1258" s="36">
        <f t="shared" si="220"/>
        <v>0</v>
      </c>
      <c r="W1258" s="36">
        <f t="shared" si="221"/>
        <v>0</v>
      </c>
    </row>
    <row r="1259" spans="1:23" x14ac:dyDescent="0.2">
      <c r="A1259" s="29">
        <v>42216</v>
      </c>
      <c r="B1259" s="30"/>
      <c r="C1259" s="30"/>
      <c r="D1259" s="2">
        <f t="shared" si="222"/>
        <v>0</v>
      </c>
      <c r="E1259" s="30">
        <f t="shared" si="222"/>
        <v>0</v>
      </c>
      <c r="F1259" s="73">
        <f t="shared" si="223"/>
        <v>0</v>
      </c>
      <c r="G1259" s="43">
        <f t="shared" si="223"/>
        <v>0</v>
      </c>
      <c r="I1259" s="19">
        <f t="shared" si="217"/>
        <v>0</v>
      </c>
      <c r="J1259" s="138">
        <f t="shared" si="215"/>
        <v>0</v>
      </c>
      <c r="K1259" s="78">
        <f t="shared" si="218"/>
        <v>0</v>
      </c>
      <c r="L1259" s="144">
        <f t="shared" si="216"/>
        <v>0</v>
      </c>
      <c r="M1259" s="87">
        <f t="shared" si="219"/>
        <v>0</v>
      </c>
      <c r="N1259" s="92" t="s">
        <v>43</v>
      </c>
      <c r="O1259" s="172" t="s">
        <v>39</v>
      </c>
      <c r="P1259" s="93" t="s">
        <v>40</v>
      </c>
      <c r="V1259" s="36">
        <f t="shared" si="220"/>
        <v>0</v>
      </c>
      <c r="W1259" s="36">
        <f t="shared" si="221"/>
        <v>0</v>
      </c>
    </row>
    <row r="1260" spans="1:23" x14ac:dyDescent="0.2">
      <c r="A1260" s="29">
        <v>42217</v>
      </c>
      <c r="B1260" s="30"/>
      <c r="C1260" s="30"/>
      <c r="D1260" s="2">
        <f t="shared" si="222"/>
        <v>0</v>
      </c>
      <c r="E1260" s="30">
        <f t="shared" si="222"/>
        <v>0</v>
      </c>
      <c r="F1260" s="73">
        <f t="shared" si="223"/>
        <v>0</v>
      </c>
      <c r="G1260" s="43">
        <f t="shared" si="223"/>
        <v>0</v>
      </c>
      <c r="I1260" s="32">
        <f t="shared" si="217"/>
        <v>0</v>
      </c>
      <c r="J1260" s="139">
        <f t="shared" si="215"/>
        <v>0</v>
      </c>
      <c r="K1260" s="79">
        <f t="shared" si="218"/>
        <v>0</v>
      </c>
      <c r="L1260" s="139">
        <f t="shared" si="216"/>
        <v>0</v>
      </c>
      <c r="M1260" s="79">
        <f t="shared" si="219"/>
        <v>0</v>
      </c>
      <c r="N1260" s="94">
        <f>SUM(I1229:I1260)</f>
        <v>0</v>
      </c>
      <c r="O1260" s="89">
        <f>IF(SUM(J1230:J1260)&lt;20000,20000,SUM(J1230:J1260))</f>
        <v>20000</v>
      </c>
      <c r="P1260" s="91">
        <f>IF(SUM(L1230:L1260)&lt;6000,6000,SUM(L1230:L1260))</f>
        <v>6000</v>
      </c>
      <c r="Q1260" s="34"/>
      <c r="R1260" s="34"/>
      <c r="V1260" s="36">
        <f t="shared" si="220"/>
        <v>0</v>
      </c>
      <c r="W1260" s="36">
        <f t="shared" si="221"/>
        <v>0</v>
      </c>
    </row>
    <row r="1261" spans="1:23" x14ac:dyDescent="0.2">
      <c r="A1261" s="29">
        <v>42218</v>
      </c>
      <c r="B1261" s="30"/>
      <c r="C1261" s="30"/>
      <c r="D1261" s="2">
        <f t="shared" si="222"/>
        <v>0</v>
      </c>
      <c r="E1261" s="30">
        <f t="shared" si="222"/>
        <v>0</v>
      </c>
      <c r="F1261" s="73">
        <f t="shared" si="223"/>
        <v>0</v>
      </c>
      <c r="G1261" s="43">
        <f t="shared" si="223"/>
        <v>0</v>
      </c>
      <c r="I1261" s="19">
        <f t="shared" si="217"/>
        <v>0</v>
      </c>
      <c r="J1261" s="138">
        <f t="shared" si="215"/>
        <v>0</v>
      </c>
      <c r="K1261" s="78">
        <f t="shared" si="218"/>
        <v>0</v>
      </c>
      <c r="L1261" s="144">
        <f t="shared" si="216"/>
        <v>0</v>
      </c>
      <c r="M1261" s="87">
        <f t="shared" si="219"/>
        <v>0</v>
      </c>
      <c r="N1261" s="94">
        <f>ROUND(N1260*18/118,2)</f>
        <v>0</v>
      </c>
      <c r="O1261" s="95">
        <f>IF(O1260=TRUE,SUM(K1230:K1260),O1260*18%)</f>
        <v>3600</v>
      </c>
      <c r="P1261" s="96">
        <f>IF(P1260=TRUE,SUM(M1230:M1260),P1260*18%)</f>
        <v>1080</v>
      </c>
      <c r="Q1261" s="34"/>
      <c r="R1261" s="34"/>
      <c r="V1261" s="36">
        <f t="shared" si="220"/>
        <v>0</v>
      </c>
      <c r="W1261" s="36">
        <f t="shared" si="221"/>
        <v>0</v>
      </c>
    </row>
    <row r="1262" spans="1:23" x14ac:dyDescent="0.2">
      <c r="A1262" s="29">
        <v>42219</v>
      </c>
      <c r="B1262" s="30"/>
      <c r="C1262" s="30"/>
      <c r="D1262" s="2">
        <f t="shared" si="222"/>
        <v>0</v>
      </c>
      <c r="E1262" s="30">
        <f t="shared" si="222"/>
        <v>0</v>
      </c>
      <c r="F1262" s="73">
        <f t="shared" si="223"/>
        <v>0</v>
      </c>
      <c r="G1262" s="43">
        <f t="shared" si="223"/>
        <v>0</v>
      </c>
      <c r="I1262" s="19">
        <f t="shared" si="217"/>
        <v>0</v>
      </c>
      <c r="J1262" s="138">
        <f t="shared" si="215"/>
        <v>0</v>
      </c>
      <c r="K1262" s="78">
        <f t="shared" si="218"/>
        <v>0</v>
      </c>
      <c r="L1262" s="144">
        <f t="shared" si="216"/>
        <v>0</v>
      </c>
      <c r="M1262" s="87">
        <f t="shared" si="219"/>
        <v>0</v>
      </c>
      <c r="N1262" s="190" t="s">
        <v>47</v>
      </c>
      <c r="O1262" s="190"/>
      <c r="P1262" s="190"/>
      <c r="Q1262" s="34"/>
      <c r="R1262" s="34"/>
      <c r="V1262" s="36">
        <f t="shared" si="220"/>
        <v>0</v>
      </c>
      <c r="W1262" s="36">
        <f t="shared" si="221"/>
        <v>0</v>
      </c>
    </row>
    <row r="1263" spans="1:23" x14ac:dyDescent="0.2">
      <c r="A1263" s="29">
        <v>42220</v>
      </c>
      <c r="B1263" s="30"/>
      <c r="C1263" s="30"/>
      <c r="D1263" s="2">
        <f t="shared" si="222"/>
        <v>0</v>
      </c>
      <c r="E1263" s="30">
        <f t="shared" si="222"/>
        <v>0</v>
      </c>
      <c r="F1263" s="73">
        <f t="shared" si="223"/>
        <v>0</v>
      </c>
      <c r="G1263" s="43">
        <f t="shared" si="223"/>
        <v>0</v>
      </c>
      <c r="I1263" s="19">
        <f t="shared" si="217"/>
        <v>0</v>
      </c>
      <c r="J1263" s="138">
        <f t="shared" ref="J1263:J1326" si="224">ROUND(IF(B1262&lt;=$R$1054,B1262*$S$1054/$O$1053,MAX(IF(B1262&lt;=$R$1055,B1262*$S$1055/$O$1053,MAX(IF(B1262&lt;=$R$1056,B1262*$S$1056/$O$1053,MAX(IF(B1262&lt;=$R$1057,B1262*$S$1057/$O$1053,MAX(IF(B1262&lt;=$R$1058,B1262*$S$1058/$O$1053,MAX(IF(B1262&lt;=$R$1059,B1262*$S$1059/$O$1053,MAX(IF(B1262&gt;$R$1060,B1262*$S$1060/$O$1053,0),$R$1059*$S$1059/$O$1053)),$R$1058*$S$1058/$O$1053)),$R$1057*$S$1057/$O$1053)),$R$1056*$S$1056/$O$1053)),$R$1055*$S$1055/$O$1053)),$R$1054*$S$1054/$O$1053)),4)</f>
        <v>0</v>
      </c>
      <c r="K1263" s="78">
        <f t="shared" si="218"/>
        <v>0</v>
      </c>
      <c r="L1263" s="144">
        <f t="shared" si="216"/>
        <v>0</v>
      </c>
      <c r="M1263" s="87">
        <f t="shared" si="219"/>
        <v>0</v>
      </c>
      <c r="N1263" s="75"/>
      <c r="O1263" s="75"/>
      <c r="P1263" s="75"/>
      <c r="Q1263" s="34"/>
      <c r="R1263" s="34"/>
      <c r="V1263" s="36">
        <f t="shared" si="220"/>
        <v>0</v>
      </c>
      <c r="W1263" s="36">
        <f t="shared" si="221"/>
        <v>0</v>
      </c>
    </row>
    <row r="1264" spans="1:23" x14ac:dyDescent="0.2">
      <c r="A1264" s="29">
        <v>42221</v>
      </c>
      <c r="B1264" s="30"/>
      <c r="C1264" s="30"/>
      <c r="D1264" s="2">
        <f t="shared" si="222"/>
        <v>0</v>
      </c>
      <c r="E1264" s="30">
        <f t="shared" si="222"/>
        <v>0</v>
      </c>
      <c r="F1264" s="73">
        <f t="shared" si="223"/>
        <v>0</v>
      </c>
      <c r="G1264" s="43">
        <f t="shared" si="223"/>
        <v>0</v>
      </c>
      <c r="I1264" s="31">
        <f t="shared" si="217"/>
        <v>0</v>
      </c>
      <c r="J1264" s="137">
        <f t="shared" si="224"/>
        <v>0</v>
      </c>
      <c r="K1264" s="77">
        <f t="shared" si="218"/>
        <v>0</v>
      </c>
      <c r="L1264" s="137">
        <f t="shared" si="216"/>
        <v>0</v>
      </c>
      <c r="M1264" s="77">
        <f t="shared" si="219"/>
        <v>0</v>
      </c>
      <c r="N1264" s="14"/>
      <c r="O1264" s="14"/>
      <c r="P1264" s="14"/>
      <c r="Q1264" s="34"/>
      <c r="R1264" s="34"/>
      <c r="V1264" s="36">
        <f t="shared" si="220"/>
        <v>0</v>
      </c>
      <c r="W1264" s="36">
        <f t="shared" si="221"/>
        <v>0</v>
      </c>
    </row>
    <row r="1265" spans="1:23" x14ac:dyDescent="0.2">
      <c r="A1265" s="29">
        <v>42222</v>
      </c>
      <c r="B1265" s="30"/>
      <c r="C1265" s="30"/>
      <c r="D1265" s="2">
        <f t="shared" si="222"/>
        <v>0</v>
      </c>
      <c r="E1265" s="30">
        <f t="shared" si="222"/>
        <v>0</v>
      </c>
      <c r="F1265" s="73">
        <f t="shared" si="223"/>
        <v>0</v>
      </c>
      <c r="G1265" s="43">
        <f t="shared" si="223"/>
        <v>0</v>
      </c>
      <c r="I1265" s="31">
        <f t="shared" si="217"/>
        <v>0</v>
      </c>
      <c r="J1265" s="137">
        <f t="shared" si="224"/>
        <v>0</v>
      </c>
      <c r="K1265" s="77">
        <f t="shared" si="218"/>
        <v>0</v>
      </c>
      <c r="L1265" s="137">
        <f t="shared" si="216"/>
        <v>0</v>
      </c>
      <c r="M1265" s="77">
        <f t="shared" si="219"/>
        <v>0</v>
      </c>
      <c r="N1265" s="14"/>
      <c r="O1265" s="14"/>
      <c r="P1265" s="14"/>
      <c r="Q1265" s="34"/>
      <c r="R1265" s="34"/>
      <c r="V1265" s="36">
        <f t="shared" si="220"/>
        <v>0</v>
      </c>
      <c r="W1265" s="36">
        <f t="shared" si="221"/>
        <v>0</v>
      </c>
    </row>
    <row r="1266" spans="1:23" x14ac:dyDescent="0.2">
      <c r="A1266" s="29">
        <v>42223</v>
      </c>
      <c r="B1266" s="30"/>
      <c r="C1266" s="30"/>
      <c r="D1266" s="2">
        <f t="shared" si="222"/>
        <v>0</v>
      </c>
      <c r="E1266" s="30">
        <f t="shared" si="222"/>
        <v>0</v>
      </c>
      <c r="F1266" s="73">
        <f t="shared" si="223"/>
        <v>0</v>
      </c>
      <c r="G1266" s="43">
        <f t="shared" si="223"/>
        <v>0</v>
      </c>
      <c r="I1266" s="19">
        <f t="shared" si="217"/>
        <v>0</v>
      </c>
      <c r="J1266" s="138">
        <f t="shared" si="224"/>
        <v>0</v>
      </c>
      <c r="K1266" s="78">
        <f t="shared" si="218"/>
        <v>0</v>
      </c>
      <c r="L1266" s="144">
        <f t="shared" si="216"/>
        <v>0</v>
      </c>
      <c r="M1266" s="87">
        <f t="shared" si="219"/>
        <v>0</v>
      </c>
      <c r="N1266" s="14"/>
      <c r="O1266" s="14"/>
      <c r="P1266" s="14"/>
      <c r="V1266" s="36">
        <f t="shared" si="220"/>
        <v>0</v>
      </c>
      <c r="W1266" s="36">
        <f t="shared" si="221"/>
        <v>0</v>
      </c>
    </row>
    <row r="1267" spans="1:23" x14ac:dyDescent="0.2">
      <c r="A1267" s="29">
        <v>42224</v>
      </c>
      <c r="B1267" s="30"/>
      <c r="C1267" s="30"/>
      <c r="D1267" s="2">
        <f t="shared" si="222"/>
        <v>0</v>
      </c>
      <c r="E1267" s="30">
        <f t="shared" si="222"/>
        <v>0</v>
      </c>
      <c r="F1267" s="73">
        <f t="shared" si="223"/>
        <v>0</v>
      </c>
      <c r="G1267" s="43">
        <f t="shared" si="223"/>
        <v>0</v>
      </c>
      <c r="I1267" s="19">
        <f t="shared" si="217"/>
        <v>0</v>
      </c>
      <c r="J1267" s="138">
        <f t="shared" si="224"/>
        <v>0</v>
      </c>
      <c r="K1267" s="78">
        <f t="shared" si="218"/>
        <v>0</v>
      </c>
      <c r="L1267" s="144">
        <f t="shared" si="216"/>
        <v>0</v>
      </c>
      <c r="M1267" s="87">
        <f t="shared" si="219"/>
        <v>0</v>
      </c>
      <c r="N1267" s="14"/>
      <c r="O1267" s="14"/>
      <c r="P1267" s="14"/>
      <c r="V1267" s="36">
        <f t="shared" si="220"/>
        <v>0</v>
      </c>
      <c r="W1267" s="36">
        <f t="shared" si="221"/>
        <v>0</v>
      </c>
    </row>
    <row r="1268" spans="1:23" x14ac:dyDescent="0.2">
      <c r="A1268" s="29">
        <v>42225</v>
      </c>
      <c r="B1268" s="30"/>
      <c r="C1268" s="30"/>
      <c r="D1268" s="2">
        <f t="shared" si="222"/>
        <v>0</v>
      </c>
      <c r="E1268" s="30">
        <f t="shared" si="222"/>
        <v>0</v>
      </c>
      <c r="F1268" s="73">
        <f t="shared" si="223"/>
        <v>0</v>
      </c>
      <c r="G1268" s="43">
        <f t="shared" si="223"/>
        <v>0</v>
      </c>
      <c r="I1268" s="19">
        <f t="shared" si="217"/>
        <v>0</v>
      </c>
      <c r="J1268" s="138">
        <f t="shared" si="224"/>
        <v>0</v>
      </c>
      <c r="K1268" s="78">
        <f t="shared" si="218"/>
        <v>0</v>
      </c>
      <c r="L1268" s="144">
        <f t="shared" si="216"/>
        <v>0</v>
      </c>
      <c r="M1268" s="87">
        <f t="shared" si="219"/>
        <v>0</v>
      </c>
      <c r="N1268" s="14"/>
      <c r="O1268" s="14"/>
      <c r="P1268" s="14"/>
      <c r="V1268" s="36">
        <f t="shared" si="220"/>
        <v>0</v>
      </c>
      <c r="W1268" s="36">
        <f t="shared" si="221"/>
        <v>0</v>
      </c>
    </row>
    <row r="1269" spans="1:23" x14ac:dyDescent="0.2">
      <c r="A1269" s="29">
        <v>42226</v>
      </c>
      <c r="B1269" s="30"/>
      <c r="C1269" s="30"/>
      <c r="D1269" s="2">
        <f t="shared" si="222"/>
        <v>0</v>
      </c>
      <c r="E1269" s="30">
        <f t="shared" si="222"/>
        <v>0</v>
      </c>
      <c r="F1269" s="73">
        <f t="shared" si="223"/>
        <v>0</v>
      </c>
      <c r="G1269" s="43">
        <f t="shared" si="223"/>
        <v>0</v>
      </c>
      <c r="I1269" s="19">
        <f t="shared" si="217"/>
        <v>0</v>
      </c>
      <c r="J1269" s="138">
        <f t="shared" si="224"/>
        <v>0</v>
      </c>
      <c r="K1269" s="78">
        <f t="shared" si="218"/>
        <v>0</v>
      </c>
      <c r="L1269" s="144">
        <f t="shared" si="216"/>
        <v>0</v>
      </c>
      <c r="M1269" s="87">
        <f t="shared" si="219"/>
        <v>0</v>
      </c>
      <c r="N1269" s="192"/>
      <c r="O1269" s="192"/>
      <c r="P1269" s="192"/>
      <c r="V1269" s="36">
        <f t="shared" si="220"/>
        <v>0</v>
      </c>
      <c r="W1269" s="36">
        <f t="shared" si="221"/>
        <v>0</v>
      </c>
    </row>
    <row r="1270" spans="1:23" x14ac:dyDescent="0.2">
      <c r="A1270" s="29">
        <v>42227</v>
      </c>
      <c r="B1270" s="30"/>
      <c r="C1270" s="30"/>
      <c r="D1270" s="2">
        <f t="shared" si="222"/>
        <v>0</v>
      </c>
      <c r="E1270" s="30">
        <f t="shared" si="222"/>
        <v>0</v>
      </c>
      <c r="F1270" s="73">
        <f t="shared" si="223"/>
        <v>0</v>
      </c>
      <c r="G1270" s="43">
        <f t="shared" si="223"/>
        <v>0</v>
      </c>
      <c r="I1270" s="19">
        <f t="shared" si="217"/>
        <v>0</v>
      </c>
      <c r="J1270" s="138">
        <f t="shared" si="224"/>
        <v>0</v>
      </c>
      <c r="K1270" s="78">
        <f t="shared" si="218"/>
        <v>0</v>
      </c>
      <c r="L1270" s="144">
        <f t="shared" si="216"/>
        <v>0</v>
      </c>
      <c r="M1270" s="87">
        <f t="shared" si="219"/>
        <v>0</v>
      </c>
      <c r="N1270" s="173"/>
      <c r="O1270" s="173"/>
      <c r="P1270" s="173"/>
      <c r="V1270" s="36">
        <f t="shared" si="220"/>
        <v>0</v>
      </c>
      <c r="W1270" s="36">
        <f t="shared" si="221"/>
        <v>0</v>
      </c>
    </row>
    <row r="1271" spans="1:23" x14ac:dyDescent="0.2">
      <c r="A1271" s="29">
        <v>42228</v>
      </c>
      <c r="B1271" s="30"/>
      <c r="C1271" s="30"/>
      <c r="D1271" s="2">
        <f t="shared" si="222"/>
        <v>0</v>
      </c>
      <c r="E1271" s="30">
        <f t="shared" si="222"/>
        <v>0</v>
      </c>
      <c r="F1271" s="73">
        <f t="shared" si="223"/>
        <v>0</v>
      </c>
      <c r="G1271" s="43">
        <f t="shared" si="223"/>
        <v>0</v>
      </c>
      <c r="I1271" s="31">
        <f t="shared" si="217"/>
        <v>0</v>
      </c>
      <c r="J1271" s="137">
        <f t="shared" si="224"/>
        <v>0</v>
      </c>
      <c r="K1271" s="77">
        <f t="shared" si="218"/>
        <v>0</v>
      </c>
      <c r="L1271" s="137">
        <f t="shared" si="216"/>
        <v>0</v>
      </c>
      <c r="M1271" s="77">
        <f t="shared" si="219"/>
        <v>0</v>
      </c>
      <c r="N1271" s="20"/>
      <c r="O1271" s="21"/>
      <c r="P1271" s="21"/>
      <c r="V1271" s="36">
        <f t="shared" si="220"/>
        <v>0</v>
      </c>
      <c r="W1271" s="36">
        <f t="shared" si="221"/>
        <v>0</v>
      </c>
    </row>
    <row r="1272" spans="1:23" x14ac:dyDescent="0.2">
      <c r="A1272" s="29">
        <v>42229</v>
      </c>
      <c r="B1272" s="30"/>
      <c r="C1272" s="30"/>
      <c r="D1272" s="2">
        <f t="shared" si="222"/>
        <v>0</v>
      </c>
      <c r="E1272" s="30">
        <f t="shared" si="222"/>
        <v>0</v>
      </c>
      <c r="F1272" s="73">
        <f t="shared" si="223"/>
        <v>0</v>
      </c>
      <c r="G1272" s="43">
        <f t="shared" si="223"/>
        <v>0</v>
      </c>
      <c r="I1272" s="31">
        <f t="shared" si="217"/>
        <v>0</v>
      </c>
      <c r="J1272" s="137">
        <f t="shared" si="224"/>
        <v>0</v>
      </c>
      <c r="K1272" s="77">
        <f t="shared" si="218"/>
        <v>0</v>
      </c>
      <c r="L1272" s="137">
        <f t="shared" ref="L1272:L1335" si="225">ROUND(IF(B1271&lt;=$R$1064,B1271*$S$1064/$O$1053,IF(B1271&gt;$R$1065,B1271*$S$1065/$O$1053,0)),4)</f>
        <v>0</v>
      </c>
      <c r="M1272" s="77">
        <f t="shared" si="219"/>
        <v>0</v>
      </c>
      <c r="N1272" s="14"/>
      <c r="O1272" s="14"/>
      <c r="P1272" s="14"/>
      <c r="V1272" s="36">
        <f t="shared" si="220"/>
        <v>0</v>
      </c>
      <c r="W1272" s="36">
        <f t="shared" si="221"/>
        <v>0</v>
      </c>
    </row>
    <row r="1273" spans="1:23" x14ac:dyDescent="0.2">
      <c r="A1273" s="29">
        <v>42230</v>
      </c>
      <c r="B1273" s="30"/>
      <c r="C1273" s="30"/>
      <c r="D1273" s="2">
        <f t="shared" si="222"/>
        <v>0</v>
      </c>
      <c r="E1273" s="30">
        <f t="shared" si="222"/>
        <v>0</v>
      </c>
      <c r="F1273" s="73">
        <f t="shared" si="223"/>
        <v>0</v>
      </c>
      <c r="G1273" s="43">
        <f t="shared" si="223"/>
        <v>0</v>
      </c>
      <c r="I1273" s="19">
        <f t="shared" si="217"/>
        <v>0</v>
      </c>
      <c r="J1273" s="138">
        <f t="shared" si="224"/>
        <v>0</v>
      </c>
      <c r="K1273" s="78">
        <f t="shared" si="218"/>
        <v>0</v>
      </c>
      <c r="L1273" s="144">
        <f t="shared" si="225"/>
        <v>0</v>
      </c>
      <c r="M1273" s="87">
        <f t="shared" si="219"/>
        <v>0</v>
      </c>
      <c r="N1273" s="14"/>
      <c r="O1273" s="14"/>
      <c r="P1273" s="14"/>
      <c r="V1273" s="36">
        <f t="shared" si="220"/>
        <v>0</v>
      </c>
      <c r="W1273" s="36">
        <f t="shared" si="221"/>
        <v>0</v>
      </c>
    </row>
    <row r="1274" spans="1:23" x14ac:dyDescent="0.2">
      <c r="A1274" s="29">
        <v>42231</v>
      </c>
      <c r="B1274" s="30"/>
      <c r="C1274" s="30"/>
      <c r="D1274" s="2">
        <f t="shared" si="222"/>
        <v>0</v>
      </c>
      <c r="E1274" s="30">
        <f t="shared" si="222"/>
        <v>0</v>
      </c>
      <c r="F1274" s="73">
        <f t="shared" si="223"/>
        <v>0</v>
      </c>
      <c r="G1274" s="43">
        <f t="shared" si="223"/>
        <v>0</v>
      </c>
      <c r="I1274" s="19">
        <f t="shared" si="217"/>
        <v>0</v>
      </c>
      <c r="J1274" s="138">
        <f t="shared" si="224"/>
        <v>0</v>
      </c>
      <c r="K1274" s="78">
        <f t="shared" si="218"/>
        <v>0</v>
      </c>
      <c r="L1274" s="144">
        <f t="shared" si="225"/>
        <v>0</v>
      </c>
      <c r="M1274" s="87">
        <f t="shared" si="219"/>
        <v>0</v>
      </c>
      <c r="N1274" s="14"/>
      <c r="O1274" s="14"/>
      <c r="P1274" s="14"/>
      <c r="V1274" s="36">
        <f t="shared" si="220"/>
        <v>0</v>
      </c>
      <c r="W1274" s="36">
        <f t="shared" si="221"/>
        <v>0</v>
      </c>
    </row>
    <row r="1275" spans="1:23" x14ac:dyDescent="0.2">
      <c r="A1275" s="29">
        <v>42232</v>
      </c>
      <c r="B1275" s="30"/>
      <c r="C1275" s="30"/>
      <c r="D1275" s="2">
        <f t="shared" si="222"/>
        <v>0</v>
      </c>
      <c r="E1275" s="30">
        <f t="shared" si="222"/>
        <v>0</v>
      </c>
      <c r="F1275" s="73">
        <f t="shared" si="223"/>
        <v>0</v>
      </c>
      <c r="G1275" s="43">
        <f t="shared" si="223"/>
        <v>0</v>
      </c>
      <c r="I1275" s="19">
        <f t="shared" si="217"/>
        <v>0</v>
      </c>
      <c r="J1275" s="138">
        <f t="shared" si="224"/>
        <v>0</v>
      </c>
      <c r="K1275" s="78">
        <f t="shared" si="218"/>
        <v>0</v>
      </c>
      <c r="L1275" s="144">
        <f t="shared" si="225"/>
        <v>0</v>
      </c>
      <c r="M1275" s="87">
        <f t="shared" si="219"/>
        <v>0</v>
      </c>
      <c r="N1275" s="14"/>
      <c r="O1275" s="14"/>
      <c r="P1275" s="14"/>
      <c r="V1275" s="36">
        <f t="shared" si="220"/>
        <v>0</v>
      </c>
      <c r="W1275" s="36">
        <f t="shared" si="221"/>
        <v>0</v>
      </c>
    </row>
    <row r="1276" spans="1:23" x14ac:dyDescent="0.2">
      <c r="A1276" s="29">
        <v>42233</v>
      </c>
      <c r="B1276" s="30"/>
      <c r="C1276" s="30"/>
      <c r="D1276" s="2">
        <f t="shared" si="222"/>
        <v>0</v>
      </c>
      <c r="E1276" s="30">
        <f t="shared" si="222"/>
        <v>0</v>
      </c>
      <c r="F1276" s="73">
        <f t="shared" si="223"/>
        <v>0</v>
      </c>
      <c r="G1276" s="43">
        <f t="shared" si="223"/>
        <v>0</v>
      </c>
      <c r="I1276" s="19">
        <f t="shared" ref="I1276:I1339" si="226">ROUND(B1275*$N$2/$O$1053,2)</f>
        <v>0</v>
      </c>
      <c r="J1276" s="138">
        <f t="shared" si="224"/>
        <v>0</v>
      </c>
      <c r="K1276" s="78">
        <f t="shared" si="218"/>
        <v>0</v>
      </c>
      <c r="L1276" s="144">
        <f t="shared" si="225"/>
        <v>0</v>
      </c>
      <c r="M1276" s="87">
        <f t="shared" si="219"/>
        <v>0</v>
      </c>
      <c r="N1276" s="14"/>
      <c r="O1276" s="14"/>
      <c r="P1276" s="14"/>
      <c r="V1276" s="36">
        <f t="shared" si="220"/>
        <v>0</v>
      </c>
      <c r="W1276" s="36">
        <f t="shared" si="221"/>
        <v>0</v>
      </c>
    </row>
    <row r="1277" spans="1:23" x14ac:dyDescent="0.2">
      <c r="A1277" s="29">
        <v>42234</v>
      </c>
      <c r="B1277" s="30"/>
      <c r="C1277" s="30"/>
      <c r="D1277" s="2">
        <f t="shared" si="222"/>
        <v>0</v>
      </c>
      <c r="E1277" s="30">
        <f t="shared" si="222"/>
        <v>0</v>
      </c>
      <c r="F1277" s="73">
        <f t="shared" si="223"/>
        <v>0</v>
      </c>
      <c r="G1277" s="43">
        <f t="shared" si="223"/>
        <v>0</v>
      </c>
      <c r="I1277" s="19">
        <f t="shared" si="226"/>
        <v>0</v>
      </c>
      <c r="J1277" s="138">
        <f t="shared" si="224"/>
        <v>0</v>
      </c>
      <c r="K1277" s="78">
        <f t="shared" si="218"/>
        <v>0</v>
      </c>
      <c r="L1277" s="144">
        <f t="shared" si="225"/>
        <v>0</v>
      </c>
      <c r="M1277" s="87">
        <f t="shared" si="219"/>
        <v>0</v>
      </c>
      <c r="N1277" s="14"/>
      <c r="O1277" s="14"/>
      <c r="P1277" s="14"/>
      <c r="V1277" s="36">
        <f t="shared" si="220"/>
        <v>0</v>
      </c>
      <c r="W1277" s="36">
        <f t="shared" si="221"/>
        <v>0</v>
      </c>
    </row>
    <row r="1278" spans="1:23" x14ac:dyDescent="0.2">
      <c r="A1278" s="29">
        <v>42235</v>
      </c>
      <c r="B1278" s="30"/>
      <c r="C1278" s="30"/>
      <c r="D1278" s="2">
        <f t="shared" si="222"/>
        <v>0</v>
      </c>
      <c r="E1278" s="30">
        <f t="shared" si="222"/>
        <v>0</v>
      </c>
      <c r="F1278" s="73">
        <f t="shared" si="223"/>
        <v>0</v>
      </c>
      <c r="G1278" s="43">
        <f t="shared" si="223"/>
        <v>0</v>
      </c>
      <c r="I1278" s="31">
        <f t="shared" si="226"/>
        <v>0</v>
      </c>
      <c r="J1278" s="137">
        <f t="shared" si="224"/>
        <v>0</v>
      </c>
      <c r="K1278" s="77">
        <f t="shared" si="218"/>
        <v>0</v>
      </c>
      <c r="L1278" s="137">
        <f t="shared" si="225"/>
        <v>0</v>
      </c>
      <c r="M1278" s="77">
        <f t="shared" si="219"/>
        <v>0</v>
      </c>
      <c r="N1278" s="14"/>
      <c r="O1278" s="14"/>
      <c r="P1278" s="14"/>
      <c r="V1278" s="36">
        <f t="shared" si="220"/>
        <v>0</v>
      </c>
      <c r="W1278" s="36">
        <f t="shared" si="221"/>
        <v>0</v>
      </c>
    </row>
    <row r="1279" spans="1:23" x14ac:dyDescent="0.2">
      <c r="A1279" s="29">
        <v>42236</v>
      </c>
      <c r="B1279" s="30"/>
      <c r="C1279" s="30"/>
      <c r="D1279" s="2">
        <f t="shared" si="222"/>
        <v>0</v>
      </c>
      <c r="E1279" s="30">
        <f t="shared" si="222"/>
        <v>0</v>
      </c>
      <c r="F1279" s="73">
        <f t="shared" si="223"/>
        <v>0</v>
      </c>
      <c r="G1279" s="43">
        <f t="shared" si="223"/>
        <v>0</v>
      </c>
      <c r="I1279" s="31">
        <f t="shared" si="226"/>
        <v>0</v>
      </c>
      <c r="J1279" s="137">
        <f t="shared" si="224"/>
        <v>0</v>
      </c>
      <c r="K1279" s="77">
        <f t="shared" si="218"/>
        <v>0</v>
      </c>
      <c r="L1279" s="137">
        <f t="shared" si="225"/>
        <v>0</v>
      </c>
      <c r="M1279" s="77">
        <f t="shared" si="219"/>
        <v>0</v>
      </c>
      <c r="N1279" s="14"/>
      <c r="O1279" s="14"/>
      <c r="P1279" s="14"/>
      <c r="V1279" s="36">
        <f t="shared" si="220"/>
        <v>0</v>
      </c>
      <c r="W1279" s="36">
        <f t="shared" si="221"/>
        <v>0</v>
      </c>
    </row>
    <row r="1280" spans="1:23" x14ac:dyDescent="0.2">
      <c r="A1280" s="29">
        <v>42237</v>
      </c>
      <c r="B1280" s="30"/>
      <c r="C1280" s="30"/>
      <c r="D1280" s="2">
        <f t="shared" si="222"/>
        <v>0</v>
      </c>
      <c r="E1280" s="30">
        <f t="shared" si="222"/>
        <v>0</v>
      </c>
      <c r="F1280" s="73">
        <f t="shared" si="223"/>
        <v>0</v>
      </c>
      <c r="G1280" s="43">
        <f t="shared" si="223"/>
        <v>0</v>
      </c>
      <c r="I1280" s="19">
        <f t="shared" si="226"/>
        <v>0</v>
      </c>
      <c r="J1280" s="138">
        <f t="shared" si="224"/>
        <v>0</v>
      </c>
      <c r="K1280" s="78">
        <f t="shared" si="218"/>
        <v>0</v>
      </c>
      <c r="L1280" s="144">
        <f t="shared" si="225"/>
        <v>0</v>
      </c>
      <c r="M1280" s="87">
        <f t="shared" si="219"/>
        <v>0</v>
      </c>
      <c r="N1280" s="14"/>
      <c r="O1280" s="14"/>
      <c r="P1280" s="14"/>
      <c r="V1280" s="36">
        <f t="shared" si="220"/>
        <v>0</v>
      </c>
      <c r="W1280" s="36">
        <f t="shared" si="221"/>
        <v>0</v>
      </c>
    </row>
    <row r="1281" spans="1:23" x14ac:dyDescent="0.2">
      <c r="A1281" s="29">
        <v>42238</v>
      </c>
      <c r="B1281" s="30"/>
      <c r="C1281" s="30"/>
      <c r="D1281" s="2">
        <f t="shared" si="222"/>
        <v>0</v>
      </c>
      <c r="E1281" s="30">
        <f t="shared" si="222"/>
        <v>0</v>
      </c>
      <c r="F1281" s="73">
        <f t="shared" si="223"/>
        <v>0</v>
      </c>
      <c r="G1281" s="43">
        <f t="shared" si="223"/>
        <v>0</v>
      </c>
      <c r="I1281" s="19">
        <f t="shared" si="226"/>
        <v>0</v>
      </c>
      <c r="J1281" s="138">
        <f t="shared" si="224"/>
        <v>0</v>
      </c>
      <c r="K1281" s="78">
        <f t="shared" si="218"/>
        <v>0</v>
      </c>
      <c r="L1281" s="144">
        <f t="shared" si="225"/>
        <v>0</v>
      </c>
      <c r="M1281" s="87">
        <f t="shared" si="219"/>
        <v>0</v>
      </c>
      <c r="N1281" s="14"/>
      <c r="O1281" s="14"/>
      <c r="P1281" s="14"/>
      <c r="V1281" s="36">
        <f t="shared" si="220"/>
        <v>0</v>
      </c>
      <c r="W1281" s="36">
        <f t="shared" si="221"/>
        <v>0</v>
      </c>
    </row>
    <row r="1282" spans="1:23" x14ac:dyDescent="0.2">
      <c r="A1282" s="29">
        <v>42239</v>
      </c>
      <c r="B1282" s="30"/>
      <c r="C1282" s="30"/>
      <c r="D1282" s="2">
        <f t="shared" si="222"/>
        <v>0</v>
      </c>
      <c r="E1282" s="30">
        <f t="shared" si="222"/>
        <v>0</v>
      </c>
      <c r="F1282" s="73">
        <f t="shared" si="223"/>
        <v>0</v>
      </c>
      <c r="G1282" s="43">
        <f t="shared" si="223"/>
        <v>0</v>
      </c>
      <c r="I1282" s="19">
        <f t="shared" si="226"/>
        <v>0</v>
      </c>
      <c r="J1282" s="138">
        <f t="shared" si="224"/>
        <v>0</v>
      </c>
      <c r="K1282" s="78">
        <f t="shared" si="218"/>
        <v>0</v>
      </c>
      <c r="L1282" s="144">
        <f t="shared" si="225"/>
        <v>0</v>
      </c>
      <c r="M1282" s="87">
        <f t="shared" si="219"/>
        <v>0</v>
      </c>
      <c r="N1282" s="14"/>
      <c r="O1282" s="14"/>
      <c r="P1282" s="14"/>
      <c r="V1282" s="36">
        <f t="shared" si="220"/>
        <v>0</v>
      </c>
      <c r="W1282" s="36">
        <f t="shared" si="221"/>
        <v>0</v>
      </c>
    </row>
    <row r="1283" spans="1:23" x14ac:dyDescent="0.2">
      <c r="A1283" s="29">
        <v>42240</v>
      </c>
      <c r="B1283" s="30"/>
      <c r="C1283" s="30"/>
      <c r="D1283" s="2">
        <f t="shared" si="222"/>
        <v>0</v>
      </c>
      <c r="E1283" s="30">
        <f t="shared" si="222"/>
        <v>0</v>
      </c>
      <c r="F1283" s="73">
        <f t="shared" si="223"/>
        <v>0</v>
      </c>
      <c r="G1283" s="43">
        <f t="shared" si="223"/>
        <v>0</v>
      </c>
      <c r="I1283" s="19">
        <f t="shared" si="226"/>
        <v>0</v>
      </c>
      <c r="J1283" s="138">
        <f t="shared" si="224"/>
        <v>0</v>
      </c>
      <c r="K1283" s="78">
        <f t="shared" si="218"/>
        <v>0</v>
      </c>
      <c r="L1283" s="144">
        <f t="shared" si="225"/>
        <v>0</v>
      </c>
      <c r="M1283" s="87">
        <f t="shared" si="219"/>
        <v>0</v>
      </c>
      <c r="N1283" s="14"/>
      <c r="O1283" s="14"/>
      <c r="P1283" s="14"/>
      <c r="V1283" s="36">
        <f t="shared" si="220"/>
        <v>0</v>
      </c>
      <c r="W1283" s="36">
        <f t="shared" si="221"/>
        <v>0</v>
      </c>
    </row>
    <row r="1284" spans="1:23" x14ac:dyDescent="0.2">
      <c r="A1284" s="29">
        <v>42241</v>
      </c>
      <c r="B1284" s="30"/>
      <c r="C1284" s="30"/>
      <c r="D1284" s="2">
        <f t="shared" si="222"/>
        <v>0</v>
      </c>
      <c r="E1284" s="30">
        <f t="shared" si="222"/>
        <v>0</v>
      </c>
      <c r="F1284" s="73">
        <f t="shared" si="223"/>
        <v>0</v>
      </c>
      <c r="G1284" s="43">
        <f t="shared" si="223"/>
        <v>0</v>
      </c>
      <c r="I1284" s="19">
        <f t="shared" si="226"/>
        <v>0</v>
      </c>
      <c r="J1284" s="138">
        <f t="shared" si="224"/>
        <v>0</v>
      </c>
      <c r="K1284" s="78">
        <f t="shared" si="218"/>
        <v>0</v>
      </c>
      <c r="L1284" s="144">
        <f t="shared" si="225"/>
        <v>0</v>
      </c>
      <c r="M1284" s="87">
        <f t="shared" si="219"/>
        <v>0</v>
      </c>
      <c r="N1284" s="14"/>
      <c r="O1284" s="14"/>
      <c r="P1284" s="14"/>
      <c r="V1284" s="36">
        <f t="shared" si="220"/>
        <v>0</v>
      </c>
      <c r="W1284" s="36">
        <f t="shared" si="221"/>
        <v>0</v>
      </c>
    </row>
    <row r="1285" spans="1:23" x14ac:dyDescent="0.2">
      <c r="A1285" s="29">
        <v>42242</v>
      </c>
      <c r="B1285" s="30"/>
      <c r="C1285" s="30"/>
      <c r="D1285" s="2">
        <f t="shared" si="222"/>
        <v>0</v>
      </c>
      <c r="E1285" s="30">
        <f t="shared" si="222"/>
        <v>0</v>
      </c>
      <c r="F1285" s="73">
        <f t="shared" si="223"/>
        <v>0</v>
      </c>
      <c r="G1285" s="43">
        <f t="shared" si="223"/>
        <v>0</v>
      </c>
      <c r="I1285" s="31">
        <f t="shared" si="226"/>
        <v>0</v>
      </c>
      <c r="J1285" s="137">
        <f t="shared" si="224"/>
        <v>0</v>
      </c>
      <c r="K1285" s="77">
        <f t="shared" si="218"/>
        <v>0</v>
      </c>
      <c r="L1285" s="137">
        <f t="shared" si="225"/>
        <v>0</v>
      </c>
      <c r="M1285" s="77">
        <f t="shared" si="219"/>
        <v>0</v>
      </c>
      <c r="N1285" s="14"/>
      <c r="O1285" s="14"/>
      <c r="P1285" s="14"/>
      <c r="V1285" s="36">
        <f t="shared" si="220"/>
        <v>0</v>
      </c>
      <c r="W1285" s="36">
        <f t="shared" si="221"/>
        <v>0</v>
      </c>
    </row>
    <row r="1286" spans="1:23" x14ac:dyDescent="0.2">
      <c r="A1286" s="29">
        <v>42243</v>
      </c>
      <c r="B1286" s="30"/>
      <c r="C1286" s="30"/>
      <c r="D1286" s="2">
        <f t="shared" si="222"/>
        <v>0</v>
      </c>
      <c r="E1286" s="30">
        <f t="shared" si="222"/>
        <v>0</v>
      </c>
      <c r="F1286" s="73">
        <f t="shared" si="223"/>
        <v>0</v>
      </c>
      <c r="G1286" s="43">
        <f t="shared" si="223"/>
        <v>0</v>
      </c>
      <c r="I1286" s="31">
        <f t="shared" si="226"/>
        <v>0</v>
      </c>
      <c r="J1286" s="137">
        <f t="shared" si="224"/>
        <v>0</v>
      </c>
      <c r="K1286" s="77">
        <f t="shared" si="218"/>
        <v>0</v>
      </c>
      <c r="L1286" s="137">
        <f t="shared" si="225"/>
        <v>0</v>
      </c>
      <c r="M1286" s="77">
        <f t="shared" si="219"/>
        <v>0</v>
      </c>
      <c r="N1286" s="191" t="s">
        <v>54</v>
      </c>
      <c r="O1286" s="191"/>
      <c r="P1286" s="191"/>
      <c r="V1286" s="36">
        <f t="shared" si="220"/>
        <v>0</v>
      </c>
      <c r="W1286" s="36">
        <f t="shared" si="221"/>
        <v>0</v>
      </c>
    </row>
    <row r="1287" spans="1:23" x14ac:dyDescent="0.2">
      <c r="A1287" s="29">
        <v>42244</v>
      </c>
      <c r="B1287" s="30"/>
      <c r="C1287" s="30"/>
      <c r="D1287" s="2">
        <f t="shared" si="222"/>
        <v>0</v>
      </c>
      <c r="E1287" s="30">
        <f t="shared" si="222"/>
        <v>0</v>
      </c>
      <c r="F1287" s="73">
        <f t="shared" si="223"/>
        <v>0</v>
      </c>
      <c r="G1287" s="43">
        <f t="shared" si="223"/>
        <v>0</v>
      </c>
      <c r="I1287" s="19">
        <f t="shared" si="226"/>
        <v>0</v>
      </c>
      <c r="J1287" s="138">
        <f t="shared" si="224"/>
        <v>0</v>
      </c>
      <c r="K1287" s="78">
        <f t="shared" si="218"/>
        <v>0</v>
      </c>
      <c r="L1287" s="144">
        <f t="shared" si="225"/>
        <v>0</v>
      </c>
      <c r="M1287" s="87">
        <f t="shared" si="219"/>
        <v>0</v>
      </c>
      <c r="N1287" s="119" t="s">
        <v>52</v>
      </c>
      <c r="O1287" s="120">
        <f>SUM(J1261:J1291)</f>
        <v>0</v>
      </c>
      <c r="P1287" s="76">
        <f>SUM(L1261:L1291)</f>
        <v>0</v>
      </c>
      <c r="V1287" s="36">
        <f t="shared" si="220"/>
        <v>0</v>
      </c>
      <c r="W1287" s="36">
        <f t="shared" si="221"/>
        <v>0</v>
      </c>
    </row>
    <row r="1288" spans="1:23" x14ac:dyDescent="0.2">
      <c r="A1288" s="29">
        <v>42245</v>
      </c>
      <c r="B1288" s="30"/>
      <c r="C1288" s="30"/>
      <c r="D1288" s="2">
        <f t="shared" si="222"/>
        <v>0</v>
      </c>
      <c r="E1288" s="30">
        <f t="shared" si="222"/>
        <v>0</v>
      </c>
      <c r="F1288" s="73">
        <f t="shared" si="223"/>
        <v>0</v>
      </c>
      <c r="G1288" s="43">
        <f t="shared" si="223"/>
        <v>0</v>
      </c>
      <c r="I1288" s="19">
        <f t="shared" si="226"/>
        <v>0</v>
      </c>
      <c r="J1288" s="138">
        <f t="shared" si="224"/>
        <v>0</v>
      </c>
      <c r="K1288" s="78">
        <f t="shared" si="218"/>
        <v>0</v>
      </c>
      <c r="L1288" s="144">
        <f t="shared" si="225"/>
        <v>0</v>
      </c>
      <c r="M1288" s="87">
        <f t="shared" si="219"/>
        <v>0</v>
      </c>
      <c r="N1288" s="119" t="s">
        <v>53</v>
      </c>
      <c r="O1288" s="76">
        <f>SUM(K1261:K1291)</f>
        <v>0</v>
      </c>
      <c r="P1288" s="76">
        <f>SUM(M1261:M1291)</f>
        <v>0</v>
      </c>
      <c r="V1288" s="36">
        <f t="shared" si="220"/>
        <v>0</v>
      </c>
      <c r="W1288" s="36">
        <f t="shared" si="221"/>
        <v>0</v>
      </c>
    </row>
    <row r="1289" spans="1:23" x14ac:dyDescent="0.2">
      <c r="A1289" s="29">
        <v>42246</v>
      </c>
      <c r="B1289" s="30"/>
      <c r="C1289" s="30"/>
      <c r="D1289" s="2">
        <f t="shared" si="222"/>
        <v>0</v>
      </c>
      <c r="E1289" s="30">
        <f t="shared" si="222"/>
        <v>0</v>
      </c>
      <c r="F1289" s="73">
        <f t="shared" si="223"/>
        <v>0</v>
      </c>
      <c r="G1289" s="43">
        <f t="shared" si="223"/>
        <v>0</v>
      </c>
      <c r="I1289" s="19">
        <f t="shared" si="226"/>
        <v>0</v>
      </c>
      <c r="J1289" s="138">
        <f t="shared" si="224"/>
        <v>0</v>
      </c>
      <c r="K1289" s="78">
        <f t="shared" si="218"/>
        <v>0</v>
      </c>
      <c r="L1289" s="144">
        <f t="shared" si="225"/>
        <v>0</v>
      </c>
      <c r="M1289" s="87">
        <f t="shared" si="219"/>
        <v>0</v>
      </c>
      <c r="N1289" s="186" t="s">
        <v>12</v>
      </c>
      <c r="O1289" s="186"/>
      <c r="P1289" s="186"/>
      <c r="V1289" s="36">
        <f t="shared" si="220"/>
        <v>0</v>
      </c>
      <c r="W1289" s="36">
        <f t="shared" si="221"/>
        <v>0</v>
      </c>
    </row>
    <row r="1290" spans="1:23" x14ac:dyDescent="0.2">
      <c r="A1290" s="29">
        <v>42247</v>
      </c>
      <c r="B1290" s="30"/>
      <c r="C1290" s="30"/>
      <c r="D1290" s="2">
        <f t="shared" si="222"/>
        <v>0</v>
      </c>
      <c r="E1290" s="30">
        <f t="shared" si="222"/>
        <v>0</v>
      </c>
      <c r="F1290" s="73">
        <f t="shared" si="223"/>
        <v>0</v>
      </c>
      <c r="G1290" s="43">
        <f t="shared" si="223"/>
        <v>0</v>
      </c>
      <c r="I1290" s="19">
        <f t="shared" si="226"/>
        <v>0</v>
      </c>
      <c r="J1290" s="138">
        <f t="shared" si="224"/>
        <v>0</v>
      </c>
      <c r="K1290" s="78">
        <f t="shared" si="218"/>
        <v>0</v>
      </c>
      <c r="L1290" s="144">
        <f t="shared" si="225"/>
        <v>0</v>
      </c>
      <c r="M1290" s="87">
        <f t="shared" si="219"/>
        <v>0</v>
      </c>
      <c r="N1290" s="92" t="s">
        <v>43</v>
      </c>
      <c r="O1290" s="172" t="s">
        <v>39</v>
      </c>
      <c r="P1290" s="93" t="s">
        <v>40</v>
      </c>
      <c r="V1290" s="36">
        <f t="shared" si="220"/>
        <v>0</v>
      </c>
      <c r="W1290" s="36">
        <f t="shared" si="221"/>
        <v>0</v>
      </c>
    </row>
    <row r="1291" spans="1:23" x14ac:dyDescent="0.2">
      <c r="A1291" s="29">
        <v>42248</v>
      </c>
      <c r="B1291" s="30"/>
      <c r="C1291" s="30"/>
      <c r="D1291" s="2">
        <f t="shared" si="222"/>
        <v>0</v>
      </c>
      <c r="E1291" s="30">
        <f t="shared" si="222"/>
        <v>0</v>
      </c>
      <c r="F1291" s="73">
        <f t="shared" si="223"/>
        <v>0</v>
      </c>
      <c r="G1291" s="43">
        <f t="shared" si="223"/>
        <v>0</v>
      </c>
      <c r="I1291" s="32">
        <f t="shared" si="226"/>
        <v>0</v>
      </c>
      <c r="J1291" s="139">
        <f t="shared" si="224"/>
        <v>0</v>
      </c>
      <c r="K1291" s="79">
        <f t="shared" si="218"/>
        <v>0</v>
      </c>
      <c r="L1291" s="139">
        <f t="shared" si="225"/>
        <v>0</v>
      </c>
      <c r="M1291" s="79">
        <f t="shared" si="219"/>
        <v>0</v>
      </c>
      <c r="N1291" s="94">
        <f>SUM(I1261:I1291)</f>
        <v>0</v>
      </c>
      <c r="O1291" s="89">
        <f>IF(SUM(J1261:J1291)&lt;20000,20000,SUM(J1261:J1291))</f>
        <v>20000</v>
      </c>
      <c r="P1291" s="91">
        <f>IF(SUM(L1261:L1291)&lt;6000,6000,SUM(L1261:L1291))</f>
        <v>6000</v>
      </c>
      <c r="V1291" s="36">
        <f t="shared" si="220"/>
        <v>0</v>
      </c>
      <c r="W1291" s="36">
        <f t="shared" si="221"/>
        <v>0</v>
      </c>
    </row>
    <row r="1292" spans="1:23" x14ac:dyDescent="0.2">
      <c r="A1292" s="29">
        <v>42249</v>
      </c>
      <c r="B1292" s="30"/>
      <c r="C1292" s="30"/>
      <c r="D1292" s="2">
        <f t="shared" si="222"/>
        <v>0</v>
      </c>
      <c r="E1292" s="30">
        <f t="shared" si="222"/>
        <v>0</v>
      </c>
      <c r="F1292" s="73">
        <f t="shared" si="223"/>
        <v>0</v>
      </c>
      <c r="G1292" s="43">
        <f t="shared" si="223"/>
        <v>0</v>
      </c>
      <c r="I1292" s="31">
        <f t="shared" si="226"/>
        <v>0</v>
      </c>
      <c r="J1292" s="137">
        <f t="shared" si="224"/>
        <v>0</v>
      </c>
      <c r="K1292" s="77">
        <f t="shared" si="218"/>
        <v>0</v>
      </c>
      <c r="L1292" s="137">
        <f t="shared" si="225"/>
        <v>0</v>
      </c>
      <c r="M1292" s="77">
        <f t="shared" si="219"/>
        <v>0</v>
      </c>
      <c r="N1292" s="94">
        <f>ROUND(N1291*18/118,2)</f>
        <v>0</v>
      </c>
      <c r="O1292" s="95">
        <f>IF(O1291=TRUE,SUM(K1261:K1291),O1291*18%)</f>
        <v>3600</v>
      </c>
      <c r="P1292" s="96">
        <f>IF(P1291=TRUE,SUM(M1261:M1291),P1291*18%)</f>
        <v>1080</v>
      </c>
      <c r="V1292" s="36">
        <f t="shared" si="220"/>
        <v>0</v>
      </c>
      <c r="W1292" s="36">
        <f t="shared" si="221"/>
        <v>0</v>
      </c>
    </row>
    <row r="1293" spans="1:23" x14ac:dyDescent="0.2">
      <c r="A1293" s="29">
        <v>42250</v>
      </c>
      <c r="B1293" s="30"/>
      <c r="C1293" s="30"/>
      <c r="D1293" s="2">
        <f t="shared" si="222"/>
        <v>0</v>
      </c>
      <c r="E1293" s="30">
        <f t="shared" si="222"/>
        <v>0</v>
      </c>
      <c r="F1293" s="73">
        <f t="shared" si="223"/>
        <v>0</v>
      </c>
      <c r="G1293" s="43">
        <f t="shared" si="223"/>
        <v>0</v>
      </c>
      <c r="I1293" s="31">
        <f t="shared" si="226"/>
        <v>0</v>
      </c>
      <c r="J1293" s="137">
        <f t="shared" si="224"/>
        <v>0</v>
      </c>
      <c r="K1293" s="77">
        <f t="shared" si="218"/>
        <v>0</v>
      </c>
      <c r="L1293" s="137">
        <f t="shared" si="225"/>
        <v>0</v>
      </c>
      <c r="M1293" s="77">
        <f t="shared" si="219"/>
        <v>0</v>
      </c>
      <c r="N1293" s="190" t="s">
        <v>47</v>
      </c>
      <c r="O1293" s="190"/>
      <c r="P1293" s="190"/>
      <c r="V1293" s="36">
        <f t="shared" si="220"/>
        <v>0</v>
      </c>
      <c r="W1293" s="36">
        <f t="shared" si="221"/>
        <v>0</v>
      </c>
    </row>
    <row r="1294" spans="1:23" x14ac:dyDescent="0.2">
      <c r="A1294" s="29">
        <v>42251</v>
      </c>
      <c r="B1294" s="30"/>
      <c r="C1294" s="30"/>
      <c r="D1294" s="2">
        <f t="shared" si="222"/>
        <v>0</v>
      </c>
      <c r="E1294" s="30">
        <f t="shared" si="222"/>
        <v>0</v>
      </c>
      <c r="F1294" s="73">
        <f t="shared" si="223"/>
        <v>0</v>
      </c>
      <c r="G1294" s="43">
        <f t="shared" si="223"/>
        <v>0</v>
      </c>
      <c r="I1294" s="19">
        <f t="shared" si="226"/>
        <v>0</v>
      </c>
      <c r="J1294" s="138">
        <f t="shared" si="224"/>
        <v>0</v>
      </c>
      <c r="K1294" s="78">
        <f t="shared" si="218"/>
        <v>0</v>
      </c>
      <c r="L1294" s="144">
        <f t="shared" si="225"/>
        <v>0</v>
      </c>
      <c r="M1294" s="87">
        <f t="shared" si="219"/>
        <v>0</v>
      </c>
      <c r="N1294" s="75"/>
      <c r="O1294" s="75"/>
      <c r="P1294" s="75"/>
      <c r="V1294" s="36">
        <f t="shared" si="220"/>
        <v>0</v>
      </c>
      <c r="W1294" s="36">
        <f t="shared" si="221"/>
        <v>0</v>
      </c>
    </row>
    <row r="1295" spans="1:23" x14ac:dyDescent="0.2">
      <c r="A1295" s="29">
        <v>42252</v>
      </c>
      <c r="B1295" s="30"/>
      <c r="C1295" s="30"/>
      <c r="D1295" s="2">
        <f t="shared" si="222"/>
        <v>0</v>
      </c>
      <c r="E1295" s="30">
        <f t="shared" si="222"/>
        <v>0</v>
      </c>
      <c r="F1295" s="73">
        <f t="shared" si="223"/>
        <v>0</v>
      </c>
      <c r="G1295" s="43">
        <f t="shared" si="223"/>
        <v>0</v>
      </c>
      <c r="I1295" s="19">
        <f t="shared" si="226"/>
        <v>0</v>
      </c>
      <c r="J1295" s="138">
        <f t="shared" si="224"/>
        <v>0</v>
      </c>
      <c r="K1295" s="78">
        <f t="shared" si="218"/>
        <v>0</v>
      </c>
      <c r="L1295" s="144">
        <f t="shared" si="225"/>
        <v>0</v>
      </c>
      <c r="M1295" s="87">
        <f t="shared" si="219"/>
        <v>0</v>
      </c>
      <c r="N1295" s="75"/>
      <c r="O1295" s="75"/>
      <c r="P1295" s="75"/>
      <c r="V1295" s="36">
        <f t="shared" si="220"/>
        <v>0</v>
      </c>
      <c r="W1295" s="36">
        <f t="shared" si="221"/>
        <v>0</v>
      </c>
    </row>
    <row r="1296" spans="1:23" x14ac:dyDescent="0.2">
      <c r="A1296" s="29">
        <v>42253</v>
      </c>
      <c r="B1296" s="30"/>
      <c r="C1296" s="30"/>
      <c r="D1296" s="2">
        <f t="shared" si="222"/>
        <v>0</v>
      </c>
      <c r="E1296" s="30">
        <f t="shared" si="222"/>
        <v>0</v>
      </c>
      <c r="F1296" s="73">
        <f t="shared" si="223"/>
        <v>0</v>
      </c>
      <c r="G1296" s="43">
        <f t="shared" si="223"/>
        <v>0</v>
      </c>
      <c r="I1296" s="19">
        <f t="shared" si="226"/>
        <v>0</v>
      </c>
      <c r="J1296" s="138">
        <f t="shared" si="224"/>
        <v>0</v>
      </c>
      <c r="K1296" s="78">
        <f t="shared" si="218"/>
        <v>0</v>
      </c>
      <c r="L1296" s="144">
        <f t="shared" si="225"/>
        <v>0</v>
      </c>
      <c r="M1296" s="87">
        <f t="shared" si="219"/>
        <v>0</v>
      </c>
      <c r="N1296" s="14"/>
      <c r="O1296" s="14"/>
      <c r="P1296" s="14"/>
      <c r="V1296" s="36">
        <f t="shared" si="220"/>
        <v>0</v>
      </c>
      <c r="W1296" s="36">
        <f t="shared" si="221"/>
        <v>0</v>
      </c>
    </row>
    <row r="1297" spans="1:23" x14ac:dyDescent="0.2">
      <c r="A1297" s="29">
        <v>42254</v>
      </c>
      <c r="B1297" s="30"/>
      <c r="C1297" s="30"/>
      <c r="D1297" s="2">
        <f t="shared" si="222"/>
        <v>0</v>
      </c>
      <c r="E1297" s="30">
        <f t="shared" si="222"/>
        <v>0</v>
      </c>
      <c r="F1297" s="73">
        <f t="shared" si="223"/>
        <v>0</v>
      </c>
      <c r="G1297" s="43">
        <f t="shared" si="223"/>
        <v>0</v>
      </c>
      <c r="I1297" s="19">
        <f t="shared" si="226"/>
        <v>0</v>
      </c>
      <c r="J1297" s="138">
        <f t="shared" si="224"/>
        <v>0</v>
      </c>
      <c r="K1297" s="78">
        <f t="shared" si="218"/>
        <v>0</v>
      </c>
      <c r="L1297" s="144">
        <f t="shared" si="225"/>
        <v>0</v>
      </c>
      <c r="M1297" s="87">
        <f t="shared" si="219"/>
        <v>0</v>
      </c>
      <c r="N1297" s="14"/>
      <c r="O1297" s="14"/>
      <c r="P1297" s="14"/>
      <c r="V1297" s="36">
        <f t="shared" si="220"/>
        <v>0</v>
      </c>
      <c r="W1297" s="36">
        <f t="shared" si="221"/>
        <v>0</v>
      </c>
    </row>
    <row r="1298" spans="1:23" x14ac:dyDescent="0.2">
      <c r="A1298" s="29">
        <v>42255</v>
      </c>
      <c r="B1298" s="30"/>
      <c r="C1298" s="30"/>
      <c r="D1298" s="2">
        <f t="shared" si="222"/>
        <v>0</v>
      </c>
      <c r="E1298" s="30">
        <f t="shared" si="222"/>
        <v>0</v>
      </c>
      <c r="F1298" s="73">
        <f t="shared" si="223"/>
        <v>0</v>
      </c>
      <c r="G1298" s="43">
        <f t="shared" si="223"/>
        <v>0</v>
      </c>
      <c r="I1298" s="19">
        <f t="shared" si="226"/>
        <v>0</v>
      </c>
      <c r="J1298" s="138">
        <f t="shared" si="224"/>
        <v>0</v>
      </c>
      <c r="K1298" s="78">
        <f t="shared" si="218"/>
        <v>0</v>
      </c>
      <c r="L1298" s="144">
        <f t="shared" si="225"/>
        <v>0</v>
      </c>
      <c r="M1298" s="87">
        <f t="shared" si="219"/>
        <v>0</v>
      </c>
      <c r="N1298" s="14"/>
      <c r="O1298" s="14"/>
      <c r="P1298" s="14"/>
      <c r="V1298" s="36">
        <f t="shared" si="220"/>
        <v>0</v>
      </c>
      <c r="W1298" s="36">
        <f t="shared" si="221"/>
        <v>0</v>
      </c>
    </row>
    <row r="1299" spans="1:23" x14ac:dyDescent="0.2">
      <c r="A1299" s="29">
        <v>42256</v>
      </c>
      <c r="B1299" s="30"/>
      <c r="C1299" s="30"/>
      <c r="D1299" s="2">
        <f t="shared" si="222"/>
        <v>0</v>
      </c>
      <c r="E1299" s="30">
        <f t="shared" si="222"/>
        <v>0</v>
      </c>
      <c r="F1299" s="73">
        <f t="shared" si="223"/>
        <v>0</v>
      </c>
      <c r="G1299" s="43">
        <f t="shared" si="223"/>
        <v>0</v>
      </c>
      <c r="I1299" s="31">
        <f t="shared" si="226"/>
        <v>0</v>
      </c>
      <c r="J1299" s="137">
        <f t="shared" si="224"/>
        <v>0</v>
      </c>
      <c r="K1299" s="77">
        <f t="shared" si="218"/>
        <v>0</v>
      </c>
      <c r="L1299" s="137">
        <f t="shared" si="225"/>
        <v>0</v>
      </c>
      <c r="M1299" s="77">
        <f t="shared" si="219"/>
        <v>0</v>
      </c>
      <c r="N1299" s="14"/>
      <c r="O1299" s="14"/>
      <c r="P1299" s="14"/>
      <c r="V1299" s="36">
        <f t="shared" si="220"/>
        <v>0</v>
      </c>
      <c r="W1299" s="36">
        <f t="shared" si="221"/>
        <v>0</v>
      </c>
    </row>
    <row r="1300" spans="1:23" x14ac:dyDescent="0.2">
      <c r="A1300" s="29">
        <v>42257</v>
      </c>
      <c r="B1300" s="30"/>
      <c r="C1300" s="30"/>
      <c r="D1300" s="2">
        <f t="shared" si="222"/>
        <v>0</v>
      </c>
      <c r="E1300" s="30">
        <f t="shared" si="222"/>
        <v>0</v>
      </c>
      <c r="F1300" s="73">
        <f t="shared" si="223"/>
        <v>0</v>
      </c>
      <c r="G1300" s="43">
        <f t="shared" si="223"/>
        <v>0</v>
      </c>
      <c r="I1300" s="31">
        <f t="shared" si="226"/>
        <v>0</v>
      </c>
      <c r="J1300" s="137">
        <f t="shared" si="224"/>
        <v>0</v>
      </c>
      <c r="K1300" s="77">
        <f t="shared" si="218"/>
        <v>0</v>
      </c>
      <c r="L1300" s="137">
        <f t="shared" si="225"/>
        <v>0</v>
      </c>
      <c r="M1300" s="77">
        <f t="shared" si="219"/>
        <v>0</v>
      </c>
      <c r="N1300" s="14"/>
      <c r="O1300" s="14"/>
      <c r="P1300" s="14"/>
      <c r="V1300" s="36">
        <f t="shared" si="220"/>
        <v>0</v>
      </c>
      <c r="W1300" s="36">
        <f t="shared" si="221"/>
        <v>0</v>
      </c>
    </row>
    <row r="1301" spans="1:23" x14ac:dyDescent="0.2">
      <c r="A1301" s="29">
        <v>42258</v>
      </c>
      <c r="B1301" s="30"/>
      <c r="C1301" s="30"/>
      <c r="D1301" s="2">
        <f t="shared" si="222"/>
        <v>0</v>
      </c>
      <c r="E1301" s="30">
        <f t="shared" si="222"/>
        <v>0</v>
      </c>
      <c r="F1301" s="73">
        <f t="shared" si="223"/>
        <v>0</v>
      </c>
      <c r="G1301" s="43">
        <f t="shared" si="223"/>
        <v>0</v>
      </c>
      <c r="I1301" s="19">
        <f t="shared" si="226"/>
        <v>0</v>
      </c>
      <c r="J1301" s="138">
        <f t="shared" si="224"/>
        <v>0</v>
      </c>
      <c r="K1301" s="78">
        <f t="shared" si="218"/>
        <v>0</v>
      </c>
      <c r="L1301" s="144">
        <f t="shared" si="225"/>
        <v>0</v>
      </c>
      <c r="M1301" s="87">
        <f t="shared" si="219"/>
        <v>0</v>
      </c>
      <c r="N1301" s="14"/>
      <c r="O1301" s="14"/>
      <c r="P1301" s="14"/>
      <c r="V1301" s="36">
        <f t="shared" si="220"/>
        <v>0</v>
      </c>
      <c r="W1301" s="36">
        <f t="shared" si="221"/>
        <v>0</v>
      </c>
    </row>
    <row r="1302" spans="1:23" x14ac:dyDescent="0.2">
      <c r="A1302" s="29">
        <v>42259</v>
      </c>
      <c r="B1302" s="30"/>
      <c r="C1302" s="30"/>
      <c r="D1302" s="2">
        <f t="shared" si="222"/>
        <v>0</v>
      </c>
      <c r="E1302" s="30">
        <f t="shared" si="222"/>
        <v>0</v>
      </c>
      <c r="F1302" s="73">
        <f t="shared" si="223"/>
        <v>0</v>
      </c>
      <c r="G1302" s="43">
        <f t="shared" si="223"/>
        <v>0</v>
      </c>
      <c r="I1302" s="19">
        <f t="shared" si="226"/>
        <v>0</v>
      </c>
      <c r="J1302" s="138">
        <f t="shared" si="224"/>
        <v>0</v>
      </c>
      <c r="K1302" s="78">
        <f t="shared" si="218"/>
        <v>0</v>
      </c>
      <c r="L1302" s="144">
        <f t="shared" si="225"/>
        <v>0</v>
      </c>
      <c r="M1302" s="87">
        <f t="shared" si="219"/>
        <v>0</v>
      </c>
      <c r="N1302" s="14"/>
      <c r="O1302" s="14"/>
      <c r="P1302" s="14"/>
      <c r="V1302" s="36">
        <f t="shared" si="220"/>
        <v>0</v>
      </c>
      <c r="W1302" s="36">
        <f t="shared" si="221"/>
        <v>0</v>
      </c>
    </row>
    <row r="1303" spans="1:23" x14ac:dyDescent="0.2">
      <c r="A1303" s="29">
        <v>42260</v>
      </c>
      <c r="B1303" s="30"/>
      <c r="C1303" s="30"/>
      <c r="D1303" s="2">
        <f t="shared" si="222"/>
        <v>0</v>
      </c>
      <c r="E1303" s="30">
        <f t="shared" si="222"/>
        <v>0</v>
      </c>
      <c r="F1303" s="73">
        <f t="shared" si="223"/>
        <v>0</v>
      </c>
      <c r="G1303" s="43">
        <f t="shared" si="223"/>
        <v>0</v>
      </c>
      <c r="I1303" s="19">
        <f t="shared" si="226"/>
        <v>0</v>
      </c>
      <c r="J1303" s="138">
        <f t="shared" si="224"/>
        <v>0</v>
      </c>
      <c r="K1303" s="78">
        <f t="shared" si="218"/>
        <v>0</v>
      </c>
      <c r="L1303" s="144">
        <f t="shared" si="225"/>
        <v>0</v>
      </c>
      <c r="M1303" s="87">
        <f t="shared" si="219"/>
        <v>0</v>
      </c>
      <c r="N1303" s="14"/>
      <c r="O1303" s="14"/>
      <c r="P1303" s="14"/>
      <c r="V1303" s="36">
        <f t="shared" si="220"/>
        <v>0</v>
      </c>
      <c r="W1303" s="36">
        <f t="shared" si="221"/>
        <v>0</v>
      </c>
    </row>
    <row r="1304" spans="1:23" x14ac:dyDescent="0.2">
      <c r="A1304" s="29">
        <v>42261</v>
      </c>
      <c r="B1304" s="30"/>
      <c r="C1304" s="30"/>
      <c r="D1304" s="2">
        <f t="shared" si="222"/>
        <v>0</v>
      </c>
      <c r="E1304" s="30">
        <f t="shared" si="222"/>
        <v>0</v>
      </c>
      <c r="F1304" s="73">
        <f t="shared" si="223"/>
        <v>0</v>
      </c>
      <c r="G1304" s="43">
        <f t="shared" si="223"/>
        <v>0</v>
      </c>
      <c r="I1304" s="19">
        <f t="shared" si="226"/>
        <v>0</v>
      </c>
      <c r="J1304" s="138">
        <f t="shared" si="224"/>
        <v>0</v>
      </c>
      <c r="K1304" s="78">
        <f t="shared" si="218"/>
        <v>0</v>
      </c>
      <c r="L1304" s="144">
        <f t="shared" si="225"/>
        <v>0</v>
      </c>
      <c r="M1304" s="87">
        <f t="shared" si="219"/>
        <v>0</v>
      </c>
      <c r="N1304" s="14"/>
      <c r="O1304" s="14"/>
      <c r="P1304" s="14"/>
      <c r="V1304" s="36">
        <f t="shared" si="220"/>
        <v>0</v>
      </c>
      <c r="W1304" s="36">
        <f t="shared" si="221"/>
        <v>0</v>
      </c>
    </row>
    <row r="1305" spans="1:23" x14ac:dyDescent="0.2">
      <c r="A1305" s="29">
        <v>42262</v>
      </c>
      <c r="B1305" s="30"/>
      <c r="C1305" s="30"/>
      <c r="D1305" s="2">
        <f t="shared" si="222"/>
        <v>0</v>
      </c>
      <c r="E1305" s="30">
        <f t="shared" si="222"/>
        <v>0</v>
      </c>
      <c r="F1305" s="73">
        <f t="shared" si="223"/>
        <v>0</v>
      </c>
      <c r="G1305" s="43">
        <f t="shared" si="223"/>
        <v>0</v>
      </c>
      <c r="I1305" s="19">
        <f t="shared" si="226"/>
        <v>0</v>
      </c>
      <c r="J1305" s="138">
        <f t="shared" si="224"/>
        <v>0</v>
      </c>
      <c r="K1305" s="78">
        <f t="shared" si="218"/>
        <v>0</v>
      </c>
      <c r="L1305" s="144">
        <f t="shared" si="225"/>
        <v>0</v>
      </c>
      <c r="M1305" s="87">
        <f t="shared" si="219"/>
        <v>0</v>
      </c>
      <c r="N1305" s="14"/>
      <c r="O1305" s="14"/>
      <c r="P1305" s="14"/>
      <c r="V1305" s="36">
        <f t="shared" si="220"/>
        <v>0</v>
      </c>
      <c r="W1305" s="36">
        <f t="shared" si="221"/>
        <v>0</v>
      </c>
    </row>
    <row r="1306" spans="1:23" x14ac:dyDescent="0.2">
      <c r="A1306" s="29">
        <v>42263</v>
      </c>
      <c r="B1306" s="30"/>
      <c r="C1306" s="30"/>
      <c r="D1306" s="2">
        <f t="shared" si="222"/>
        <v>0</v>
      </c>
      <c r="E1306" s="30">
        <f t="shared" si="222"/>
        <v>0</v>
      </c>
      <c r="F1306" s="73">
        <f t="shared" si="223"/>
        <v>0</v>
      </c>
      <c r="G1306" s="43">
        <f t="shared" si="223"/>
        <v>0</v>
      </c>
      <c r="I1306" s="31">
        <f t="shared" si="226"/>
        <v>0</v>
      </c>
      <c r="J1306" s="137">
        <f t="shared" si="224"/>
        <v>0</v>
      </c>
      <c r="K1306" s="77">
        <f t="shared" si="218"/>
        <v>0</v>
      </c>
      <c r="L1306" s="137">
        <f t="shared" si="225"/>
        <v>0</v>
      </c>
      <c r="M1306" s="77">
        <f t="shared" si="219"/>
        <v>0</v>
      </c>
      <c r="N1306" s="14"/>
      <c r="O1306" s="14"/>
      <c r="P1306" s="14"/>
      <c r="V1306" s="36">
        <f t="shared" si="220"/>
        <v>0</v>
      </c>
      <c r="W1306" s="36">
        <f t="shared" si="221"/>
        <v>0</v>
      </c>
    </row>
    <row r="1307" spans="1:23" x14ac:dyDescent="0.2">
      <c r="A1307" s="29">
        <v>42264</v>
      </c>
      <c r="B1307" s="30"/>
      <c r="C1307" s="30"/>
      <c r="D1307" s="2">
        <f t="shared" si="222"/>
        <v>0</v>
      </c>
      <c r="E1307" s="30">
        <f t="shared" si="222"/>
        <v>0</v>
      </c>
      <c r="F1307" s="73">
        <f t="shared" si="223"/>
        <v>0</v>
      </c>
      <c r="G1307" s="43">
        <f t="shared" si="223"/>
        <v>0</v>
      </c>
      <c r="I1307" s="31">
        <f t="shared" si="226"/>
        <v>0</v>
      </c>
      <c r="J1307" s="137">
        <f t="shared" si="224"/>
        <v>0</v>
      </c>
      <c r="K1307" s="77">
        <f t="shared" si="218"/>
        <v>0</v>
      </c>
      <c r="L1307" s="137">
        <f t="shared" si="225"/>
        <v>0</v>
      </c>
      <c r="M1307" s="77">
        <f t="shared" si="219"/>
        <v>0</v>
      </c>
      <c r="N1307" s="14"/>
      <c r="O1307" s="14"/>
      <c r="P1307" s="14"/>
      <c r="V1307" s="36">
        <f t="shared" si="220"/>
        <v>0</v>
      </c>
      <c r="W1307" s="36">
        <f t="shared" si="221"/>
        <v>0</v>
      </c>
    </row>
    <row r="1308" spans="1:23" x14ac:dyDescent="0.2">
      <c r="A1308" s="29">
        <v>42265</v>
      </c>
      <c r="B1308" s="30"/>
      <c r="C1308" s="30"/>
      <c r="D1308" s="2">
        <f t="shared" si="222"/>
        <v>0</v>
      </c>
      <c r="E1308" s="30">
        <f t="shared" si="222"/>
        <v>0</v>
      </c>
      <c r="F1308" s="73">
        <f t="shared" si="223"/>
        <v>0</v>
      </c>
      <c r="G1308" s="43">
        <f t="shared" si="223"/>
        <v>0</v>
      </c>
      <c r="I1308" s="19">
        <f t="shared" si="226"/>
        <v>0</v>
      </c>
      <c r="J1308" s="138">
        <f t="shared" si="224"/>
        <v>0</v>
      </c>
      <c r="K1308" s="78">
        <f t="shared" si="218"/>
        <v>0</v>
      </c>
      <c r="L1308" s="144">
        <f t="shared" si="225"/>
        <v>0</v>
      </c>
      <c r="M1308" s="87">
        <f t="shared" si="219"/>
        <v>0</v>
      </c>
      <c r="N1308" s="14"/>
      <c r="O1308" s="14"/>
      <c r="P1308" s="14"/>
      <c r="V1308" s="36">
        <f t="shared" si="220"/>
        <v>0</v>
      </c>
      <c r="W1308" s="36">
        <f t="shared" si="221"/>
        <v>0</v>
      </c>
    </row>
    <row r="1309" spans="1:23" x14ac:dyDescent="0.2">
      <c r="A1309" s="29">
        <v>42266</v>
      </c>
      <c r="B1309" s="30"/>
      <c r="C1309" s="30"/>
      <c r="D1309" s="2">
        <f t="shared" si="222"/>
        <v>0</v>
      </c>
      <c r="E1309" s="30">
        <f t="shared" si="222"/>
        <v>0</v>
      </c>
      <c r="F1309" s="73">
        <f t="shared" si="223"/>
        <v>0</v>
      </c>
      <c r="G1309" s="43">
        <f t="shared" si="223"/>
        <v>0</v>
      </c>
      <c r="I1309" s="19">
        <f t="shared" si="226"/>
        <v>0</v>
      </c>
      <c r="J1309" s="138">
        <f t="shared" si="224"/>
        <v>0</v>
      </c>
      <c r="K1309" s="78">
        <f t="shared" si="218"/>
        <v>0</v>
      </c>
      <c r="L1309" s="144">
        <f t="shared" si="225"/>
        <v>0</v>
      </c>
      <c r="M1309" s="87">
        <f t="shared" si="219"/>
        <v>0</v>
      </c>
      <c r="N1309" s="14"/>
      <c r="O1309" s="14"/>
      <c r="P1309" s="14"/>
      <c r="V1309" s="36">
        <f t="shared" si="220"/>
        <v>0</v>
      </c>
      <c r="W1309" s="36">
        <f t="shared" si="221"/>
        <v>0</v>
      </c>
    </row>
    <row r="1310" spans="1:23" x14ac:dyDescent="0.2">
      <c r="A1310" s="29">
        <v>42267</v>
      </c>
      <c r="B1310" s="30"/>
      <c r="C1310" s="30"/>
      <c r="D1310" s="2">
        <f t="shared" si="222"/>
        <v>0</v>
      </c>
      <c r="E1310" s="30">
        <f t="shared" si="222"/>
        <v>0</v>
      </c>
      <c r="F1310" s="73">
        <f t="shared" si="223"/>
        <v>0</v>
      </c>
      <c r="G1310" s="43">
        <f t="shared" si="223"/>
        <v>0</v>
      </c>
      <c r="I1310" s="19">
        <f t="shared" si="226"/>
        <v>0</v>
      </c>
      <c r="J1310" s="138">
        <f t="shared" si="224"/>
        <v>0</v>
      </c>
      <c r="K1310" s="78">
        <f t="shared" si="218"/>
        <v>0</v>
      </c>
      <c r="L1310" s="144">
        <f t="shared" si="225"/>
        <v>0</v>
      </c>
      <c r="M1310" s="87">
        <f t="shared" si="219"/>
        <v>0</v>
      </c>
      <c r="N1310" s="14"/>
      <c r="O1310" s="14"/>
      <c r="P1310" s="14"/>
      <c r="V1310" s="36">
        <f t="shared" si="220"/>
        <v>0</v>
      </c>
      <c r="W1310" s="36">
        <f t="shared" si="221"/>
        <v>0</v>
      </c>
    </row>
    <row r="1311" spans="1:23" x14ac:dyDescent="0.2">
      <c r="A1311" s="29">
        <v>42268</v>
      </c>
      <c r="B1311" s="30"/>
      <c r="C1311" s="30"/>
      <c r="D1311" s="2">
        <f t="shared" si="222"/>
        <v>0</v>
      </c>
      <c r="E1311" s="30">
        <f t="shared" si="222"/>
        <v>0</v>
      </c>
      <c r="F1311" s="73">
        <f t="shared" si="223"/>
        <v>0</v>
      </c>
      <c r="G1311" s="43">
        <f t="shared" si="223"/>
        <v>0</v>
      </c>
      <c r="I1311" s="19">
        <f t="shared" si="226"/>
        <v>0</v>
      </c>
      <c r="J1311" s="138">
        <f t="shared" si="224"/>
        <v>0</v>
      </c>
      <c r="K1311" s="78">
        <f t="shared" si="218"/>
        <v>0</v>
      </c>
      <c r="L1311" s="144">
        <f t="shared" si="225"/>
        <v>0</v>
      </c>
      <c r="M1311" s="87">
        <f t="shared" si="219"/>
        <v>0</v>
      </c>
      <c r="N1311" s="14"/>
      <c r="O1311" s="14"/>
      <c r="P1311" s="14"/>
      <c r="V1311" s="36">
        <f t="shared" si="220"/>
        <v>0</v>
      </c>
      <c r="W1311" s="36">
        <f t="shared" si="221"/>
        <v>0</v>
      </c>
    </row>
    <row r="1312" spans="1:23" x14ac:dyDescent="0.2">
      <c r="A1312" s="29">
        <v>42269</v>
      </c>
      <c r="B1312" s="30"/>
      <c r="C1312" s="30"/>
      <c r="D1312" s="2">
        <f t="shared" si="222"/>
        <v>0</v>
      </c>
      <c r="E1312" s="30">
        <f t="shared" si="222"/>
        <v>0</v>
      </c>
      <c r="F1312" s="73">
        <f t="shared" si="223"/>
        <v>0</v>
      </c>
      <c r="G1312" s="43">
        <f t="shared" si="223"/>
        <v>0</v>
      </c>
      <c r="I1312" s="19">
        <f t="shared" si="226"/>
        <v>0</v>
      </c>
      <c r="J1312" s="138">
        <f t="shared" si="224"/>
        <v>0</v>
      </c>
      <c r="K1312" s="78">
        <f t="shared" si="218"/>
        <v>0</v>
      </c>
      <c r="L1312" s="144">
        <f t="shared" si="225"/>
        <v>0</v>
      </c>
      <c r="M1312" s="87">
        <f t="shared" si="219"/>
        <v>0</v>
      </c>
      <c r="N1312" s="14"/>
      <c r="O1312" s="14"/>
      <c r="P1312" s="14"/>
      <c r="V1312" s="36">
        <f t="shared" si="220"/>
        <v>0</v>
      </c>
      <c r="W1312" s="36">
        <f t="shared" si="221"/>
        <v>0</v>
      </c>
    </row>
    <row r="1313" spans="1:23" x14ac:dyDescent="0.2">
      <c r="A1313" s="29">
        <v>42270</v>
      </c>
      <c r="B1313" s="30"/>
      <c r="C1313" s="30"/>
      <c r="D1313" s="2">
        <f t="shared" si="222"/>
        <v>0</v>
      </c>
      <c r="E1313" s="30">
        <f t="shared" si="222"/>
        <v>0</v>
      </c>
      <c r="F1313" s="73">
        <f t="shared" si="223"/>
        <v>0</v>
      </c>
      <c r="G1313" s="43">
        <f t="shared" si="223"/>
        <v>0</v>
      </c>
      <c r="I1313" s="31">
        <f t="shared" si="226"/>
        <v>0</v>
      </c>
      <c r="J1313" s="137">
        <f t="shared" si="224"/>
        <v>0</v>
      </c>
      <c r="K1313" s="77">
        <f t="shared" si="218"/>
        <v>0</v>
      </c>
      <c r="L1313" s="137">
        <f t="shared" si="225"/>
        <v>0</v>
      </c>
      <c r="M1313" s="77">
        <f t="shared" si="219"/>
        <v>0</v>
      </c>
      <c r="V1313" s="36">
        <f t="shared" si="220"/>
        <v>0</v>
      </c>
      <c r="W1313" s="36">
        <f t="shared" si="221"/>
        <v>0</v>
      </c>
    </row>
    <row r="1314" spans="1:23" x14ac:dyDescent="0.2">
      <c r="A1314" s="29">
        <v>42271</v>
      </c>
      <c r="B1314" s="30"/>
      <c r="C1314" s="30"/>
      <c r="D1314" s="2">
        <f t="shared" si="222"/>
        <v>0</v>
      </c>
      <c r="E1314" s="30">
        <f t="shared" si="222"/>
        <v>0</v>
      </c>
      <c r="F1314" s="73">
        <f t="shared" si="223"/>
        <v>0</v>
      </c>
      <c r="G1314" s="43">
        <f t="shared" si="223"/>
        <v>0</v>
      </c>
      <c r="I1314" s="31">
        <f t="shared" si="226"/>
        <v>0</v>
      </c>
      <c r="J1314" s="137">
        <f t="shared" si="224"/>
        <v>0</v>
      </c>
      <c r="K1314" s="77">
        <f t="shared" ref="K1314:K1377" si="227">ROUND(J1314*18%,4)</f>
        <v>0</v>
      </c>
      <c r="L1314" s="137">
        <f t="shared" si="225"/>
        <v>0</v>
      </c>
      <c r="M1314" s="77">
        <f t="shared" ref="M1314:M1377" si="228">ROUND(L1314*18%,4)</f>
        <v>0</v>
      </c>
      <c r="N1314" s="191" t="s">
        <v>54</v>
      </c>
      <c r="O1314" s="191"/>
      <c r="P1314" s="191"/>
      <c r="V1314" s="36">
        <f t="shared" ref="V1314:V1377" si="229">C1314+(ROUND(C1314*$V$2,2))</f>
        <v>0</v>
      </c>
      <c r="W1314" s="36">
        <f t="shared" ref="W1314:W1377" si="230">C1314-(ROUND(C1314*$V$2,2))</f>
        <v>0</v>
      </c>
    </row>
    <row r="1315" spans="1:23" x14ac:dyDescent="0.2">
      <c r="A1315" s="29">
        <v>42272</v>
      </c>
      <c r="B1315" s="30"/>
      <c r="C1315" s="30"/>
      <c r="D1315" s="2">
        <f t="shared" si="222"/>
        <v>0</v>
      </c>
      <c r="E1315" s="30">
        <f t="shared" si="222"/>
        <v>0</v>
      </c>
      <c r="F1315" s="73">
        <f t="shared" si="223"/>
        <v>0</v>
      </c>
      <c r="G1315" s="43">
        <f t="shared" si="223"/>
        <v>0</v>
      </c>
      <c r="I1315" s="19">
        <f t="shared" si="226"/>
        <v>0</v>
      </c>
      <c r="J1315" s="138">
        <f t="shared" si="224"/>
        <v>0</v>
      </c>
      <c r="K1315" s="78">
        <f t="shared" si="227"/>
        <v>0</v>
      </c>
      <c r="L1315" s="144">
        <f t="shared" si="225"/>
        <v>0</v>
      </c>
      <c r="M1315" s="87">
        <f t="shared" si="228"/>
        <v>0</v>
      </c>
      <c r="N1315" s="119" t="s">
        <v>52</v>
      </c>
      <c r="O1315" s="120">
        <f>SUM(J1292:J1321)</f>
        <v>0</v>
      </c>
      <c r="P1315" s="76">
        <f>SUM(L1292:L1321)</f>
        <v>0</v>
      </c>
      <c r="V1315" s="36">
        <f t="shared" si="229"/>
        <v>0</v>
      </c>
      <c r="W1315" s="36">
        <f t="shared" si="230"/>
        <v>0</v>
      </c>
    </row>
    <row r="1316" spans="1:23" x14ac:dyDescent="0.2">
      <c r="A1316" s="29">
        <v>42273</v>
      </c>
      <c r="B1316" s="30"/>
      <c r="C1316" s="30"/>
      <c r="D1316" s="2">
        <f t="shared" si="222"/>
        <v>0</v>
      </c>
      <c r="E1316" s="30">
        <f t="shared" si="222"/>
        <v>0</v>
      </c>
      <c r="F1316" s="73">
        <f t="shared" si="223"/>
        <v>0</v>
      </c>
      <c r="G1316" s="43">
        <f t="shared" si="223"/>
        <v>0</v>
      </c>
      <c r="I1316" s="19">
        <f t="shared" si="226"/>
        <v>0</v>
      </c>
      <c r="J1316" s="138">
        <f t="shared" si="224"/>
        <v>0</v>
      </c>
      <c r="K1316" s="78">
        <f t="shared" si="227"/>
        <v>0</v>
      </c>
      <c r="L1316" s="144">
        <f t="shared" si="225"/>
        <v>0</v>
      </c>
      <c r="M1316" s="87">
        <f t="shared" si="228"/>
        <v>0</v>
      </c>
      <c r="N1316" s="119" t="s">
        <v>53</v>
      </c>
      <c r="O1316" s="76">
        <f>SUM(K1292:K1321)</f>
        <v>0</v>
      </c>
      <c r="P1316" s="76">
        <f>SUM(M1292:M1321)</f>
        <v>0</v>
      </c>
      <c r="V1316" s="36">
        <f t="shared" si="229"/>
        <v>0</v>
      </c>
      <c r="W1316" s="36">
        <f t="shared" si="230"/>
        <v>0</v>
      </c>
    </row>
    <row r="1317" spans="1:23" x14ac:dyDescent="0.2">
      <c r="A1317" s="29">
        <v>42274</v>
      </c>
      <c r="B1317" s="30"/>
      <c r="C1317" s="30"/>
      <c r="D1317" s="2">
        <f t="shared" si="222"/>
        <v>0</v>
      </c>
      <c r="E1317" s="30">
        <f t="shared" si="222"/>
        <v>0</v>
      </c>
      <c r="F1317" s="73">
        <f t="shared" si="223"/>
        <v>0</v>
      </c>
      <c r="G1317" s="43">
        <f t="shared" si="223"/>
        <v>0</v>
      </c>
      <c r="I1317" s="19">
        <f t="shared" si="226"/>
        <v>0</v>
      </c>
      <c r="J1317" s="138">
        <f t="shared" si="224"/>
        <v>0</v>
      </c>
      <c r="K1317" s="78">
        <f t="shared" si="227"/>
        <v>0</v>
      </c>
      <c r="L1317" s="144">
        <f t="shared" si="225"/>
        <v>0</v>
      </c>
      <c r="M1317" s="87">
        <f t="shared" si="228"/>
        <v>0</v>
      </c>
      <c r="N1317" s="186" t="s">
        <v>13</v>
      </c>
      <c r="O1317" s="186"/>
      <c r="P1317" s="186"/>
      <c r="V1317" s="36">
        <f t="shared" si="229"/>
        <v>0</v>
      </c>
      <c r="W1317" s="36">
        <f t="shared" si="230"/>
        <v>0</v>
      </c>
    </row>
    <row r="1318" spans="1:23" x14ac:dyDescent="0.2">
      <c r="A1318" s="29">
        <v>42275</v>
      </c>
      <c r="B1318" s="30"/>
      <c r="C1318" s="30"/>
      <c r="D1318" s="2">
        <f t="shared" si="222"/>
        <v>0</v>
      </c>
      <c r="E1318" s="30">
        <f t="shared" si="222"/>
        <v>0</v>
      </c>
      <c r="F1318" s="73">
        <f t="shared" si="223"/>
        <v>0</v>
      </c>
      <c r="G1318" s="43">
        <f t="shared" si="223"/>
        <v>0</v>
      </c>
      <c r="I1318" s="19">
        <f t="shared" si="226"/>
        <v>0</v>
      </c>
      <c r="J1318" s="138">
        <f t="shared" si="224"/>
        <v>0</v>
      </c>
      <c r="K1318" s="78">
        <f t="shared" si="227"/>
        <v>0</v>
      </c>
      <c r="L1318" s="144">
        <f t="shared" si="225"/>
        <v>0</v>
      </c>
      <c r="M1318" s="87">
        <f t="shared" si="228"/>
        <v>0</v>
      </c>
      <c r="N1318" s="92" t="s">
        <v>43</v>
      </c>
      <c r="O1318" s="172" t="s">
        <v>39</v>
      </c>
      <c r="P1318" s="93" t="s">
        <v>40</v>
      </c>
      <c r="V1318" s="36">
        <f t="shared" si="229"/>
        <v>0</v>
      </c>
      <c r="W1318" s="36">
        <f t="shared" si="230"/>
        <v>0</v>
      </c>
    </row>
    <row r="1319" spans="1:23" x14ac:dyDescent="0.2">
      <c r="A1319" s="29">
        <v>42276</v>
      </c>
      <c r="B1319" s="30"/>
      <c r="C1319" s="30"/>
      <c r="D1319" s="2">
        <f t="shared" si="222"/>
        <v>0</v>
      </c>
      <c r="E1319" s="30">
        <f t="shared" si="222"/>
        <v>0</v>
      </c>
      <c r="F1319" s="73">
        <f t="shared" si="223"/>
        <v>0</v>
      </c>
      <c r="G1319" s="43">
        <f t="shared" si="223"/>
        <v>0</v>
      </c>
      <c r="I1319" s="32">
        <f t="shared" si="226"/>
        <v>0</v>
      </c>
      <c r="J1319" s="138">
        <f t="shared" si="224"/>
        <v>0</v>
      </c>
      <c r="K1319" s="78">
        <f t="shared" si="227"/>
        <v>0</v>
      </c>
      <c r="L1319" s="144">
        <f t="shared" si="225"/>
        <v>0</v>
      </c>
      <c r="M1319" s="87">
        <f t="shared" si="228"/>
        <v>0</v>
      </c>
      <c r="N1319" s="94">
        <f>SUM(I1292:I1319)</f>
        <v>0</v>
      </c>
      <c r="O1319" s="89">
        <f>IF(SUM(J1292:J1321)&lt;20000,20000,SUM(J1292:J1321))</f>
        <v>20000</v>
      </c>
      <c r="P1319" s="91">
        <f>IF(SUM(L1292:L1321)&lt;6000,6000,SUM(L1292:L1321))</f>
        <v>6000</v>
      </c>
      <c r="V1319" s="36">
        <f t="shared" si="229"/>
        <v>0</v>
      </c>
      <c r="W1319" s="36">
        <f t="shared" si="230"/>
        <v>0</v>
      </c>
    </row>
    <row r="1320" spans="1:23" x14ac:dyDescent="0.2">
      <c r="A1320" s="29">
        <v>42277</v>
      </c>
      <c r="B1320" s="30"/>
      <c r="C1320" s="30"/>
      <c r="D1320" s="2">
        <f t="shared" si="222"/>
        <v>0</v>
      </c>
      <c r="E1320" s="30">
        <f t="shared" si="222"/>
        <v>0</v>
      </c>
      <c r="F1320" s="73">
        <f t="shared" si="223"/>
        <v>0</v>
      </c>
      <c r="G1320" s="43">
        <f t="shared" si="223"/>
        <v>0</v>
      </c>
      <c r="I1320" s="31">
        <f t="shared" si="226"/>
        <v>0</v>
      </c>
      <c r="J1320" s="137">
        <f t="shared" si="224"/>
        <v>0</v>
      </c>
      <c r="K1320" s="77">
        <f t="shared" si="227"/>
        <v>0</v>
      </c>
      <c r="L1320" s="137">
        <f t="shared" si="225"/>
        <v>0</v>
      </c>
      <c r="M1320" s="77">
        <f t="shared" si="228"/>
        <v>0</v>
      </c>
      <c r="N1320" s="94">
        <f>ROUND(N1319*18/118,2)</f>
        <v>0</v>
      </c>
      <c r="O1320" s="95">
        <f>IF(O1319=TRUE,SUM(K1292:K1321),O1319*18%)</f>
        <v>3600</v>
      </c>
      <c r="P1320" s="96">
        <f>IF(P1319=TRUE,SUM(M1292:M1321),P1319*18%)</f>
        <v>1080</v>
      </c>
      <c r="V1320" s="36">
        <f t="shared" si="229"/>
        <v>0</v>
      </c>
      <c r="W1320" s="36">
        <f t="shared" si="230"/>
        <v>0</v>
      </c>
    </row>
    <row r="1321" spans="1:23" x14ac:dyDescent="0.2">
      <c r="A1321" s="29">
        <v>42278</v>
      </c>
      <c r="B1321" s="30"/>
      <c r="C1321" s="30"/>
      <c r="D1321" s="2">
        <f t="shared" ref="D1321:E1384" si="231">IF(B1321-B1320=-B1321-B1320,0,B1321-B1320)</f>
        <v>0</v>
      </c>
      <c r="E1321" s="30">
        <f t="shared" si="231"/>
        <v>0</v>
      </c>
      <c r="F1321" s="73">
        <f t="shared" ref="F1321:G1384" si="232">IFERROR(D1321/B1320,0)</f>
        <v>0</v>
      </c>
      <c r="G1321" s="43">
        <f t="shared" si="232"/>
        <v>0</v>
      </c>
      <c r="I1321" s="31">
        <f t="shared" si="226"/>
        <v>0</v>
      </c>
      <c r="J1321" s="139">
        <f t="shared" si="224"/>
        <v>0</v>
      </c>
      <c r="K1321" s="79">
        <f t="shared" si="227"/>
        <v>0</v>
      </c>
      <c r="L1321" s="139">
        <f t="shared" si="225"/>
        <v>0</v>
      </c>
      <c r="M1321" s="79">
        <f t="shared" si="228"/>
        <v>0</v>
      </c>
      <c r="N1321" s="190" t="s">
        <v>47</v>
      </c>
      <c r="O1321" s="190"/>
      <c r="P1321" s="190"/>
      <c r="Q1321" s="34"/>
      <c r="V1321" s="36">
        <f t="shared" si="229"/>
        <v>0</v>
      </c>
      <c r="W1321" s="36">
        <f t="shared" si="230"/>
        <v>0</v>
      </c>
    </row>
    <row r="1322" spans="1:23" x14ac:dyDescent="0.2">
      <c r="A1322" s="29">
        <v>42279</v>
      </c>
      <c r="B1322" s="30"/>
      <c r="C1322" s="30"/>
      <c r="D1322" s="2">
        <f t="shared" si="231"/>
        <v>0</v>
      </c>
      <c r="E1322" s="30">
        <f t="shared" si="231"/>
        <v>0</v>
      </c>
      <c r="F1322" s="73">
        <f t="shared" si="232"/>
        <v>0</v>
      </c>
      <c r="G1322" s="43">
        <f t="shared" si="232"/>
        <v>0</v>
      </c>
      <c r="I1322" s="19">
        <f t="shared" si="226"/>
        <v>0</v>
      </c>
      <c r="J1322" s="138">
        <f t="shared" si="224"/>
        <v>0</v>
      </c>
      <c r="K1322" s="78">
        <f t="shared" si="227"/>
        <v>0</v>
      </c>
      <c r="L1322" s="144">
        <f t="shared" si="225"/>
        <v>0</v>
      </c>
      <c r="M1322" s="87">
        <f t="shared" si="228"/>
        <v>0</v>
      </c>
      <c r="N1322" s="14"/>
      <c r="O1322" s="14"/>
      <c r="P1322" s="14"/>
      <c r="Q1322" s="34"/>
      <c r="V1322" s="36">
        <f t="shared" si="229"/>
        <v>0</v>
      </c>
      <c r="W1322" s="36">
        <f t="shared" si="230"/>
        <v>0</v>
      </c>
    </row>
    <row r="1323" spans="1:23" x14ac:dyDescent="0.2">
      <c r="A1323" s="29">
        <v>42280</v>
      </c>
      <c r="B1323" s="30"/>
      <c r="C1323" s="30"/>
      <c r="D1323" s="2">
        <f t="shared" si="231"/>
        <v>0</v>
      </c>
      <c r="E1323" s="30">
        <f t="shared" si="231"/>
        <v>0</v>
      </c>
      <c r="F1323" s="73">
        <f t="shared" si="232"/>
        <v>0</v>
      </c>
      <c r="G1323" s="43">
        <f t="shared" si="232"/>
        <v>0</v>
      </c>
      <c r="I1323" s="19">
        <f t="shared" si="226"/>
        <v>0</v>
      </c>
      <c r="J1323" s="138">
        <f t="shared" si="224"/>
        <v>0</v>
      </c>
      <c r="K1323" s="78">
        <f t="shared" si="227"/>
        <v>0</v>
      </c>
      <c r="L1323" s="144">
        <f t="shared" si="225"/>
        <v>0</v>
      </c>
      <c r="M1323" s="87">
        <f t="shared" si="228"/>
        <v>0</v>
      </c>
      <c r="N1323" s="75"/>
      <c r="O1323" s="75"/>
      <c r="P1323" s="75"/>
      <c r="Q1323" s="34"/>
      <c r="V1323" s="36">
        <f t="shared" si="229"/>
        <v>0</v>
      </c>
      <c r="W1323" s="36">
        <f t="shared" si="230"/>
        <v>0</v>
      </c>
    </row>
    <row r="1324" spans="1:23" x14ac:dyDescent="0.2">
      <c r="A1324" s="29">
        <v>42281</v>
      </c>
      <c r="B1324" s="30"/>
      <c r="C1324" s="30"/>
      <c r="D1324" s="2">
        <f t="shared" si="231"/>
        <v>0</v>
      </c>
      <c r="E1324" s="30">
        <f t="shared" si="231"/>
        <v>0</v>
      </c>
      <c r="F1324" s="73">
        <f t="shared" si="232"/>
        <v>0</v>
      </c>
      <c r="G1324" s="43">
        <f t="shared" si="232"/>
        <v>0</v>
      </c>
      <c r="I1324" s="19">
        <f t="shared" si="226"/>
        <v>0</v>
      </c>
      <c r="J1324" s="138">
        <f t="shared" si="224"/>
        <v>0</v>
      </c>
      <c r="K1324" s="78">
        <f t="shared" si="227"/>
        <v>0</v>
      </c>
      <c r="L1324" s="144">
        <f t="shared" si="225"/>
        <v>0</v>
      </c>
      <c r="M1324" s="87">
        <f t="shared" si="228"/>
        <v>0</v>
      </c>
      <c r="N1324" s="75"/>
      <c r="O1324" s="75"/>
      <c r="P1324" s="75"/>
      <c r="Q1324" s="34"/>
      <c r="V1324" s="36">
        <f t="shared" si="229"/>
        <v>0</v>
      </c>
      <c r="W1324" s="36">
        <f t="shared" si="230"/>
        <v>0</v>
      </c>
    </row>
    <row r="1325" spans="1:23" x14ac:dyDescent="0.2">
      <c r="A1325" s="29">
        <v>42282</v>
      </c>
      <c r="B1325" s="30"/>
      <c r="C1325" s="30"/>
      <c r="D1325" s="2">
        <f t="shared" si="231"/>
        <v>0</v>
      </c>
      <c r="E1325" s="30">
        <f t="shared" si="231"/>
        <v>0</v>
      </c>
      <c r="F1325" s="73">
        <f t="shared" si="232"/>
        <v>0</v>
      </c>
      <c r="G1325" s="43">
        <f t="shared" si="232"/>
        <v>0</v>
      </c>
      <c r="I1325" s="19">
        <f t="shared" si="226"/>
        <v>0</v>
      </c>
      <c r="J1325" s="138">
        <f t="shared" si="224"/>
        <v>0</v>
      </c>
      <c r="K1325" s="78">
        <f t="shared" si="227"/>
        <v>0</v>
      </c>
      <c r="L1325" s="144">
        <f t="shared" si="225"/>
        <v>0</v>
      </c>
      <c r="M1325" s="87">
        <f t="shared" si="228"/>
        <v>0</v>
      </c>
      <c r="N1325" s="14"/>
      <c r="O1325" s="14"/>
      <c r="P1325" s="14"/>
      <c r="Q1325" s="34"/>
      <c r="V1325" s="36">
        <f t="shared" si="229"/>
        <v>0</v>
      </c>
      <c r="W1325" s="36">
        <f t="shared" si="230"/>
        <v>0</v>
      </c>
    </row>
    <row r="1326" spans="1:23" x14ac:dyDescent="0.2">
      <c r="A1326" s="29">
        <v>42283</v>
      </c>
      <c r="B1326" s="30"/>
      <c r="C1326" s="30"/>
      <c r="D1326" s="2">
        <f t="shared" si="231"/>
        <v>0</v>
      </c>
      <c r="E1326" s="30">
        <f t="shared" si="231"/>
        <v>0</v>
      </c>
      <c r="F1326" s="73">
        <f t="shared" si="232"/>
        <v>0</v>
      </c>
      <c r="G1326" s="43">
        <f t="shared" si="232"/>
        <v>0</v>
      </c>
      <c r="I1326" s="19">
        <f t="shared" si="226"/>
        <v>0</v>
      </c>
      <c r="J1326" s="138">
        <f t="shared" si="224"/>
        <v>0</v>
      </c>
      <c r="K1326" s="78">
        <f t="shared" si="227"/>
        <v>0</v>
      </c>
      <c r="L1326" s="144">
        <f t="shared" si="225"/>
        <v>0</v>
      </c>
      <c r="M1326" s="87">
        <f t="shared" si="228"/>
        <v>0</v>
      </c>
      <c r="N1326" s="14"/>
      <c r="O1326" s="14"/>
      <c r="P1326" s="14"/>
      <c r="Q1326" s="34"/>
      <c r="V1326" s="36">
        <f t="shared" si="229"/>
        <v>0</v>
      </c>
      <c r="W1326" s="36">
        <f t="shared" si="230"/>
        <v>0</v>
      </c>
    </row>
    <row r="1327" spans="1:23" x14ac:dyDescent="0.2">
      <c r="A1327" s="29">
        <v>42284</v>
      </c>
      <c r="B1327" s="30"/>
      <c r="C1327" s="30"/>
      <c r="D1327" s="2">
        <f t="shared" si="231"/>
        <v>0</v>
      </c>
      <c r="E1327" s="30">
        <f t="shared" si="231"/>
        <v>0</v>
      </c>
      <c r="F1327" s="73">
        <f t="shared" si="232"/>
        <v>0</v>
      </c>
      <c r="G1327" s="43">
        <f t="shared" si="232"/>
        <v>0</v>
      </c>
      <c r="I1327" s="31">
        <f t="shared" si="226"/>
        <v>0</v>
      </c>
      <c r="J1327" s="137">
        <f t="shared" ref="J1327:J1390" si="233">ROUND(IF(B1326&lt;=$R$1054,B1326*$S$1054/$O$1053,MAX(IF(B1326&lt;=$R$1055,B1326*$S$1055/$O$1053,MAX(IF(B1326&lt;=$R$1056,B1326*$S$1056/$O$1053,MAX(IF(B1326&lt;=$R$1057,B1326*$S$1057/$O$1053,MAX(IF(B1326&lt;=$R$1058,B1326*$S$1058/$O$1053,MAX(IF(B1326&lt;=$R$1059,B1326*$S$1059/$O$1053,MAX(IF(B1326&gt;$R$1060,B1326*$S$1060/$O$1053,0),$R$1059*$S$1059/$O$1053)),$R$1058*$S$1058/$O$1053)),$R$1057*$S$1057/$O$1053)),$R$1056*$S$1056/$O$1053)),$R$1055*$S$1055/$O$1053)),$R$1054*$S$1054/$O$1053)),4)</f>
        <v>0</v>
      </c>
      <c r="K1327" s="77">
        <f t="shared" si="227"/>
        <v>0</v>
      </c>
      <c r="L1327" s="137">
        <f t="shared" si="225"/>
        <v>0</v>
      </c>
      <c r="M1327" s="77">
        <f t="shared" si="228"/>
        <v>0</v>
      </c>
      <c r="N1327" s="14"/>
      <c r="O1327" s="14"/>
      <c r="P1327" s="14"/>
      <c r="V1327" s="36">
        <f t="shared" si="229"/>
        <v>0</v>
      </c>
      <c r="W1327" s="36">
        <f t="shared" si="230"/>
        <v>0</v>
      </c>
    </row>
    <row r="1328" spans="1:23" x14ac:dyDescent="0.2">
      <c r="A1328" s="29">
        <v>42285</v>
      </c>
      <c r="B1328" s="30"/>
      <c r="C1328" s="30"/>
      <c r="D1328" s="2">
        <f t="shared" si="231"/>
        <v>0</v>
      </c>
      <c r="E1328" s="30">
        <f t="shared" si="231"/>
        <v>0</v>
      </c>
      <c r="F1328" s="73">
        <f t="shared" si="232"/>
        <v>0</v>
      </c>
      <c r="G1328" s="43">
        <f t="shared" si="232"/>
        <v>0</v>
      </c>
      <c r="I1328" s="31">
        <f t="shared" si="226"/>
        <v>0</v>
      </c>
      <c r="J1328" s="137">
        <f t="shared" si="233"/>
        <v>0</v>
      </c>
      <c r="K1328" s="77">
        <f t="shared" si="227"/>
        <v>0</v>
      </c>
      <c r="L1328" s="137">
        <f t="shared" si="225"/>
        <v>0</v>
      </c>
      <c r="M1328" s="77">
        <f t="shared" si="228"/>
        <v>0</v>
      </c>
      <c r="N1328" s="14"/>
      <c r="O1328" s="14"/>
      <c r="P1328" s="14"/>
      <c r="V1328" s="36">
        <f t="shared" si="229"/>
        <v>0</v>
      </c>
      <c r="W1328" s="36">
        <f t="shared" si="230"/>
        <v>0</v>
      </c>
    </row>
    <row r="1329" spans="1:23" x14ac:dyDescent="0.2">
      <c r="A1329" s="29">
        <v>42286</v>
      </c>
      <c r="B1329" s="30"/>
      <c r="C1329" s="30"/>
      <c r="D1329" s="2">
        <f t="shared" si="231"/>
        <v>0</v>
      </c>
      <c r="E1329" s="30">
        <f t="shared" si="231"/>
        <v>0</v>
      </c>
      <c r="F1329" s="73">
        <f t="shared" si="232"/>
        <v>0</v>
      </c>
      <c r="G1329" s="43">
        <f t="shared" si="232"/>
        <v>0</v>
      </c>
      <c r="I1329" s="19">
        <f t="shared" si="226"/>
        <v>0</v>
      </c>
      <c r="J1329" s="138">
        <f t="shared" si="233"/>
        <v>0</v>
      </c>
      <c r="K1329" s="78">
        <f t="shared" si="227"/>
        <v>0</v>
      </c>
      <c r="L1329" s="144">
        <f t="shared" si="225"/>
        <v>0</v>
      </c>
      <c r="M1329" s="87">
        <f t="shared" si="228"/>
        <v>0</v>
      </c>
      <c r="N1329" s="14"/>
      <c r="O1329" s="14"/>
      <c r="P1329" s="14"/>
      <c r="V1329" s="36">
        <f t="shared" si="229"/>
        <v>0</v>
      </c>
      <c r="W1329" s="36">
        <f t="shared" si="230"/>
        <v>0</v>
      </c>
    </row>
    <row r="1330" spans="1:23" x14ac:dyDescent="0.2">
      <c r="A1330" s="29">
        <v>42287</v>
      </c>
      <c r="B1330" s="30"/>
      <c r="C1330" s="30"/>
      <c r="D1330" s="2">
        <f t="shared" si="231"/>
        <v>0</v>
      </c>
      <c r="E1330" s="30">
        <f t="shared" si="231"/>
        <v>0</v>
      </c>
      <c r="F1330" s="73">
        <f t="shared" si="232"/>
        <v>0</v>
      </c>
      <c r="G1330" s="43">
        <f t="shared" si="232"/>
        <v>0</v>
      </c>
      <c r="I1330" s="19">
        <f t="shared" si="226"/>
        <v>0</v>
      </c>
      <c r="J1330" s="138">
        <f t="shared" si="233"/>
        <v>0</v>
      </c>
      <c r="K1330" s="78">
        <f t="shared" si="227"/>
        <v>0</v>
      </c>
      <c r="L1330" s="144">
        <f t="shared" si="225"/>
        <v>0</v>
      </c>
      <c r="M1330" s="87">
        <f t="shared" si="228"/>
        <v>0</v>
      </c>
      <c r="N1330" s="14"/>
      <c r="O1330" s="14"/>
      <c r="P1330" s="14"/>
      <c r="V1330" s="36">
        <f t="shared" si="229"/>
        <v>0</v>
      </c>
      <c r="W1330" s="36">
        <f t="shared" si="230"/>
        <v>0</v>
      </c>
    </row>
    <row r="1331" spans="1:23" x14ac:dyDescent="0.2">
      <c r="A1331" s="29">
        <v>42288</v>
      </c>
      <c r="B1331" s="30"/>
      <c r="C1331" s="30"/>
      <c r="D1331" s="2">
        <f t="shared" si="231"/>
        <v>0</v>
      </c>
      <c r="E1331" s="30">
        <f t="shared" si="231"/>
        <v>0</v>
      </c>
      <c r="F1331" s="73">
        <f t="shared" si="232"/>
        <v>0</v>
      </c>
      <c r="G1331" s="43">
        <f t="shared" si="232"/>
        <v>0</v>
      </c>
      <c r="I1331" s="19">
        <f t="shared" si="226"/>
        <v>0</v>
      </c>
      <c r="J1331" s="138">
        <f t="shared" si="233"/>
        <v>0</v>
      </c>
      <c r="K1331" s="78">
        <f t="shared" si="227"/>
        <v>0</v>
      </c>
      <c r="L1331" s="144">
        <f t="shared" si="225"/>
        <v>0</v>
      </c>
      <c r="M1331" s="87">
        <f t="shared" si="228"/>
        <v>0</v>
      </c>
      <c r="N1331" s="14"/>
      <c r="O1331" s="14"/>
      <c r="P1331" s="14"/>
      <c r="V1331" s="36">
        <f t="shared" si="229"/>
        <v>0</v>
      </c>
      <c r="W1331" s="36">
        <f t="shared" si="230"/>
        <v>0</v>
      </c>
    </row>
    <row r="1332" spans="1:23" x14ac:dyDescent="0.2">
      <c r="A1332" s="29">
        <v>42289</v>
      </c>
      <c r="B1332" s="30"/>
      <c r="C1332" s="30"/>
      <c r="D1332" s="2">
        <f t="shared" si="231"/>
        <v>0</v>
      </c>
      <c r="E1332" s="30">
        <f t="shared" si="231"/>
        <v>0</v>
      </c>
      <c r="F1332" s="73">
        <f t="shared" si="232"/>
        <v>0</v>
      </c>
      <c r="G1332" s="43">
        <f t="shared" si="232"/>
        <v>0</v>
      </c>
      <c r="I1332" s="19">
        <f t="shared" si="226"/>
        <v>0</v>
      </c>
      <c r="J1332" s="138">
        <f t="shared" si="233"/>
        <v>0</v>
      </c>
      <c r="K1332" s="78">
        <f t="shared" si="227"/>
        <v>0</v>
      </c>
      <c r="L1332" s="144">
        <f t="shared" si="225"/>
        <v>0</v>
      </c>
      <c r="M1332" s="87">
        <f t="shared" si="228"/>
        <v>0</v>
      </c>
      <c r="N1332" s="14"/>
      <c r="O1332" s="14"/>
      <c r="P1332" s="14"/>
      <c r="V1332" s="36">
        <f t="shared" si="229"/>
        <v>0</v>
      </c>
      <c r="W1332" s="36">
        <f t="shared" si="230"/>
        <v>0</v>
      </c>
    </row>
    <row r="1333" spans="1:23" x14ac:dyDescent="0.2">
      <c r="A1333" s="29">
        <v>42290</v>
      </c>
      <c r="B1333" s="30"/>
      <c r="C1333" s="30"/>
      <c r="D1333" s="2">
        <f t="shared" si="231"/>
        <v>0</v>
      </c>
      <c r="E1333" s="30">
        <f t="shared" si="231"/>
        <v>0</v>
      </c>
      <c r="F1333" s="73">
        <f t="shared" si="232"/>
        <v>0</v>
      </c>
      <c r="G1333" s="43">
        <f t="shared" si="232"/>
        <v>0</v>
      </c>
      <c r="I1333" s="19">
        <f t="shared" si="226"/>
        <v>0</v>
      </c>
      <c r="J1333" s="138">
        <f t="shared" si="233"/>
        <v>0</v>
      </c>
      <c r="K1333" s="78">
        <f t="shared" si="227"/>
        <v>0</v>
      </c>
      <c r="L1333" s="144">
        <f t="shared" si="225"/>
        <v>0</v>
      </c>
      <c r="M1333" s="87">
        <f t="shared" si="228"/>
        <v>0</v>
      </c>
      <c r="N1333" s="14"/>
      <c r="O1333" s="14"/>
      <c r="P1333" s="14"/>
      <c r="V1333" s="36">
        <f t="shared" si="229"/>
        <v>0</v>
      </c>
      <c r="W1333" s="36">
        <f t="shared" si="230"/>
        <v>0</v>
      </c>
    </row>
    <row r="1334" spans="1:23" x14ac:dyDescent="0.2">
      <c r="A1334" s="29">
        <v>42291</v>
      </c>
      <c r="B1334" s="30"/>
      <c r="C1334" s="30"/>
      <c r="D1334" s="2">
        <f t="shared" si="231"/>
        <v>0</v>
      </c>
      <c r="E1334" s="30">
        <f t="shared" si="231"/>
        <v>0</v>
      </c>
      <c r="F1334" s="73">
        <f t="shared" si="232"/>
        <v>0</v>
      </c>
      <c r="G1334" s="43">
        <f t="shared" si="232"/>
        <v>0</v>
      </c>
      <c r="I1334" s="31">
        <f t="shared" si="226"/>
        <v>0</v>
      </c>
      <c r="J1334" s="137">
        <f t="shared" si="233"/>
        <v>0</v>
      </c>
      <c r="K1334" s="77">
        <f t="shared" si="227"/>
        <v>0</v>
      </c>
      <c r="L1334" s="137">
        <f t="shared" si="225"/>
        <v>0</v>
      </c>
      <c r="M1334" s="77">
        <f t="shared" si="228"/>
        <v>0</v>
      </c>
      <c r="N1334" s="14"/>
      <c r="O1334" s="14"/>
      <c r="P1334" s="14"/>
      <c r="V1334" s="36">
        <f t="shared" si="229"/>
        <v>0</v>
      </c>
      <c r="W1334" s="36">
        <f t="shared" si="230"/>
        <v>0</v>
      </c>
    </row>
    <row r="1335" spans="1:23" x14ac:dyDescent="0.2">
      <c r="A1335" s="29">
        <v>42292</v>
      </c>
      <c r="B1335" s="30"/>
      <c r="C1335" s="30"/>
      <c r="D1335" s="2">
        <f t="shared" si="231"/>
        <v>0</v>
      </c>
      <c r="E1335" s="30">
        <f t="shared" si="231"/>
        <v>0</v>
      </c>
      <c r="F1335" s="73">
        <f t="shared" si="232"/>
        <v>0</v>
      </c>
      <c r="G1335" s="43">
        <f t="shared" si="232"/>
        <v>0</v>
      </c>
      <c r="I1335" s="31">
        <f t="shared" si="226"/>
        <v>0</v>
      </c>
      <c r="J1335" s="137">
        <f t="shared" si="233"/>
        <v>0</v>
      </c>
      <c r="K1335" s="77">
        <f t="shared" si="227"/>
        <v>0</v>
      </c>
      <c r="L1335" s="137">
        <f t="shared" si="225"/>
        <v>0</v>
      </c>
      <c r="M1335" s="77">
        <f t="shared" si="228"/>
        <v>0</v>
      </c>
      <c r="N1335" s="14"/>
      <c r="O1335" s="14"/>
      <c r="P1335" s="14"/>
      <c r="V1335" s="36">
        <f t="shared" si="229"/>
        <v>0</v>
      </c>
      <c r="W1335" s="36">
        <f t="shared" si="230"/>
        <v>0</v>
      </c>
    </row>
    <row r="1336" spans="1:23" x14ac:dyDescent="0.2">
      <c r="A1336" s="29">
        <v>42293</v>
      </c>
      <c r="B1336" s="30"/>
      <c r="C1336" s="30"/>
      <c r="D1336" s="2">
        <f t="shared" si="231"/>
        <v>0</v>
      </c>
      <c r="E1336" s="30">
        <f t="shared" si="231"/>
        <v>0</v>
      </c>
      <c r="F1336" s="73">
        <f t="shared" si="232"/>
        <v>0</v>
      </c>
      <c r="G1336" s="43">
        <f t="shared" si="232"/>
        <v>0</v>
      </c>
      <c r="I1336" s="19">
        <f t="shared" si="226"/>
        <v>0</v>
      </c>
      <c r="J1336" s="138">
        <f t="shared" si="233"/>
        <v>0</v>
      </c>
      <c r="K1336" s="78">
        <f t="shared" si="227"/>
        <v>0</v>
      </c>
      <c r="L1336" s="144">
        <f t="shared" ref="L1336:L1399" si="234">ROUND(IF(B1335&lt;=$R$1064,B1335*$S$1064/$O$1053,IF(B1335&gt;$R$1065,B1335*$S$1065/$O$1053,0)),4)</f>
        <v>0</v>
      </c>
      <c r="M1336" s="87">
        <f t="shared" si="228"/>
        <v>0</v>
      </c>
      <c r="N1336" s="14"/>
      <c r="O1336" s="14"/>
      <c r="P1336" s="14"/>
      <c r="V1336" s="36">
        <f t="shared" si="229"/>
        <v>0</v>
      </c>
      <c r="W1336" s="36">
        <f t="shared" si="230"/>
        <v>0</v>
      </c>
    </row>
    <row r="1337" spans="1:23" x14ac:dyDescent="0.2">
      <c r="A1337" s="29">
        <v>42294</v>
      </c>
      <c r="B1337" s="30"/>
      <c r="C1337" s="30"/>
      <c r="D1337" s="2">
        <f t="shared" si="231"/>
        <v>0</v>
      </c>
      <c r="E1337" s="30">
        <f t="shared" si="231"/>
        <v>0</v>
      </c>
      <c r="F1337" s="73">
        <f t="shared" si="232"/>
        <v>0</v>
      </c>
      <c r="G1337" s="43">
        <f t="shared" si="232"/>
        <v>0</v>
      </c>
      <c r="I1337" s="19">
        <f t="shared" si="226"/>
        <v>0</v>
      </c>
      <c r="J1337" s="138">
        <f t="shared" si="233"/>
        <v>0</v>
      </c>
      <c r="K1337" s="78">
        <f t="shared" si="227"/>
        <v>0</v>
      </c>
      <c r="L1337" s="144">
        <f t="shared" si="234"/>
        <v>0</v>
      </c>
      <c r="M1337" s="87">
        <f t="shared" si="228"/>
        <v>0</v>
      </c>
      <c r="N1337" s="14"/>
      <c r="O1337" s="14"/>
      <c r="P1337" s="14"/>
      <c r="V1337" s="36">
        <f t="shared" si="229"/>
        <v>0</v>
      </c>
      <c r="W1337" s="36">
        <f t="shared" si="230"/>
        <v>0</v>
      </c>
    </row>
    <row r="1338" spans="1:23" x14ac:dyDescent="0.2">
      <c r="A1338" s="29">
        <v>42295</v>
      </c>
      <c r="B1338" s="30"/>
      <c r="C1338" s="30"/>
      <c r="D1338" s="2">
        <f t="shared" si="231"/>
        <v>0</v>
      </c>
      <c r="E1338" s="30">
        <f t="shared" si="231"/>
        <v>0</v>
      </c>
      <c r="F1338" s="73">
        <f t="shared" si="232"/>
        <v>0</v>
      </c>
      <c r="G1338" s="43">
        <f t="shared" si="232"/>
        <v>0</v>
      </c>
      <c r="I1338" s="19">
        <f t="shared" si="226"/>
        <v>0</v>
      </c>
      <c r="J1338" s="138">
        <f t="shared" si="233"/>
        <v>0</v>
      </c>
      <c r="K1338" s="78">
        <f t="shared" si="227"/>
        <v>0</v>
      </c>
      <c r="L1338" s="144">
        <f t="shared" si="234"/>
        <v>0</v>
      </c>
      <c r="M1338" s="87">
        <f t="shared" si="228"/>
        <v>0</v>
      </c>
      <c r="N1338" s="14"/>
      <c r="O1338" s="14"/>
      <c r="P1338" s="14"/>
      <c r="V1338" s="36">
        <f t="shared" si="229"/>
        <v>0</v>
      </c>
      <c r="W1338" s="36">
        <f t="shared" si="230"/>
        <v>0</v>
      </c>
    </row>
    <row r="1339" spans="1:23" x14ac:dyDescent="0.2">
      <c r="A1339" s="29">
        <v>42296</v>
      </c>
      <c r="B1339" s="30"/>
      <c r="C1339" s="30"/>
      <c r="D1339" s="2">
        <f t="shared" si="231"/>
        <v>0</v>
      </c>
      <c r="E1339" s="30">
        <f t="shared" si="231"/>
        <v>0</v>
      </c>
      <c r="F1339" s="73">
        <f t="shared" si="232"/>
        <v>0</v>
      </c>
      <c r="G1339" s="43">
        <f t="shared" si="232"/>
        <v>0</v>
      </c>
      <c r="I1339" s="19">
        <f t="shared" si="226"/>
        <v>0</v>
      </c>
      <c r="J1339" s="138">
        <f t="shared" si="233"/>
        <v>0</v>
      </c>
      <c r="K1339" s="78">
        <f t="shared" si="227"/>
        <v>0</v>
      </c>
      <c r="L1339" s="144">
        <f t="shared" si="234"/>
        <v>0</v>
      </c>
      <c r="M1339" s="87">
        <f t="shared" si="228"/>
        <v>0</v>
      </c>
      <c r="N1339" s="14"/>
      <c r="O1339" s="14"/>
      <c r="P1339" s="14"/>
      <c r="V1339" s="36">
        <f t="shared" si="229"/>
        <v>0</v>
      </c>
      <c r="W1339" s="36">
        <f t="shared" si="230"/>
        <v>0</v>
      </c>
    </row>
    <row r="1340" spans="1:23" x14ac:dyDescent="0.2">
      <c r="A1340" s="29">
        <v>42297</v>
      </c>
      <c r="B1340" s="30"/>
      <c r="C1340" s="30"/>
      <c r="D1340" s="2">
        <f t="shared" si="231"/>
        <v>0</v>
      </c>
      <c r="E1340" s="30">
        <f t="shared" si="231"/>
        <v>0</v>
      </c>
      <c r="F1340" s="73">
        <f t="shared" si="232"/>
        <v>0</v>
      </c>
      <c r="G1340" s="43">
        <f t="shared" si="232"/>
        <v>0</v>
      </c>
      <c r="I1340" s="19">
        <f t="shared" ref="I1340:I1403" si="235">ROUND(B1339*$N$2/$O$1053,2)</f>
        <v>0</v>
      </c>
      <c r="J1340" s="138">
        <f t="shared" si="233"/>
        <v>0</v>
      </c>
      <c r="K1340" s="78">
        <f t="shared" si="227"/>
        <v>0</v>
      </c>
      <c r="L1340" s="144">
        <f t="shared" si="234"/>
        <v>0</v>
      </c>
      <c r="M1340" s="87">
        <f t="shared" si="228"/>
        <v>0</v>
      </c>
      <c r="N1340" s="14"/>
      <c r="O1340" s="14"/>
      <c r="P1340" s="14"/>
      <c r="V1340" s="36">
        <f t="shared" si="229"/>
        <v>0</v>
      </c>
      <c r="W1340" s="36">
        <f t="shared" si="230"/>
        <v>0</v>
      </c>
    </row>
    <row r="1341" spans="1:23" x14ac:dyDescent="0.2">
      <c r="A1341" s="29">
        <v>42298</v>
      </c>
      <c r="B1341" s="30"/>
      <c r="C1341" s="30"/>
      <c r="D1341" s="2">
        <f t="shared" si="231"/>
        <v>0</v>
      </c>
      <c r="E1341" s="30">
        <f t="shared" si="231"/>
        <v>0</v>
      </c>
      <c r="F1341" s="73">
        <f t="shared" si="232"/>
        <v>0</v>
      </c>
      <c r="G1341" s="43">
        <f t="shared" si="232"/>
        <v>0</v>
      </c>
      <c r="I1341" s="31">
        <f t="shared" si="235"/>
        <v>0</v>
      </c>
      <c r="J1341" s="137">
        <f t="shared" si="233"/>
        <v>0</v>
      </c>
      <c r="K1341" s="77">
        <f t="shared" si="227"/>
        <v>0</v>
      </c>
      <c r="L1341" s="137">
        <f t="shared" si="234"/>
        <v>0</v>
      </c>
      <c r="M1341" s="77">
        <f t="shared" si="228"/>
        <v>0</v>
      </c>
      <c r="N1341" s="14"/>
      <c r="O1341" s="14"/>
      <c r="P1341" s="14"/>
      <c r="V1341" s="36">
        <f t="shared" si="229"/>
        <v>0</v>
      </c>
      <c r="W1341" s="36">
        <f t="shared" si="230"/>
        <v>0</v>
      </c>
    </row>
    <row r="1342" spans="1:23" x14ac:dyDescent="0.2">
      <c r="A1342" s="29">
        <v>42299</v>
      </c>
      <c r="B1342" s="30"/>
      <c r="C1342" s="30"/>
      <c r="D1342" s="2">
        <f t="shared" si="231"/>
        <v>0</v>
      </c>
      <c r="E1342" s="30">
        <f t="shared" si="231"/>
        <v>0</v>
      </c>
      <c r="F1342" s="73">
        <f t="shared" si="232"/>
        <v>0</v>
      </c>
      <c r="G1342" s="43">
        <f t="shared" si="232"/>
        <v>0</v>
      </c>
      <c r="I1342" s="31">
        <f t="shared" si="235"/>
        <v>0</v>
      </c>
      <c r="J1342" s="137">
        <f t="shared" si="233"/>
        <v>0</v>
      </c>
      <c r="K1342" s="77">
        <f t="shared" si="227"/>
        <v>0</v>
      </c>
      <c r="L1342" s="137">
        <f t="shared" si="234"/>
        <v>0</v>
      </c>
      <c r="M1342" s="77">
        <f t="shared" si="228"/>
        <v>0</v>
      </c>
      <c r="N1342" s="14"/>
      <c r="O1342" s="14"/>
      <c r="P1342" s="14"/>
      <c r="V1342" s="36">
        <f t="shared" si="229"/>
        <v>0</v>
      </c>
      <c r="W1342" s="36">
        <f t="shared" si="230"/>
        <v>0</v>
      </c>
    </row>
    <row r="1343" spans="1:23" x14ac:dyDescent="0.2">
      <c r="A1343" s="29">
        <v>42300</v>
      </c>
      <c r="B1343" s="30"/>
      <c r="C1343" s="30"/>
      <c r="D1343" s="2">
        <f t="shared" si="231"/>
        <v>0</v>
      </c>
      <c r="E1343" s="30">
        <f t="shared" si="231"/>
        <v>0</v>
      </c>
      <c r="F1343" s="73">
        <f t="shared" si="232"/>
        <v>0</v>
      </c>
      <c r="G1343" s="43">
        <f t="shared" si="232"/>
        <v>0</v>
      </c>
      <c r="I1343" s="19">
        <f t="shared" si="235"/>
        <v>0</v>
      </c>
      <c r="J1343" s="138">
        <f t="shared" si="233"/>
        <v>0</v>
      </c>
      <c r="K1343" s="78">
        <f t="shared" si="227"/>
        <v>0</v>
      </c>
      <c r="L1343" s="144">
        <f t="shared" si="234"/>
        <v>0</v>
      </c>
      <c r="M1343" s="87">
        <f t="shared" si="228"/>
        <v>0</v>
      </c>
      <c r="V1343" s="36">
        <f t="shared" si="229"/>
        <v>0</v>
      </c>
      <c r="W1343" s="36">
        <f t="shared" si="230"/>
        <v>0</v>
      </c>
    </row>
    <row r="1344" spans="1:23" x14ac:dyDescent="0.2">
      <c r="A1344" s="29">
        <v>42301</v>
      </c>
      <c r="B1344" s="30"/>
      <c r="C1344" s="30"/>
      <c r="D1344" s="2">
        <f t="shared" si="231"/>
        <v>0</v>
      </c>
      <c r="E1344" s="30">
        <f t="shared" si="231"/>
        <v>0</v>
      </c>
      <c r="F1344" s="73">
        <f t="shared" si="232"/>
        <v>0</v>
      </c>
      <c r="G1344" s="43">
        <f t="shared" si="232"/>
        <v>0</v>
      </c>
      <c r="I1344" s="19">
        <f t="shared" si="235"/>
        <v>0</v>
      </c>
      <c r="J1344" s="138">
        <f t="shared" si="233"/>
        <v>0</v>
      </c>
      <c r="K1344" s="78">
        <f t="shared" si="227"/>
        <v>0</v>
      </c>
      <c r="L1344" s="144">
        <f t="shared" si="234"/>
        <v>0</v>
      </c>
      <c r="M1344" s="87">
        <f t="shared" si="228"/>
        <v>0</v>
      </c>
      <c r="V1344" s="36">
        <f t="shared" si="229"/>
        <v>0</v>
      </c>
      <c r="W1344" s="36">
        <f t="shared" si="230"/>
        <v>0</v>
      </c>
    </row>
    <row r="1345" spans="1:23" x14ac:dyDescent="0.2">
      <c r="A1345" s="29">
        <v>42302</v>
      </c>
      <c r="B1345" s="30"/>
      <c r="C1345" s="30"/>
      <c r="D1345" s="2">
        <f t="shared" si="231"/>
        <v>0</v>
      </c>
      <c r="E1345" s="30">
        <f t="shared" si="231"/>
        <v>0</v>
      </c>
      <c r="F1345" s="73">
        <f t="shared" si="232"/>
        <v>0</v>
      </c>
      <c r="G1345" s="43">
        <f t="shared" si="232"/>
        <v>0</v>
      </c>
      <c r="I1345" s="19">
        <f t="shared" si="235"/>
        <v>0</v>
      </c>
      <c r="J1345" s="138">
        <f t="shared" si="233"/>
        <v>0</v>
      </c>
      <c r="K1345" s="78">
        <f t="shared" si="227"/>
        <v>0</v>
      </c>
      <c r="L1345" s="144">
        <f t="shared" si="234"/>
        <v>0</v>
      </c>
      <c r="M1345" s="87">
        <f t="shared" si="228"/>
        <v>0</v>
      </c>
      <c r="V1345" s="36">
        <f t="shared" si="229"/>
        <v>0</v>
      </c>
      <c r="W1345" s="36">
        <f t="shared" si="230"/>
        <v>0</v>
      </c>
    </row>
    <row r="1346" spans="1:23" x14ac:dyDescent="0.2">
      <c r="A1346" s="29">
        <v>42303</v>
      </c>
      <c r="B1346" s="30"/>
      <c r="C1346" s="30"/>
      <c r="D1346" s="2">
        <f t="shared" si="231"/>
        <v>0</v>
      </c>
      <c r="E1346" s="30">
        <f t="shared" si="231"/>
        <v>0</v>
      </c>
      <c r="F1346" s="73">
        <f t="shared" si="232"/>
        <v>0</v>
      </c>
      <c r="G1346" s="43">
        <f t="shared" si="232"/>
        <v>0</v>
      </c>
      <c r="I1346" s="19">
        <f t="shared" si="235"/>
        <v>0</v>
      </c>
      <c r="J1346" s="138">
        <f t="shared" si="233"/>
        <v>0</v>
      </c>
      <c r="K1346" s="78">
        <f t="shared" si="227"/>
        <v>0</v>
      </c>
      <c r="L1346" s="144">
        <f t="shared" si="234"/>
        <v>0</v>
      </c>
      <c r="M1346" s="87">
        <f t="shared" si="228"/>
        <v>0</v>
      </c>
      <c r="V1346" s="36">
        <f t="shared" si="229"/>
        <v>0</v>
      </c>
      <c r="W1346" s="36">
        <f t="shared" si="230"/>
        <v>0</v>
      </c>
    </row>
    <row r="1347" spans="1:23" x14ac:dyDescent="0.2">
      <c r="A1347" s="29">
        <v>42304</v>
      </c>
      <c r="B1347" s="30"/>
      <c r="C1347" s="30"/>
      <c r="D1347" s="2">
        <f t="shared" si="231"/>
        <v>0</v>
      </c>
      <c r="E1347" s="30">
        <f t="shared" si="231"/>
        <v>0</v>
      </c>
      <c r="F1347" s="73">
        <f t="shared" si="232"/>
        <v>0</v>
      </c>
      <c r="G1347" s="43">
        <f t="shared" si="232"/>
        <v>0</v>
      </c>
      <c r="I1347" s="19">
        <f t="shared" si="235"/>
        <v>0</v>
      </c>
      <c r="J1347" s="138">
        <f t="shared" si="233"/>
        <v>0</v>
      </c>
      <c r="K1347" s="78">
        <f t="shared" si="227"/>
        <v>0</v>
      </c>
      <c r="L1347" s="144">
        <f t="shared" si="234"/>
        <v>0</v>
      </c>
      <c r="M1347" s="87">
        <f t="shared" si="228"/>
        <v>0</v>
      </c>
      <c r="N1347" s="191" t="s">
        <v>54</v>
      </c>
      <c r="O1347" s="191"/>
      <c r="P1347" s="191"/>
      <c r="V1347" s="36">
        <f t="shared" si="229"/>
        <v>0</v>
      </c>
      <c r="W1347" s="36">
        <f t="shared" si="230"/>
        <v>0</v>
      </c>
    </row>
    <row r="1348" spans="1:23" x14ac:dyDescent="0.2">
      <c r="A1348" s="29">
        <v>42305</v>
      </c>
      <c r="B1348" s="30"/>
      <c r="C1348" s="30"/>
      <c r="D1348" s="2">
        <f t="shared" si="231"/>
        <v>0</v>
      </c>
      <c r="E1348" s="30">
        <f t="shared" si="231"/>
        <v>0</v>
      </c>
      <c r="F1348" s="73">
        <f t="shared" si="232"/>
        <v>0</v>
      </c>
      <c r="G1348" s="43">
        <f t="shared" si="232"/>
        <v>0</v>
      </c>
      <c r="I1348" s="31">
        <f t="shared" si="235"/>
        <v>0</v>
      </c>
      <c r="J1348" s="137">
        <f t="shared" si="233"/>
        <v>0</v>
      </c>
      <c r="K1348" s="77">
        <f t="shared" si="227"/>
        <v>0</v>
      </c>
      <c r="L1348" s="137">
        <f t="shared" si="234"/>
        <v>0</v>
      </c>
      <c r="M1348" s="77">
        <f t="shared" si="228"/>
        <v>0</v>
      </c>
      <c r="N1348" s="119" t="s">
        <v>52</v>
      </c>
      <c r="O1348" s="120">
        <f>SUM(J1322:J1352)</f>
        <v>0</v>
      </c>
      <c r="P1348" s="76">
        <f>SUM(L1322:L1352)</f>
        <v>0</v>
      </c>
      <c r="V1348" s="36">
        <f t="shared" si="229"/>
        <v>0</v>
      </c>
      <c r="W1348" s="36">
        <f t="shared" si="230"/>
        <v>0</v>
      </c>
    </row>
    <row r="1349" spans="1:23" x14ac:dyDescent="0.2">
      <c r="A1349" s="29">
        <v>42306</v>
      </c>
      <c r="B1349" s="30"/>
      <c r="C1349" s="30"/>
      <c r="D1349" s="2">
        <f t="shared" si="231"/>
        <v>0</v>
      </c>
      <c r="E1349" s="30">
        <f t="shared" si="231"/>
        <v>0</v>
      </c>
      <c r="F1349" s="73">
        <f t="shared" si="232"/>
        <v>0</v>
      </c>
      <c r="G1349" s="43">
        <f t="shared" si="232"/>
        <v>0</v>
      </c>
      <c r="I1349" s="31">
        <f t="shared" si="235"/>
        <v>0</v>
      </c>
      <c r="J1349" s="137">
        <f t="shared" si="233"/>
        <v>0</v>
      </c>
      <c r="K1349" s="77">
        <f t="shared" si="227"/>
        <v>0</v>
      </c>
      <c r="L1349" s="137">
        <f t="shared" si="234"/>
        <v>0</v>
      </c>
      <c r="M1349" s="77">
        <f t="shared" si="228"/>
        <v>0</v>
      </c>
      <c r="N1349" s="119" t="s">
        <v>53</v>
      </c>
      <c r="O1349" s="76">
        <f>SUM(K1322:K1352)</f>
        <v>0</v>
      </c>
      <c r="P1349" s="76">
        <f>SUM(M1322:M1352)</f>
        <v>0</v>
      </c>
      <c r="V1349" s="36">
        <f t="shared" si="229"/>
        <v>0</v>
      </c>
      <c r="W1349" s="36">
        <f t="shared" si="230"/>
        <v>0</v>
      </c>
    </row>
    <row r="1350" spans="1:23" x14ac:dyDescent="0.2">
      <c r="A1350" s="29">
        <v>42307</v>
      </c>
      <c r="B1350" s="30"/>
      <c r="C1350" s="30"/>
      <c r="D1350" s="2">
        <f t="shared" si="231"/>
        <v>0</v>
      </c>
      <c r="E1350" s="30">
        <f t="shared" si="231"/>
        <v>0</v>
      </c>
      <c r="F1350" s="73">
        <f t="shared" si="232"/>
        <v>0</v>
      </c>
      <c r="G1350" s="43">
        <f t="shared" si="232"/>
        <v>0</v>
      </c>
      <c r="I1350" s="19">
        <f t="shared" si="235"/>
        <v>0</v>
      </c>
      <c r="J1350" s="138">
        <f t="shared" si="233"/>
        <v>0</v>
      </c>
      <c r="K1350" s="78">
        <f t="shared" si="227"/>
        <v>0</v>
      </c>
      <c r="L1350" s="144">
        <f t="shared" si="234"/>
        <v>0</v>
      </c>
      <c r="M1350" s="87">
        <f t="shared" si="228"/>
        <v>0</v>
      </c>
      <c r="N1350" s="186" t="s">
        <v>14</v>
      </c>
      <c r="O1350" s="186"/>
      <c r="P1350" s="186"/>
      <c r="V1350" s="36">
        <f t="shared" si="229"/>
        <v>0</v>
      </c>
      <c r="W1350" s="36">
        <f t="shared" si="230"/>
        <v>0</v>
      </c>
    </row>
    <row r="1351" spans="1:23" x14ac:dyDescent="0.2">
      <c r="A1351" s="29">
        <v>42308</v>
      </c>
      <c r="B1351" s="30"/>
      <c r="C1351" s="30"/>
      <c r="D1351" s="2">
        <f t="shared" si="231"/>
        <v>0</v>
      </c>
      <c r="E1351" s="30">
        <f t="shared" si="231"/>
        <v>0</v>
      </c>
      <c r="F1351" s="73">
        <f t="shared" si="232"/>
        <v>0</v>
      </c>
      <c r="G1351" s="43">
        <f t="shared" si="232"/>
        <v>0</v>
      </c>
      <c r="I1351" s="19">
        <f t="shared" si="235"/>
        <v>0</v>
      </c>
      <c r="J1351" s="138">
        <f t="shared" si="233"/>
        <v>0</v>
      </c>
      <c r="K1351" s="78">
        <f t="shared" si="227"/>
        <v>0</v>
      </c>
      <c r="L1351" s="144">
        <f t="shared" si="234"/>
        <v>0</v>
      </c>
      <c r="M1351" s="87">
        <f t="shared" si="228"/>
        <v>0</v>
      </c>
      <c r="N1351" s="92" t="s">
        <v>43</v>
      </c>
      <c r="O1351" s="172" t="s">
        <v>39</v>
      </c>
      <c r="P1351" s="93" t="s">
        <v>40</v>
      </c>
      <c r="V1351" s="36">
        <f t="shared" si="229"/>
        <v>0</v>
      </c>
      <c r="W1351" s="36">
        <f t="shared" si="230"/>
        <v>0</v>
      </c>
    </row>
    <row r="1352" spans="1:23" x14ac:dyDescent="0.2">
      <c r="A1352" s="29">
        <v>42309</v>
      </c>
      <c r="B1352" s="30"/>
      <c r="C1352" s="30"/>
      <c r="D1352" s="2">
        <f t="shared" si="231"/>
        <v>0</v>
      </c>
      <c r="E1352" s="30">
        <f t="shared" si="231"/>
        <v>0</v>
      </c>
      <c r="F1352" s="73">
        <f t="shared" si="232"/>
        <v>0</v>
      </c>
      <c r="G1352" s="43">
        <f t="shared" si="232"/>
        <v>0</v>
      </c>
      <c r="I1352" s="32">
        <f t="shared" si="235"/>
        <v>0</v>
      </c>
      <c r="J1352" s="139">
        <f t="shared" si="233"/>
        <v>0</v>
      </c>
      <c r="K1352" s="79">
        <f t="shared" si="227"/>
        <v>0</v>
      </c>
      <c r="L1352" s="139">
        <f t="shared" si="234"/>
        <v>0</v>
      </c>
      <c r="M1352" s="79">
        <f t="shared" si="228"/>
        <v>0</v>
      </c>
      <c r="N1352" s="94">
        <f>SUM(I1320:I1352)</f>
        <v>0</v>
      </c>
      <c r="O1352" s="89">
        <f>IF(SUM(J1322:J1352)&lt;20000,20000,SUM(J1322:J1352))</f>
        <v>20000</v>
      </c>
      <c r="P1352" s="91">
        <f>IF(SUM(L1322:L1352)&lt;6000,6000,SUM(L1322:L1352))</f>
        <v>6000</v>
      </c>
      <c r="Q1352" s="34"/>
      <c r="V1352" s="36">
        <f t="shared" si="229"/>
        <v>0</v>
      </c>
      <c r="W1352" s="36">
        <f t="shared" si="230"/>
        <v>0</v>
      </c>
    </row>
    <row r="1353" spans="1:23" x14ac:dyDescent="0.2">
      <c r="A1353" s="29">
        <v>42310</v>
      </c>
      <c r="B1353" s="30"/>
      <c r="C1353" s="30"/>
      <c r="D1353" s="2">
        <f t="shared" si="231"/>
        <v>0</v>
      </c>
      <c r="E1353" s="30">
        <f t="shared" si="231"/>
        <v>0</v>
      </c>
      <c r="F1353" s="73">
        <f t="shared" si="232"/>
        <v>0</v>
      </c>
      <c r="G1353" s="43">
        <f t="shared" si="232"/>
        <v>0</v>
      </c>
      <c r="I1353" s="19">
        <f t="shared" si="235"/>
        <v>0</v>
      </c>
      <c r="J1353" s="138">
        <f t="shared" si="233"/>
        <v>0</v>
      </c>
      <c r="K1353" s="78">
        <f t="shared" si="227"/>
        <v>0</v>
      </c>
      <c r="L1353" s="144">
        <f t="shared" si="234"/>
        <v>0</v>
      </c>
      <c r="M1353" s="87">
        <f t="shared" si="228"/>
        <v>0</v>
      </c>
      <c r="N1353" s="94">
        <f>ROUND(N1352*18/118,2)</f>
        <v>0</v>
      </c>
      <c r="O1353" s="95">
        <f>IF(O1352=TRUE,SUM(K1322:K1352),O1352*18%)</f>
        <v>3600</v>
      </c>
      <c r="P1353" s="96">
        <f>IF(P1352=TRUE,SUM(M1322:M1352),P1352*18%)</f>
        <v>1080</v>
      </c>
      <c r="Q1353" s="34"/>
      <c r="V1353" s="36">
        <f t="shared" si="229"/>
        <v>0</v>
      </c>
      <c r="W1353" s="36">
        <f t="shared" si="230"/>
        <v>0</v>
      </c>
    </row>
    <row r="1354" spans="1:23" x14ac:dyDescent="0.2">
      <c r="A1354" s="29">
        <v>42311</v>
      </c>
      <c r="B1354" s="30"/>
      <c r="C1354" s="30"/>
      <c r="D1354" s="2">
        <f t="shared" si="231"/>
        <v>0</v>
      </c>
      <c r="E1354" s="30">
        <f t="shared" si="231"/>
        <v>0</v>
      </c>
      <c r="F1354" s="73">
        <f t="shared" si="232"/>
        <v>0</v>
      </c>
      <c r="G1354" s="43">
        <f t="shared" si="232"/>
        <v>0</v>
      </c>
      <c r="I1354" s="19">
        <f t="shared" si="235"/>
        <v>0</v>
      </c>
      <c r="J1354" s="138">
        <f t="shared" si="233"/>
        <v>0</v>
      </c>
      <c r="K1354" s="78">
        <f t="shared" si="227"/>
        <v>0</v>
      </c>
      <c r="L1354" s="144">
        <f t="shared" si="234"/>
        <v>0</v>
      </c>
      <c r="M1354" s="87">
        <f t="shared" si="228"/>
        <v>0</v>
      </c>
      <c r="N1354" s="190" t="s">
        <v>47</v>
      </c>
      <c r="O1354" s="190"/>
      <c r="P1354" s="190"/>
      <c r="Q1354" s="34"/>
      <c r="V1354" s="36">
        <f t="shared" si="229"/>
        <v>0</v>
      </c>
      <c r="W1354" s="36">
        <f t="shared" si="230"/>
        <v>0</v>
      </c>
    </row>
    <row r="1355" spans="1:23" x14ac:dyDescent="0.2">
      <c r="A1355" s="29">
        <v>42312</v>
      </c>
      <c r="B1355" s="30"/>
      <c r="C1355" s="30"/>
      <c r="D1355" s="2">
        <f t="shared" si="231"/>
        <v>0</v>
      </c>
      <c r="E1355" s="30">
        <f t="shared" si="231"/>
        <v>0</v>
      </c>
      <c r="F1355" s="73">
        <f t="shared" si="232"/>
        <v>0</v>
      </c>
      <c r="G1355" s="43">
        <f t="shared" si="232"/>
        <v>0</v>
      </c>
      <c r="I1355" s="31">
        <f t="shared" si="235"/>
        <v>0</v>
      </c>
      <c r="J1355" s="137">
        <f t="shared" si="233"/>
        <v>0</v>
      </c>
      <c r="K1355" s="77">
        <f t="shared" si="227"/>
        <v>0</v>
      </c>
      <c r="L1355" s="137">
        <f t="shared" si="234"/>
        <v>0</v>
      </c>
      <c r="M1355" s="77">
        <f t="shared" si="228"/>
        <v>0</v>
      </c>
      <c r="N1355" s="75"/>
      <c r="O1355" s="75"/>
      <c r="P1355" s="75"/>
      <c r="Q1355" s="34"/>
      <c r="V1355" s="36">
        <f t="shared" si="229"/>
        <v>0</v>
      </c>
      <c r="W1355" s="36">
        <f t="shared" si="230"/>
        <v>0</v>
      </c>
    </row>
    <row r="1356" spans="1:23" x14ac:dyDescent="0.2">
      <c r="A1356" s="29">
        <v>42313</v>
      </c>
      <c r="B1356" s="30"/>
      <c r="C1356" s="30"/>
      <c r="D1356" s="2">
        <f t="shared" si="231"/>
        <v>0</v>
      </c>
      <c r="E1356" s="30">
        <f t="shared" si="231"/>
        <v>0</v>
      </c>
      <c r="F1356" s="73">
        <f t="shared" si="232"/>
        <v>0</v>
      </c>
      <c r="G1356" s="43">
        <f t="shared" si="232"/>
        <v>0</v>
      </c>
      <c r="I1356" s="31">
        <f t="shared" si="235"/>
        <v>0</v>
      </c>
      <c r="J1356" s="137">
        <f t="shared" si="233"/>
        <v>0</v>
      </c>
      <c r="K1356" s="77">
        <f t="shared" si="227"/>
        <v>0</v>
      </c>
      <c r="L1356" s="137">
        <f t="shared" si="234"/>
        <v>0</v>
      </c>
      <c r="M1356" s="77">
        <f t="shared" si="228"/>
        <v>0</v>
      </c>
      <c r="N1356" s="14"/>
      <c r="O1356" s="14"/>
      <c r="P1356" s="14"/>
      <c r="Q1356" s="34"/>
      <c r="V1356" s="36">
        <f t="shared" si="229"/>
        <v>0</v>
      </c>
      <c r="W1356" s="36">
        <f t="shared" si="230"/>
        <v>0</v>
      </c>
    </row>
    <row r="1357" spans="1:23" x14ac:dyDescent="0.2">
      <c r="A1357" s="29">
        <v>42314</v>
      </c>
      <c r="B1357" s="30"/>
      <c r="C1357" s="30"/>
      <c r="D1357" s="2">
        <f t="shared" si="231"/>
        <v>0</v>
      </c>
      <c r="E1357" s="30">
        <f t="shared" si="231"/>
        <v>0</v>
      </c>
      <c r="F1357" s="73">
        <f t="shared" si="232"/>
        <v>0</v>
      </c>
      <c r="G1357" s="43">
        <f t="shared" si="232"/>
        <v>0</v>
      </c>
      <c r="I1357" s="31">
        <f t="shared" si="235"/>
        <v>0</v>
      </c>
      <c r="J1357" s="137">
        <f t="shared" si="233"/>
        <v>0</v>
      </c>
      <c r="K1357" s="77">
        <f t="shared" si="227"/>
        <v>0</v>
      </c>
      <c r="L1357" s="137">
        <f t="shared" si="234"/>
        <v>0</v>
      </c>
      <c r="M1357" s="77">
        <f t="shared" si="228"/>
        <v>0</v>
      </c>
      <c r="N1357" s="14"/>
      <c r="O1357" s="14"/>
      <c r="P1357" s="14"/>
      <c r="Q1357" s="34"/>
      <c r="V1357" s="36">
        <f t="shared" si="229"/>
        <v>0</v>
      </c>
      <c r="W1357" s="36">
        <f t="shared" si="230"/>
        <v>0</v>
      </c>
    </row>
    <row r="1358" spans="1:23" x14ac:dyDescent="0.2">
      <c r="A1358" s="29">
        <v>42315</v>
      </c>
      <c r="B1358" s="30"/>
      <c r="C1358" s="30"/>
      <c r="D1358" s="2">
        <f t="shared" si="231"/>
        <v>0</v>
      </c>
      <c r="E1358" s="30">
        <f t="shared" si="231"/>
        <v>0</v>
      </c>
      <c r="F1358" s="73">
        <f t="shared" si="232"/>
        <v>0</v>
      </c>
      <c r="G1358" s="43">
        <f t="shared" si="232"/>
        <v>0</v>
      </c>
      <c r="I1358" s="19">
        <f t="shared" si="235"/>
        <v>0</v>
      </c>
      <c r="J1358" s="138">
        <f t="shared" si="233"/>
        <v>0</v>
      </c>
      <c r="K1358" s="78">
        <f t="shared" si="227"/>
        <v>0</v>
      </c>
      <c r="L1358" s="144">
        <f t="shared" si="234"/>
        <v>0</v>
      </c>
      <c r="M1358" s="87">
        <f t="shared" si="228"/>
        <v>0</v>
      </c>
      <c r="N1358" s="14"/>
      <c r="O1358" s="14"/>
      <c r="P1358" s="14"/>
      <c r="V1358" s="36">
        <f t="shared" si="229"/>
        <v>0</v>
      </c>
      <c r="W1358" s="36">
        <f t="shared" si="230"/>
        <v>0</v>
      </c>
    </row>
    <row r="1359" spans="1:23" x14ac:dyDescent="0.2">
      <c r="A1359" s="29">
        <v>42316</v>
      </c>
      <c r="B1359" s="30"/>
      <c r="C1359" s="30"/>
      <c r="D1359" s="2">
        <f t="shared" si="231"/>
        <v>0</v>
      </c>
      <c r="E1359" s="30">
        <f t="shared" si="231"/>
        <v>0</v>
      </c>
      <c r="F1359" s="73">
        <f t="shared" si="232"/>
        <v>0</v>
      </c>
      <c r="G1359" s="43">
        <f t="shared" si="232"/>
        <v>0</v>
      </c>
      <c r="I1359" s="19">
        <f t="shared" si="235"/>
        <v>0</v>
      </c>
      <c r="J1359" s="138">
        <f t="shared" si="233"/>
        <v>0</v>
      </c>
      <c r="K1359" s="78">
        <f t="shared" si="227"/>
        <v>0</v>
      </c>
      <c r="L1359" s="144">
        <f t="shared" si="234"/>
        <v>0</v>
      </c>
      <c r="M1359" s="87">
        <f t="shared" si="228"/>
        <v>0</v>
      </c>
      <c r="N1359" s="14"/>
      <c r="O1359" s="14"/>
      <c r="P1359" s="14"/>
      <c r="V1359" s="36">
        <f t="shared" si="229"/>
        <v>0</v>
      </c>
      <c r="W1359" s="36">
        <f t="shared" si="230"/>
        <v>0</v>
      </c>
    </row>
    <row r="1360" spans="1:23" x14ac:dyDescent="0.2">
      <c r="A1360" s="29">
        <v>42317</v>
      </c>
      <c r="B1360" s="30"/>
      <c r="C1360" s="30"/>
      <c r="D1360" s="2">
        <f t="shared" si="231"/>
        <v>0</v>
      </c>
      <c r="E1360" s="30">
        <f t="shared" si="231"/>
        <v>0</v>
      </c>
      <c r="F1360" s="73">
        <f t="shared" si="232"/>
        <v>0</v>
      </c>
      <c r="G1360" s="43">
        <f t="shared" si="232"/>
        <v>0</v>
      </c>
      <c r="I1360" s="19">
        <f t="shared" si="235"/>
        <v>0</v>
      </c>
      <c r="J1360" s="138">
        <f t="shared" si="233"/>
        <v>0</v>
      </c>
      <c r="K1360" s="78">
        <f t="shared" si="227"/>
        <v>0</v>
      </c>
      <c r="L1360" s="144">
        <f t="shared" si="234"/>
        <v>0</v>
      </c>
      <c r="M1360" s="87">
        <f t="shared" si="228"/>
        <v>0</v>
      </c>
      <c r="N1360" s="14"/>
      <c r="O1360" s="14"/>
      <c r="P1360" s="14"/>
      <c r="V1360" s="36">
        <f t="shared" si="229"/>
        <v>0</v>
      </c>
      <c r="W1360" s="36">
        <f t="shared" si="230"/>
        <v>0</v>
      </c>
    </row>
    <row r="1361" spans="1:23" x14ac:dyDescent="0.2">
      <c r="A1361" s="29">
        <v>42318</v>
      </c>
      <c r="B1361" s="30"/>
      <c r="C1361" s="30"/>
      <c r="D1361" s="2">
        <f t="shared" si="231"/>
        <v>0</v>
      </c>
      <c r="E1361" s="30">
        <f t="shared" si="231"/>
        <v>0</v>
      </c>
      <c r="F1361" s="73">
        <f t="shared" si="232"/>
        <v>0</v>
      </c>
      <c r="G1361" s="43">
        <f t="shared" si="232"/>
        <v>0</v>
      </c>
      <c r="I1361" s="19">
        <f t="shared" si="235"/>
        <v>0</v>
      </c>
      <c r="J1361" s="138">
        <f t="shared" si="233"/>
        <v>0</v>
      </c>
      <c r="K1361" s="78">
        <f t="shared" si="227"/>
        <v>0</v>
      </c>
      <c r="L1361" s="144">
        <f t="shared" si="234"/>
        <v>0</v>
      </c>
      <c r="M1361" s="87">
        <f t="shared" si="228"/>
        <v>0</v>
      </c>
      <c r="N1361" s="14"/>
      <c r="O1361" s="14"/>
      <c r="P1361" s="14"/>
      <c r="V1361" s="36">
        <f t="shared" si="229"/>
        <v>0</v>
      </c>
      <c r="W1361" s="36">
        <f t="shared" si="230"/>
        <v>0</v>
      </c>
    </row>
    <row r="1362" spans="1:23" x14ac:dyDescent="0.2">
      <c r="A1362" s="29">
        <v>42319</v>
      </c>
      <c r="B1362" s="30"/>
      <c r="C1362" s="30"/>
      <c r="D1362" s="2">
        <f t="shared" si="231"/>
        <v>0</v>
      </c>
      <c r="E1362" s="30">
        <f t="shared" si="231"/>
        <v>0</v>
      </c>
      <c r="F1362" s="73">
        <f t="shared" si="232"/>
        <v>0</v>
      </c>
      <c r="G1362" s="43">
        <f t="shared" si="232"/>
        <v>0</v>
      </c>
      <c r="I1362" s="31">
        <f t="shared" si="235"/>
        <v>0</v>
      </c>
      <c r="J1362" s="137">
        <f t="shared" si="233"/>
        <v>0</v>
      </c>
      <c r="K1362" s="77">
        <f t="shared" si="227"/>
        <v>0</v>
      </c>
      <c r="L1362" s="137">
        <f t="shared" si="234"/>
        <v>0</v>
      </c>
      <c r="M1362" s="77">
        <f t="shared" si="228"/>
        <v>0</v>
      </c>
      <c r="N1362" s="14"/>
      <c r="O1362" s="14"/>
      <c r="P1362" s="14"/>
      <c r="V1362" s="36">
        <f t="shared" si="229"/>
        <v>0</v>
      </c>
      <c r="W1362" s="36">
        <f t="shared" si="230"/>
        <v>0</v>
      </c>
    </row>
    <row r="1363" spans="1:23" x14ac:dyDescent="0.2">
      <c r="A1363" s="29">
        <v>42320</v>
      </c>
      <c r="B1363" s="30"/>
      <c r="C1363" s="30"/>
      <c r="D1363" s="2">
        <f t="shared" si="231"/>
        <v>0</v>
      </c>
      <c r="E1363" s="30">
        <f t="shared" si="231"/>
        <v>0</v>
      </c>
      <c r="F1363" s="73">
        <f t="shared" si="232"/>
        <v>0</v>
      </c>
      <c r="G1363" s="43">
        <f t="shared" si="232"/>
        <v>0</v>
      </c>
      <c r="I1363" s="31">
        <f t="shared" si="235"/>
        <v>0</v>
      </c>
      <c r="J1363" s="137">
        <f t="shared" si="233"/>
        <v>0</v>
      </c>
      <c r="K1363" s="77">
        <f t="shared" si="227"/>
        <v>0</v>
      </c>
      <c r="L1363" s="137">
        <f t="shared" si="234"/>
        <v>0</v>
      </c>
      <c r="M1363" s="77">
        <f t="shared" si="228"/>
        <v>0</v>
      </c>
      <c r="N1363" s="14"/>
      <c r="O1363" s="14"/>
      <c r="P1363" s="14"/>
      <c r="V1363" s="36">
        <f t="shared" si="229"/>
        <v>0</v>
      </c>
      <c r="W1363" s="36">
        <f t="shared" si="230"/>
        <v>0</v>
      </c>
    </row>
    <row r="1364" spans="1:23" x14ac:dyDescent="0.2">
      <c r="A1364" s="29">
        <v>42321</v>
      </c>
      <c r="B1364" s="30"/>
      <c r="C1364" s="30"/>
      <c r="D1364" s="2">
        <f t="shared" si="231"/>
        <v>0</v>
      </c>
      <c r="E1364" s="30">
        <f t="shared" si="231"/>
        <v>0</v>
      </c>
      <c r="F1364" s="73">
        <f t="shared" si="232"/>
        <v>0</v>
      </c>
      <c r="G1364" s="43">
        <f t="shared" si="232"/>
        <v>0</v>
      </c>
      <c r="I1364" s="19">
        <f t="shared" si="235"/>
        <v>0</v>
      </c>
      <c r="J1364" s="138">
        <f t="shared" si="233"/>
        <v>0</v>
      </c>
      <c r="K1364" s="78">
        <f t="shared" si="227"/>
        <v>0</v>
      </c>
      <c r="L1364" s="144">
        <f t="shared" si="234"/>
        <v>0</v>
      </c>
      <c r="M1364" s="87">
        <f t="shared" si="228"/>
        <v>0</v>
      </c>
      <c r="N1364" s="14"/>
      <c r="O1364" s="14"/>
      <c r="P1364" s="14"/>
      <c r="V1364" s="36">
        <f t="shared" si="229"/>
        <v>0</v>
      </c>
      <c r="W1364" s="36">
        <f t="shared" si="230"/>
        <v>0</v>
      </c>
    </row>
    <row r="1365" spans="1:23" x14ac:dyDescent="0.2">
      <c r="A1365" s="29">
        <v>42322</v>
      </c>
      <c r="B1365" s="30"/>
      <c r="C1365" s="30"/>
      <c r="D1365" s="2">
        <f t="shared" si="231"/>
        <v>0</v>
      </c>
      <c r="E1365" s="30">
        <f t="shared" si="231"/>
        <v>0</v>
      </c>
      <c r="F1365" s="73">
        <f t="shared" si="232"/>
        <v>0</v>
      </c>
      <c r="G1365" s="43">
        <f t="shared" si="232"/>
        <v>0</v>
      </c>
      <c r="I1365" s="19">
        <f t="shared" si="235"/>
        <v>0</v>
      </c>
      <c r="J1365" s="138">
        <f t="shared" si="233"/>
        <v>0</v>
      </c>
      <c r="K1365" s="78">
        <f t="shared" si="227"/>
        <v>0</v>
      </c>
      <c r="L1365" s="144">
        <f t="shared" si="234"/>
        <v>0</v>
      </c>
      <c r="M1365" s="87">
        <f t="shared" si="228"/>
        <v>0</v>
      </c>
      <c r="N1365" s="14"/>
      <c r="O1365" s="14"/>
      <c r="P1365" s="14"/>
      <c r="V1365" s="36">
        <f t="shared" si="229"/>
        <v>0</v>
      </c>
      <c r="W1365" s="36">
        <f t="shared" si="230"/>
        <v>0</v>
      </c>
    </row>
    <row r="1366" spans="1:23" x14ac:dyDescent="0.2">
      <c r="A1366" s="29">
        <v>42323</v>
      </c>
      <c r="B1366" s="30"/>
      <c r="C1366" s="30"/>
      <c r="D1366" s="2">
        <f t="shared" si="231"/>
        <v>0</v>
      </c>
      <c r="E1366" s="30">
        <f t="shared" si="231"/>
        <v>0</v>
      </c>
      <c r="F1366" s="73">
        <f t="shared" si="232"/>
        <v>0</v>
      </c>
      <c r="G1366" s="43">
        <f t="shared" si="232"/>
        <v>0</v>
      </c>
      <c r="I1366" s="19">
        <f t="shared" si="235"/>
        <v>0</v>
      </c>
      <c r="J1366" s="138">
        <f t="shared" si="233"/>
        <v>0</v>
      </c>
      <c r="K1366" s="78">
        <f t="shared" si="227"/>
        <v>0</v>
      </c>
      <c r="L1366" s="144">
        <f t="shared" si="234"/>
        <v>0</v>
      </c>
      <c r="M1366" s="87">
        <f t="shared" si="228"/>
        <v>0</v>
      </c>
      <c r="N1366" s="14"/>
      <c r="O1366" s="14"/>
      <c r="P1366" s="14"/>
      <c r="V1366" s="36">
        <f t="shared" si="229"/>
        <v>0</v>
      </c>
      <c r="W1366" s="36">
        <f t="shared" si="230"/>
        <v>0</v>
      </c>
    </row>
    <row r="1367" spans="1:23" x14ac:dyDescent="0.2">
      <c r="A1367" s="29">
        <v>42324</v>
      </c>
      <c r="B1367" s="30"/>
      <c r="C1367" s="30"/>
      <c r="D1367" s="2">
        <f t="shared" si="231"/>
        <v>0</v>
      </c>
      <c r="E1367" s="30">
        <f t="shared" si="231"/>
        <v>0</v>
      </c>
      <c r="F1367" s="73">
        <f t="shared" si="232"/>
        <v>0</v>
      </c>
      <c r="G1367" s="43">
        <f t="shared" si="232"/>
        <v>0</v>
      </c>
      <c r="I1367" s="19">
        <f t="shared" si="235"/>
        <v>0</v>
      </c>
      <c r="J1367" s="138">
        <f t="shared" si="233"/>
        <v>0</v>
      </c>
      <c r="K1367" s="78">
        <f t="shared" si="227"/>
        <v>0</v>
      </c>
      <c r="L1367" s="144">
        <f t="shared" si="234"/>
        <v>0</v>
      </c>
      <c r="M1367" s="87">
        <f t="shared" si="228"/>
        <v>0</v>
      </c>
      <c r="N1367" s="14"/>
      <c r="O1367" s="14"/>
      <c r="P1367" s="14"/>
      <c r="V1367" s="36">
        <f t="shared" si="229"/>
        <v>0</v>
      </c>
      <c r="W1367" s="36">
        <f t="shared" si="230"/>
        <v>0</v>
      </c>
    </row>
    <row r="1368" spans="1:23" x14ac:dyDescent="0.2">
      <c r="A1368" s="29">
        <v>42325</v>
      </c>
      <c r="B1368" s="30"/>
      <c r="C1368" s="30"/>
      <c r="D1368" s="2">
        <f t="shared" si="231"/>
        <v>0</v>
      </c>
      <c r="E1368" s="30">
        <f t="shared" si="231"/>
        <v>0</v>
      </c>
      <c r="F1368" s="73">
        <f t="shared" si="232"/>
        <v>0</v>
      </c>
      <c r="G1368" s="43">
        <f t="shared" si="232"/>
        <v>0</v>
      </c>
      <c r="I1368" s="19">
        <f t="shared" si="235"/>
        <v>0</v>
      </c>
      <c r="J1368" s="138">
        <f t="shared" si="233"/>
        <v>0</v>
      </c>
      <c r="K1368" s="78">
        <f t="shared" si="227"/>
        <v>0</v>
      </c>
      <c r="L1368" s="144">
        <f t="shared" si="234"/>
        <v>0</v>
      </c>
      <c r="M1368" s="87">
        <f t="shared" si="228"/>
        <v>0</v>
      </c>
      <c r="N1368" s="14"/>
      <c r="O1368" s="14"/>
      <c r="P1368" s="14"/>
      <c r="V1368" s="36">
        <f t="shared" si="229"/>
        <v>0</v>
      </c>
      <c r="W1368" s="36">
        <f t="shared" si="230"/>
        <v>0</v>
      </c>
    </row>
    <row r="1369" spans="1:23" x14ac:dyDescent="0.2">
      <c r="A1369" s="29">
        <v>42326</v>
      </c>
      <c r="B1369" s="30"/>
      <c r="C1369" s="30"/>
      <c r="D1369" s="2">
        <f t="shared" si="231"/>
        <v>0</v>
      </c>
      <c r="E1369" s="30">
        <f t="shared" si="231"/>
        <v>0</v>
      </c>
      <c r="F1369" s="73">
        <f t="shared" si="232"/>
        <v>0</v>
      </c>
      <c r="G1369" s="43">
        <f t="shared" si="232"/>
        <v>0</v>
      </c>
      <c r="I1369" s="31">
        <f t="shared" si="235"/>
        <v>0</v>
      </c>
      <c r="J1369" s="137">
        <f t="shared" si="233"/>
        <v>0</v>
      </c>
      <c r="K1369" s="77">
        <f t="shared" si="227"/>
        <v>0</v>
      </c>
      <c r="L1369" s="137">
        <f t="shared" si="234"/>
        <v>0</v>
      </c>
      <c r="M1369" s="77">
        <f t="shared" si="228"/>
        <v>0</v>
      </c>
      <c r="N1369" s="14"/>
      <c r="O1369" s="14"/>
      <c r="P1369" s="14"/>
      <c r="V1369" s="36">
        <f t="shared" si="229"/>
        <v>0</v>
      </c>
      <c r="W1369" s="36">
        <f t="shared" si="230"/>
        <v>0</v>
      </c>
    </row>
    <row r="1370" spans="1:23" x14ac:dyDescent="0.2">
      <c r="A1370" s="29">
        <v>42327</v>
      </c>
      <c r="B1370" s="30"/>
      <c r="C1370" s="30"/>
      <c r="D1370" s="2">
        <f t="shared" si="231"/>
        <v>0</v>
      </c>
      <c r="E1370" s="30">
        <f t="shared" si="231"/>
        <v>0</v>
      </c>
      <c r="F1370" s="73">
        <f t="shared" si="232"/>
        <v>0</v>
      </c>
      <c r="G1370" s="43">
        <f t="shared" si="232"/>
        <v>0</v>
      </c>
      <c r="I1370" s="31">
        <f t="shared" si="235"/>
        <v>0</v>
      </c>
      <c r="J1370" s="137">
        <f t="shared" si="233"/>
        <v>0</v>
      </c>
      <c r="K1370" s="77">
        <f t="shared" si="227"/>
        <v>0</v>
      </c>
      <c r="L1370" s="137">
        <f t="shared" si="234"/>
        <v>0</v>
      </c>
      <c r="M1370" s="77">
        <f t="shared" si="228"/>
        <v>0</v>
      </c>
      <c r="N1370" s="14"/>
      <c r="O1370" s="14"/>
      <c r="P1370" s="14"/>
      <c r="V1370" s="36">
        <f t="shared" si="229"/>
        <v>0</v>
      </c>
      <c r="W1370" s="36">
        <f t="shared" si="230"/>
        <v>0</v>
      </c>
    </row>
    <row r="1371" spans="1:23" x14ac:dyDescent="0.2">
      <c r="A1371" s="29">
        <v>42328</v>
      </c>
      <c r="B1371" s="30"/>
      <c r="C1371" s="30"/>
      <c r="D1371" s="2">
        <f t="shared" si="231"/>
        <v>0</v>
      </c>
      <c r="E1371" s="30">
        <f t="shared" si="231"/>
        <v>0</v>
      </c>
      <c r="F1371" s="73">
        <f t="shared" si="232"/>
        <v>0</v>
      </c>
      <c r="G1371" s="43">
        <f t="shared" si="232"/>
        <v>0</v>
      </c>
      <c r="I1371" s="19">
        <f t="shared" si="235"/>
        <v>0</v>
      </c>
      <c r="J1371" s="138">
        <f t="shared" si="233"/>
        <v>0</v>
      </c>
      <c r="K1371" s="78">
        <f t="shared" si="227"/>
        <v>0</v>
      </c>
      <c r="L1371" s="144">
        <f t="shared" si="234"/>
        <v>0</v>
      </c>
      <c r="M1371" s="87">
        <f t="shared" si="228"/>
        <v>0</v>
      </c>
      <c r="N1371" s="14"/>
      <c r="O1371" s="14"/>
      <c r="P1371" s="14"/>
      <c r="V1371" s="36">
        <f t="shared" si="229"/>
        <v>0</v>
      </c>
      <c r="W1371" s="36">
        <f t="shared" si="230"/>
        <v>0</v>
      </c>
    </row>
    <row r="1372" spans="1:23" x14ac:dyDescent="0.2">
      <c r="A1372" s="29">
        <v>42329</v>
      </c>
      <c r="B1372" s="30"/>
      <c r="C1372" s="30"/>
      <c r="D1372" s="2">
        <f t="shared" si="231"/>
        <v>0</v>
      </c>
      <c r="E1372" s="30">
        <f t="shared" si="231"/>
        <v>0</v>
      </c>
      <c r="F1372" s="73">
        <f t="shared" si="232"/>
        <v>0</v>
      </c>
      <c r="G1372" s="43">
        <f t="shared" si="232"/>
        <v>0</v>
      </c>
      <c r="I1372" s="19">
        <f t="shared" si="235"/>
        <v>0</v>
      </c>
      <c r="J1372" s="138">
        <f t="shared" si="233"/>
        <v>0</v>
      </c>
      <c r="K1372" s="78">
        <f t="shared" si="227"/>
        <v>0</v>
      </c>
      <c r="L1372" s="144">
        <f t="shared" si="234"/>
        <v>0</v>
      </c>
      <c r="M1372" s="87">
        <f t="shared" si="228"/>
        <v>0</v>
      </c>
      <c r="N1372" s="14"/>
      <c r="O1372" s="14"/>
      <c r="P1372" s="14"/>
      <c r="V1372" s="36">
        <f t="shared" si="229"/>
        <v>0</v>
      </c>
      <c r="W1372" s="36">
        <f t="shared" si="230"/>
        <v>0</v>
      </c>
    </row>
    <row r="1373" spans="1:23" x14ac:dyDescent="0.2">
      <c r="A1373" s="29">
        <v>42330</v>
      </c>
      <c r="B1373" s="30"/>
      <c r="C1373" s="30"/>
      <c r="D1373" s="2">
        <f t="shared" si="231"/>
        <v>0</v>
      </c>
      <c r="E1373" s="30">
        <f t="shared" si="231"/>
        <v>0</v>
      </c>
      <c r="F1373" s="73">
        <f t="shared" si="232"/>
        <v>0</v>
      </c>
      <c r="G1373" s="43">
        <f t="shared" si="232"/>
        <v>0</v>
      </c>
      <c r="I1373" s="19">
        <f t="shared" si="235"/>
        <v>0</v>
      </c>
      <c r="J1373" s="138">
        <f t="shared" si="233"/>
        <v>0</v>
      </c>
      <c r="K1373" s="78">
        <f t="shared" si="227"/>
        <v>0</v>
      </c>
      <c r="L1373" s="144">
        <f t="shared" si="234"/>
        <v>0</v>
      </c>
      <c r="M1373" s="87">
        <f t="shared" si="228"/>
        <v>0</v>
      </c>
      <c r="N1373" s="14"/>
      <c r="O1373" s="14"/>
      <c r="P1373" s="14"/>
      <c r="V1373" s="36">
        <f t="shared" si="229"/>
        <v>0</v>
      </c>
      <c r="W1373" s="36">
        <f t="shared" si="230"/>
        <v>0</v>
      </c>
    </row>
    <row r="1374" spans="1:23" x14ac:dyDescent="0.2">
      <c r="A1374" s="29">
        <v>42331</v>
      </c>
      <c r="B1374" s="30"/>
      <c r="C1374" s="30"/>
      <c r="D1374" s="2">
        <f t="shared" si="231"/>
        <v>0</v>
      </c>
      <c r="E1374" s="30">
        <f t="shared" si="231"/>
        <v>0</v>
      </c>
      <c r="F1374" s="73">
        <f t="shared" si="232"/>
        <v>0</v>
      </c>
      <c r="G1374" s="43">
        <f t="shared" si="232"/>
        <v>0</v>
      </c>
      <c r="I1374" s="19">
        <f t="shared" si="235"/>
        <v>0</v>
      </c>
      <c r="J1374" s="138">
        <f t="shared" si="233"/>
        <v>0</v>
      </c>
      <c r="K1374" s="78">
        <f t="shared" si="227"/>
        <v>0</v>
      </c>
      <c r="L1374" s="144">
        <f t="shared" si="234"/>
        <v>0</v>
      </c>
      <c r="M1374" s="87">
        <f t="shared" si="228"/>
        <v>0</v>
      </c>
      <c r="N1374" s="14"/>
      <c r="O1374" s="14"/>
      <c r="P1374" s="14"/>
      <c r="V1374" s="36">
        <f t="shared" si="229"/>
        <v>0</v>
      </c>
      <c r="W1374" s="36">
        <f t="shared" si="230"/>
        <v>0</v>
      </c>
    </row>
    <row r="1375" spans="1:23" x14ac:dyDescent="0.2">
      <c r="A1375" s="29">
        <v>42332</v>
      </c>
      <c r="B1375" s="30"/>
      <c r="C1375" s="30"/>
      <c r="D1375" s="2">
        <f t="shared" si="231"/>
        <v>0</v>
      </c>
      <c r="E1375" s="30">
        <f t="shared" si="231"/>
        <v>0</v>
      </c>
      <c r="F1375" s="73">
        <f t="shared" si="232"/>
        <v>0</v>
      </c>
      <c r="G1375" s="43">
        <f t="shared" si="232"/>
        <v>0</v>
      </c>
      <c r="I1375" s="19">
        <f t="shared" si="235"/>
        <v>0</v>
      </c>
      <c r="J1375" s="138">
        <f t="shared" si="233"/>
        <v>0</v>
      </c>
      <c r="K1375" s="78">
        <f t="shared" si="227"/>
        <v>0</v>
      </c>
      <c r="L1375" s="144">
        <f t="shared" si="234"/>
        <v>0</v>
      </c>
      <c r="M1375" s="87">
        <f t="shared" si="228"/>
        <v>0</v>
      </c>
      <c r="V1375" s="36">
        <f t="shared" si="229"/>
        <v>0</v>
      </c>
      <c r="W1375" s="36">
        <f t="shared" si="230"/>
        <v>0</v>
      </c>
    </row>
    <row r="1376" spans="1:23" x14ac:dyDescent="0.2">
      <c r="A1376" s="29">
        <v>42333</v>
      </c>
      <c r="B1376" s="30"/>
      <c r="C1376" s="30"/>
      <c r="D1376" s="2">
        <f t="shared" si="231"/>
        <v>0</v>
      </c>
      <c r="E1376" s="30">
        <f t="shared" si="231"/>
        <v>0</v>
      </c>
      <c r="F1376" s="73">
        <f t="shared" si="232"/>
        <v>0</v>
      </c>
      <c r="G1376" s="43">
        <f t="shared" si="232"/>
        <v>0</v>
      </c>
      <c r="I1376" s="31">
        <f t="shared" si="235"/>
        <v>0</v>
      </c>
      <c r="J1376" s="137">
        <f t="shared" si="233"/>
        <v>0</v>
      </c>
      <c r="K1376" s="77">
        <f t="shared" si="227"/>
        <v>0</v>
      </c>
      <c r="L1376" s="137">
        <f t="shared" si="234"/>
        <v>0</v>
      </c>
      <c r="M1376" s="77">
        <f t="shared" si="228"/>
        <v>0</v>
      </c>
      <c r="V1376" s="36">
        <f t="shared" si="229"/>
        <v>0</v>
      </c>
      <c r="W1376" s="36">
        <f t="shared" si="230"/>
        <v>0</v>
      </c>
    </row>
    <row r="1377" spans="1:23" x14ac:dyDescent="0.2">
      <c r="A1377" s="29">
        <v>42334</v>
      </c>
      <c r="B1377" s="30"/>
      <c r="C1377" s="30"/>
      <c r="D1377" s="2">
        <f t="shared" si="231"/>
        <v>0</v>
      </c>
      <c r="E1377" s="30">
        <f t="shared" si="231"/>
        <v>0</v>
      </c>
      <c r="F1377" s="73">
        <f t="shared" si="232"/>
        <v>0</v>
      </c>
      <c r="G1377" s="43">
        <f t="shared" si="232"/>
        <v>0</v>
      </c>
      <c r="I1377" s="31">
        <f t="shared" si="235"/>
        <v>0</v>
      </c>
      <c r="J1377" s="137">
        <f t="shared" si="233"/>
        <v>0</v>
      </c>
      <c r="K1377" s="77">
        <f t="shared" si="227"/>
        <v>0</v>
      </c>
      <c r="L1377" s="137">
        <f t="shared" si="234"/>
        <v>0</v>
      </c>
      <c r="M1377" s="77">
        <f t="shared" si="228"/>
        <v>0</v>
      </c>
      <c r="N1377" s="191" t="s">
        <v>54</v>
      </c>
      <c r="O1377" s="191"/>
      <c r="P1377" s="191"/>
      <c r="V1377" s="36">
        <f t="shared" si="229"/>
        <v>0</v>
      </c>
      <c r="W1377" s="36">
        <f t="shared" si="230"/>
        <v>0</v>
      </c>
    </row>
    <row r="1378" spans="1:23" x14ac:dyDescent="0.2">
      <c r="A1378" s="29">
        <v>42335</v>
      </c>
      <c r="B1378" s="30"/>
      <c r="C1378" s="30"/>
      <c r="D1378" s="2">
        <f t="shared" si="231"/>
        <v>0</v>
      </c>
      <c r="E1378" s="30">
        <f t="shared" si="231"/>
        <v>0</v>
      </c>
      <c r="F1378" s="73">
        <f t="shared" si="232"/>
        <v>0</v>
      </c>
      <c r="G1378" s="43">
        <f t="shared" si="232"/>
        <v>0</v>
      </c>
      <c r="I1378" s="19">
        <f t="shared" si="235"/>
        <v>0</v>
      </c>
      <c r="J1378" s="138">
        <f t="shared" si="233"/>
        <v>0</v>
      </c>
      <c r="K1378" s="78">
        <f t="shared" ref="K1378:K1414" si="236">ROUND(J1378*18%,4)</f>
        <v>0</v>
      </c>
      <c r="L1378" s="144">
        <f t="shared" si="234"/>
        <v>0</v>
      </c>
      <c r="M1378" s="87">
        <f t="shared" ref="M1378:M1414" si="237">ROUND(L1378*18%,4)</f>
        <v>0</v>
      </c>
      <c r="N1378" s="119" t="s">
        <v>52</v>
      </c>
      <c r="O1378" s="120">
        <f>SUM(J1353:J1382)</f>
        <v>0</v>
      </c>
      <c r="P1378" s="76">
        <f>SUM(L1353:L1382)</f>
        <v>0</v>
      </c>
      <c r="V1378" s="36">
        <f t="shared" ref="V1378:V1413" si="238">C1378+(ROUND(C1378*$V$2,2))</f>
        <v>0</v>
      </c>
      <c r="W1378" s="36">
        <f t="shared" ref="W1378:W1413" si="239">C1378-(ROUND(C1378*$V$2,2))</f>
        <v>0</v>
      </c>
    </row>
    <row r="1379" spans="1:23" x14ac:dyDescent="0.2">
      <c r="A1379" s="29">
        <v>42336</v>
      </c>
      <c r="B1379" s="30"/>
      <c r="C1379" s="30"/>
      <c r="D1379" s="2">
        <f t="shared" si="231"/>
        <v>0</v>
      </c>
      <c r="E1379" s="30">
        <f t="shared" si="231"/>
        <v>0</v>
      </c>
      <c r="F1379" s="73">
        <f t="shared" si="232"/>
        <v>0</v>
      </c>
      <c r="G1379" s="43">
        <f t="shared" si="232"/>
        <v>0</v>
      </c>
      <c r="I1379" s="19">
        <f t="shared" si="235"/>
        <v>0</v>
      </c>
      <c r="J1379" s="138">
        <f t="shared" si="233"/>
        <v>0</v>
      </c>
      <c r="K1379" s="78">
        <f t="shared" si="236"/>
        <v>0</v>
      </c>
      <c r="L1379" s="144">
        <f t="shared" si="234"/>
        <v>0</v>
      </c>
      <c r="M1379" s="87">
        <f t="shared" si="237"/>
        <v>0</v>
      </c>
      <c r="N1379" s="119" t="s">
        <v>53</v>
      </c>
      <c r="O1379" s="76">
        <f>SUM(K1353:K1382)</f>
        <v>0</v>
      </c>
      <c r="P1379" s="76">
        <f>SUM(M1353:M1382)</f>
        <v>0</v>
      </c>
      <c r="V1379" s="36">
        <f t="shared" si="238"/>
        <v>0</v>
      </c>
      <c r="W1379" s="36">
        <f t="shared" si="239"/>
        <v>0</v>
      </c>
    </row>
    <row r="1380" spans="1:23" x14ac:dyDescent="0.2">
      <c r="A1380" s="29">
        <v>42337</v>
      </c>
      <c r="B1380" s="30"/>
      <c r="C1380" s="30"/>
      <c r="D1380" s="2">
        <f t="shared" si="231"/>
        <v>0</v>
      </c>
      <c r="E1380" s="30">
        <f t="shared" si="231"/>
        <v>0</v>
      </c>
      <c r="F1380" s="73">
        <f t="shared" si="232"/>
        <v>0</v>
      </c>
      <c r="G1380" s="43">
        <f t="shared" si="232"/>
        <v>0</v>
      </c>
      <c r="I1380" s="19">
        <f t="shared" si="235"/>
        <v>0</v>
      </c>
      <c r="J1380" s="138">
        <f t="shared" si="233"/>
        <v>0</v>
      </c>
      <c r="K1380" s="78">
        <f t="shared" si="236"/>
        <v>0</v>
      </c>
      <c r="L1380" s="144">
        <f t="shared" si="234"/>
        <v>0</v>
      </c>
      <c r="M1380" s="87">
        <f t="shared" si="237"/>
        <v>0</v>
      </c>
      <c r="N1380" s="186" t="s">
        <v>15</v>
      </c>
      <c r="O1380" s="186"/>
      <c r="P1380" s="186"/>
      <c r="V1380" s="36">
        <f t="shared" si="238"/>
        <v>0</v>
      </c>
      <c r="W1380" s="36">
        <f t="shared" si="239"/>
        <v>0</v>
      </c>
    </row>
    <row r="1381" spans="1:23" x14ac:dyDescent="0.2">
      <c r="A1381" s="29">
        <v>42338</v>
      </c>
      <c r="B1381" s="30"/>
      <c r="C1381" s="30"/>
      <c r="D1381" s="2">
        <f t="shared" si="231"/>
        <v>0</v>
      </c>
      <c r="E1381" s="30">
        <f t="shared" si="231"/>
        <v>0</v>
      </c>
      <c r="F1381" s="73">
        <f t="shared" si="232"/>
        <v>0</v>
      </c>
      <c r="G1381" s="43">
        <f t="shared" si="232"/>
        <v>0</v>
      </c>
      <c r="I1381" s="19">
        <f t="shared" si="235"/>
        <v>0</v>
      </c>
      <c r="J1381" s="138">
        <f t="shared" si="233"/>
        <v>0</v>
      </c>
      <c r="K1381" s="78">
        <f t="shared" si="236"/>
        <v>0</v>
      </c>
      <c r="L1381" s="144">
        <f t="shared" si="234"/>
        <v>0</v>
      </c>
      <c r="M1381" s="87">
        <f t="shared" si="237"/>
        <v>0</v>
      </c>
      <c r="N1381" s="92" t="s">
        <v>43</v>
      </c>
      <c r="O1381" s="172" t="s">
        <v>39</v>
      </c>
      <c r="P1381" s="93" t="s">
        <v>40</v>
      </c>
      <c r="V1381" s="36">
        <f t="shared" si="238"/>
        <v>0</v>
      </c>
      <c r="W1381" s="36">
        <f t="shared" si="239"/>
        <v>0</v>
      </c>
    </row>
    <row r="1382" spans="1:23" x14ac:dyDescent="0.2">
      <c r="A1382" s="29">
        <v>42339</v>
      </c>
      <c r="B1382" s="30"/>
      <c r="C1382" s="30"/>
      <c r="D1382" s="2">
        <f t="shared" si="231"/>
        <v>0</v>
      </c>
      <c r="E1382" s="30">
        <f t="shared" si="231"/>
        <v>0</v>
      </c>
      <c r="F1382" s="73">
        <f t="shared" si="232"/>
        <v>0</v>
      </c>
      <c r="G1382" s="43">
        <f t="shared" si="232"/>
        <v>0</v>
      </c>
      <c r="I1382" s="32">
        <f t="shared" si="235"/>
        <v>0</v>
      </c>
      <c r="J1382" s="139">
        <f t="shared" si="233"/>
        <v>0</v>
      </c>
      <c r="K1382" s="79">
        <f t="shared" si="236"/>
        <v>0</v>
      </c>
      <c r="L1382" s="139">
        <f t="shared" si="234"/>
        <v>0</v>
      </c>
      <c r="M1382" s="79">
        <f t="shared" si="237"/>
        <v>0</v>
      </c>
      <c r="N1382" s="94">
        <f>SUM(I1353:I1382)</f>
        <v>0</v>
      </c>
      <c r="O1382" s="89">
        <f>IF(SUM(J1353:J1382)&lt;20000,20000,SUM(J1353:J1382))</f>
        <v>20000</v>
      </c>
      <c r="P1382" s="91">
        <f>IF(SUM(L1353:L1382)&lt;6000,6000,SUM(L1353:L1382))</f>
        <v>6000</v>
      </c>
      <c r="V1382" s="36">
        <f t="shared" si="238"/>
        <v>0</v>
      </c>
      <c r="W1382" s="36">
        <f t="shared" si="239"/>
        <v>0</v>
      </c>
    </row>
    <row r="1383" spans="1:23" x14ac:dyDescent="0.2">
      <c r="A1383" s="29">
        <v>42340</v>
      </c>
      <c r="B1383" s="30"/>
      <c r="C1383" s="30"/>
      <c r="D1383" s="2">
        <f t="shared" si="231"/>
        <v>0</v>
      </c>
      <c r="E1383" s="30">
        <f t="shared" si="231"/>
        <v>0</v>
      </c>
      <c r="F1383" s="73">
        <f t="shared" si="232"/>
        <v>0</v>
      </c>
      <c r="G1383" s="43">
        <f t="shared" si="232"/>
        <v>0</v>
      </c>
      <c r="I1383" s="31">
        <f t="shared" si="235"/>
        <v>0</v>
      </c>
      <c r="J1383" s="137">
        <f t="shared" si="233"/>
        <v>0</v>
      </c>
      <c r="K1383" s="77">
        <f t="shared" si="236"/>
        <v>0</v>
      </c>
      <c r="L1383" s="137">
        <f t="shared" si="234"/>
        <v>0</v>
      </c>
      <c r="M1383" s="77">
        <f t="shared" si="237"/>
        <v>0</v>
      </c>
      <c r="N1383" s="94">
        <f>ROUND(N1382*18/118,2)</f>
        <v>0</v>
      </c>
      <c r="O1383" s="95">
        <f>IF(O1382=TRUE,SUM(K1353:K1382),O1382*18%)</f>
        <v>3600</v>
      </c>
      <c r="P1383" s="96">
        <f>IF(P1382=TRUE,SUM(M1353:M1382),P1382*18%)</f>
        <v>1080</v>
      </c>
      <c r="Q1383" s="34"/>
      <c r="V1383" s="36">
        <f t="shared" si="238"/>
        <v>0</v>
      </c>
      <c r="W1383" s="36">
        <f t="shared" si="239"/>
        <v>0</v>
      </c>
    </row>
    <row r="1384" spans="1:23" x14ac:dyDescent="0.2">
      <c r="A1384" s="29">
        <v>42341</v>
      </c>
      <c r="B1384" s="30"/>
      <c r="C1384" s="30"/>
      <c r="D1384" s="2">
        <f t="shared" si="231"/>
        <v>0</v>
      </c>
      <c r="E1384" s="30">
        <f t="shared" si="231"/>
        <v>0</v>
      </c>
      <c r="F1384" s="73">
        <f t="shared" si="232"/>
        <v>0</v>
      </c>
      <c r="G1384" s="43">
        <f t="shared" si="232"/>
        <v>0</v>
      </c>
      <c r="I1384" s="31">
        <f t="shared" si="235"/>
        <v>0</v>
      </c>
      <c r="J1384" s="137">
        <f t="shared" si="233"/>
        <v>0</v>
      </c>
      <c r="K1384" s="77">
        <f t="shared" si="236"/>
        <v>0</v>
      </c>
      <c r="L1384" s="137">
        <f t="shared" si="234"/>
        <v>0</v>
      </c>
      <c r="M1384" s="77">
        <f t="shared" si="237"/>
        <v>0</v>
      </c>
      <c r="N1384" s="190" t="s">
        <v>47</v>
      </c>
      <c r="O1384" s="190"/>
      <c r="P1384" s="190"/>
      <c r="Q1384" s="34"/>
      <c r="V1384" s="36">
        <f t="shared" si="238"/>
        <v>0</v>
      </c>
      <c r="W1384" s="36">
        <f t="shared" si="239"/>
        <v>0</v>
      </c>
    </row>
    <row r="1385" spans="1:23" x14ac:dyDescent="0.2">
      <c r="A1385" s="29">
        <v>42342</v>
      </c>
      <c r="B1385" s="30"/>
      <c r="C1385" s="30"/>
      <c r="D1385" s="2">
        <f t="shared" ref="D1385:E1413" si="240">IF(B1385-B1384=-B1385-B1384,0,B1385-B1384)</f>
        <v>0</v>
      </c>
      <c r="E1385" s="30">
        <f t="shared" si="240"/>
        <v>0</v>
      </c>
      <c r="F1385" s="73">
        <f t="shared" ref="F1385:G1413" si="241">IFERROR(D1385/B1384,0)</f>
        <v>0</v>
      </c>
      <c r="G1385" s="43">
        <f t="shared" si="241"/>
        <v>0</v>
      </c>
      <c r="I1385" s="19">
        <f t="shared" si="235"/>
        <v>0</v>
      </c>
      <c r="J1385" s="138">
        <f t="shared" si="233"/>
        <v>0</v>
      </c>
      <c r="K1385" s="78">
        <f t="shared" si="236"/>
        <v>0</v>
      </c>
      <c r="L1385" s="144">
        <f t="shared" si="234"/>
        <v>0</v>
      </c>
      <c r="M1385" s="87">
        <f t="shared" si="237"/>
        <v>0</v>
      </c>
      <c r="N1385" s="75"/>
      <c r="O1385" s="75"/>
      <c r="P1385" s="75"/>
      <c r="Q1385" s="34"/>
      <c r="V1385" s="36">
        <f t="shared" si="238"/>
        <v>0</v>
      </c>
      <c r="W1385" s="36">
        <f t="shared" si="239"/>
        <v>0</v>
      </c>
    </row>
    <row r="1386" spans="1:23" x14ac:dyDescent="0.2">
      <c r="A1386" s="29">
        <v>42343</v>
      </c>
      <c r="B1386" s="30"/>
      <c r="C1386" s="30"/>
      <c r="D1386" s="2">
        <f t="shared" si="240"/>
        <v>0</v>
      </c>
      <c r="E1386" s="30">
        <f t="shared" si="240"/>
        <v>0</v>
      </c>
      <c r="F1386" s="73">
        <f t="shared" si="241"/>
        <v>0</v>
      </c>
      <c r="G1386" s="43">
        <f t="shared" si="241"/>
        <v>0</v>
      </c>
      <c r="I1386" s="19">
        <f t="shared" si="235"/>
        <v>0</v>
      </c>
      <c r="J1386" s="138">
        <f t="shared" si="233"/>
        <v>0</v>
      </c>
      <c r="K1386" s="78">
        <f t="shared" si="236"/>
        <v>0</v>
      </c>
      <c r="L1386" s="144">
        <f t="shared" si="234"/>
        <v>0</v>
      </c>
      <c r="M1386" s="87">
        <f t="shared" si="237"/>
        <v>0</v>
      </c>
      <c r="N1386" s="14"/>
      <c r="O1386" s="14"/>
      <c r="P1386" s="14"/>
      <c r="Q1386" s="34"/>
      <c r="V1386" s="36">
        <f t="shared" si="238"/>
        <v>0</v>
      </c>
      <c r="W1386" s="36">
        <f t="shared" si="239"/>
        <v>0</v>
      </c>
    </row>
    <row r="1387" spans="1:23" x14ac:dyDescent="0.2">
      <c r="A1387" s="29">
        <v>42344</v>
      </c>
      <c r="B1387" s="30"/>
      <c r="C1387" s="30"/>
      <c r="D1387" s="2">
        <f t="shared" si="240"/>
        <v>0</v>
      </c>
      <c r="E1387" s="30">
        <f t="shared" si="240"/>
        <v>0</v>
      </c>
      <c r="F1387" s="73">
        <f t="shared" si="241"/>
        <v>0</v>
      </c>
      <c r="G1387" s="43">
        <f t="shared" si="241"/>
        <v>0</v>
      </c>
      <c r="I1387" s="19">
        <f t="shared" si="235"/>
        <v>0</v>
      </c>
      <c r="J1387" s="138">
        <f t="shared" si="233"/>
        <v>0</v>
      </c>
      <c r="K1387" s="78">
        <f t="shared" si="236"/>
        <v>0</v>
      </c>
      <c r="L1387" s="144">
        <f t="shared" si="234"/>
        <v>0</v>
      </c>
      <c r="M1387" s="87">
        <f t="shared" si="237"/>
        <v>0</v>
      </c>
      <c r="N1387" s="14"/>
      <c r="O1387" s="14"/>
      <c r="P1387" s="14"/>
      <c r="Q1387" s="34"/>
      <c r="V1387" s="36">
        <f t="shared" si="238"/>
        <v>0</v>
      </c>
      <c r="W1387" s="36">
        <f t="shared" si="239"/>
        <v>0</v>
      </c>
    </row>
    <row r="1388" spans="1:23" x14ac:dyDescent="0.2">
      <c r="A1388" s="29">
        <v>42345</v>
      </c>
      <c r="B1388" s="30"/>
      <c r="C1388" s="30"/>
      <c r="D1388" s="2">
        <f t="shared" si="240"/>
        <v>0</v>
      </c>
      <c r="E1388" s="30">
        <f t="shared" si="240"/>
        <v>0</v>
      </c>
      <c r="F1388" s="73">
        <f t="shared" si="241"/>
        <v>0</v>
      </c>
      <c r="G1388" s="43">
        <f t="shared" si="241"/>
        <v>0</v>
      </c>
      <c r="I1388" s="19">
        <f t="shared" si="235"/>
        <v>0</v>
      </c>
      <c r="J1388" s="138">
        <f t="shared" si="233"/>
        <v>0</v>
      </c>
      <c r="K1388" s="78">
        <f t="shared" si="236"/>
        <v>0</v>
      </c>
      <c r="L1388" s="144">
        <f t="shared" si="234"/>
        <v>0</v>
      </c>
      <c r="M1388" s="87">
        <f t="shared" si="237"/>
        <v>0</v>
      </c>
      <c r="N1388" s="14"/>
      <c r="O1388" s="14"/>
      <c r="P1388" s="14"/>
      <c r="Q1388" s="34"/>
      <c r="V1388" s="36">
        <f t="shared" si="238"/>
        <v>0</v>
      </c>
      <c r="W1388" s="36">
        <f t="shared" si="239"/>
        <v>0</v>
      </c>
    </row>
    <row r="1389" spans="1:23" x14ac:dyDescent="0.2">
      <c r="A1389" s="29">
        <v>42346</v>
      </c>
      <c r="B1389" s="30"/>
      <c r="C1389" s="30"/>
      <c r="D1389" s="2">
        <f t="shared" si="240"/>
        <v>0</v>
      </c>
      <c r="E1389" s="30">
        <f t="shared" si="240"/>
        <v>0</v>
      </c>
      <c r="F1389" s="73">
        <f t="shared" si="241"/>
        <v>0</v>
      </c>
      <c r="G1389" s="43">
        <f t="shared" si="241"/>
        <v>0</v>
      </c>
      <c r="I1389" s="19">
        <f t="shared" si="235"/>
        <v>0</v>
      </c>
      <c r="J1389" s="138">
        <f t="shared" si="233"/>
        <v>0</v>
      </c>
      <c r="K1389" s="78">
        <f t="shared" si="236"/>
        <v>0</v>
      </c>
      <c r="L1389" s="144">
        <f t="shared" si="234"/>
        <v>0</v>
      </c>
      <c r="M1389" s="87">
        <f t="shared" si="237"/>
        <v>0</v>
      </c>
      <c r="N1389" s="14"/>
      <c r="O1389" s="14"/>
      <c r="P1389" s="14"/>
      <c r="Q1389" s="34"/>
      <c r="V1389" s="36">
        <f t="shared" si="238"/>
        <v>0</v>
      </c>
      <c r="W1389" s="36">
        <f t="shared" si="239"/>
        <v>0</v>
      </c>
    </row>
    <row r="1390" spans="1:23" x14ac:dyDescent="0.2">
      <c r="A1390" s="29">
        <v>42347</v>
      </c>
      <c r="B1390" s="30"/>
      <c r="C1390" s="30"/>
      <c r="D1390" s="2">
        <f t="shared" si="240"/>
        <v>0</v>
      </c>
      <c r="E1390" s="30">
        <f t="shared" si="240"/>
        <v>0</v>
      </c>
      <c r="F1390" s="73">
        <f t="shared" si="241"/>
        <v>0</v>
      </c>
      <c r="G1390" s="43">
        <f t="shared" si="241"/>
        <v>0</v>
      </c>
      <c r="I1390" s="31">
        <f t="shared" si="235"/>
        <v>0</v>
      </c>
      <c r="J1390" s="137">
        <f t="shared" si="233"/>
        <v>0</v>
      </c>
      <c r="K1390" s="77">
        <f t="shared" si="236"/>
        <v>0</v>
      </c>
      <c r="L1390" s="137">
        <f t="shared" si="234"/>
        <v>0</v>
      </c>
      <c r="M1390" s="77">
        <f t="shared" si="237"/>
        <v>0</v>
      </c>
      <c r="N1390" s="14"/>
      <c r="O1390" s="14"/>
      <c r="P1390" s="14"/>
      <c r="V1390" s="36">
        <f t="shared" si="238"/>
        <v>0</v>
      </c>
      <c r="W1390" s="36">
        <f t="shared" si="239"/>
        <v>0</v>
      </c>
    </row>
    <row r="1391" spans="1:23" x14ac:dyDescent="0.2">
      <c r="A1391" s="29">
        <v>42348</v>
      </c>
      <c r="B1391" s="30"/>
      <c r="C1391" s="30"/>
      <c r="D1391" s="2">
        <f t="shared" si="240"/>
        <v>0</v>
      </c>
      <c r="E1391" s="30">
        <f t="shared" si="240"/>
        <v>0</v>
      </c>
      <c r="F1391" s="73">
        <f t="shared" si="241"/>
        <v>0</v>
      </c>
      <c r="G1391" s="43">
        <f t="shared" si="241"/>
        <v>0</v>
      </c>
      <c r="I1391" s="31">
        <f t="shared" si="235"/>
        <v>0</v>
      </c>
      <c r="J1391" s="137">
        <f t="shared" ref="J1391:J1414" si="242">ROUND(IF(B1390&lt;=$R$1054,B1390*$S$1054/$O$1053,MAX(IF(B1390&lt;=$R$1055,B1390*$S$1055/$O$1053,MAX(IF(B1390&lt;=$R$1056,B1390*$S$1056/$O$1053,MAX(IF(B1390&lt;=$R$1057,B1390*$S$1057/$O$1053,MAX(IF(B1390&lt;=$R$1058,B1390*$S$1058/$O$1053,MAX(IF(B1390&lt;=$R$1059,B1390*$S$1059/$O$1053,MAX(IF(B1390&gt;$R$1060,B1390*$S$1060/$O$1053,0),$R$1059*$S$1059/$O$1053)),$R$1058*$S$1058/$O$1053)),$R$1057*$S$1057/$O$1053)),$R$1056*$S$1056/$O$1053)),$R$1055*$S$1055/$O$1053)),$R$1054*$S$1054/$O$1053)),4)</f>
        <v>0</v>
      </c>
      <c r="K1391" s="77">
        <f t="shared" si="236"/>
        <v>0</v>
      </c>
      <c r="L1391" s="137">
        <f t="shared" si="234"/>
        <v>0</v>
      </c>
      <c r="M1391" s="77">
        <f t="shared" si="237"/>
        <v>0</v>
      </c>
      <c r="N1391" s="14"/>
      <c r="O1391" s="14"/>
      <c r="P1391" s="14"/>
      <c r="V1391" s="36">
        <f t="shared" si="238"/>
        <v>0</v>
      </c>
      <c r="W1391" s="36">
        <f t="shared" si="239"/>
        <v>0</v>
      </c>
    </row>
    <row r="1392" spans="1:23" x14ac:dyDescent="0.2">
      <c r="A1392" s="29">
        <v>42349</v>
      </c>
      <c r="B1392" s="30"/>
      <c r="C1392" s="30"/>
      <c r="D1392" s="2">
        <f t="shared" si="240"/>
        <v>0</v>
      </c>
      <c r="E1392" s="30">
        <f t="shared" si="240"/>
        <v>0</v>
      </c>
      <c r="F1392" s="73">
        <f t="shared" si="241"/>
        <v>0</v>
      </c>
      <c r="G1392" s="43">
        <f t="shared" si="241"/>
        <v>0</v>
      </c>
      <c r="I1392" s="19">
        <f t="shared" si="235"/>
        <v>0</v>
      </c>
      <c r="J1392" s="138">
        <f t="shared" si="242"/>
        <v>0</v>
      </c>
      <c r="K1392" s="78">
        <f t="shared" si="236"/>
        <v>0</v>
      </c>
      <c r="L1392" s="144">
        <f t="shared" si="234"/>
        <v>0</v>
      </c>
      <c r="M1392" s="87">
        <f t="shared" si="237"/>
        <v>0</v>
      </c>
      <c r="N1392" s="14"/>
      <c r="O1392" s="14"/>
      <c r="P1392" s="14"/>
      <c r="V1392" s="36">
        <f t="shared" si="238"/>
        <v>0</v>
      </c>
      <c r="W1392" s="36">
        <f t="shared" si="239"/>
        <v>0</v>
      </c>
    </row>
    <row r="1393" spans="1:23" x14ac:dyDescent="0.2">
      <c r="A1393" s="29">
        <v>42350</v>
      </c>
      <c r="B1393" s="30"/>
      <c r="C1393" s="30"/>
      <c r="D1393" s="2">
        <f t="shared" si="240"/>
        <v>0</v>
      </c>
      <c r="E1393" s="30">
        <f t="shared" si="240"/>
        <v>0</v>
      </c>
      <c r="F1393" s="73">
        <f t="shared" si="241"/>
        <v>0</v>
      </c>
      <c r="G1393" s="43">
        <f t="shared" si="241"/>
        <v>0</v>
      </c>
      <c r="I1393" s="19">
        <f t="shared" si="235"/>
        <v>0</v>
      </c>
      <c r="J1393" s="138">
        <f t="shared" si="242"/>
        <v>0</v>
      </c>
      <c r="K1393" s="78">
        <f t="shared" si="236"/>
        <v>0</v>
      </c>
      <c r="L1393" s="144">
        <f t="shared" si="234"/>
        <v>0</v>
      </c>
      <c r="M1393" s="87">
        <f t="shared" si="237"/>
        <v>0</v>
      </c>
      <c r="N1393" s="14"/>
      <c r="O1393" s="14"/>
      <c r="P1393" s="14"/>
      <c r="V1393" s="36">
        <f t="shared" si="238"/>
        <v>0</v>
      </c>
      <c r="W1393" s="36">
        <f t="shared" si="239"/>
        <v>0</v>
      </c>
    </row>
    <row r="1394" spans="1:23" x14ac:dyDescent="0.2">
      <c r="A1394" s="29">
        <v>42351</v>
      </c>
      <c r="B1394" s="30"/>
      <c r="C1394" s="33"/>
      <c r="D1394" s="2">
        <f t="shared" si="240"/>
        <v>0</v>
      </c>
      <c r="E1394" s="30">
        <f t="shared" si="240"/>
        <v>0</v>
      </c>
      <c r="F1394" s="73">
        <f t="shared" si="241"/>
        <v>0</v>
      </c>
      <c r="G1394" s="43">
        <f t="shared" si="241"/>
        <v>0</v>
      </c>
      <c r="I1394" s="19">
        <f t="shared" si="235"/>
        <v>0</v>
      </c>
      <c r="J1394" s="138">
        <f t="shared" si="242"/>
        <v>0</v>
      </c>
      <c r="K1394" s="78">
        <f t="shared" si="236"/>
        <v>0</v>
      </c>
      <c r="L1394" s="144">
        <f t="shared" si="234"/>
        <v>0</v>
      </c>
      <c r="M1394" s="87">
        <f t="shared" si="237"/>
        <v>0</v>
      </c>
      <c r="N1394" s="14"/>
      <c r="O1394" s="14"/>
      <c r="P1394" s="14"/>
      <c r="V1394" s="36">
        <f t="shared" si="238"/>
        <v>0</v>
      </c>
      <c r="W1394" s="36">
        <f t="shared" si="239"/>
        <v>0</v>
      </c>
    </row>
    <row r="1395" spans="1:23" x14ac:dyDescent="0.2">
      <c r="A1395" s="29">
        <v>42352</v>
      </c>
      <c r="B1395" s="30"/>
      <c r="C1395" s="30"/>
      <c r="D1395" s="2">
        <f t="shared" si="240"/>
        <v>0</v>
      </c>
      <c r="E1395" s="30">
        <f t="shared" si="240"/>
        <v>0</v>
      </c>
      <c r="F1395" s="73">
        <f t="shared" si="241"/>
        <v>0</v>
      </c>
      <c r="G1395" s="43">
        <f t="shared" si="241"/>
        <v>0</v>
      </c>
      <c r="I1395" s="19">
        <f t="shared" si="235"/>
        <v>0</v>
      </c>
      <c r="J1395" s="138">
        <f t="shared" si="242"/>
        <v>0</v>
      </c>
      <c r="K1395" s="78">
        <f t="shared" si="236"/>
        <v>0</v>
      </c>
      <c r="L1395" s="144">
        <f t="shared" si="234"/>
        <v>0</v>
      </c>
      <c r="M1395" s="87">
        <f t="shared" si="237"/>
        <v>0</v>
      </c>
      <c r="N1395" s="14"/>
      <c r="O1395" s="14"/>
      <c r="P1395" s="14"/>
      <c r="V1395" s="36">
        <f t="shared" si="238"/>
        <v>0</v>
      </c>
      <c r="W1395" s="36">
        <f t="shared" si="239"/>
        <v>0</v>
      </c>
    </row>
    <row r="1396" spans="1:23" x14ac:dyDescent="0.2">
      <c r="A1396" s="29">
        <v>42353</v>
      </c>
      <c r="B1396" s="30"/>
      <c r="C1396" s="30"/>
      <c r="D1396" s="2">
        <f t="shared" si="240"/>
        <v>0</v>
      </c>
      <c r="E1396" s="30">
        <f t="shared" si="240"/>
        <v>0</v>
      </c>
      <c r="F1396" s="73">
        <f t="shared" si="241"/>
        <v>0</v>
      </c>
      <c r="G1396" s="43">
        <f t="shared" si="241"/>
        <v>0</v>
      </c>
      <c r="I1396" s="19">
        <f t="shared" si="235"/>
        <v>0</v>
      </c>
      <c r="J1396" s="138">
        <f t="shared" si="242"/>
        <v>0</v>
      </c>
      <c r="K1396" s="78">
        <f t="shared" si="236"/>
        <v>0</v>
      </c>
      <c r="L1396" s="144">
        <f t="shared" si="234"/>
        <v>0</v>
      </c>
      <c r="M1396" s="87">
        <f t="shared" si="237"/>
        <v>0</v>
      </c>
      <c r="N1396" s="14"/>
      <c r="O1396" s="14"/>
      <c r="P1396" s="14"/>
      <c r="V1396" s="36">
        <f t="shared" si="238"/>
        <v>0</v>
      </c>
      <c r="W1396" s="36">
        <f t="shared" si="239"/>
        <v>0</v>
      </c>
    </row>
    <row r="1397" spans="1:23" x14ac:dyDescent="0.2">
      <c r="A1397" s="29">
        <v>42354</v>
      </c>
      <c r="B1397" s="30"/>
      <c r="C1397" s="30"/>
      <c r="D1397" s="2">
        <f t="shared" si="240"/>
        <v>0</v>
      </c>
      <c r="E1397" s="30">
        <f t="shared" si="240"/>
        <v>0</v>
      </c>
      <c r="F1397" s="73">
        <f t="shared" si="241"/>
        <v>0</v>
      </c>
      <c r="G1397" s="43">
        <f t="shared" si="241"/>
        <v>0</v>
      </c>
      <c r="I1397" s="31">
        <f t="shared" si="235"/>
        <v>0</v>
      </c>
      <c r="J1397" s="137">
        <f t="shared" si="242"/>
        <v>0</v>
      </c>
      <c r="K1397" s="77">
        <f t="shared" si="236"/>
        <v>0</v>
      </c>
      <c r="L1397" s="137">
        <f t="shared" si="234"/>
        <v>0</v>
      </c>
      <c r="M1397" s="77">
        <f t="shared" si="237"/>
        <v>0</v>
      </c>
      <c r="N1397" s="14"/>
      <c r="O1397" s="14"/>
      <c r="P1397" s="14"/>
      <c r="V1397" s="36">
        <f t="shared" si="238"/>
        <v>0</v>
      </c>
      <c r="W1397" s="36">
        <f t="shared" si="239"/>
        <v>0</v>
      </c>
    </row>
    <row r="1398" spans="1:23" x14ac:dyDescent="0.2">
      <c r="A1398" s="29">
        <v>42355</v>
      </c>
      <c r="B1398" s="30"/>
      <c r="C1398" s="30"/>
      <c r="D1398" s="2">
        <f t="shared" si="240"/>
        <v>0</v>
      </c>
      <c r="E1398" s="30">
        <f t="shared" si="240"/>
        <v>0</v>
      </c>
      <c r="F1398" s="73">
        <f t="shared" si="241"/>
        <v>0</v>
      </c>
      <c r="G1398" s="43">
        <f t="shared" si="241"/>
        <v>0</v>
      </c>
      <c r="I1398" s="31">
        <f t="shared" si="235"/>
        <v>0</v>
      </c>
      <c r="J1398" s="137">
        <f t="shared" si="242"/>
        <v>0</v>
      </c>
      <c r="K1398" s="77">
        <f t="shared" si="236"/>
        <v>0</v>
      </c>
      <c r="L1398" s="137">
        <f t="shared" si="234"/>
        <v>0</v>
      </c>
      <c r="M1398" s="77">
        <f t="shared" si="237"/>
        <v>0</v>
      </c>
      <c r="N1398" s="14"/>
      <c r="O1398" s="14"/>
      <c r="P1398" s="14"/>
      <c r="V1398" s="36">
        <f t="shared" si="238"/>
        <v>0</v>
      </c>
      <c r="W1398" s="36">
        <f t="shared" si="239"/>
        <v>0</v>
      </c>
    </row>
    <row r="1399" spans="1:23" x14ac:dyDescent="0.2">
      <c r="A1399" s="29">
        <v>42356</v>
      </c>
      <c r="B1399" s="30"/>
      <c r="C1399" s="30"/>
      <c r="D1399" s="2">
        <f t="shared" si="240"/>
        <v>0</v>
      </c>
      <c r="E1399" s="30">
        <f t="shared" si="240"/>
        <v>0</v>
      </c>
      <c r="F1399" s="73">
        <f t="shared" si="241"/>
        <v>0</v>
      </c>
      <c r="G1399" s="43">
        <f t="shared" si="241"/>
        <v>0</v>
      </c>
      <c r="I1399" s="19">
        <f t="shared" si="235"/>
        <v>0</v>
      </c>
      <c r="J1399" s="138">
        <f t="shared" si="242"/>
        <v>0</v>
      </c>
      <c r="K1399" s="78">
        <f t="shared" si="236"/>
        <v>0</v>
      </c>
      <c r="L1399" s="144">
        <f t="shared" si="234"/>
        <v>0</v>
      </c>
      <c r="M1399" s="87">
        <f t="shared" si="237"/>
        <v>0</v>
      </c>
      <c r="N1399" s="14"/>
      <c r="O1399" s="14"/>
      <c r="P1399" s="14"/>
      <c r="V1399" s="36">
        <f t="shared" si="238"/>
        <v>0</v>
      </c>
      <c r="W1399" s="36">
        <f t="shared" si="239"/>
        <v>0</v>
      </c>
    </row>
    <row r="1400" spans="1:23" x14ac:dyDescent="0.2">
      <c r="A1400" s="29">
        <v>42357</v>
      </c>
      <c r="B1400" s="30"/>
      <c r="C1400" s="30"/>
      <c r="D1400" s="2">
        <f t="shared" si="240"/>
        <v>0</v>
      </c>
      <c r="E1400" s="30">
        <f t="shared" si="240"/>
        <v>0</v>
      </c>
      <c r="F1400" s="73">
        <f t="shared" si="241"/>
        <v>0</v>
      </c>
      <c r="G1400" s="43">
        <f t="shared" si="241"/>
        <v>0</v>
      </c>
      <c r="I1400" s="19">
        <f t="shared" si="235"/>
        <v>0</v>
      </c>
      <c r="J1400" s="138">
        <f t="shared" si="242"/>
        <v>0</v>
      </c>
      <c r="K1400" s="78">
        <f t="shared" si="236"/>
        <v>0</v>
      </c>
      <c r="L1400" s="144">
        <f t="shared" ref="L1400:L1414" si="243">ROUND(IF(B1399&lt;=$R$1064,B1399*$S$1064/$O$1053,IF(B1399&gt;$R$1065,B1399*$S$1065/$O$1053,0)),4)</f>
        <v>0</v>
      </c>
      <c r="M1400" s="87">
        <f t="shared" si="237"/>
        <v>0</v>
      </c>
      <c r="N1400" s="14"/>
      <c r="O1400" s="14"/>
      <c r="P1400" s="14"/>
      <c r="V1400" s="36">
        <f t="shared" si="238"/>
        <v>0</v>
      </c>
      <c r="W1400" s="36">
        <f t="shared" si="239"/>
        <v>0</v>
      </c>
    </row>
    <row r="1401" spans="1:23" x14ac:dyDescent="0.2">
      <c r="A1401" s="29">
        <v>42358</v>
      </c>
      <c r="B1401" s="30"/>
      <c r="C1401" s="30"/>
      <c r="D1401" s="2">
        <f t="shared" si="240"/>
        <v>0</v>
      </c>
      <c r="E1401" s="30">
        <f t="shared" si="240"/>
        <v>0</v>
      </c>
      <c r="F1401" s="73">
        <f t="shared" si="241"/>
        <v>0</v>
      </c>
      <c r="G1401" s="43">
        <f t="shared" si="241"/>
        <v>0</v>
      </c>
      <c r="I1401" s="19">
        <f t="shared" si="235"/>
        <v>0</v>
      </c>
      <c r="J1401" s="138">
        <f t="shared" si="242"/>
        <v>0</v>
      </c>
      <c r="K1401" s="78">
        <f t="shared" si="236"/>
        <v>0</v>
      </c>
      <c r="L1401" s="144">
        <f t="shared" si="243"/>
        <v>0</v>
      </c>
      <c r="M1401" s="87">
        <f t="shared" si="237"/>
        <v>0</v>
      </c>
      <c r="N1401" s="14"/>
      <c r="O1401" s="14"/>
      <c r="P1401" s="14"/>
      <c r="V1401" s="36">
        <f t="shared" si="238"/>
        <v>0</v>
      </c>
      <c r="W1401" s="36">
        <f t="shared" si="239"/>
        <v>0</v>
      </c>
    </row>
    <row r="1402" spans="1:23" x14ac:dyDescent="0.2">
      <c r="A1402" s="29">
        <v>42359</v>
      </c>
      <c r="B1402" s="30"/>
      <c r="C1402" s="30"/>
      <c r="D1402" s="2">
        <f t="shared" si="240"/>
        <v>0</v>
      </c>
      <c r="E1402" s="30">
        <f t="shared" si="240"/>
        <v>0</v>
      </c>
      <c r="F1402" s="73">
        <f t="shared" si="241"/>
        <v>0</v>
      </c>
      <c r="G1402" s="43">
        <f t="shared" si="241"/>
        <v>0</v>
      </c>
      <c r="I1402" s="19">
        <f t="shared" si="235"/>
        <v>0</v>
      </c>
      <c r="J1402" s="138">
        <f t="shared" si="242"/>
        <v>0</v>
      </c>
      <c r="K1402" s="78">
        <f t="shared" si="236"/>
        <v>0</v>
      </c>
      <c r="L1402" s="144">
        <f t="shared" si="243"/>
        <v>0</v>
      </c>
      <c r="M1402" s="87">
        <f t="shared" si="237"/>
        <v>0</v>
      </c>
      <c r="N1402" s="14"/>
      <c r="O1402" s="14"/>
      <c r="P1402" s="14"/>
      <c r="V1402" s="36">
        <f t="shared" si="238"/>
        <v>0</v>
      </c>
      <c r="W1402" s="36">
        <f t="shared" si="239"/>
        <v>0</v>
      </c>
    </row>
    <row r="1403" spans="1:23" x14ac:dyDescent="0.2">
      <c r="A1403" s="29">
        <v>42360</v>
      </c>
      <c r="B1403" s="30"/>
      <c r="C1403" s="30"/>
      <c r="D1403" s="2">
        <f t="shared" si="240"/>
        <v>0</v>
      </c>
      <c r="E1403" s="30">
        <f t="shared" si="240"/>
        <v>0</v>
      </c>
      <c r="F1403" s="73">
        <f t="shared" si="241"/>
        <v>0</v>
      </c>
      <c r="G1403" s="43">
        <f t="shared" si="241"/>
        <v>0</v>
      </c>
      <c r="I1403" s="19">
        <f t="shared" si="235"/>
        <v>0</v>
      </c>
      <c r="J1403" s="138">
        <f t="shared" si="242"/>
        <v>0</v>
      </c>
      <c r="K1403" s="78">
        <f t="shared" si="236"/>
        <v>0</v>
      </c>
      <c r="L1403" s="144">
        <f t="shared" si="243"/>
        <v>0</v>
      </c>
      <c r="M1403" s="87">
        <f t="shared" si="237"/>
        <v>0</v>
      </c>
      <c r="V1403" s="36">
        <f t="shared" si="238"/>
        <v>0</v>
      </c>
      <c r="W1403" s="36">
        <f t="shared" si="239"/>
        <v>0</v>
      </c>
    </row>
    <row r="1404" spans="1:23" x14ac:dyDescent="0.2">
      <c r="A1404" s="29">
        <v>42361</v>
      </c>
      <c r="B1404" s="30"/>
      <c r="C1404" s="30"/>
      <c r="D1404" s="2">
        <f t="shared" si="240"/>
        <v>0</v>
      </c>
      <c r="E1404" s="30">
        <f t="shared" si="240"/>
        <v>0</v>
      </c>
      <c r="F1404" s="73">
        <f t="shared" si="241"/>
        <v>0</v>
      </c>
      <c r="G1404" s="43">
        <f t="shared" si="241"/>
        <v>0</v>
      </c>
      <c r="I1404" s="31">
        <f t="shared" ref="I1404:I1414" si="244">ROUND(B1403*$N$2/$O$1053,2)</f>
        <v>0</v>
      </c>
      <c r="J1404" s="137">
        <f t="shared" si="242"/>
        <v>0</v>
      </c>
      <c r="K1404" s="77">
        <f t="shared" si="236"/>
        <v>0</v>
      </c>
      <c r="L1404" s="137">
        <f t="shared" si="243"/>
        <v>0</v>
      </c>
      <c r="M1404" s="77">
        <f t="shared" si="237"/>
        <v>0</v>
      </c>
      <c r="V1404" s="36">
        <f t="shared" si="238"/>
        <v>0</v>
      </c>
      <c r="W1404" s="36">
        <f t="shared" si="239"/>
        <v>0</v>
      </c>
    </row>
    <row r="1405" spans="1:23" x14ac:dyDescent="0.2">
      <c r="A1405" s="29">
        <v>42362</v>
      </c>
      <c r="B1405" s="30"/>
      <c r="C1405" s="30"/>
      <c r="D1405" s="2">
        <f t="shared" si="240"/>
        <v>0</v>
      </c>
      <c r="E1405" s="30">
        <f t="shared" si="240"/>
        <v>0</v>
      </c>
      <c r="F1405" s="73">
        <f t="shared" si="241"/>
        <v>0</v>
      </c>
      <c r="G1405" s="43">
        <f t="shared" si="241"/>
        <v>0</v>
      </c>
      <c r="I1405" s="31">
        <f t="shared" si="244"/>
        <v>0</v>
      </c>
      <c r="J1405" s="137">
        <f t="shared" si="242"/>
        <v>0</v>
      </c>
      <c r="K1405" s="77">
        <f t="shared" si="236"/>
        <v>0</v>
      </c>
      <c r="L1405" s="137">
        <f t="shared" si="243"/>
        <v>0</v>
      </c>
      <c r="M1405" s="77">
        <f t="shared" si="237"/>
        <v>0</v>
      </c>
      <c r="V1405" s="36">
        <f t="shared" si="238"/>
        <v>0</v>
      </c>
      <c r="W1405" s="36">
        <f t="shared" si="239"/>
        <v>0</v>
      </c>
    </row>
    <row r="1406" spans="1:23" x14ac:dyDescent="0.2">
      <c r="A1406" s="29">
        <v>42363</v>
      </c>
      <c r="B1406" s="30"/>
      <c r="C1406" s="30"/>
      <c r="D1406" s="2">
        <f t="shared" si="240"/>
        <v>0</v>
      </c>
      <c r="E1406" s="30">
        <f t="shared" si="240"/>
        <v>0</v>
      </c>
      <c r="F1406" s="73">
        <f t="shared" si="241"/>
        <v>0</v>
      </c>
      <c r="G1406" s="43">
        <f t="shared" si="241"/>
        <v>0</v>
      </c>
      <c r="I1406" s="19">
        <f t="shared" si="244"/>
        <v>0</v>
      </c>
      <c r="J1406" s="138">
        <f t="shared" si="242"/>
        <v>0</v>
      </c>
      <c r="K1406" s="78">
        <f t="shared" si="236"/>
        <v>0</v>
      </c>
      <c r="L1406" s="144">
        <f t="shared" si="243"/>
        <v>0</v>
      </c>
      <c r="M1406" s="87">
        <f t="shared" si="237"/>
        <v>0</v>
      </c>
      <c r="N1406" s="191" t="s">
        <v>54</v>
      </c>
      <c r="O1406" s="191"/>
      <c r="P1406" s="191"/>
      <c r="V1406" s="36">
        <f t="shared" si="238"/>
        <v>0</v>
      </c>
      <c r="W1406" s="36">
        <f t="shared" si="239"/>
        <v>0</v>
      </c>
    </row>
    <row r="1407" spans="1:23" x14ac:dyDescent="0.2">
      <c r="A1407" s="29">
        <v>42364</v>
      </c>
      <c r="B1407" s="30"/>
      <c r="C1407" s="1"/>
      <c r="D1407" s="2">
        <f t="shared" si="240"/>
        <v>0</v>
      </c>
      <c r="E1407" s="30">
        <f t="shared" si="240"/>
        <v>0</v>
      </c>
      <c r="F1407" s="73">
        <f t="shared" si="241"/>
        <v>0</v>
      </c>
      <c r="G1407" s="43">
        <f t="shared" si="241"/>
        <v>0</v>
      </c>
      <c r="I1407" s="19">
        <f t="shared" si="244"/>
        <v>0</v>
      </c>
      <c r="J1407" s="138">
        <f t="shared" si="242"/>
        <v>0</v>
      </c>
      <c r="K1407" s="78">
        <f t="shared" si="236"/>
        <v>0</v>
      </c>
      <c r="L1407" s="144">
        <f t="shared" si="243"/>
        <v>0</v>
      </c>
      <c r="M1407" s="87">
        <f t="shared" si="237"/>
        <v>0</v>
      </c>
      <c r="N1407" s="119" t="s">
        <v>52</v>
      </c>
      <c r="O1407" s="120">
        <f>SUM(J1383:J1413)</f>
        <v>0</v>
      </c>
      <c r="P1407" s="76">
        <f>SUM(L1383:L1413)</f>
        <v>0</v>
      </c>
      <c r="V1407" s="36">
        <f t="shared" si="238"/>
        <v>0</v>
      </c>
      <c r="W1407" s="36">
        <f t="shared" si="239"/>
        <v>0</v>
      </c>
    </row>
    <row r="1408" spans="1:23" x14ac:dyDescent="0.2">
      <c r="A1408" s="29">
        <v>42365</v>
      </c>
      <c r="B1408" s="30"/>
      <c r="C1408" s="1"/>
      <c r="D1408" s="2">
        <f t="shared" si="240"/>
        <v>0</v>
      </c>
      <c r="E1408" s="30">
        <f t="shared" si="240"/>
        <v>0</v>
      </c>
      <c r="F1408" s="73">
        <f t="shared" si="241"/>
        <v>0</v>
      </c>
      <c r="G1408" s="43">
        <f t="shared" si="241"/>
        <v>0</v>
      </c>
      <c r="I1408" s="19">
        <f t="shared" si="244"/>
        <v>0</v>
      </c>
      <c r="J1408" s="138">
        <f t="shared" si="242"/>
        <v>0</v>
      </c>
      <c r="K1408" s="78">
        <f t="shared" si="236"/>
        <v>0</v>
      </c>
      <c r="L1408" s="144">
        <f t="shared" si="243"/>
        <v>0</v>
      </c>
      <c r="M1408" s="87">
        <f t="shared" si="237"/>
        <v>0</v>
      </c>
      <c r="N1408" s="119" t="s">
        <v>53</v>
      </c>
      <c r="O1408" s="76">
        <f>SUM(K1383:K1413)</f>
        <v>0</v>
      </c>
      <c r="P1408" s="76">
        <f>SUM(M1383:M1413)</f>
        <v>0</v>
      </c>
      <c r="V1408" s="36">
        <f t="shared" si="238"/>
        <v>0</v>
      </c>
      <c r="W1408" s="36">
        <f t="shared" si="239"/>
        <v>0</v>
      </c>
    </row>
    <row r="1409" spans="1:23" x14ac:dyDescent="0.2">
      <c r="A1409" s="29">
        <v>42366</v>
      </c>
      <c r="B1409" s="30"/>
      <c r="C1409" s="1"/>
      <c r="D1409" s="2">
        <f t="shared" si="240"/>
        <v>0</v>
      </c>
      <c r="E1409" s="30">
        <f t="shared" si="240"/>
        <v>0</v>
      </c>
      <c r="F1409" s="73">
        <f t="shared" si="241"/>
        <v>0</v>
      </c>
      <c r="G1409" s="43">
        <f t="shared" si="241"/>
        <v>0</v>
      </c>
      <c r="I1409" s="19">
        <f t="shared" si="244"/>
        <v>0</v>
      </c>
      <c r="J1409" s="138">
        <f t="shared" si="242"/>
        <v>0</v>
      </c>
      <c r="K1409" s="78">
        <f t="shared" si="236"/>
        <v>0</v>
      </c>
      <c r="L1409" s="144">
        <f t="shared" si="243"/>
        <v>0</v>
      </c>
      <c r="M1409" s="87">
        <f t="shared" si="237"/>
        <v>0</v>
      </c>
      <c r="N1409" s="186" t="s">
        <v>16</v>
      </c>
      <c r="O1409" s="186"/>
      <c r="P1409" s="186"/>
      <c r="V1409" s="36">
        <f t="shared" si="238"/>
        <v>0</v>
      </c>
      <c r="W1409" s="36">
        <f t="shared" si="239"/>
        <v>0</v>
      </c>
    </row>
    <row r="1410" spans="1:23" x14ac:dyDescent="0.2">
      <c r="A1410" s="29">
        <v>42367</v>
      </c>
      <c r="B1410" s="30"/>
      <c r="C1410" s="1"/>
      <c r="D1410" s="2">
        <f t="shared" si="240"/>
        <v>0</v>
      </c>
      <c r="E1410" s="30">
        <f t="shared" si="240"/>
        <v>0</v>
      </c>
      <c r="F1410" s="73">
        <f t="shared" si="241"/>
        <v>0</v>
      </c>
      <c r="G1410" s="43">
        <f t="shared" si="241"/>
        <v>0</v>
      </c>
      <c r="I1410" s="19">
        <f t="shared" si="244"/>
        <v>0</v>
      </c>
      <c r="J1410" s="138">
        <f t="shared" si="242"/>
        <v>0</v>
      </c>
      <c r="K1410" s="78">
        <f t="shared" si="236"/>
        <v>0</v>
      </c>
      <c r="L1410" s="144">
        <f t="shared" si="243"/>
        <v>0</v>
      </c>
      <c r="M1410" s="87">
        <f t="shared" si="237"/>
        <v>0</v>
      </c>
      <c r="N1410" s="92" t="s">
        <v>43</v>
      </c>
      <c r="O1410" s="172" t="s">
        <v>39</v>
      </c>
      <c r="P1410" s="93" t="s">
        <v>40</v>
      </c>
      <c r="V1410" s="36">
        <f t="shared" si="238"/>
        <v>0</v>
      </c>
      <c r="W1410" s="36">
        <f t="shared" si="239"/>
        <v>0</v>
      </c>
    </row>
    <row r="1411" spans="1:23" x14ac:dyDescent="0.2">
      <c r="A1411" s="29">
        <v>42368</v>
      </c>
      <c r="B1411" s="30"/>
      <c r="C1411" s="1"/>
      <c r="D1411" s="2">
        <f t="shared" si="240"/>
        <v>0</v>
      </c>
      <c r="E1411" s="30">
        <f t="shared" si="240"/>
        <v>0</v>
      </c>
      <c r="F1411" s="73">
        <f t="shared" si="241"/>
        <v>0</v>
      </c>
      <c r="G1411" s="43">
        <f t="shared" si="241"/>
        <v>0</v>
      </c>
      <c r="I1411" s="32">
        <f t="shared" si="244"/>
        <v>0</v>
      </c>
      <c r="J1411" s="138">
        <f t="shared" si="242"/>
        <v>0</v>
      </c>
      <c r="K1411" s="78">
        <f t="shared" si="236"/>
        <v>0</v>
      </c>
      <c r="L1411" s="144">
        <f t="shared" si="243"/>
        <v>0</v>
      </c>
      <c r="M1411" s="87">
        <f t="shared" si="237"/>
        <v>0</v>
      </c>
      <c r="N1411" s="97">
        <f>SUM(I1383:I1411)</f>
        <v>0</v>
      </c>
      <c r="O1411" s="98">
        <f>IF(SUM(J1383:J1413)&lt;20000,20000,SUM(J1383:J1413))</f>
        <v>20000</v>
      </c>
      <c r="P1411" s="99">
        <f>IF(SUM(L1383:L1413)&lt;6000,6000,SUM(L1383:L1413))</f>
        <v>6000</v>
      </c>
      <c r="V1411" s="36">
        <f t="shared" si="238"/>
        <v>0</v>
      </c>
      <c r="W1411" s="36">
        <f t="shared" si="239"/>
        <v>0</v>
      </c>
    </row>
    <row r="1412" spans="1:23" s="39" customFormat="1" x14ac:dyDescent="0.2">
      <c r="A1412" s="29">
        <v>42369</v>
      </c>
      <c r="B1412" s="30"/>
      <c r="C1412" s="2"/>
      <c r="D1412" s="2">
        <f t="shared" si="240"/>
        <v>0</v>
      </c>
      <c r="E1412" s="30">
        <f t="shared" si="240"/>
        <v>0</v>
      </c>
      <c r="F1412" s="73">
        <f t="shared" si="241"/>
        <v>0</v>
      </c>
      <c r="G1412" s="43">
        <f t="shared" si="241"/>
        <v>0</v>
      </c>
      <c r="I1412" s="31">
        <f t="shared" si="244"/>
        <v>0</v>
      </c>
      <c r="J1412" s="137">
        <f t="shared" si="242"/>
        <v>0</v>
      </c>
      <c r="K1412" s="77">
        <f t="shared" si="236"/>
        <v>0</v>
      </c>
      <c r="L1412" s="137">
        <f t="shared" si="243"/>
        <v>0</v>
      </c>
      <c r="M1412" s="77">
        <f t="shared" si="237"/>
        <v>0</v>
      </c>
      <c r="N1412" s="94">
        <f>ROUND(N1411*18/118,2)</f>
        <v>0</v>
      </c>
      <c r="O1412" s="95">
        <f>IF(O1411=TRUE,SUM(K1383:K1413),O1411*18%)</f>
        <v>3600</v>
      </c>
      <c r="P1412" s="96">
        <f>IF(P1411=TRUE,SUM(M1383:M1413),P1411*18%)</f>
        <v>1080</v>
      </c>
      <c r="V1412" s="36">
        <f t="shared" si="238"/>
        <v>0</v>
      </c>
      <c r="W1412" s="36">
        <f t="shared" si="239"/>
        <v>0</v>
      </c>
    </row>
    <row r="1413" spans="1:23" x14ac:dyDescent="0.2">
      <c r="A1413" s="29">
        <v>42370</v>
      </c>
      <c r="B1413" s="30"/>
      <c r="C1413" s="1"/>
      <c r="D1413" s="2">
        <f t="shared" si="240"/>
        <v>0</v>
      </c>
      <c r="E1413" s="30">
        <f t="shared" si="240"/>
        <v>0</v>
      </c>
      <c r="F1413" s="73">
        <f t="shared" si="241"/>
        <v>0</v>
      </c>
      <c r="G1413" s="43">
        <f t="shared" si="241"/>
        <v>0</v>
      </c>
      <c r="I1413" s="31">
        <f t="shared" si="244"/>
        <v>0</v>
      </c>
      <c r="J1413" s="139">
        <f t="shared" si="242"/>
        <v>0</v>
      </c>
      <c r="K1413" s="79">
        <f t="shared" si="236"/>
        <v>0</v>
      </c>
      <c r="L1413" s="139">
        <f t="shared" si="243"/>
        <v>0</v>
      </c>
      <c r="M1413" s="79">
        <f t="shared" si="237"/>
        <v>0</v>
      </c>
      <c r="N1413" s="190" t="s">
        <v>47</v>
      </c>
      <c r="O1413" s="190"/>
      <c r="P1413" s="190"/>
      <c r="V1413" s="36">
        <f t="shared" si="238"/>
        <v>0</v>
      </c>
      <c r="W1413" s="36">
        <f t="shared" si="239"/>
        <v>0</v>
      </c>
    </row>
    <row r="1414" spans="1:23" x14ac:dyDescent="0.2">
      <c r="A1414" s="29">
        <v>42371</v>
      </c>
      <c r="B1414" s="30"/>
      <c r="C1414" s="1"/>
      <c r="D1414" s="2">
        <f t="shared" ref="D1414:E1414" si="245">IF(B1414-B1413=-B1414-B1413,0,B1414-B1413)</f>
        <v>0</v>
      </c>
      <c r="E1414" s="30">
        <f t="shared" si="245"/>
        <v>0</v>
      </c>
      <c r="F1414" s="73">
        <f t="shared" ref="F1414:G1414" si="246">IFERROR(D1414/B1413,0)</f>
        <v>0</v>
      </c>
      <c r="G1414" s="43">
        <f t="shared" si="246"/>
        <v>0</v>
      </c>
      <c r="I1414" s="31">
        <f t="shared" si="244"/>
        <v>0</v>
      </c>
      <c r="J1414" s="137">
        <f t="shared" si="242"/>
        <v>0</v>
      </c>
      <c r="K1414" s="77">
        <f t="shared" si="236"/>
        <v>0</v>
      </c>
      <c r="L1414" s="137">
        <f t="shared" si="243"/>
        <v>0</v>
      </c>
      <c r="M1414" s="77">
        <f t="shared" si="237"/>
        <v>0</v>
      </c>
      <c r="N1414" s="3"/>
      <c r="O1414" s="3"/>
      <c r="P1414" s="3"/>
    </row>
    <row r="1415" spans="1:23" ht="11.25" x14ac:dyDescent="0.2">
      <c r="A1415" s="3"/>
      <c r="B1415" s="3"/>
      <c r="C1415" s="3"/>
      <c r="D1415" s="3"/>
      <c r="E1415" s="3"/>
      <c r="F1415" s="3"/>
      <c r="G1415" s="3"/>
      <c r="I1415" s="3"/>
      <c r="J1415" s="140"/>
      <c r="K1415" s="83"/>
      <c r="L1415" s="140"/>
      <c r="M1415" s="83"/>
      <c r="N1415" s="3"/>
      <c r="O1415" s="3"/>
      <c r="P1415" s="3"/>
    </row>
    <row r="1416" spans="1:23" ht="11.25" x14ac:dyDescent="0.2">
      <c r="A1416" s="3"/>
      <c r="B1416" s="3"/>
      <c r="C1416" s="3"/>
      <c r="D1416" s="3"/>
      <c r="E1416" s="3"/>
      <c r="F1416" s="3"/>
      <c r="G1416" s="3"/>
      <c r="I1416" s="3"/>
      <c r="J1416" s="140"/>
      <c r="K1416" s="83"/>
      <c r="L1416" s="140"/>
      <c r="M1416" s="83"/>
      <c r="N1416" s="3"/>
      <c r="O1416" s="3"/>
      <c r="P1416" s="3"/>
    </row>
    <row r="1417" spans="1:23" ht="11.25" x14ac:dyDescent="0.2">
      <c r="A1417" s="3"/>
      <c r="B1417" s="3"/>
      <c r="C1417" s="3"/>
      <c r="D1417" s="3"/>
      <c r="E1417" s="3"/>
      <c r="F1417" s="3"/>
      <c r="G1417" s="3"/>
      <c r="I1417" s="3"/>
      <c r="J1417" s="140"/>
      <c r="K1417" s="83"/>
      <c r="L1417" s="140"/>
      <c r="M1417" s="83"/>
      <c r="N1417" s="3"/>
      <c r="O1417" s="3"/>
      <c r="P1417" s="3"/>
    </row>
    <row r="1418" spans="1:23" ht="11.25" x14ac:dyDescent="0.2">
      <c r="A1418" s="3"/>
      <c r="B1418" s="3"/>
      <c r="C1418" s="3"/>
      <c r="D1418" s="3"/>
      <c r="E1418" s="3"/>
      <c r="F1418" s="3"/>
      <c r="G1418" s="3"/>
      <c r="I1418" s="3"/>
      <c r="J1418" s="140"/>
      <c r="K1418" s="83"/>
      <c r="L1418" s="140"/>
      <c r="M1418" s="83"/>
      <c r="N1418" s="3"/>
      <c r="O1418" s="3"/>
      <c r="P1418" s="3"/>
    </row>
    <row r="1419" spans="1:23" ht="11.25" x14ac:dyDescent="0.2">
      <c r="A1419" s="3"/>
      <c r="B1419" s="3"/>
      <c r="C1419" s="3"/>
      <c r="D1419" s="3"/>
      <c r="E1419" s="3"/>
      <c r="F1419" s="3"/>
      <c r="G1419" s="3"/>
      <c r="I1419" s="3"/>
      <c r="J1419" s="140"/>
      <c r="K1419" s="83"/>
      <c r="L1419" s="140"/>
      <c r="M1419" s="83"/>
      <c r="N1419" s="3"/>
      <c r="O1419" s="3"/>
      <c r="P1419" s="3"/>
    </row>
    <row r="1420" spans="1:23" ht="11.25" x14ac:dyDescent="0.2">
      <c r="A1420" s="3"/>
      <c r="B1420" s="3"/>
      <c r="C1420" s="3"/>
      <c r="D1420" s="3"/>
      <c r="E1420" s="3"/>
      <c r="F1420" s="3"/>
      <c r="G1420" s="3"/>
      <c r="I1420" s="3"/>
      <c r="J1420" s="140"/>
      <c r="K1420" s="83"/>
      <c r="L1420" s="140"/>
      <c r="M1420" s="83"/>
      <c r="N1420" s="3"/>
      <c r="O1420" s="3"/>
      <c r="P1420" s="3"/>
    </row>
    <row r="1421" spans="1:23" ht="11.25" x14ac:dyDescent="0.2">
      <c r="A1421" s="3"/>
      <c r="B1421" s="3"/>
      <c r="C1421" s="3"/>
      <c r="D1421" s="3"/>
      <c r="E1421" s="3"/>
      <c r="F1421" s="3"/>
      <c r="G1421" s="3"/>
      <c r="I1421" s="3"/>
      <c r="J1421" s="140"/>
      <c r="K1421" s="83"/>
      <c r="L1421" s="140"/>
      <c r="M1421" s="83"/>
      <c r="N1421" s="3"/>
      <c r="O1421" s="3"/>
      <c r="P1421" s="3"/>
    </row>
    <row r="1422" spans="1:23" ht="11.25" x14ac:dyDescent="0.2">
      <c r="A1422" s="3"/>
      <c r="B1422" s="3"/>
      <c r="C1422" s="3"/>
      <c r="D1422" s="3"/>
      <c r="E1422" s="3"/>
      <c r="F1422" s="3"/>
      <c r="G1422" s="3"/>
      <c r="I1422" s="3"/>
      <c r="J1422" s="140"/>
      <c r="K1422" s="83"/>
      <c r="L1422" s="140"/>
      <c r="M1422" s="83"/>
      <c r="N1422" s="3"/>
      <c r="O1422" s="3"/>
      <c r="P1422" s="3"/>
    </row>
    <row r="1423" spans="1:23" ht="11.25" x14ac:dyDescent="0.2">
      <c r="A1423" s="3"/>
      <c r="B1423" s="3"/>
      <c r="C1423" s="3"/>
      <c r="D1423" s="3"/>
      <c r="E1423" s="3"/>
      <c r="F1423" s="3"/>
      <c r="G1423" s="3"/>
      <c r="I1423" s="3"/>
      <c r="J1423" s="140"/>
      <c r="K1423" s="83"/>
      <c r="L1423" s="140"/>
      <c r="M1423" s="83"/>
      <c r="N1423" s="3"/>
      <c r="O1423" s="3"/>
      <c r="P1423" s="3"/>
    </row>
    <row r="1424" spans="1:23" ht="11.25" x14ac:dyDescent="0.2">
      <c r="A1424" s="3"/>
      <c r="B1424" s="3"/>
      <c r="C1424" s="3"/>
      <c r="D1424" s="3"/>
      <c r="E1424" s="3"/>
      <c r="F1424" s="3"/>
      <c r="G1424" s="3"/>
      <c r="I1424" s="3"/>
      <c r="J1424" s="140"/>
      <c r="K1424" s="83"/>
      <c r="L1424" s="140"/>
      <c r="M1424" s="83"/>
      <c r="N1424" s="3"/>
      <c r="O1424" s="3"/>
      <c r="P1424" s="3"/>
    </row>
    <row r="1425" spans="1:16" ht="11.25" x14ac:dyDescent="0.2">
      <c r="A1425" s="3"/>
      <c r="B1425" s="3"/>
      <c r="C1425" s="3"/>
      <c r="D1425" s="3"/>
      <c r="E1425" s="3"/>
      <c r="F1425" s="3"/>
      <c r="G1425" s="3"/>
      <c r="I1425" s="3"/>
      <c r="J1425" s="140"/>
      <c r="K1425" s="83"/>
      <c r="L1425" s="140"/>
      <c r="M1425" s="83"/>
      <c r="N1425" s="3"/>
      <c r="O1425" s="3"/>
      <c r="P1425" s="3"/>
    </row>
    <row r="1426" spans="1:16" ht="11.25" x14ac:dyDescent="0.2">
      <c r="A1426" s="3"/>
      <c r="B1426" s="3"/>
      <c r="C1426" s="3"/>
      <c r="D1426" s="3"/>
      <c r="E1426" s="3"/>
      <c r="F1426" s="3"/>
      <c r="G1426" s="3"/>
      <c r="I1426" s="3"/>
      <c r="J1426" s="140"/>
      <c r="K1426" s="83"/>
      <c r="L1426" s="140"/>
      <c r="M1426" s="83"/>
      <c r="N1426" s="3"/>
      <c r="O1426" s="3"/>
      <c r="P1426" s="3"/>
    </row>
    <row r="1427" spans="1:16" ht="11.25" x14ac:dyDescent="0.2">
      <c r="A1427" s="3"/>
      <c r="B1427" s="3"/>
      <c r="C1427" s="3"/>
      <c r="D1427" s="3"/>
      <c r="E1427" s="3"/>
      <c r="F1427" s="3"/>
      <c r="G1427" s="3"/>
      <c r="I1427" s="3"/>
      <c r="J1427" s="140"/>
      <c r="K1427" s="83"/>
      <c r="L1427" s="140"/>
      <c r="M1427" s="83"/>
      <c r="N1427" s="3"/>
      <c r="O1427" s="3"/>
      <c r="P1427" s="3"/>
    </row>
    <row r="1428" spans="1:16" ht="11.25" x14ac:dyDescent="0.2">
      <c r="A1428" s="3"/>
      <c r="B1428" s="3"/>
      <c r="C1428" s="3"/>
      <c r="D1428" s="3"/>
      <c r="E1428" s="3"/>
      <c r="F1428" s="3"/>
      <c r="G1428" s="3"/>
      <c r="I1428" s="3"/>
      <c r="J1428" s="140"/>
      <c r="K1428" s="83"/>
      <c r="L1428" s="140"/>
      <c r="M1428" s="83"/>
      <c r="N1428" s="3"/>
      <c r="O1428" s="3"/>
      <c r="P1428" s="3"/>
    </row>
    <row r="1429" spans="1:16" ht="11.25" x14ac:dyDescent="0.2">
      <c r="A1429" s="3"/>
      <c r="B1429" s="3"/>
      <c r="C1429" s="3"/>
      <c r="D1429" s="3"/>
      <c r="E1429" s="3"/>
      <c r="F1429" s="3"/>
      <c r="G1429" s="3"/>
      <c r="I1429" s="3"/>
      <c r="J1429" s="140"/>
      <c r="K1429" s="83"/>
      <c r="L1429" s="140"/>
      <c r="M1429" s="83"/>
      <c r="N1429" s="3"/>
      <c r="O1429" s="3"/>
      <c r="P1429" s="3"/>
    </row>
    <row r="1430" spans="1:16" ht="11.25" x14ac:dyDescent="0.2">
      <c r="A1430" s="3"/>
      <c r="B1430" s="3"/>
      <c r="C1430" s="3"/>
      <c r="D1430" s="3"/>
      <c r="E1430" s="3"/>
      <c r="F1430" s="3"/>
      <c r="G1430" s="3"/>
      <c r="I1430" s="3"/>
      <c r="J1430" s="140"/>
      <c r="K1430" s="83"/>
      <c r="L1430" s="140"/>
      <c r="M1430" s="83"/>
      <c r="N1430" s="3"/>
      <c r="O1430" s="3"/>
      <c r="P1430" s="3"/>
    </row>
    <row r="1431" spans="1:16" ht="11.25" x14ac:dyDescent="0.2">
      <c r="A1431" s="3"/>
      <c r="B1431" s="3"/>
      <c r="C1431" s="3"/>
      <c r="D1431" s="3"/>
      <c r="E1431" s="3"/>
      <c r="F1431" s="3"/>
      <c r="G1431" s="3"/>
      <c r="I1431" s="3"/>
      <c r="J1431" s="140"/>
      <c r="K1431" s="83"/>
      <c r="L1431" s="140"/>
      <c r="M1431" s="83"/>
      <c r="N1431" s="3"/>
      <c r="O1431" s="3"/>
      <c r="P1431" s="3"/>
    </row>
    <row r="1432" spans="1:16" ht="11.25" x14ac:dyDescent="0.2">
      <c r="A1432" s="3"/>
      <c r="B1432" s="3"/>
      <c r="C1432" s="3"/>
      <c r="D1432" s="3"/>
      <c r="E1432" s="3"/>
      <c r="F1432" s="3"/>
      <c r="G1432" s="3"/>
      <c r="I1432" s="3"/>
      <c r="J1432" s="140"/>
      <c r="K1432" s="83"/>
      <c r="L1432" s="140"/>
      <c r="M1432" s="83"/>
      <c r="N1432" s="3"/>
      <c r="O1432" s="3"/>
      <c r="P1432" s="3"/>
    </row>
    <row r="1433" spans="1:16" ht="11.25" x14ac:dyDescent="0.2">
      <c r="A1433" s="3"/>
      <c r="B1433" s="3"/>
      <c r="C1433" s="3"/>
      <c r="D1433" s="3"/>
      <c r="E1433" s="3"/>
      <c r="F1433" s="3"/>
      <c r="G1433" s="3"/>
      <c r="I1433" s="3"/>
      <c r="J1433" s="140"/>
      <c r="K1433" s="83"/>
      <c r="L1433" s="140"/>
      <c r="M1433" s="83"/>
      <c r="N1433" s="3"/>
      <c r="O1433" s="3"/>
      <c r="P1433" s="3"/>
    </row>
    <row r="1434" spans="1:16" ht="11.25" x14ac:dyDescent="0.2">
      <c r="A1434" s="3"/>
      <c r="B1434" s="3"/>
      <c r="C1434" s="3"/>
      <c r="D1434" s="3"/>
      <c r="E1434" s="3"/>
      <c r="F1434" s="3"/>
      <c r="G1434" s="3"/>
      <c r="I1434" s="3"/>
      <c r="J1434" s="140"/>
      <c r="K1434" s="83"/>
      <c r="L1434" s="140"/>
      <c r="M1434" s="83"/>
      <c r="N1434" s="3"/>
      <c r="O1434" s="3"/>
      <c r="P1434" s="3"/>
    </row>
    <row r="1435" spans="1:16" ht="11.25" x14ac:dyDescent="0.2">
      <c r="A1435" s="3"/>
      <c r="B1435" s="3"/>
      <c r="C1435" s="3"/>
      <c r="D1435" s="3"/>
      <c r="E1435" s="3"/>
      <c r="F1435" s="3"/>
      <c r="G1435" s="3"/>
      <c r="I1435" s="3"/>
      <c r="J1435" s="140"/>
      <c r="K1435" s="83"/>
      <c r="L1435" s="140"/>
      <c r="M1435" s="83"/>
      <c r="N1435" s="3"/>
      <c r="O1435" s="3"/>
      <c r="P1435" s="3"/>
    </row>
    <row r="1436" spans="1:16" ht="11.25" x14ac:dyDescent="0.2">
      <c r="A1436" s="3"/>
      <c r="B1436" s="3"/>
      <c r="C1436" s="3"/>
      <c r="D1436" s="3"/>
      <c r="E1436" s="3"/>
      <c r="F1436" s="3"/>
      <c r="G1436" s="3"/>
      <c r="I1436" s="3"/>
      <c r="J1436" s="140"/>
      <c r="K1436" s="83"/>
      <c r="L1436" s="140"/>
      <c r="M1436" s="83"/>
      <c r="N1436" s="3"/>
      <c r="O1436" s="3"/>
      <c r="P1436" s="3"/>
    </row>
    <row r="1437" spans="1:16" ht="11.25" x14ac:dyDescent="0.2">
      <c r="A1437" s="3"/>
      <c r="B1437" s="3"/>
      <c r="C1437" s="3"/>
      <c r="D1437" s="3"/>
      <c r="E1437" s="3"/>
      <c r="F1437" s="3"/>
      <c r="G1437" s="3"/>
      <c r="I1437" s="3"/>
      <c r="J1437" s="140"/>
      <c r="K1437" s="83"/>
      <c r="L1437" s="140"/>
      <c r="M1437" s="83"/>
      <c r="N1437" s="3"/>
      <c r="O1437" s="3"/>
      <c r="P1437" s="3"/>
    </row>
    <row r="1438" spans="1:16" ht="11.25" x14ac:dyDescent="0.2">
      <c r="A1438" s="3"/>
      <c r="B1438" s="3"/>
      <c r="C1438" s="3"/>
      <c r="D1438" s="3"/>
      <c r="E1438" s="3"/>
      <c r="F1438" s="3"/>
      <c r="G1438" s="3"/>
      <c r="I1438" s="3"/>
      <c r="J1438" s="140"/>
      <c r="K1438" s="83"/>
      <c r="L1438" s="140"/>
      <c r="M1438" s="83"/>
      <c r="N1438" s="3"/>
      <c r="O1438" s="3"/>
      <c r="P1438" s="3"/>
    </row>
    <row r="1439" spans="1:16" ht="11.25" x14ac:dyDescent="0.2">
      <c r="A1439" s="3"/>
      <c r="B1439" s="3"/>
      <c r="C1439" s="3"/>
      <c r="D1439" s="3"/>
      <c r="E1439" s="3"/>
      <c r="F1439" s="3"/>
      <c r="G1439" s="3"/>
      <c r="I1439" s="3"/>
      <c r="J1439" s="140"/>
      <c r="K1439" s="83"/>
      <c r="L1439" s="140"/>
      <c r="M1439" s="83"/>
      <c r="N1439" s="3"/>
      <c r="O1439" s="3"/>
      <c r="P1439" s="3"/>
    </row>
    <row r="1440" spans="1:16" ht="11.25" x14ac:dyDescent="0.2">
      <c r="A1440" s="3"/>
      <c r="B1440" s="3"/>
      <c r="C1440" s="3"/>
      <c r="D1440" s="3"/>
      <c r="E1440" s="3"/>
      <c r="F1440" s="3"/>
      <c r="G1440" s="3"/>
      <c r="I1440" s="3"/>
      <c r="J1440" s="140"/>
      <c r="K1440" s="83"/>
      <c r="L1440" s="140"/>
      <c r="M1440" s="83"/>
      <c r="N1440" s="3"/>
      <c r="O1440" s="3"/>
      <c r="P1440" s="3"/>
    </row>
    <row r="1441" spans="1:16" ht="11.25" x14ac:dyDescent="0.2">
      <c r="A1441" s="3"/>
      <c r="B1441" s="3"/>
      <c r="C1441" s="3"/>
      <c r="D1441" s="3"/>
      <c r="E1441" s="3"/>
      <c r="F1441" s="3"/>
      <c r="G1441" s="3"/>
      <c r="I1441" s="3"/>
      <c r="J1441" s="140"/>
      <c r="K1441" s="83"/>
      <c r="L1441" s="140"/>
      <c r="M1441" s="83"/>
      <c r="N1441" s="3"/>
      <c r="O1441" s="3"/>
      <c r="P1441" s="3"/>
    </row>
    <row r="1442" spans="1:16" ht="11.25" x14ac:dyDescent="0.2">
      <c r="A1442" s="3"/>
      <c r="B1442" s="3"/>
      <c r="C1442" s="3"/>
      <c r="D1442" s="3"/>
      <c r="E1442" s="3"/>
      <c r="F1442" s="3"/>
      <c r="G1442" s="3"/>
      <c r="I1442" s="3"/>
      <c r="J1442" s="140"/>
      <c r="K1442" s="83"/>
      <c r="L1442" s="140"/>
      <c r="M1442" s="83"/>
      <c r="N1442" s="3"/>
      <c r="O1442" s="3"/>
      <c r="P1442" s="3"/>
    </row>
    <row r="1443" spans="1:16" ht="11.25" x14ac:dyDescent="0.2">
      <c r="A1443" s="3"/>
      <c r="B1443" s="3"/>
      <c r="C1443" s="3"/>
      <c r="D1443" s="3"/>
      <c r="E1443" s="3"/>
      <c r="F1443" s="3"/>
      <c r="G1443" s="3"/>
      <c r="I1443" s="3"/>
      <c r="J1443" s="140"/>
      <c r="K1443" s="83"/>
      <c r="L1443" s="140"/>
      <c r="M1443" s="83"/>
      <c r="N1443" s="3"/>
      <c r="O1443" s="3"/>
      <c r="P1443" s="3"/>
    </row>
    <row r="1444" spans="1:16" ht="11.25" x14ac:dyDescent="0.2">
      <c r="A1444" s="3"/>
      <c r="B1444" s="3"/>
      <c r="C1444" s="3"/>
      <c r="D1444" s="3"/>
      <c r="E1444" s="3"/>
      <c r="F1444" s="3"/>
      <c r="G1444" s="3"/>
      <c r="I1444" s="3"/>
      <c r="J1444" s="140"/>
      <c r="K1444" s="83"/>
      <c r="L1444" s="140"/>
      <c r="M1444" s="83"/>
      <c r="N1444" s="3"/>
      <c r="O1444" s="3"/>
      <c r="P1444" s="3"/>
    </row>
    <row r="1445" spans="1:16" ht="11.25" x14ac:dyDescent="0.2">
      <c r="A1445" s="3"/>
      <c r="B1445" s="3"/>
      <c r="C1445" s="3"/>
      <c r="D1445" s="3"/>
      <c r="E1445" s="3"/>
      <c r="F1445" s="3"/>
      <c r="G1445" s="3"/>
      <c r="I1445" s="3"/>
      <c r="J1445" s="140"/>
      <c r="K1445" s="83"/>
      <c r="L1445" s="140"/>
      <c r="M1445" s="83"/>
      <c r="N1445" s="3"/>
      <c r="O1445" s="3"/>
      <c r="P1445" s="3"/>
    </row>
    <row r="1446" spans="1:16" ht="11.25" x14ac:dyDescent="0.2">
      <c r="A1446" s="3"/>
      <c r="B1446" s="3"/>
      <c r="C1446" s="3"/>
      <c r="D1446" s="3"/>
      <c r="E1446" s="3"/>
      <c r="F1446" s="3"/>
      <c r="G1446" s="3"/>
      <c r="I1446" s="3"/>
      <c r="J1446" s="140"/>
      <c r="K1446" s="83"/>
      <c r="L1446" s="140"/>
      <c r="M1446" s="83"/>
      <c r="N1446" s="3"/>
      <c r="O1446" s="3"/>
      <c r="P1446" s="3"/>
    </row>
    <row r="1447" spans="1:16" ht="11.25" x14ac:dyDescent="0.2">
      <c r="A1447" s="3"/>
      <c r="B1447" s="3"/>
      <c r="C1447" s="3"/>
      <c r="D1447" s="3"/>
      <c r="E1447" s="3"/>
      <c r="F1447" s="3"/>
      <c r="G1447" s="3"/>
      <c r="I1447" s="3"/>
      <c r="J1447" s="140"/>
      <c r="K1447" s="83"/>
      <c r="L1447" s="140"/>
      <c r="M1447" s="83"/>
      <c r="N1447" s="3"/>
      <c r="O1447" s="3"/>
      <c r="P1447" s="3"/>
    </row>
    <row r="1448" spans="1:16" ht="11.25" x14ac:dyDescent="0.2">
      <c r="A1448" s="3"/>
      <c r="B1448" s="3"/>
      <c r="C1448" s="3"/>
      <c r="D1448" s="3"/>
      <c r="E1448" s="3"/>
      <c r="F1448" s="3"/>
      <c r="G1448" s="3"/>
      <c r="I1448" s="3"/>
      <c r="J1448" s="140"/>
      <c r="K1448" s="83"/>
      <c r="L1448" s="140"/>
      <c r="M1448" s="83"/>
      <c r="N1448" s="3"/>
      <c r="O1448" s="3"/>
      <c r="P1448" s="3"/>
    </row>
    <row r="1449" spans="1:16" ht="11.25" x14ac:dyDescent="0.2">
      <c r="A1449" s="3"/>
      <c r="B1449" s="3"/>
      <c r="C1449" s="3"/>
      <c r="D1449" s="3"/>
      <c r="E1449" s="3"/>
      <c r="F1449" s="3"/>
      <c r="G1449" s="3"/>
      <c r="I1449" s="3"/>
      <c r="J1449" s="140"/>
      <c r="K1449" s="83"/>
      <c r="L1449" s="140"/>
      <c r="M1449" s="83"/>
      <c r="N1449" s="3"/>
      <c r="O1449" s="3"/>
      <c r="P1449" s="3"/>
    </row>
    <row r="1450" spans="1:16" ht="11.25" x14ac:dyDescent="0.2">
      <c r="A1450" s="3"/>
      <c r="B1450" s="3"/>
      <c r="C1450" s="3"/>
      <c r="D1450" s="3"/>
      <c r="E1450" s="3"/>
      <c r="F1450" s="3"/>
      <c r="G1450" s="3"/>
      <c r="I1450" s="3"/>
      <c r="J1450" s="140"/>
      <c r="K1450" s="83"/>
      <c r="L1450" s="140"/>
      <c r="M1450" s="83"/>
      <c r="N1450" s="3"/>
      <c r="O1450" s="3"/>
      <c r="P1450" s="3"/>
    </row>
    <row r="1451" spans="1:16" ht="11.25" x14ac:dyDescent="0.2">
      <c r="A1451" s="3"/>
      <c r="B1451" s="3"/>
      <c r="C1451" s="3"/>
      <c r="D1451" s="3"/>
      <c r="E1451" s="3"/>
      <c r="F1451" s="3"/>
      <c r="G1451" s="3"/>
      <c r="I1451" s="3"/>
      <c r="J1451" s="140"/>
      <c r="K1451" s="83"/>
      <c r="L1451" s="140"/>
      <c r="M1451" s="83"/>
      <c r="N1451" s="3"/>
      <c r="O1451" s="3"/>
      <c r="P1451" s="3"/>
    </row>
    <row r="1452" spans="1:16" ht="11.25" x14ac:dyDescent="0.2">
      <c r="A1452" s="3"/>
      <c r="B1452" s="3"/>
      <c r="C1452" s="3"/>
      <c r="D1452" s="3"/>
      <c r="E1452" s="3"/>
      <c r="F1452" s="3"/>
      <c r="G1452" s="3"/>
      <c r="I1452" s="3"/>
      <c r="J1452" s="140"/>
      <c r="K1452" s="83"/>
      <c r="L1452" s="140"/>
      <c r="M1452" s="83"/>
      <c r="N1452" s="3"/>
      <c r="O1452" s="3"/>
      <c r="P1452" s="3"/>
    </row>
    <row r="1453" spans="1:16" ht="11.25" x14ac:dyDescent="0.2">
      <c r="A1453" s="3"/>
      <c r="B1453" s="3"/>
      <c r="C1453" s="3"/>
      <c r="D1453" s="3"/>
      <c r="E1453" s="3"/>
      <c r="F1453" s="3"/>
      <c r="G1453" s="3"/>
      <c r="I1453" s="3"/>
      <c r="J1453" s="140"/>
      <c r="K1453" s="83"/>
      <c r="L1453" s="140"/>
      <c r="M1453" s="83"/>
      <c r="N1453" s="3"/>
      <c r="O1453" s="3"/>
      <c r="P1453" s="3"/>
    </row>
    <row r="1454" spans="1:16" ht="11.25" x14ac:dyDescent="0.2">
      <c r="A1454" s="3"/>
      <c r="B1454" s="3"/>
      <c r="C1454" s="3"/>
      <c r="D1454" s="3"/>
      <c r="E1454" s="3"/>
      <c r="F1454" s="3"/>
      <c r="G1454" s="3"/>
      <c r="I1454" s="3"/>
      <c r="J1454" s="140"/>
      <c r="K1454" s="83"/>
      <c r="L1454" s="140"/>
      <c r="M1454" s="83"/>
      <c r="N1454" s="3"/>
      <c r="O1454" s="3"/>
      <c r="P1454" s="3"/>
    </row>
    <row r="1455" spans="1:16" ht="11.25" x14ac:dyDescent="0.2">
      <c r="A1455" s="3"/>
      <c r="B1455" s="3"/>
      <c r="C1455" s="3"/>
      <c r="D1455" s="3"/>
      <c r="E1455" s="3"/>
      <c r="F1455" s="3"/>
      <c r="G1455" s="3"/>
      <c r="I1455" s="3"/>
      <c r="J1455" s="140"/>
      <c r="K1455" s="83"/>
      <c r="L1455" s="140"/>
      <c r="M1455" s="83"/>
      <c r="N1455" s="3"/>
      <c r="O1455" s="3"/>
      <c r="P1455" s="3"/>
    </row>
    <row r="1456" spans="1:16" ht="11.25" x14ac:dyDescent="0.2">
      <c r="A1456" s="3"/>
      <c r="B1456" s="3"/>
      <c r="C1456" s="3"/>
      <c r="D1456" s="3"/>
      <c r="E1456" s="3"/>
      <c r="F1456" s="3"/>
      <c r="G1456" s="3"/>
      <c r="I1456" s="3"/>
      <c r="J1456" s="140"/>
      <c r="K1456" s="83"/>
      <c r="L1456" s="140"/>
      <c r="M1456" s="83"/>
      <c r="N1456" s="3"/>
      <c r="O1456" s="3"/>
      <c r="P1456" s="3"/>
    </row>
    <row r="1457" spans="1:16" ht="11.25" x14ac:dyDescent="0.2">
      <c r="A1457" s="3"/>
      <c r="B1457" s="3"/>
      <c r="C1457" s="3"/>
      <c r="D1457" s="3"/>
      <c r="E1457" s="3"/>
      <c r="F1457" s="3"/>
      <c r="G1457" s="3"/>
      <c r="I1457" s="3"/>
      <c r="J1457" s="140"/>
      <c r="K1457" s="83"/>
      <c r="L1457" s="140"/>
      <c r="M1457" s="83"/>
      <c r="N1457" s="3"/>
      <c r="O1457" s="3"/>
      <c r="P1457" s="3"/>
    </row>
    <row r="1458" spans="1:16" ht="11.25" x14ac:dyDescent="0.2">
      <c r="A1458" s="3"/>
      <c r="B1458" s="3"/>
      <c r="C1458" s="3"/>
      <c r="D1458" s="3"/>
      <c r="E1458" s="3"/>
      <c r="F1458" s="3"/>
      <c r="G1458" s="3"/>
      <c r="I1458" s="3"/>
      <c r="J1458" s="140"/>
      <c r="K1458" s="83"/>
      <c r="L1458" s="140"/>
      <c r="M1458" s="83"/>
      <c r="N1458" s="3"/>
      <c r="O1458" s="3"/>
      <c r="P1458" s="3"/>
    </row>
    <row r="1459" spans="1:16" ht="11.25" x14ac:dyDescent="0.2">
      <c r="A1459" s="3"/>
      <c r="B1459" s="3"/>
      <c r="C1459" s="3"/>
      <c r="D1459" s="3"/>
      <c r="E1459" s="3"/>
      <c r="F1459" s="3"/>
      <c r="G1459" s="3"/>
      <c r="I1459" s="3"/>
      <c r="J1459" s="140"/>
      <c r="K1459" s="83"/>
      <c r="L1459" s="140"/>
      <c r="M1459" s="83"/>
      <c r="N1459" s="3"/>
      <c r="O1459" s="3"/>
      <c r="P1459" s="3"/>
    </row>
    <row r="1460" spans="1:16" ht="11.25" x14ac:dyDescent="0.2">
      <c r="A1460" s="3"/>
      <c r="B1460" s="3"/>
      <c r="C1460" s="3"/>
      <c r="D1460" s="3"/>
      <c r="E1460" s="3"/>
      <c r="F1460" s="3"/>
      <c r="G1460" s="3"/>
      <c r="I1460" s="3"/>
      <c r="J1460" s="140"/>
      <c r="K1460" s="83"/>
      <c r="L1460" s="140"/>
      <c r="M1460" s="83"/>
      <c r="N1460" s="3"/>
      <c r="O1460" s="3"/>
      <c r="P1460" s="3"/>
    </row>
    <row r="1461" spans="1:16" ht="11.25" x14ac:dyDescent="0.2">
      <c r="A1461" s="3"/>
      <c r="B1461" s="3"/>
      <c r="C1461" s="3"/>
      <c r="D1461" s="3"/>
      <c r="E1461" s="3"/>
      <c r="F1461" s="3"/>
      <c r="G1461" s="3"/>
      <c r="I1461" s="3"/>
      <c r="J1461" s="140"/>
      <c r="K1461" s="83"/>
      <c r="L1461" s="140"/>
      <c r="M1461" s="83"/>
      <c r="N1461" s="3"/>
      <c r="O1461" s="3"/>
      <c r="P1461" s="3"/>
    </row>
    <row r="1462" spans="1:16" ht="11.25" x14ac:dyDescent="0.2">
      <c r="A1462" s="3"/>
      <c r="B1462" s="3"/>
      <c r="C1462" s="3"/>
      <c r="D1462" s="3"/>
      <c r="E1462" s="3"/>
      <c r="F1462" s="3"/>
      <c r="G1462" s="3"/>
      <c r="I1462" s="3"/>
      <c r="J1462" s="140"/>
      <c r="K1462" s="83"/>
      <c r="L1462" s="140"/>
      <c r="M1462" s="83"/>
      <c r="N1462" s="3"/>
      <c r="O1462" s="3"/>
      <c r="P1462" s="3"/>
    </row>
    <row r="1463" spans="1:16" ht="11.25" x14ac:dyDescent="0.2">
      <c r="A1463" s="3"/>
      <c r="B1463" s="3"/>
      <c r="C1463" s="3"/>
      <c r="D1463" s="3"/>
      <c r="E1463" s="3"/>
      <c r="F1463" s="3"/>
      <c r="G1463" s="3"/>
      <c r="I1463" s="3"/>
      <c r="J1463" s="140"/>
      <c r="K1463" s="83"/>
      <c r="L1463" s="140"/>
      <c r="M1463" s="83"/>
      <c r="N1463" s="3"/>
      <c r="O1463" s="3"/>
      <c r="P1463" s="3"/>
    </row>
    <row r="1464" spans="1:16" ht="11.25" x14ac:dyDescent="0.2">
      <c r="A1464" s="3"/>
      <c r="B1464" s="3"/>
      <c r="C1464" s="3"/>
      <c r="D1464" s="3"/>
      <c r="E1464" s="3"/>
      <c r="F1464" s="3"/>
      <c r="G1464" s="3"/>
      <c r="I1464" s="3"/>
      <c r="J1464" s="140"/>
      <c r="K1464" s="83"/>
      <c r="L1464" s="140"/>
      <c r="M1464" s="83"/>
      <c r="N1464" s="3"/>
      <c r="O1464" s="3"/>
      <c r="P1464" s="3"/>
    </row>
    <row r="1465" spans="1:16" ht="11.25" x14ac:dyDescent="0.2">
      <c r="A1465" s="3"/>
      <c r="B1465" s="3"/>
      <c r="C1465" s="3"/>
      <c r="D1465" s="3"/>
      <c r="E1465" s="3"/>
      <c r="F1465" s="3"/>
      <c r="G1465" s="3"/>
      <c r="I1465" s="3"/>
      <c r="J1465" s="140"/>
      <c r="K1465" s="83"/>
      <c r="L1465" s="140"/>
      <c r="M1465" s="83"/>
      <c r="N1465" s="3"/>
      <c r="O1465" s="3"/>
      <c r="P1465" s="3"/>
    </row>
    <row r="1466" spans="1:16" ht="11.25" x14ac:dyDescent="0.2">
      <c r="A1466" s="3"/>
      <c r="B1466" s="3"/>
      <c r="C1466" s="3"/>
      <c r="D1466" s="3"/>
      <c r="E1466" s="3"/>
      <c r="F1466" s="3"/>
      <c r="G1466" s="3"/>
      <c r="I1466" s="3"/>
      <c r="J1466" s="140"/>
      <c r="K1466" s="83"/>
      <c r="L1466" s="140"/>
      <c r="M1466" s="83"/>
      <c r="N1466" s="3"/>
      <c r="O1466" s="3"/>
      <c r="P1466" s="3"/>
    </row>
    <row r="1467" spans="1:16" ht="11.25" x14ac:dyDescent="0.2">
      <c r="A1467" s="3"/>
      <c r="B1467" s="3"/>
      <c r="C1467" s="3"/>
      <c r="D1467" s="3"/>
      <c r="E1467" s="3"/>
      <c r="F1467" s="3"/>
      <c r="G1467" s="3"/>
      <c r="I1467" s="3"/>
      <c r="J1467" s="140"/>
      <c r="K1467" s="83"/>
      <c r="L1467" s="140"/>
      <c r="M1467" s="83"/>
      <c r="N1467" s="3"/>
      <c r="O1467" s="3"/>
      <c r="P1467" s="3"/>
    </row>
    <row r="1468" spans="1:16" ht="11.25" x14ac:dyDescent="0.2">
      <c r="A1468" s="3"/>
      <c r="B1468" s="3"/>
      <c r="C1468" s="3"/>
      <c r="D1468" s="3"/>
      <c r="E1468" s="3"/>
      <c r="F1468" s="3"/>
      <c r="G1468" s="3"/>
      <c r="I1468" s="3"/>
      <c r="J1468" s="140"/>
      <c r="K1468" s="83"/>
      <c r="L1468" s="140"/>
      <c r="M1468" s="83"/>
      <c r="N1468" s="3"/>
      <c r="O1468" s="3"/>
      <c r="P1468" s="3"/>
    </row>
    <row r="1469" spans="1:16" ht="11.25" x14ac:dyDescent="0.2">
      <c r="A1469" s="3"/>
      <c r="B1469" s="3"/>
      <c r="C1469" s="3"/>
      <c r="D1469" s="3"/>
      <c r="E1469" s="3"/>
      <c r="F1469" s="3"/>
      <c r="G1469" s="3"/>
      <c r="I1469" s="3"/>
      <c r="J1469" s="140"/>
      <c r="K1469" s="83"/>
      <c r="L1469" s="140"/>
      <c r="M1469" s="83"/>
      <c r="N1469" s="3"/>
      <c r="O1469" s="3"/>
      <c r="P1469" s="3"/>
    </row>
    <row r="1470" spans="1:16" ht="11.25" x14ac:dyDescent="0.2">
      <c r="A1470" s="3"/>
      <c r="B1470" s="3"/>
      <c r="C1470" s="3"/>
      <c r="D1470" s="3"/>
      <c r="E1470" s="3"/>
      <c r="F1470" s="3"/>
      <c r="G1470" s="3"/>
      <c r="I1470" s="3"/>
      <c r="J1470" s="140"/>
      <c r="K1470" s="83"/>
      <c r="L1470" s="140"/>
      <c r="M1470" s="83"/>
      <c r="N1470" s="3"/>
      <c r="O1470" s="3"/>
      <c r="P1470" s="3"/>
    </row>
    <row r="1471" spans="1:16" ht="11.25" x14ac:dyDescent="0.2">
      <c r="A1471" s="3"/>
      <c r="B1471" s="3"/>
      <c r="C1471" s="3"/>
      <c r="D1471" s="3"/>
      <c r="E1471" s="3"/>
      <c r="F1471" s="3"/>
      <c r="G1471" s="3"/>
      <c r="I1471" s="3"/>
      <c r="J1471" s="140"/>
      <c r="K1471" s="83"/>
      <c r="L1471" s="140"/>
      <c r="M1471" s="83"/>
      <c r="N1471" s="3"/>
      <c r="O1471" s="3"/>
      <c r="P1471" s="3"/>
    </row>
    <row r="1472" spans="1:16" ht="11.25" x14ac:dyDescent="0.2">
      <c r="A1472" s="3"/>
      <c r="B1472" s="3"/>
      <c r="C1472" s="3"/>
      <c r="D1472" s="3"/>
      <c r="E1472" s="3"/>
      <c r="F1472" s="3"/>
      <c r="G1472" s="3"/>
      <c r="I1472" s="3"/>
      <c r="J1472" s="140"/>
      <c r="K1472" s="83"/>
      <c r="L1472" s="140"/>
      <c r="M1472" s="83"/>
      <c r="N1472" s="3"/>
      <c r="O1472" s="3"/>
      <c r="P1472" s="3"/>
    </row>
    <row r="1473" spans="1:16" ht="11.25" x14ac:dyDescent="0.2">
      <c r="A1473" s="3"/>
      <c r="B1473" s="3"/>
      <c r="C1473" s="3"/>
      <c r="D1473" s="3"/>
      <c r="E1473" s="3"/>
      <c r="F1473" s="3"/>
      <c r="G1473" s="3"/>
      <c r="I1473" s="3"/>
      <c r="J1473" s="140"/>
      <c r="K1473" s="83"/>
      <c r="L1473" s="140"/>
      <c r="M1473" s="83"/>
      <c r="N1473" s="3"/>
      <c r="O1473" s="3"/>
      <c r="P1473" s="3"/>
    </row>
    <row r="1474" spans="1:16" ht="11.25" x14ac:dyDescent="0.2">
      <c r="A1474" s="3"/>
      <c r="B1474" s="3"/>
      <c r="C1474" s="3"/>
      <c r="D1474" s="3"/>
      <c r="E1474" s="3"/>
      <c r="F1474" s="3"/>
      <c r="G1474" s="3"/>
      <c r="I1474" s="3"/>
      <c r="J1474" s="140"/>
      <c r="K1474" s="83"/>
      <c r="L1474" s="140"/>
      <c r="M1474" s="83"/>
      <c r="N1474" s="3"/>
      <c r="O1474" s="3"/>
      <c r="P1474" s="3"/>
    </row>
    <row r="1475" spans="1:16" ht="11.25" x14ac:dyDescent="0.2">
      <c r="A1475" s="3"/>
      <c r="B1475" s="3"/>
      <c r="C1475" s="3"/>
      <c r="D1475" s="3"/>
      <c r="E1475" s="3"/>
      <c r="F1475" s="3"/>
      <c r="G1475" s="3"/>
      <c r="I1475" s="3"/>
      <c r="J1475" s="140"/>
      <c r="K1475" s="83"/>
      <c r="L1475" s="140"/>
      <c r="M1475" s="83"/>
      <c r="N1475" s="3"/>
      <c r="O1475" s="3"/>
      <c r="P1475" s="3"/>
    </row>
    <row r="1476" spans="1:16" ht="11.25" x14ac:dyDescent="0.2">
      <c r="A1476" s="3"/>
      <c r="B1476" s="3"/>
      <c r="C1476" s="3"/>
      <c r="D1476" s="3"/>
      <c r="E1476" s="3"/>
      <c r="F1476" s="3"/>
      <c r="G1476" s="3"/>
      <c r="I1476" s="3"/>
      <c r="J1476" s="140"/>
      <c r="K1476" s="83"/>
      <c r="L1476" s="140"/>
      <c r="M1476" s="83"/>
      <c r="N1476" s="3"/>
      <c r="O1476" s="3"/>
      <c r="P1476" s="3"/>
    </row>
    <row r="1477" spans="1:16" ht="11.25" x14ac:dyDescent="0.2">
      <c r="A1477" s="3"/>
      <c r="B1477" s="3"/>
      <c r="C1477" s="3"/>
      <c r="D1477" s="3"/>
      <c r="E1477" s="3"/>
      <c r="F1477" s="3"/>
      <c r="G1477" s="3"/>
      <c r="I1477" s="3"/>
      <c r="J1477" s="140"/>
      <c r="K1477" s="83"/>
      <c r="L1477" s="140"/>
      <c r="M1477" s="83"/>
      <c r="N1477" s="3"/>
      <c r="O1477" s="3"/>
      <c r="P1477" s="3"/>
    </row>
    <row r="1478" spans="1:16" ht="11.25" x14ac:dyDescent="0.2">
      <c r="A1478" s="3"/>
      <c r="B1478" s="3"/>
      <c r="C1478" s="3"/>
      <c r="D1478" s="3"/>
      <c r="E1478" s="3"/>
      <c r="F1478" s="3"/>
      <c r="G1478" s="3"/>
      <c r="I1478" s="3"/>
      <c r="J1478" s="140"/>
      <c r="K1478" s="83"/>
      <c r="L1478" s="140"/>
      <c r="M1478" s="83"/>
      <c r="N1478" s="3"/>
      <c r="O1478" s="3"/>
      <c r="P1478" s="3"/>
    </row>
    <row r="1479" spans="1:16" ht="11.25" x14ac:dyDescent="0.2">
      <c r="A1479" s="3"/>
      <c r="B1479" s="3"/>
      <c r="C1479" s="3"/>
      <c r="D1479" s="3"/>
      <c r="E1479" s="3"/>
      <c r="F1479" s="3"/>
      <c r="G1479" s="3"/>
      <c r="I1479" s="3"/>
      <c r="J1479" s="140"/>
      <c r="K1479" s="83"/>
      <c r="L1479" s="140"/>
      <c r="M1479" s="83"/>
      <c r="N1479" s="3"/>
      <c r="O1479" s="3"/>
      <c r="P1479" s="3"/>
    </row>
    <row r="1480" spans="1:16" ht="11.25" x14ac:dyDescent="0.2">
      <c r="A1480" s="3"/>
      <c r="B1480" s="3"/>
      <c r="C1480" s="3"/>
      <c r="D1480" s="3"/>
      <c r="E1480" s="3"/>
      <c r="F1480" s="3"/>
      <c r="G1480" s="3"/>
      <c r="I1480" s="3"/>
      <c r="J1480" s="140"/>
      <c r="K1480" s="83"/>
      <c r="L1480" s="140"/>
      <c r="M1480" s="83"/>
      <c r="N1480" s="3"/>
      <c r="O1480" s="3"/>
      <c r="P1480" s="3"/>
    </row>
    <row r="1481" spans="1:16" ht="11.25" x14ac:dyDescent="0.2">
      <c r="A1481" s="3"/>
      <c r="B1481" s="3"/>
      <c r="C1481" s="3"/>
      <c r="D1481" s="3"/>
      <c r="E1481" s="3"/>
      <c r="F1481" s="3"/>
      <c r="G1481" s="3"/>
      <c r="I1481" s="3"/>
      <c r="J1481" s="140"/>
      <c r="K1481" s="83"/>
      <c r="L1481" s="140"/>
      <c r="M1481" s="83"/>
      <c r="N1481" s="3"/>
      <c r="O1481" s="3"/>
      <c r="P1481" s="3"/>
    </row>
    <row r="1482" spans="1:16" ht="11.25" x14ac:dyDescent="0.2">
      <c r="A1482" s="3"/>
      <c r="B1482" s="3"/>
      <c r="C1482" s="3"/>
      <c r="D1482" s="3"/>
      <c r="E1482" s="3"/>
      <c r="F1482" s="3"/>
      <c r="G1482" s="3"/>
      <c r="I1482" s="3"/>
      <c r="J1482" s="140"/>
      <c r="K1482" s="83"/>
      <c r="L1482" s="140"/>
      <c r="M1482" s="83"/>
      <c r="N1482" s="3"/>
      <c r="O1482" s="3"/>
      <c r="P1482" s="3"/>
    </row>
    <row r="1483" spans="1:16" ht="11.25" x14ac:dyDescent="0.2">
      <c r="A1483" s="3"/>
      <c r="B1483" s="3"/>
      <c r="C1483" s="3"/>
      <c r="D1483" s="3"/>
      <c r="E1483" s="3"/>
      <c r="F1483" s="3"/>
      <c r="G1483" s="3"/>
      <c r="I1483" s="3"/>
      <c r="J1483" s="140"/>
      <c r="K1483" s="83"/>
      <c r="L1483" s="140"/>
      <c r="M1483" s="83"/>
      <c r="N1483" s="3"/>
      <c r="O1483" s="3"/>
      <c r="P1483" s="3"/>
    </row>
    <row r="1484" spans="1:16" ht="11.25" x14ac:dyDescent="0.2">
      <c r="A1484" s="3"/>
      <c r="B1484" s="3"/>
      <c r="C1484" s="3"/>
      <c r="D1484" s="3"/>
      <c r="E1484" s="3"/>
      <c r="F1484" s="3"/>
      <c r="G1484" s="3"/>
      <c r="I1484" s="3"/>
      <c r="J1484" s="140"/>
      <c r="K1484" s="83"/>
      <c r="L1484" s="140"/>
      <c r="M1484" s="83"/>
      <c r="N1484" s="3"/>
      <c r="O1484" s="3"/>
      <c r="P1484" s="3"/>
    </row>
    <row r="1485" spans="1:16" ht="11.25" x14ac:dyDescent="0.2">
      <c r="A1485" s="3"/>
      <c r="B1485" s="3"/>
      <c r="C1485" s="3"/>
      <c r="D1485" s="3"/>
      <c r="E1485" s="3"/>
      <c r="F1485" s="3"/>
      <c r="G1485" s="3"/>
      <c r="I1485" s="3"/>
      <c r="J1485" s="140"/>
      <c r="K1485" s="83"/>
      <c r="L1485" s="140"/>
      <c r="M1485" s="83"/>
      <c r="N1485" s="3"/>
      <c r="O1485" s="3"/>
      <c r="P1485" s="3"/>
    </row>
    <row r="1486" spans="1:16" ht="11.25" x14ac:dyDescent="0.2">
      <c r="A1486" s="3"/>
      <c r="B1486" s="3"/>
      <c r="C1486" s="3"/>
      <c r="D1486" s="3"/>
      <c r="E1486" s="3"/>
      <c r="F1486" s="3"/>
      <c r="G1486" s="3"/>
      <c r="I1486" s="3"/>
      <c r="J1486" s="140"/>
      <c r="K1486" s="83"/>
      <c r="L1486" s="140"/>
      <c r="M1486" s="83"/>
      <c r="N1486" s="3"/>
      <c r="O1486" s="3"/>
      <c r="P1486" s="3"/>
    </row>
    <row r="1487" spans="1:16" ht="11.25" x14ac:dyDescent="0.2">
      <c r="A1487" s="3"/>
      <c r="B1487" s="3"/>
      <c r="C1487" s="3"/>
      <c r="D1487" s="3"/>
      <c r="E1487" s="3"/>
      <c r="F1487" s="3"/>
      <c r="G1487" s="3"/>
      <c r="I1487" s="3"/>
      <c r="J1487" s="140"/>
      <c r="K1487" s="83"/>
      <c r="L1487" s="140"/>
      <c r="M1487" s="83"/>
      <c r="N1487" s="3"/>
      <c r="O1487" s="3"/>
      <c r="P1487" s="3"/>
    </row>
    <row r="1488" spans="1:16" ht="11.25" x14ac:dyDescent="0.2">
      <c r="A1488" s="3"/>
      <c r="B1488" s="3"/>
      <c r="C1488" s="3"/>
      <c r="D1488" s="3"/>
      <c r="E1488" s="3"/>
      <c r="F1488" s="3"/>
      <c r="G1488" s="3"/>
      <c r="I1488" s="3"/>
      <c r="J1488" s="140"/>
      <c r="K1488" s="83"/>
      <c r="L1488" s="140"/>
      <c r="M1488" s="83"/>
      <c r="N1488" s="3"/>
      <c r="O1488" s="3"/>
      <c r="P1488" s="3"/>
    </row>
    <row r="1489" spans="1:16" ht="11.25" x14ac:dyDescent="0.2">
      <c r="A1489" s="3"/>
      <c r="B1489" s="3"/>
      <c r="C1489" s="3"/>
      <c r="D1489" s="3"/>
      <c r="E1489" s="3"/>
      <c r="F1489" s="3"/>
      <c r="G1489" s="3"/>
      <c r="I1489" s="3"/>
      <c r="J1489" s="140"/>
      <c r="K1489" s="83"/>
      <c r="L1489" s="140"/>
      <c r="M1489" s="83"/>
      <c r="N1489" s="3"/>
      <c r="O1489" s="3"/>
      <c r="P1489" s="3"/>
    </row>
    <row r="1490" spans="1:16" ht="11.25" x14ac:dyDescent="0.2">
      <c r="A1490" s="3"/>
      <c r="B1490" s="3"/>
      <c r="C1490" s="3"/>
      <c r="D1490" s="3"/>
      <c r="E1490" s="3"/>
      <c r="F1490" s="3"/>
      <c r="G1490" s="3"/>
      <c r="I1490" s="3"/>
      <c r="J1490" s="140"/>
      <c r="K1490" s="83"/>
      <c r="L1490" s="140"/>
      <c r="M1490" s="83"/>
      <c r="N1490" s="3"/>
      <c r="O1490" s="3"/>
      <c r="P1490" s="3"/>
    </row>
    <row r="1491" spans="1:16" ht="11.25" x14ac:dyDescent="0.2">
      <c r="A1491" s="3"/>
      <c r="B1491" s="3"/>
      <c r="C1491" s="3"/>
      <c r="D1491" s="3"/>
      <c r="E1491" s="3"/>
      <c r="F1491" s="3"/>
      <c r="G1491" s="3"/>
      <c r="I1491" s="3"/>
      <c r="J1491" s="140"/>
      <c r="K1491" s="83"/>
      <c r="L1491" s="140"/>
      <c r="M1491" s="83"/>
      <c r="N1491" s="3"/>
      <c r="O1491" s="3"/>
      <c r="P1491" s="3"/>
    </row>
    <row r="1492" spans="1:16" ht="11.25" x14ac:dyDescent="0.2">
      <c r="A1492" s="3"/>
      <c r="B1492" s="3"/>
      <c r="C1492" s="3"/>
      <c r="D1492" s="3"/>
      <c r="E1492" s="3"/>
      <c r="F1492" s="3"/>
      <c r="G1492" s="3"/>
      <c r="I1492" s="3"/>
      <c r="J1492" s="140"/>
      <c r="K1492" s="83"/>
      <c r="L1492" s="140"/>
      <c r="M1492" s="83"/>
      <c r="N1492" s="3"/>
      <c r="O1492" s="3"/>
      <c r="P1492" s="3"/>
    </row>
    <row r="1493" spans="1:16" ht="11.25" x14ac:dyDescent="0.2">
      <c r="A1493" s="3"/>
      <c r="B1493" s="3"/>
      <c r="C1493" s="3"/>
      <c r="D1493" s="3"/>
      <c r="E1493" s="3"/>
      <c r="F1493" s="3"/>
      <c r="G1493" s="3"/>
      <c r="I1493" s="3"/>
      <c r="J1493" s="140"/>
      <c r="K1493" s="83"/>
      <c r="L1493" s="140"/>
      <c r="M1493" s="83"/>
      <c r="N1493" s="3"/>
      <c r="O1493" s="3"/>
      <c r="P1493" s="3"/>
    </row>
    <row r="1494" spans="1:16" ht="11.25" x14ac:dyDescent="0.2">
      <c r="A1494" s="3"/>
      <c r="B1494" s="3"/>
      <c r="C1494" s="3"/>
      <c r="D1494" s="3"/>
      <c r="E1494" s="3"/>
      <c r="F1494" s="3"/>
      <c r="G1494" s="3"/>
      <c r="I1494" s="3"/>
      <c r="J1494" s="140"/>
      <c r="K1494" s="83"/>
      <c r="L1494" s="140"/>
      <c r="M1494" s="83"/>
      <c r="N1494" s="3"/>
      <c r="O1494" s="3"/>
      <c r="P1494" s="3"/>
    </row>
    <row r="1495" spans="1:16" ht="11.25" x14ac:dyDescent="0.2">
      <c r="A1495" s="3"/>
      <c r="B1495" s="3"/>
      <c r="C1495" s="3"/>
      <c r="D1495" s="3"/>
      <c r="E1495" s="3"/>
      <c r="F1495" s="3"/>
      <c r="G1495" s="3"/>
      <c r="I1495" s="3"/>
      <c r="J1495" s="140"/>
      <c r="K1495" s="83"/>
      <c r="L1495" s="140"/>
      <c r="M1495" s="83"/>
      <c r="N1495" s="3"/>
      <c r="O1495" s="3"/>
      <c r="P1495" s="3"/>
    </row>
    <row r="1496" spans="1:16" ht="11.25" x14ac:dyDescent="0.2">
      <c r="A1496" s="3"/>
      <c r="B1496" s="3"/>
      <c r="C1496" s="3"/>
      <c r="D1496" s="3"/>
      <c r="E1496" s="3"/>
      <c r="F1496" s="3"/>
      <c r="G1496" s="3"/>
      <c r="I1496" s="3"/>
      <c r="J1496" s="140"/>
      <c r="K1496" s="83"/>
      <c r="L1496" s="140"/>
      <c r="M1496" s="83"/>
      <c r="N1496" s="3"/>
      <c r="O1496" s="3"/>
      <c r="P1496" s="3"/>
    </row>
    <row r="1497" spans="1:16" ht="11.25" x14ac:dyDescent="0.2">
      <c r="A1497" s="3"/>
      <c r="B1497" s="3"/>
      <c r="C1497" s="3"/>
      <c r="D1497" s="3"/>
      <c r="E1497" s="3"/>
      <c r="F1497" s="3"/>
      <c r="G1497" s="3"/>
      <c r="I1497" s="3"/>
      <c r="J1497" s="140"/>
      <c r="K1497" s="83"/>
      <c r="L1497" s="140"/>
      <c r="M1497" s="83"/>
      <c r="N1497" s="3"/>
      <c r="O1497" s="3"/>
      <c r="P1497" s="3"/>
    </row>
    <row r="1498" spans="1:16" ht="11.25" x14ac:dyDescent="0.2">
      <c r="A1498" s="3"/>
      <c r="B1498" s="3"/>
      <c r="C1498" s="3"/>
      <c r="D1498" s="3"/>
      <c r="E1498" s="3"/>
      <c r="F1498" s="3"/>
      <c r="G1498" s="3"/>
      <c r="I1498" s="3"/>
      <c r="J1498" s="140"/>
      <c r="K1498" s="83"/>
      <c r="L1498" s="140"/>
      <c r="M1498" s="83"/>
      <c r="N1498" s="3"/>
      <c r="O1498" s="3"/>
      <c r="P1498" s="3"/>
    </row>
    <row r="1499" spans="1:16" ht="11.25" x14ac:dyDescent="0.2">
      <c r="A1499" s="3"/>
      <c r="B1499" s="3"/>
      <c r="C1499" s="3"/>
      <c r="D1499" s="3"/>
      <c r="E1499" s="3"/>
      <c r="F1499" s="3"/>
      <c r="G1499" s="3"/>
      <c r="I1499" s="3"/>
      <c r="J1499" s="140"/>
      <c r="K1499" s="83"/>
      <c r="L1499" s="140"/>
      <c r="M1499" s="83"/>
      <c r="N1499" s="3"/>
      <c r="O1499" s="3"/>
      <c r="P1499" s="3"/>
    </row>
    <row r="1500" spans="1:16" ht="11.25" x14ac:dyDescent="0.2">
      <c r="A1500" s="3"/>
      <c r="B1500" s="3"/>
      <c r="C1500" s="3"/>
      <c r="D1500" s="3"/>
      <c r="E1500" s="3"/>
      <c r="F1500" s="3"/>
      <c r="G1500" s="3"/>
      <c r="I1500" s="3"/>
      <c r="J1500" s="140"/>
      <c r="K1500" s="83"/>
      <c r="L1500" s="140"/>
      <c r="M1500" s="83"/>
      <c r="N1500" s="3"/>
      <c r="O1500" s="3"/>
      <c r="P1500" s="3"/>
    </row>
    <row r="1501" spans="1:16" ht="11.25" x14ac:dyDescent="0.2">
      <c r="A1501" s="3"/>
      <c r="B1501" s="3"/>
      <c r="C1501" s="3"/>
      <c r="D1501" s="3"/>
      <c r="E1501" s="3"/>
      <c r="F1501" s="3"/>
      <c r="G1501" s="3"/>
      <c r="I1501" s="3"/>
      <c r="J1501" s="140"/>
      <c r="K1501" s="83"/>
      <c r="L1501" s="140"/>
      <c r="M1501" s="83"/>
      <c r="N1501" s="3"/>
      <c r="O1501" s="3"/>
      <c r="P1501" s="3"/>
    </row>
    <row r="1502" spans="1:16" ht="11.25" x14ac:dyDescent="0.2">
      <c r="A1502" s="3"/>
      <c r="B1502" s="3"/>
      <c r="C1502" s="3"/>
      <c r="D1502" s="3"/>
      <c r="E1502" s="3"/>
      <c r="F1502" s="3"/>
      <c r="G1502" s="3"/>
      <c r="I1502" s="3"/>
      <c r="J1502" s="140"/>
      <c r="K1502" s="83"/>
      <c r="L1502" s="140"/>
      <c r="M1502" s="83"/>
      <c r="N1502" s="3"/>
      <c r="O1502" s="3"/>
      <c r="P1502" s="3"/>
    </row>
    <row r="1503" spans="1:16" ht="11.25" x14ac:dyDescent="0.2">
      <c r="A1503" s="3"/>
      <c r="B1503" s="3"/>
      <c r="C1503" s="3"/>
      <c r="D1503" s="3"/>
      <c r="E1503" s="3"/>
      <c r="F1503" s="3"/>
      <c r="G1503" s="3"/>
      <c r="I1503" s="3"/>
      <c r="J1503" s="140"/>
      <c r="K1503" s="83"/>
      <c r="L1503" s="140"/>
      <c r="M1503" s="83"/>
      <c r="N1503" s="3"/>
      <c r="O1503" s="3"/>
      <c r="P1503" s="3"/>
    </row>
    <row r="1504" spans="1:16" ht="11.25" x14ac:dyDescent="0.2">
      <c r="A1504" s="3"/>
      <c r="B1504" s="3"/>
      <c r="C1504" s="3"/>
      <c r="D1504" s="3"/>
      <c r="E1504" s="3"/>
      <c r="F1504" s="3"/>
      <c r="G1504" s="3"/>
      <c r="I1504" s="3"/>
      <c r="J1504" s="140"/>
      <c r="K1504" s="83"/>
      <c r="L1504" s="140"/>
      <c r="M1504" s="83"/>
      <c r="N1504" s="3"/>
      <c r="O1504" s="3"/>
      <c r="P1504" s="3"/>
    </row>
    <row r="1505" spans="1:16" ht="11.25" x14ac:dyDescent="0.2">
      <c r="A1505" s="3"/>
      <c r="B1505" s="3"/>
      <c r="C1505" s="3"/>
      <c r="D1505" s="3"/>
      <c r="E1505" s="3"/>
      <c r="F1505" s="3"/>
      <c r="G1505" s="3"/>
      <c r="I1505" s="3"/>
      <c r="J1505" s="140"/>
      <c r="K1505" s="83"/>
      <c r="L1505" s="140"/>
      <c r="M1505" s="83"/>
      <c r="N1505" s="3"/>
      <c r="O1505" s="3"/>
      <c r="P1505" s="3"/>
    </row>
    <row r="1506" spans="1:16" ht="11.25" x14ac:dyDescent="0.2">
      <c r="A1506" s="3"/>
      <c r="B1506" s="3"/>
      <c r="C1506" s="3"/>
      <c r="D1506" s="3"/>
      <c r="E1506" s="3"/>
      <c r="F1506" s="3"/>
      <c r="G1506" s="3"/>
      <c r="I1506" s="3"/>
      <c r="J1506" s="140"/>
      <c r="K1506" s="83"/>
      <c r="L1506" s="140"/>
      <c r="M1506" s="83"/>
      <c r="N1506" s="3"/>
      <c r="O1506" s="3"/>
      <c r="P1506" s="3"/>
    </row>
    <row r="1507" spans="1:16" ht="11.25" x14ac:dyDescent="0.2">
      <c r="A1507" s="3"/>
      <c r="B1507" s="3"/>
      <c r="C1507" s="3"/>
      <c r="D1507" s="3"/>
      <c r="E1507" s="3"/>
      <c r="F1507" s="3"/>
      <c r="G1507" s="3"/>
      <c r="I1507" s="3"/>
      <c r="J1507" s="140"/>
      <c r="K1507" s="83"/>
      <c r="L1507" s="140"/>
      <c r="M1507" s="83"/>
      <c r="N1507" s="3"/>
      <c r="O1507" s="3"/>
      <c r="P1507" s="3"/>
    </row>
    <row r="1508" spans="1:16" ht="11.25" x14ac:dyDescent="0.2">
      <c r="A1508" s="3"/>
      <c r="B1508" s="3"/>
      <c r="C1508" s="3"/>
      <c r="D1508" s="3"/>
      <c r="E1508" s="3"/>
      <c r="F1508" s="3"/>
      <c r="G1508" s="3"/>
      <c r="I1508" s="3"/>
      <c r="J1508" s="140"/>
      <c r="K1508" s="83"/>
      <c r="L1508" s="140"/>
      <c r="M1508" s="83"/>
      <c r="N1508" s="3"/>
      <c r="O1508" s="3"/>
      <c r="P1508" s="3"/>
    </row>
    <row r="1509" spans="1:16" ht="11.25" x14ac:dyDescent="0.2">
      <c r="A1509" s="3"/>
      <c r="B1509" s="3"/>
      <c r="C1509" s="3"/>
      <c r="D1509" s="3"/>
      <c r="E1509" s="3"/>
      <c r="F1509" s="3"/>
      <c r="G1509" s="3"/>
      <c r="I1509" s="3"/>
      <c r="J1509" s="140"/>
      <c r="K1509" s="83"/>
      <c r="L1509" s="140"/>
      <c r="M1509" s="83"/>
      <c r="N1509" s="3"/>
      <c r="O1509" s="3"/>
      <c r="P1509" s="3"/>
    </row>
    <row r="1510" spans="1:16" ht="11.25" x14ac:dyDescent="0.2">
      <c r="A1510" s="3"/>
      <c r="B1510" s="3"/>
      <c r="C1510" s="3"/>
      <c r="D1510" s="3"/>
      <c r="E1510" s="3"/>
      <c r="F1510" s="3"/>
      <c r="G1510" s="3"/>
      <c r="I1510" s="3"/>
      <c r="J1510" s="140"/>
      <c r="K1510" s="83"/>
      <c r="L1510" s="140"/>
      <c r="M1510" s="83"/>
      <c r="N1510" s="3"/>
      <c r="O1510" s="3"/>
      <c r="P1510" s="3"/>
    </row>
    <row r="1511" spans="1:16" ht="11.25" x14ac:dyDescent="0.2">
      <c r="A1511" s="3"/>
      <c r="B1511" s="3"/>
      <c r="C1511" s="3"/>
      <c r="D1511" s="3"/>
      <c r="E1511" s="3"/>
      <c r="F1511" s="3"/>
      <c r="G1511" s="3"/>
      <c r="I1511" s="3"/>
      <c r="J1511" s="140"/>
      <c r="K1511" s="83"/>
      <c r="L1511" s="140"/>
      <c r="M1511" s="83"/>
      <c r="N1511" s="3"/>
      <c r="O1511" s="3"/>
      <c r="P1511" s="3"/>
    </row>
    <row r="1512" spans="1:16" ht="11.25" x14ac:dyDescent="0.2">
      <c r="A1512" s="3"/>
      <c r="B1512" s="3"/>
      <c r="C1512" s="3"/>
      <c r="D1512" s="3"/>
      <c r="E1512" s="3"/>
      <c r="F1512" s="3"/>
      <c r="G1512" s="3"/>
      <c r="I1512" s="3"/>
      <c r="J1512" s="140"/>
      <c r="K1512" s="83"/>
      <c r="L1512" s="140"/>
      <c r="M1512" s="83"/>
      <c r="N1512" s="3"/>
      <c r="O1512" s="3"/>
      <c r="P1512" s="3"/>
    </row>
    <row r="1513" spans="1:16" ht="11.25" x14ac:dyDescent="0.2">
      <c r="A1513" s="3"/>
      <c r="B1513" s="3"/>
      <c r="C1513" s="3"/>
      <c r="D1513" s="3"/>
      <c r="E1513" s="3"/>
      <c r="F1513" s="3"/>
      <c r="G1513" s="3"/>
      <c r="I1513" s="3"/>
      <c r="J1513" s="140"/>
      <c r="K1513" s="83"/>
      <c r="L1513" s="140"/>
      <c r="M1513" s="83"/>
      <c r="N1513" s="3"/>
      <c r="O1513" s="3"/>
      <c r="P1513" s="3"/>
    </row>
    <row r="1514" spans="1:16" ht="11.25" x14ac:dyDescent="0.2">
      <c r="A1514" s="3"/>
      <c r="B1514" s="3"/>
      <c r="C1514" s="3"/>
      <c r="D1514" s="3"/>
      <c r="E1514" s="3"/>
      <c r="F1514" s="3"/>
      <c r="G1514" s="3"/>
      <c r="I1514" s="3"/>
      <c r="J1514" s="140"/>
      <c r="K1514" s="83"/>
      <c r="L1514" s="140"/>
      <c r="M1514" s="83"/>
      <c r="N1514" s="3"/>
      <c r="O1514" s="3"/>
      <c r="P1514" s="3"/>
    </row>
    <row r="1515" spans="1:16" ht="11.25" x14ac:dyDescent="0.2">
      <c r="A1515" s="3"/>
      <c r="B1515" s="3"/>
      <c r="C1515" s="3"/>
      <c r="D1515" s="3"/>
      <c r="E1515" s="3"/>
      <c r="F1515" s="3"/>
      <c r="G1515" s="3"/>
      <c r="I1515" s="3"/>
      <c r="J1515" s="140"/>
      <c r="K1515" s="83"/>
      <c r="L1515" s="140"/>
      <c r="M1515" s="83"/>
      <c r="N1515" s="3"/>
      <c r="O1515" s="3"/>
      <c r="P1515" s="3"/>
    </row>
    <row r="1516" spans="1:16" ht="11.25" x14ac:dyDescent="0.2">
      <c r="A1516" s="3"/>
      <c r="B1516" s="3"/>
      <c r="C1516" s="3"/>
      <c r="D1516" s="3"/>
      <c r="E1516" s="3"/>
      <c r="F1516" s="3"/>
      <c r="G1516" s="3"/>
      <c r="I1516" s="3"/>
      <c r="J1516" s="140"/>
      <c r="K1516" s="83"/>
      <c r="L1516" s="140"/>
      <c r="M1516" s="83"/>
      <c r="N1516" s="3"/>
      <c r="O1516" s="3"/>
      <c r="P1516" s="3"/>
    </row>
    <row r="1517" spans="1:16" ht="11.25" x14ac:dyDescent="0.2">
      <c r="A1517" s="3"/>
      <c r="B1517" s="3"/>
      <c r="C1517" s="3"/>
      <c r="D1517" s="3"/>
      <c r="E1517" s="3"/>
      <c r="F1517" s="3"/>
      <c r="G1517" s="3"/>
      <c r="I1517" s="3"/>
      <c r="J1517" s="140"/>
      <c r="K1517" s="83"/>
      <c r="L1517" s="140"/>
      <c r="M1517" s="83"/>
      <c r="N1517" s="3"/>
      <c r="O1517" s="3"/>
      <c r="P1517" s="3"/>
    </row>
    <row r="1518" spans="1:16" ht="11.25" x14ac:dyDescent="0.2">
      <c r="A1518" s="3"/>
      <c r="B1518" s="3"/>
      <c r="C1518" s="3"/>
      <c r="D1518" s="3"/>
      <c r="E1518" s="3"/>
      <c r="F1518" s="3"/>
      <c r="G1518" s="3"/>
      <c r="I1518" s="3"/>
      <c r="J1518" s="140"/>
      <c r="K1518" s="83"/>
      <c r="L1518" s="140"/>
      <c r="M1518" s="83"/>
      <c r="N1518" s="3"/>
      <c r="O1518" s="3"/>
      <c r="P1518" s="3"/>
    </row>
    <row r="1519" spans="1:16" ht="11.25" x14ac:dyDescent="0.2">
      <c r="A1519" s="3"/>
      <c r="B1519" s="3"/>
      <c r="C1519" s="3"/>
      <c r="D1519" s="3"/>
      <c r="E1519" s="3"/>
      <c r="F1519" s="3"/>
      <c r="G1519" s="3"/>
      <c r="I1519" s="3"/>
      <c r="J1519" s="140"/>
      <c r="K1519" s="83"/>
      <c r="L1519" s="140"/>
      <c r="M1519" s="83"/>
      <c r="N1519" s="3"/>
      <c r="O1519" s="3"/>
      <c r="P1519" s="3"/>
    </row>
    <row r="1520" spans="1:16" ht="11.25" x14ac:dyDescent="0.2">
      <c r="A1520" s="3"/>
      <c r="B1520" s="3"/>
      <c r="C1520" s="3"/>
      <c r="D1520" s="3"/>
      <c r="E1520" s="3"/>
      <c r="F1520" s="3"/>
      <c r="G1520" s="3"/>
      <c r="I1520" s="3"/>
      <c r="J1520" s="140"/>
      <c r="K1520" s="83"/>
      <c r="L1520" s="140"/>
      <c r="M1520" s="83"/>
      <c r="N1520" s="3"/>
      <c r="O1520" s="3"/>
      <c r="P1520" s="3"/>
    </row>
    <row r="1521" spans="1:16" ht="11.25" x14ac:dyDescent="0.2">
      <c r="A1521" s="3"/>
      <c r="B1521" s="3"/>
      <c r="C1521" s="3"/>
      <c r="D1521" s="3"/>
      <c r="E1521" s="3"/>
      <c r="F1521" s="3"/>
      <c r="G1521" s="3"/>
      <c r="I1521" s="3"/>
      <c r="J1521" s="140"/>
      <c r="K1521" s="83"/>
      <c r="L1521" s="140"/>
      <c r="M1521" s="83"/>
      <c r="N1521" s="3"/>
      <c r="O1521" s="3"/>
      <c r="P1521" s="3"/>
    </row>
    <row r="1522" spans="1:16" ht="11.25" x14ac:dyDescent="0.2">
      <c r="A1522" s="3"/>
      <c r="B1522" s="3"/>
      <c r="C1522" s="3"/>
      <c r="D1522" s="3"/>
      <c r="E1522" s="3"/>
      <c r="F1522" s="3"/>
      <c r="G1522" s="3"/>
      <c r="I1522" s="3"/>
      <c r="J1522" s="140"/>
      <c r="K1522" s="83"/>
      <c r="L1522" s="140"/>
      <c r="M1522" s="83"/>
      <c r="N1522" s="3"/>
      <c r="O1522" s="3"/>
      <c r="P1522" s="3"/>
    </row>
    <row r="1523" spans="1:16" ht="11.25" x14ac:dyDescent="0.2">
      <c r="A1523" s="3"/>
      <c r="B1523" s="3"/>
      <c r="C1523" s="3"/>
      <c r="D1523" s="3"/>
      <c r="E1523" s="3"/>
      <c r="F1523" s="3"/>
      <c r="G1523" s="3"/>
      <c r="I1523" s="3"/>
      <c r="J1523" s="140"/>
      <c r="K1523" s="83"/>
      <c r="L1523" s="140"/>
      <c r="M1523" s="83"/>
      <c r="N1523" s="3"/>
      <c r="O1523" s="3"/>
      <c r="P1523" s="3"/>
    </row>
    <row r="1524" spans="1:16" ht="11.25" x14ac:dyDescent="0.2">
      <c r="A1524" s="3"/>
      <c r="B1524" s="3"/>
      <c r="C1524" s="3"/>
      <c r="D1524" s="3"/>
      <c r="E1524" s="3"/>
      <c r="F1524" s="3"/>
      <c r="G1524" s="3"/>
      <c r="I1524" s="3"/>
      <c r="J1524" s="140"/>
      <c r="K1524" s="83"/>
      <c r="L1524" s="140"/>
      <c r="M1524" s="83"/>
      <c r="N1524" s="3"/>
      <c r="O1524" s="3"/>
      <c r="P1524" s="3"/>
    </row>
    <row r="1525" spans="1:16" ht="11.25" x14ac:dyDescent="0.2">
      <c r="A1525" s="3"/>
      <c r="B1525" s="3"/>
      <c r="C1525" s="3"/>
      <c r="D1525" s="3"/>
      <c r="E1525" s="3"/>
      <c r="F1525" s="3"/>
      <c r="G1525" s="3"/>
      <c r="I1525" s="3"/>
      <c r="J1525" s="140"/>
      <c r="K1525" s="83"/>
      <c r="L1525" s="140"/>
      <c r="M1525" s="83"/>
      <c r="N1525" s="3"/>
      <c r="O1525" s="3"/>
      <c r="P1525" s="3"/>
    </row>
    <row r="1526" spans="1:16" ht="11.25" x14ac:dyDescent="0.2">
      <c r="A1526" s="3"/>
      <c r="B1526" s="3"/>
      <c r="C1526" s="3"/>
      <c r="D1526" s="3"/>
      <c r="E1526" s="3"/>
      <c r="F1526" s="3"/>
      <c r="G1526" s="3"/>
      <c r="I1526" s="3"/>
      <c r="J1526" s="140"/>
      <c r="K1526" s="83"/>
      <c r="L1526" s="140"/>
      <c r="M1526" s="83"/>
      <c r="N1526" s="3"/>
      <c r="O1526" s="3"/>
      <c r="P1526" s="3"/>
    </row>
    <row r="1527" spans="1:16" ht="11.25" x14ac:dyDescent="0.2">
      <c r="A1527" s="3"/>
      <c r="B1527" s="3"/>
      <c r="C1527" s="3"/>
      <c r="D1527" s="3"/>
      <c r="E1527" s="3"/>
      <c r="F1527" s="3"/>
      <c r="G1527" s="3"/>
      <c r="I1527" s="3"/>
      <c r="J1527" s="140"/>
      <c r="K1527" s="83"/>
      <c r="L1527" s="140"/>
      <c r="M1527" s="83"/>
      <c r="N1527" s="3"/>
      <c r="O1527" s="3"/>
      <c r="P1527" s="3"/>
    </row>
    <row r="1528" spans="1:16" ht="11.25" x14ac:dyDescent="0.2">
      <c r="A1528" s="3"/>
      <c r="B1528" s="3"/>
      <c r="C1528" s="3"/>
      <c r="D1528" s="3"/>
      <c r="E1528" s="3"/>
      <c r="F1528" s="3"/>
      <c r="G1528" s="3"/>
      <c r="I1528" s="3"/>
      <c r="J1528" s="140"/>
      <c r="K1528" s="83"/>
      <c r="L1528" s="140"/>
      <c r="M1528" s="83"/>
      <c r="N1528" s="3"/>
      <c r="O1528" s="3"/>
      <c r="P1528" s="3"/>
    </row>
    <row r="1529" spans="1:16" ht="11.25" x14ac:dyDescent="0.2">
      <c r="A1529" s="3"/>
      <c r="B1529" s="3"/>
      <c r="C1529" s="3"/>
      <c r="D1529" s="3"/>
      <c r="E1529" s="3"/>
      <c r="F1529" s="3"/>
      <c r="G1529" s="3"/>
      <c r="I1529" s="3"/>
      <c r="J1529" s="140"/>
      <c r="K1529" s="83"/>
      <c r="L1529" s="140"/>
      <c r="M1529" s="83"/>
      <c r="N1529" s="3"/>
      <c r="O1529" s="3"/>
      <c r="P1529" s="3"/>
    </row>
    <row r="1530" spans="1:16" ht="11.25" x14ac:dyDescent="0.2">
      <c r="A1530" s="3"/>
      <c r="B1530" s="3"/>
      <c r="C1530" s="3"/>
      <c r="D1530" s="3"/>
      <c r="E1530" s="3"/>
      <c r="F1530" s="3"/>
      <c r="G1530" s="3"/>
      <c r="I1530" s="3"/>
      <c r="J1530" s="140"/>
      <c r="K1530" s="83"/>
      <c r="L1530" s="140"/>
      <c r="M1530" s="83"/>
      <c r="N1530" s="3"/>
      <c r="O1530" s="3"/>
      <c r="P1530" s="3"/>
    </row>
    <row r="1531" spans="1:16" ht="11.25" x14ac:dyDescent="0.2">
      <c r="A1531" s="3"/>
      <c r="B1531" s="3"/>
      <c r="C1531" s="3"/>
      <c r="D1531" s="3"/>
      <c r="E1531" s="3"/>
      <c r="F1531" s="3"/>
      <c r="G1531" s="3"/>
      <c r="I1531" s="3"/>
      <c r="J1531" s="140"/>
      <c r="K1531" s="83"/>
      <c r="L1531" s="140"/>
      <c r="M1531" s="83"/>
      <c r="N1531" s="3"/>
      <c r="O1531" s="3"/>
      <c r="P1531" s="3"/>
    </row>
    <row r="1532" spans="1:16" ht="11.25" x14ac:dyDescent="0.2">
      <c r="A1532" s="3"/>
      <c r="B1532" s="3"/>
      <c r="C1532" s="3"/>
      <c r="D1532" s="3"/>
      <c r="E1532" s="3"/>
      <c r="F1532" s="3"/>
      <c r="G1532" s="3"/>
      <c r="I1532" s="3"/>
      <c r="J1532" s="140"/>
      <c r="K1532" s="83"/>
      <c r="L1532" s="140"/>
      <c r="M1532" s="83"/>
      <c r="N1532" s="3"/>
      <c r="O1532" s="3"/>
      <c r="P1532" s="3"/>
    </row>
    <row r="1533" spans="1:16" ht="11.25" x14ac:dyDescent="0.2">
      <c r="A1533" s="3"/>
      <c r="B1533" s="3"/>
      <c r="C1533" s="3"/>
      <c r="D1533" s="3"/>
      <c r="E1533" s="3"/>
      <c r="F1533" s="3"/>
      <c r="G1533" s="3"/>
      <c r="I1533" s="3"/>
      <c r="J1533" s="140"/>
      <c r="K1533" s="83"/>
      <c r="L1533" s="140"/>
      <c r="M1533" s="83"/>
      <c r="N1533" s="3"/>
      <c r="O1533" s="3"/>
      <c r="P1533" s="3"/>
    </row>
    <row r="1534" spans="1:16" ht="11.25" x14ac:dyDescent="0.2">
      <c r="A1534" s="3"/>
      <c r="B1534" s="3"/>
      <c r="C1534" s="3"/>
      <c r="D1534" s="3"/>
      <c r="E1534" s="3"/>
      <c r="F1534" s="3"/>
      <c r="G1534" s="3"/>
      <c r="I1534" s="3"/>
      <c r="J1534" s="140"/>
      <c r="K1534" s="83"/>
      <c r="L1534" s="140"/>
      <c r="M1534" s="83"/>
      <c r="N1534" s="3"/>
      <c r="O1534" s="3"/>
      <c r="P1534" s="3"/>
    </row>
    <row r="1535" spans="1:16" ht="11.25" x14ac:dyDescent="0.2">
      <c r="A1535" s="3"/>
      <c r="B1535" s="3"/>
      <c r="C1535" s="3"/>
      <c r="D1535" s="3"/>
      <c r="E1535" s="3"/>
      <c r="F1535" s="3"/>
      <c r="G1535" s="3"/>
      <c r="I1535" s="3"/>
      <c r="J1535" s="140"/>
      <c r="K1535" s="83"/>
      <c r="L1535" s="140"/>
      <c r="M1535" s="83"/>
      <c r="N1535" s="3"/>
      <c r="O1535" s="3"/>
      <c r="P1535" s="3"/>
    </row>
    <row r="1536" spans="1:16" ht="11.25" x14ac:dyDescent="0.2">
      <c r="A1536" s="3"/>
      <c r="B1536" s="3"/>
      <c r="C1536" s="3"/>
      <c r="D1536" s="3"/>
      <c r="E1536" s="3"/>
      <c r="F1536" s="3"/>
      <c r="G1536" s="3"/>
      <c r="I1536" s="3"/>
      <c r="J1536" s="140"/>
      <c r="K1536" s="83"/>
      <c r="L1536" s="140"/>
      <c r="M1536" s="83"/>
      <c r="N1536" s="3"/>
      <c r="O1536" s="3"/>
      <c r="P1536" s="3"/>
    </row>
    <row r="1537" spans="1:16" ht="11.25" x14ac:dyDescent="0.2">
      <c r="A1537" s="3"/>
      <c r="B1537" s="3"/>
      <c r="C1537" s="3"/>
      <c r="D1537" s="3"/>
      <c r="E1537" s="3"/>
      <c r="F1537" s="3"/>
      <c r="G1537" s="3"/>
      <c r="I1537" s="3"/>
      <c r="J1537" s="140"/>
      <c r="K1537" s="83"/>
      <c r="L1537" s="140"/>
      <c r="M1537" s="83"/>
      <c r="N1537" s="3"/>
      <c r="O1537" s="3"/>
      <c r="P1537" s="3"/>
    </row>
    <row r="1538" spans="1:16" ht="11.25" x14ac:dyDescent="0.2">
      <c r="A1538" s="3"/>
      <c r="B1538" s="3"/>
      <c r="C1538" s="3"/>
      <c r="D1538" s="3"/>
      <c r="E1538" s="3"/>
      <c r="F1538" s="3"/>
      <c r="G1538" s="3"/>
      <c r="I1538" s="3"/>
      <c r="J1538" s="140"/>
      <c r="K1538" s="83"/>
      <c r="L1538" s="140"/>
      <c r="M1538" s="83"/>
      <c r="N1538" s="3"/>
      <c r="O1538" s="3"/>
      <c r="P1538" s="3"/>
    </row>
    <row r="1539" spans="1:16" ht="11.25" x14ac:dyDescent="0.2">
      <c r="A1539" s="3"/>
      <c r="B1539" s="3"/>
      <c r="C1539" s="3"/>
      <c r="D1539" s="3"/>
      <c r="E1539" s="3"/>
      <c r="F1539" s="3"/>
      <c r="G1539" s="3"/>
      <c r="I1539" s="3"/>
      <c r="J1539" s="140"/>
      <c r="K1539" s="83"/>
      <c r="L1539" s="140"/>
      <c r="M1539" s="83"/>
      <c r="N1539" s="3"/>
      <c r="O1539" s="3"/>
      <c r="P1539" s="3"/>
    </row>
    <row r="1540" spans="1:16" ht="11.25" x14ac:dyDescent="0.2">
      <c r="A1540" s="3"/>
      <c r="B1540" s="3"/>
      <c r="C1540" s="3"/>
      <c r="D1540" s="3"/>
      <c r="E1540" s="3"/>
      <c r="F1540" s="3"/>
      <c r="G1540" s="3"/>
      <c r="I1540" s="3"/>
      <c r="J1540" s="140"/>
      <c r="K1540" s="83"/>
      <c r="L1540" s="140"/>
      <c r="M1540" s="83"/>
      <c r="N1540" s="3"/>
      <c r="O1540" s="3"/>
      <c r="P1540" s="3"/>
    </row>
    <row r="1541" spans="1:16" ht="11.25" x14ac:dyDescent="0.2">
      <c r="A1541" s="3"/>
      <c r="B1541" s="3"/>
      <c r="C1541" s="3"/>
      <c r="D1541" s="3"/>
      <c r="E1541" s="3"/>
      <c r="F1541" s="3"/>
      <c r="G1541" s="3"/>
      <c r="I1541" s="3"/>
      <c r="J1541" s="140"/>
      <c r="K1541" s="83"/>
      <c r="L1541" s="140"/>
      <c r="M1541" s="83"/>
      <c r="N1541" s="3"/>
      <c r="O1541" s="3"/>
      <c r="P1541" s="3"/>
    </row>
    <row r="1542" spans="1:16" ht="11.25" x14ac:dyDescent="0.2">
      <c r="A1542" s="3"/>
      <c r="B1542" s="3"/>
      <c r="C1542" s="3"/>
      <c r="D1542" s="3"/>
      <c r="E1542" s="3"/>
      <c r="F1542" s="3"/>
      <c r="G1542" s="3"/>
      <c r="I1542" s="3"/>
      <c r="J1542" s="140"/>
      <c r="K1542" s="83"/>
      <c r="L1542" s="140"/>
      <c r="M1542" s="83"/>
      <c r="N1542" s="3"/>
      <c r="O1542" s="3"/>
      <c r="P1542" s="3"/>
    </row>
    <row r="1543" spans="1:16" ht="11.25" x14ac:dyDescent="0.2">
      <c r="A1543" s="3"/>
      <c r="B1543" s="3"/>
      <c r="C1543" s="3"/>
      <c r="D1543" s="3"/>
      <c r="E1543" s="3"/>
      <c r="F1543" s="3"/>
      <c r="G1543" s="3"/>
      <c r="I1543" s="3"/>
      <c r="J1543" s="140"/>
      <c r="K1543" s="83"/>
      <c r="L1543" s="140"/>
      <c r="M1543" s="83"/>
      <c r="N1543" s="3"/>
      <c r="O1543" s="3"/>
      <c r="P1543" s="3"/>
    </row>
    <row r="1544" spans="1:16" ht="11.25" x14ac:dyDescent="0.2">
      <c r="A1544" s="3"/>
      <c r="B1544" s="3"/>
      <c r="C1544" s="3"/>
      <c r="D1544" s="3"/>
      <c r="E1544" s="3"/>
      <c r="F1544" s="3"/>
      <c r="G1544" s="3"/>
      <c r="I1544" s="3"/>
      <c r="J1544" s="140"/>
      <c r="K1544" s="83"/>
      <c r="L1544" s="140"/>
      <c r="M1544" s="83"/>
      <c r="N1544" s="3"/>
      <c r="O1544" s="3"/>
      <c r="P1544" s="3"/>
    </row>
    <row r="1545" spans="1:16" ht="11.25" x14ac:dyDescent="0.2">
      <c r="A1545" s="3"/>
      <c r="B1545" s="3"/>
      <c r="C1545" s="3"/>
      <c r="D1545" s="3"/>
      <c r="E1545" s="3"/>
      <c r="F1545" s="3"/>
      <c r="G1545" s="3"/>
      <c r="I1545" s="3"/>
      <c r="J1545" s="140"/>
      <c r="K1545" s="83"/>
      <c r="L1545" s="140"/>
      <c r="M1545" s="83"/>
      <c r="N1545" s="3"/>
      <c r="O1545" s="3"/>
      <c r="P1545" s="3"/>
    </row>
    <row r="1546" spans="1:16" ht="11.25" x14ac:dyDescent="0.2">
      <c r="A1546" s="3"/>
      <c r="B1546" s="3"/>
      <c r="C1546" s="3"/>
      <c r="D1546" s="3"/>
      <c r="E1546" s="3"/>
      <c r="F1546" s="3"/>
      <c r="G1546" s="3"/>
      <c r="I1546" s="3"/>
      <c r="J1546" s="140"/>
      <c r="K1546" s="83"/>
      <c r="L1546" s="140"/>
      <c r="M1546" s="83"/>
      <c r="N1546" s="3"/>
      <c r="O1546" s="3"/>
      <c r="P1546" s="3"/>
    </row>
    <row r="1547" spans="1:16" ht="11.25" x14ac:dyDescent="0.2">
      <c r="A1547" s="3"/>
      <c r="B1547" s="3"/>
      <c r="C1547" s="3"/>
      <c r="D1547" s="3"/>
      <c r="E1547" s="3"/>
      <c r="F1547" s="3"/>
      <c r="G1547" s="3"/>
      <c r="I1547" s="3"/>
      <c r="J1547" s="140"/>
      <c r="K1547" s="83"/>
      <c r="L1547" s="140"/>
      <c r="M1547" s="83"/>
      <c r="N1547" s="3"/>
      <c r="O1547" s="3"/>
      <c r="P1547" s="3"/>
    </row>
    <row r="1548" spans="1:16" ht="11.25" x14ac:dyDescent="0.2">
      <c r="A1548" s="3"/>
      <c r="B1548" s="3"/>
      <c r="C1548" s="3"/>
      <c r="D1548" s="3"/>
      <c r="E1548" s="3"/>
      <c r="F1548" s="3"/>
      <c r="G1548" s="3"/>
      <c r="I1548" s="3"/>
      <c r="J1548" s="140"/>
      <c r="K1548" s="83"/>
      <c r="L1548" s="140"/>
      <c r="M1548" s="83"/>
      <c r="N1548" s="3"/>
      <c r="O1548" s="3"/>
      <c r="P1548" s="3"/>
    </row>
    <row r="1549" spans="1:16" ht="11.25" x14ac:dyDescent="0.2">
      <c r="A1549" s="3"/>
      <c r="B1549" s="3"/>
      <c r="C1549" s="3"/>
      <c r="D1549" s="3"/>
      <c r="E1549" s="3"/>
      <c r="F1549" s="3"/>
      <c r="G1549" s="3"/>
      <c r="I1549" s="3"/>
      <c r="J1549" s="140"/>
      <c r="K1549" s="83"/>
      <c r="L1549" s="140"/>
      <c r="M1549" s="83"/>
      <c r="N1549" s="3"/>
      <c r="O1549" s="3"/>
      <c r="P1549" s="3"/>
    </row>
    <row r="1550" spans="1:16" ht="11.25" x14ac:dyDescent="0.2">
      <c r="A1550" s="3"/>
      <c r="B1550" s="3"/>
      <c r="C1550" s="3"/>
      <c r="D1550" s="3"/>
      <c r="E1550" s="3"/>
      <c r="F1550" s="3"/>
      <c r="G1550" s="3"/>
      <c r="I1550" s="3"/>
      <c r="J1550" s="140"/>
      <c r="K1550" s="83"/>
      <c r="L1550" s="140"/>
      <c r="M1550" s="83"/>
      <c r="N1550" s="3"/>
      <c r="O1550" s="3"/>
      <c r="P1550" s="3"/>
    </row>
    <row r="1551" spans="1:16" ht="11.25" x14ac:dyDescent="0.2">
      <c r="A1551" s="3"/>
      <c r="B1551" s="3"/>
      <c r="C1551" s="3"/>
      <c r="D1551" s="3"/>
      <c r="E1551" s="3"/>
      <c r="F1551" s="3"/>
      <c r="G1551" s="3"/>
      <c r="I1551" s="3"/>
      <c r="J1551" s="140"/>
      <c r="K1551" s="83"/>
      <c r="L1551" s="140"/>
      <c r="M1551" s="83"/>
      <c r="N1551" s="3"/>
      <c r="O1551" s="3"/>
      <c r="P1551" s="3"/>
    </row>
    <row r="1552" spans="1:16" ht="11.25" x14ac:dyDescent="0.2">
      <c r="A1552" s="3"/>
      <c r="B1552" s="3"/>
      <c r="C1552" s="3"/>
      <c r="D1552" s="3"/>
      <c r="E1552" s="3"/>
      <c r="F1552" s="3"/>
      <c r="G1552" s="3"/>
      <c r="I1552" s="3"/>
      <c r="J1552" s="140"/>
      <c r="K1552" s="83"/>
      <c r="L1552" s="140"/>
      <c r="M1552" s="83"/>
      <c r="N1552" s="3"/>
      <c r="O1552" s="3"/>
      <c r="P1552" s="3"/>
    </row>
    <row r="1553" spans="1:16" ht="11.25" x14ac:dyDescent="0.2">
      <c r="A1553" s="3"/>
      <c r="B1553" s="3"/>
      <c r="C1553" s="3"/>
      <c r="D1553" s="3"/>
      <c r="E1553" s="3"/>
      <c r="F1553" s="3"/>
      <c r="G1553" s="3"/>
      <c r="I1553" s="3"/>
      <c r="J1553" s="140"/>
      <c r="K1553" s="83"/>
      <c r="L1553" s="140"/>
      <c r="M1553" s="83"/>
      <c r="N1553" s="3"/>
      <c r="O1553" s="3"/>
      <c r="P1553" s="3"/>
    </row>
    <row r="1554" spans="1:16" ht="11.25" x14ac:dyDescent="0.2">
      <c r="A1554" s="3"/>
      <c r="B1554" s="3"/>
      <c r="C1554" s="3"/>
      <c r="D1554" s="3"/>
      <c r="E1554" s="3"/>
      <c r="F1554" s="3"/>
      <c r="G1554" s="3"/>
      <c r="I1554" s="3"/>
      <c r="J1554" s="140"/>
      <c r="K1554" s="83"/>
      <c r="L1554" s="140"/>
      <c r="M1554" s="83"/>
      <c r="N1554" s="3"/>
      <c r="O1554" s="3"/>
      <c r="P1554" s="3"/>
    </row>
    <row r="1555" spans="1:16" ht="11.25" x14ac:dyDescent="0.2">
      <c r="A1555" s="3"/>
      <c r="B1555" s="3"/>
      <c r="C1555" s="3"/>
      <c r="D1555" s="3"/>
      <c r="E1555" s="3"/>
      <c r="F1555" s="3"/>
      <c r="G1555" s="3"/>
      <c r="I1555" s="3"/>
      <c r="J1555" s="140"/>
      <c r="K1555" s="83"/>
      <c r="L1555" s="140"/>
      <c r="M1555" s="83"/>
      <c r="N1555" s="3"/>
      <c r="O1555" s="3"/>
      <c r="P1555" s="3"/>
    </row>
    <row r="1556" spans="1:16" ht="11.25" x14ac:dyDescent="0.2">
      <c r="A1556" s="3"/>
      <c r="B1556" s="3"/>
      <c r="C1556" s="3"/>
      <c r="D1556" s="3"/>
      <c r="E1556" s="3"/>
      <c r="F1556" s="3"/>
      <c r="G1556" s="3"/>
      <c r="I1556" s="3"/>
      <c r="J1556" s="140"/>
      <c r="K1556" s="83"/>
      <c r="L1556" s="140"/>
      <c r="M1556" s="83"/>
      <c r="N1556" s="3"/>
      <c r="O1556" s="3"/>
      <c r="P1556" s="3"/>
    </row>
    <row r="1557" spans="1:16" ht="11.25" x14ac:dyDescent="0.2">
      <c r="A1557" s="3"/>
      <c r="B1557" s="3"/>
      <c r="C1557" s="3"/>
      <c r="D1557" s="3"/>
      <c r="E1557" s="3"/>
      <c r="F1557" s="3"/>
      <c r="G1557" s="3"/>
      <c r="I1557" s="3"/>
      <c r="J1557" s="140"/>
      <c r="K1557" s="83"/>
      <c r="L1557" s="140"/>
      <c r="M1557" s="83"/>
      <c r="N1557" s="3"/>
      <c r="O1557" s="3"/>
      <c r="P1557" s="3"/>
    </row>
    <row r="1558" spans="1:16" ht="11.25" x14ac:dyDescent="0.2">
      <c r="A1558" s="3"/>
      <c r="B1558" s="3"/>
      <c r="C1558" s="3"/>
      <c r="D1558" s="3"/>
      <c r="E1558" s="3"/>
      <c r="F1558" s="3"/>
      <c r="G1558" s="3"/>
      <c r="I1558" s="3"/>
      <c r="J1558" s="140"/>
      <c r="K1558" s="83"/>
      <c r="L1558" s="140"/>
      <c r="M1558" s="83"/>
      <c r="N1558" s="3"/>
      <c r="O1558" s="3"/>
      <c r="P1558" s="3"/>
    </row>
    <row r="1559" spans="1:16" ht="11.25" x14ac:dyDescent="0.2">
      <c r="A1559" s="3"/>
      <c r="B1559" s="3"/>
      <c r="C1559" s="3"/>
      <c r="D1559" s="3"/>
      <c r="E1559" s="3"/>
      <c r="F1559" s="3"/>
      <c r="G1559" s="3"/>
      <c r="I1559" s="3"/>
      <c r="J1559" s="140"/>
      <c r="K1559" s="83"/>
      <c r="L1559" s="140"/>
      <c r="M1559" s="83"/>
      <c r="N1559" s="3"/>
      <c r="O1559" s="3"/>
      <c r="P1559" s="3"/>
    </row>
    <row r="1560" spans="1:16" ht="11.25" x14ac:dyDescent="0.2">
      <c r="A1560" s="3"/>
      <c r="B1560" s="3"/>
      <c r="C1560" s="3"/>
      <c r="D1560" s="3"/>
      <c r="E1560" s="3"/>
      <c r="F1560" s="3"/>
      <c r="G1560" s="3"/>
      <c r="I1560" s="3"/>
      <c r="J1560" s="140"/>
      <c r="K1560" s="83"/>
      <c r="L1560" s="140"/>
      <c r="M1560" s="83"/>
      <c r="N1560" s="3"/>
      <c r="O1560" s="3"/>
      <c r="P1560" s="3"/>
    </row>
    <row r="1561" spans="1:16" ht="11.25" x14ac:dyDescent="0.2">
      <c r="A1561" s="3"/>
      <c r="B1561" s="3"/>
      <c r="C1561" s="3"/>
      <c r="D1561" s="3"/>
      <c r="E1561" s="3"/>
      <c r="F1561" s="3"/>
      <c r="G1561" s="3"/>
      <c r="I1561" s="3"/>
      <c r="J1561" s="140"/>
      <c r="K1561" s="83"/>
      <c r="L1561" s="140"/>
      <c r="M1561" s="83"/>
      <c r="N1561" s="3"/>
      <c r="O1561" s="3"/>
      <c r="P1561" s="3"/>
    </row>
    <row r="1562" spans="1:16" ht="11.25" x14ac:dyDescent="0.2">
      <c r="A1562" s="3"/>
      <c r="B1562" s="3"/>
      <c r="C1562" s="3"/>
      <c r="D1562" s="3"/>
      <c r="E1562" s="3"/>
      <c r="F1562" s="3"/>
      <c r="G1562" s="3"/>
      <c r="I1562" s="3"/>
      <c r="J1562" s="140"/>
      <c r="K1562" s="83"/>
      <c r="L1562" s="140"/>
      <c r="M1562" s="83"/>
      <c r="N1562" s="3"/>
      <c r="O1562" s="3"/>
      <c r="P1562" s="3"/>
    </row>
    <row r="1563" spans="1:16" ht="11.25" x14ac:dyDescent="0.2">
      <c r="A1563" s="3"/>
      <c r="B1563" s="3"/>
      <c r="C1563" s="3"/>
      <c r="D1563" s="3"/>
      <c r="E1563" s="3"/>
      <c r="F1563" s="3"/>
      <c r="G1563" s="3"/>
      <c r="I1563" s="3"/>
      <c r="J1563" s="140"/>
      <c r="K1563" s="83"/>
      <c r="L1563" s="140"/>
      <c r="M1563" s="83"/>
      <c r="N1563" s="3"/>
      <c r="O1563" s="3"/>
      <c r="P1563" s="3"/>
    </row>
    <row r="1564" spans="1:16" ht="11.25" x14ac:dyDescent="0.2">
      <c r="A1564" s="3"/>
      <c r="B1564" s="3"/>
      <c r="C1564" s="3"/>
      <c r="D1564" s="3"/>
      <c r="E1564" s="3"/>
      <c r="F1564" s="3"/>
      <c r="G1564" s="3"/>
      <c r="I1564" s="3"/>
      <c r="J1564" s="140"/>
      <c r="K1564" s="83"/>
      <c r="L1564" s="140"/>
      <c r="M1564" s="83"/>
      <c r="N1564" s="3"/>
      <c r="O1564" s="3"/>
      <c r="P1564" s="3"/>
    </row>
    <row r="1565" spans="1:16" ht="11.25" x14ac:dyDescent="0.2">
      <c r="A1565" s="3"/>
      <c r="B1565" s="3"/>
      <c r="C1565" s="3"/>
      <c r="D1565" s="3"/>
      <c r="E1565" s="3"/>
      <c r="F1565" s="3"/>
      <c r="G1565" s="3"/>
      <c r="I1565" s="3"/>
      <c r="J1565" s="140"/>
      <c r="K1565" s="83"/>
      <c r="L1565" s="140"/>
      <c r="M1565" s="83"/>
      <c r="N1565" s="3"/>
      <c r="O1565" s="3"/>
      <c r="P1565" s="3"/>
    </row>
    <row r="1566" spans="1:16" ht="11.25" x14ac:dyDescent="0.2">
      <c r="A1566" s="3"/>
      <c r="B1566" s="3"/>
      <c r="C1566" s="3"/>
      <c r="D1566" s="3"/>
      <c r="E1566" s="3"/>
      <c r="F1566" s="3"/>
      <c r="G1566" s="3"/>
      <c r="I1566" s="3"/>
      <c r="J1566" s="140"/>
      <c r="K1566" s="83"/>
      <c r="L1566" s="140"/>
      <c r="M1566" s="83"/>
      <c r="N1566" s="3"/>
      <c r="O1566" s="3"/>
      <c r="P1566" s="3"/>
    </row>
    <row r="1567" spans="1:16" ht="11.25" x14ac:dyDescent="0.2">
      <c r="A1567" s="3"/>
      <c r="B1567" s="3"/>
      <c r="C1567" s="3"/>
      <c r="D1567" s="3"/>
      <c r="E1567" s="3"/>
      <c r="F1567" s="3"/>
      <c r="G1567" s="3"/>
      <c r="I1567" s="3"/>
      <c r="J1567" s="140"/>
      <c r="K1567" s="83"/>
      <c r="L1567" s="140"/>
      <c r="M1567" s="83"/>
      <c r="N1567" s="3"/>
      <c r="O1567" s="3"/>
      <c r="P1567" s="3"/>
    </row>
    <row r="1568" spans="1:16" ht="11.25" x14ac:dyDescent="0.2">
      <c r="A1568" s="3"/>
      <c r="B1568" s="3"/>
      <c r="C1568" s="3"/>
      <c r="D1568" s="3"/>
      <c r="E1568" s="3"/>
      <c r="F1568" s="3"/>
      <c r="G1568" s="3"/>
      <c r="I1568" s="3"/>
      <c r="J1568" s="140"/>
      <c r="K1568" s="83"/>
      <c r="L1568" s="140"/>
      <c r="M1568" s="83"/>
      <c r="N1568" s="3"/>
      <c r="O1568" s="3"/>
      <c r="P1568" s="3"/>
    </row>
    <row r="1569" spans="1:16" ht="11.25" x14ac:dyDescent="0.2">
      <c r="A1569" s="3"/>
      <c r="B1569" s="3"/>
      <c r="C1569" s="3"/>
      <c r="D1569" s="3"/>
      <c r="E1569" s="3"/>
      <c r="F1569" s="3"/>
      <c r="G1569" s="3"/>
      <c r="I1569" s="3"/>
      <c r="J1569" s="140"/>
      <c r="K1569" s="83"/>
      <c r="L1569" s="140"/>
      <c r="M1569" s="83"/>
      <c r="N1569" s="3"/>
      <c r="O1569" s="3"/>
      <c r="P1569" s="3"/>
    </row>
    <row r="1570" spans="1:16" ht="11.25" x14ac:dyDescent="0.2">
      <c r="A1570" s="3"/>
      <c r="B1570" s="3"/>
      <c r="C1570" s="3"/>
      <c r="D1570" s="3"/>
      <c r="E1570" s="3"/>
      <c r="F1570" s="3"/>
      <c r="G1570" s="3"/>
      <c r="I1570" s="3"/>
      <c r="J1570" s="140"/>
      <c r="K1570" s="83"/>
      <c r="L1570" s="140"/>
      <c r="M1570" s="83"/>
      <c r="N1570" s="3"/>
      <c r="O1570" s="3"/>
      <c r="P1570" s="3"/>
    </row>
    <row r="1571" spans="1:16" ht="11.25" x14ac:dyDescent="0.2">
      <c r="A1571" s="3"/>
      <c r="B1571" s="3"/>
      <c r="C1571" s="3"/>
      <c r="D1571" s="3"/>
      <c r="E1571" s="3"/>
      <c r="F1571" s="3"/>
      <c r="G1571" s="3"/>
      <c r="I1571" s="3"/>
      <c r="J1571" s="140"/>
      <c r="K1571" s="83"/>
      <c r="L1571" s="140"/>
      <c r="M1571" s="83"/>
      <c r="N1571" s="3"/>
      <c r="O1571" s="3"/>
      <c r="P1571" s="3"/>
    </row>
    <row r="1572" spans="1:16" ht="11.25" x14ac:dyDescent="0.2">
      <c r="A1572" s="3"/>
      <c r="B1572" s="3"/>
      <c r="C1572" s="3"/>
      <c r="D1572" s="3"/>
      <c r="E1572" s="3"/>
      <c r="F1572" s="3"/>
      <c r="G1572" s="3"/>
      <c r="I1572" s="3"/>
      <c r="J1572" s="140"/>
      <c r="K1572" s="83"/>
      <c r="L1572" s="140"/>
      <c r="M1572" s="83"/>
      <c r="N1572" s="3"/>
      <c r="O1572" s="3"/>
      <c r="P1572" s="3"/>
    </row>
    <row r="1573" spans="1:16" ht="11.25" x14ac:dyDescent="0.2">
      <c r="A1573" s="3"/>
      <c r="B1573" s="3"/>
      <c r="C1573" s="3"/>
      <c r="D1573" s="3"/>
      <c r="E1573" s="3"/>
      <c r="F1573" s="3"/>
      <c r="G1573" s="3"/>
      <c r="I1573" s="3"/>
      <c r="J1573" s="140"/>
      <c r="K1573" s="83"/>
      <c r="L1573" s="140"/>
      <c r="M1573" s="83"/>
      <c r="N1573" s="3"/>
      <c r="O1573" s="3"/>
      <c r="P1573" s="3"/>
    </row>
    <row r="1574" spans="1:16" ht="11.25" x14ac:dyDescent="0.2">
      <c r="A1574" s="3"/>
      <c r="B1574" s="3"/>
      <c r="C1574" s="3"/>
      <c r="D1574" s="3"/>
      <c r="E1574" s="3"/>
      <c r="F1574" s="3"/>
      <c r="G1574" s="3"/>
      <c r="I1574" s="3"/>
      <c r="J1574" s="140"/>
      <c r="K1574" s="83"/>
      <c r="L1574" s="140"/>
      <c r="M1574" s="83"/>
      <c r="N1574" s="3"/>
      <c r="O1574" s="3"/>
      <c r="P1574" s="3"/>
    </row>
    <row r="1575" spans="1:16" ht="11.25" x14ac:dyDescent="0.2">
      <c r="A1575" s="3"/>
      <c r="B1575" s="3"/>
      <c r="C1575" s="3"/>
      <c r="D1575" s="3"/>
      <c r="E1575" s="3"/>
      <c r="F1575" s="3"/>
      <c r="G1575" s="3"/>
      <c r="I1575" s="3"/>
      <c r="J1575" s="140"/>
      <c r="K1575" s="83"/>
      <c r="L1575" s="140"/>
      <c r="M1575" s="83"/>
      <c r="N1575" s="3"/>
      <c r="O1575" s="3"/>
      <c r="P1575" s="3"/>
    </row>
    <row r="1576" spans="1:16" ht="11.25" x14ac:dyDescent="0.2">
      <c r="A1576" s="3"/>
      <c r="B1576" s="3"/>
      <c r="C1576" s="3"/>
      <c r="D1576" s="3"/>
      <c r="E1576" s="3"/>
      <c r="F1576" s="3"/>
      <c r="G1576" s="3"/>
      <c r="I1576" s="3"/>
      <c r="J1576" s="140"/>
      <c r="K1576" s="83"/>
      <c r="L1576" s="140"/>
      <c r="M1576" s="83"/>
      <c r="N1576" s="3"/>
      <c r="O1576" s="3"/>
      <c r="P1576" s="3"/>
    </row>
    <row r="1577" spans="1:16" ht="11.25" x14ac:dyDescent="0.2">
      <c r="A1577" s="3"/>
      <c r="B1577" s="3"/>
      <c r="C1577" s="3"/>
      <c r="D1577" s="3"/>
      <c r="E1577" s="3"/>
      <c r="F1577" s="3"/>
      <c r="G1577" s="3"/>
      <c r="I1577" s="3"/>
      <c r="J1577" s="140"/>
      <c r="K1577" s="83"/>
      <c r="L1577" s="140"/>
      <c r="M1577" s="83"/>
      <c r="N1577" s="3"/>
      <c r="O1577" s="3"/>
      <c r="P1577" s="3"/>
    </row>
    <row r="1578" spans="1:16" ht="11.25" x14ac:dyDescent="0.2">
      <c r="A1578" s="3"/>
      <c r="B1578" s="3"/>
      <c r="C1578" s="3"/>
      <c r="D1578" s="3"/>
      <c r="E1578" s="3"/>
      <c r="F1578" s="3"/>
      <c r="G1578" s="3"/>
      <c r="I1578" s="3"/>
      <c r="J1578" s="140"/>
      <c r="K1578" s="83"/>
      <c r="L1578" s="140"/>
      <c r="M1578" s="83"/>
      <c r="N1578" s="3"/>
      <c r="O1578" s="3"/>
      <c r="P1578" s="3"/>
    </row>
    <row r="1579" spans="1:16" ht="11.25" x14ac:dyDescent="0.2">
      <c r="A1579" s="3"/>
      <c r="B1579" s="3"/>
      <c r="C1579" s="3"/>
      <c r="D1579" s="3"/>
      <c r="E1579" s="3"/>
      <c r="F1579" s="3"/>
      <c r="G1579" s="3"/>
      <c r="I1579" s="3"/>
      <c r="J1579" s="140"/>
      <c r="K1579" s="83"/>
      <c r="L1579" s="140"/>
      <c r="M1579" s="83"/>
      <c r="N1579" s="3"/>
      <c r="O1579" s="3"/>
      <c r="P1579" s="3"/>
    </row>
    <row r="1580" spans="1:16" ht="11.25" x14ac:dyDescent="0.2">
      <c r="A1580" s="3"/>
      <c r="B1580" s="3"/>
      <c r="C1580" s="3"/>
      <c r="D1580" s="3"/>
      <c r="E1580" s="3"/>
      <c r="F1580" s="3"/>
      <c r="G1580" s="3"/>
      <c r="I1580" s="3"/>
      <c r="J1580" s="140"/>
      <c r="K1580" s="83"/>
      <c r="L1580" s="140"/>
      <c r="M1580" s="83"/>
      <c r="N1580" s="3"/>
      <c r="O1580" s="3"/>
      <c r="P1580" s="3"/>
    </row>
    <row r="1581" spans="1:16" ht="11.25" x14ac:dyDescent="0.2">
      <c r="A1581" s="3"/>
      <c r="B1581" s="3"/>
      <c r="C1581" s="3"/>
      <c r="D1581" s="3"/>
      <c r="E1581" s="3"/>
      <c r="F1581" s="3"/>
      <c r="G1581" s="3"/>
      <c r="I1581" s="3"/>
      <c r="J1581" s="140"/>
      <c r="K1581" s="83"/>
      <c r="L1581" s="140"/>
      <c r="M1581" s="83"/>
      <c r="N1581" s="3"/>
      <c r="O1581" s="3"/>
      <c r="P1581" s="3"/>
    </row>
    <row r="1582" spans="1:16" ht="11.25" x14ac:dyDescent="0.2">
      <c r="A1582" s="3"/>
      <c r="B1582" s="3"/>
      <c r="C1582" s="3"/>
      <c r="D1582" s="3"/>
      <c r="E1582" s="3"/>
      <c r="F1582" s="3"/>
      <c r="G1582" s="3"/>
      <c r="I1582" s="3"/>
      <c r="J1582" s="140"/>
      <c r="K1582" s="83"/>
      <c r="L1582" s="140"/>
      <c r="M1582" s="83"/>
      <c r="N1582" s="3"/>
      <c r="O1582" s="3"/>
      <c r="P1582" s="3"/>
    </row>
    <row r="1583" spans="1:16" ht="11.25" x14ac:dyDescent="0.2">
      <c r="A1583" s="3"/>
      <c r="B1583" s="3"/>
      <c r="C1583" s="3"/>
      <c r="D1583" s="3"/>
      <c r="E1583" s="3"/>
      <c r="F1583" s="3"/>
      <c r="G1583" s="3"/>
      <c r="I1583" s="3"/>
      <c r="J1583" s="140"/>
      <c r="K1583" s="83"/>
      <c r="L1583" s="140"/>
      <c r="M1583" s="83"/>
      <c r="N1583" s="3"/>
      <c r="O1583" s="3"/>
      <c r="P1583" s="3"/>
    </row>
    <row r="1584" spans="1:16" ht="11.25" x14ac:dyDescent="0.2">
      <c r="A1584" s="3"/>
      <c r="B1584" s="3"/>
      <c r="C1584" s="3"/>
      <c r="D1584" s="3"/>
      <c r="E1584" s="3"/>
      <c r="F1584" s="3"/>
      <c r="G1584" s="3"/>
      <c r="I1584" s="3"/>
      <c r="J1584" s="140"/>
      <c r="K1584" s="83"/>
      <c r="L1584" s="140"/>
      <c r="M1584" s="83"/>
      <c r="N1584" s="3"/>
      <c r="O1584" s="3"/>
      <c r="P1584" s="3"/>
    </row>
    <row r="1585" spans="1:16" ht="11.25" x14ac:dyDescent="0.2">
      <c r="A1585" s="3"/>
      <c r="B1585" s="3"/>
      <c r="C1585" s="3"/>
      <c r="D1585" s="3"/>
      <c r="E1585" s="3"/>
      <c r="F1585" s="3"/>
      <c r="G1585" s="3"/>
      <c r="I1585" s="3"/>
      <c r="J1585" s="140"/>
      <c r="K1585" s="83"/>
      <c r="L1585" s="140"/>
      <c r="M1585" s="83"/>
      <c r="N1585" s="3"/>
      <c r="O1585" s="3"/>
      <c r="P1585" s="3"/>
    </row>
    <row r="1586" spans="1:16" ht="11.25" x14ac:dyDescent="0.2">
      <c r="A1586" s="3"/>
      <c r="B1586" s="3"/>
      <c r="C1586" s="3"/>
      <c r="D1586" s="3"/>
      <c r="E1586" s="3"/>
      <c r="F1586" s="3"/>
      <c r="G1586" s="3"/>
      <c r="I1586" s="3"/>
      <c r="J1586" s="140"/>
      <c r="K1586" s="83"/>
      <c r="L1586" s="140"/>
      <c r="M1586" s="83"/>
      <c r="N1586" s="3"/>
      <c r="O1586" s="3"/>
      <c r="P1586" s="3"/>
    </row>
    <row r="1587" spans="1:16" ht="11.25" x14ac:dyDescent="0.2">
      <c r="A1587" s="3"/>
      <c r="B1587" s="3"/>
      <c r="C1587" s="3"/>
      <c r="D1587" s="3"/>
      <c r="E1587" s="3"/>
      <c r="F1587" s="3"/>
      <c r="G1587" s="3"/>
      <c r="I1587" s="3"/>
      <c r="J1587" s="140"/>
      <c r="K1587" s="83"/>
      <c r="L1587" s="140"/>
      <c r="M1587" s="83"/>
      <c r="N1587" s="3"/>
      <c r="O1587" s="3"/>
      <c r="P1587" s="3"/>
    </row>
    <row r="1588" spans="1:16" ht="11.25" x14ac:dyDescent="0.2">
      <c r="A1588" s="3"/>
      <c r="B1588" s="3"/>
      <c r="C1588" s="3"/>
      <c r="D1588" s="3"/>
      <c r="E1588" s="3"/>
      <c r="F1588" s="3"/>
      <c r="G1588" s="3"/>
      <c r="I1588" s="3"/>
      <c r="J1588" s="140"/>
      <c r="K1588" s="83"/>
      <c r="L1588" s="140"/>
      <c r="M1588" s="83"/>
      <c r="N1588" s="3"/>
      <c r="O1588" s="3"/>
      <c r="P1588" s="3"/>
    </row>
    <row r="1589" spans="1:16" ht="11.25" x14ac:dyDescent="0.2">
      <c r="A1589" s="3"/>
      <c r="B1589" s="3"/>
      <c r="C1589" s="3"/>
      <c r="D1589" s="3"/>
      <c r="E1589" s="3"/>
      <c r="F1589" s="3"/>
      <c r="G1589" s="3"/>
      <c r="I1589" s="3"/>
      <c r="J1589" s="140"/>
      <c r="K1589" s="83"/>
      <c r="L1589" s="140"/>
      <c r="M1589" s="83"/>
      <c r="N1589" s="3"/>
      <c r="O1589" s="3"/>
      <c r="P1589" s="3"/>
    </row>
    <row r="1590" spans="1:16" ht="11.25" x14ac:dyDescent="0.2">
      <c r="A1590" s="3"/>
      <c r="B1590" s="3"/>
      <c r="C1590" s="3"/>
      <c r="D1590" s="3"/>
      <c r="E1590" s="3"/>
      <c r="F1590" s="3"/>
      <c r="G1590" s="3"/>
      <c r="I1590" s="3"/>
      <c r="J1590" s="140"/>
      <c r="K1590" s="83"/>
      <c r="L1590" s="140"/>
      <c r="M1590" s="83"/>
      <c r="N1590" s="3"/>
      <c r="O1590" s="3"/>
      <c r="P1590" s="3"/>
    </row>
    <row r="1591" spans="1:16" ht="11.25" x14ac:dyDescent="0.2">
      <c r="A1591" s="3"/>
      <c r="B1591" s="3"/>
      <c r="C1591" s="3"/>
      <c r="D1591" s="3"/>
      <c r="E1591" s="3"/>
      <c r="F1591" s="3"/>
      <c r="G1591" s="3"/>
      <c r="I1591" s="3"/>
      <c r="J1591" s="140"/>
      <c r="K1591" s="83"/>
      <c r="L1591" s="140"/>
      <c r="M1591" s="83"/>
      <c r="N1591" s="3"/>
      <c r="O1591" s="3"/>
      <c r="P1591" s="3"/>
    </row>
    <row r="1592" spans="1:16" ht="11.25" x14ac:dyDescent="0.2">
      <c r="A1592" s="3"/>
      <c r="B1592" s="3"/>
      <c r="C1592" s="3"/>
      <c r="D1592" s="3"/>
      <c r="E1592" s="3"/>
      <c r="F1592" s="3"/>
      <c r="G1592" s="3"/>
      <c r="I1592" s="3"/>
      <c r="J1592" s="140"/>
      <c r="K1592" s="83"/>
      <c r="L1592" s="140"/>
      <c r="M1592" s="83"/>
      <c r="N1592" s="3"/>
      <c r="O1592" s="3"/>
      <c r="P1592" s="3"/>
    </row>
    <row r="1593" spans="1:16" ht="11.25" x14ac:dyDescent="0.2">
      <c r="A1593" s="3"/>
      <c r="B1593" s="3"/>
      <c r="C1593" s="3"/>
      <c r="D1593" s="3"/>
      <c r="E1593" s="3"/>
      <c r="F1593" s="3"/>
      <c r="G1593" s="3"/>
      <c r="I1593" s="3"/>
      <c r="J1593" s="140"/>
      <c r="K1593" s="83"/>
      <c r="L1593" s="140"/>
      <c r="M1593" s="83"/>
      <c r="N1593" s="3"/>
      <c r="O1593" s="3"/>
      <c r="P1593" s="3"/>
    </row>
    <row r="1594" spans="1:16" ht="11.25" x14ac:dyDescent="0.2">
      <c r="A1594" s="3"/>
      <c r="B1594" s="3"/>
      <c r="C1594" s="3"/>
      <c r="D1594" s="3"/>
      <c r="E1594" s="3"/>
      <c r="F1594" s="3"/>
      <c r="G1594" s="3"/>
      <c r="I1594" s="3"/>
      <c r="J1594" s="140"/>
      <c r="K1594" s="83"/>
      <c r="L1594" s="140"/>
      <c r="M1594" s="83"/>
      <c r="N1594" s="3"/>
      <c r="O1594" s="3"/>
      <c r="P1594" s="3"/>
    </row>
    <row r="1595" spans="1:16" ht="11.25" x14ac:dyDescent="0.2">
      <c r="A1595" s="3"/>
      <c r="B1595" s="3"/>
      <c r="C1595" s="3"/>
      <c r="D1595" s="3"/>
      <c r="E1595" s="3"/>
      <c r="F1595" s="3"/>
      <c r="G1595" s="3"/>
      <c r="I1595" s="3"/>
      <c r="J1595" s="140"/>
      <c r="K1595" s="83"/>
      <c r="L1595" s="140"/>
      <c r="M1595" s="83"/>
      <c r="N1595" s="3"/>
      <c r="O1595" s="3"/>
      <c r="P1595" s="3"/>
    </row>
    <row r="1596" spans="1:16" ht="11.25" x14ac:dyDescent="0.2">
      <c r="A1596" s="3"/>
      <c r="B1596" s="3"/>
      <c r="C1596" s="3"/>
      <c r="D1596" s="3"/>
      <c r="E1596" s="3"/>
      <c r="F1596" s="3"/>
      <c r="G1596" s="3"/>
      <c r="I1596" s="3"/>
      <c r="J1596" s="140"/>
      <c r="K1596" s="83"/>
      <c r="L1596" s="140"/>
      <c r="M1596" s="83"/>
      <c r="N1596" s="3"/>
      <c r="O1596" s="3"/>
      <c r="P1596" s="3"/>
    </row>
    <row r="1597" spans="1:16" ht="11.25" x14ac:dyDescent="0.2">
      <c r="A1597" s="3"/>
      <c r="B1597" s="3"/>
      <c r="C1597" s="3"/>
      <c r="D1597" s="3"/>
      <c r="E1597" s="3"/>
      <c r="F1597" s="3"/>
      <c r="G1597" s="3"/>
      <c r="I1597" s="3"/>
      <c r="J1597" s="140"/>
      <c r="K1597" s="83"/>
      <c r="L1597" s="140"/>
      <c r="M1597" s="83"/>
      <c r="N1597" s="3"/>
      <c r="O1597" s="3"/>
      <c r="P1597" s="3"/>
    </row>
    <row r="1598" spans="1:16" ht="11.25" x14ac:dyDescent="0.2">
      <c r="A1598" s="3"/>
      <c r="B1598" s="3"/>
      <c r="C1598" s="3"/>
      <c r="D1598" s="3"/>
      <c r="E1598" s="3"/>
      <c r="F1598" s="3"/>
      <c r="G1598" s="3"/>
      <c r="I1598" s="3"/>
      <c r="J1598" s="140"/>
      <c r="K1598" s="83"/>
      <c r="L1598" s="140"/>
      <c r="M1598" s="83"/>
      <c r="N1598" s="3"/>
      <c r="O1598" s="3"/>
      <c r="P1598" s="3"/>
    </row>
    <row r="1599" spans="1:16" ht="11.25" x14ac:dyDescent="0.2">
      <c r="A1599" s="3"/>
      <c r="B1599" s="3"/>
      <c r="C1599" s="3"/>
      <c r="D1599" s="3"/>
      <c r="E1599" s="3"/>
      <c r="F1599" s="3"/>
      <c r="G1599" s="3"/>
      <c r="I1599" s="3"/>
      <c r="J1599" s="140"/>
      <c r="K1599" s="83"/>
      <c r="L1599" s="140"/>
      <c r="M1599" s="83"/>
      <c r="N1599" s="3"/>
      <c r="O1599" s="3"/>
      <c r="P1599" s="3"/>
    </row>
    <row r="1600" spans="1:16" ht="11.25" x14ac:dyDescent="0.2">
      <c r="A1600" s="3"/>
      <c r="B1600" s="3"/>
      <c r="C1600" s="3"/>
      <c r="D1600" s="3"/>
      <c r="E1600" s="3"/>
      <c r="F1600" s="3"/>
      <c r="G1600" s="3"/>
      <c r="I1600" s="3"/>
      <c r="J1600" s="140"/>
      <c r="K1600" s="83"/>
      <c r="L1600" s="140"/>
      <c r="M1600" s="83"/>
      <c r="N1600" s="3"/>
      <c r="O1600" s="3"/>
      <c r="P1600" s="3"/>
    </row>
    <row r="1601" spans="1:16" ht="11.25" x14ac:dyDescent="0.2">
      <c r="A1601" s="3"/>
      <c r="B1601" s="3"/>
      <c r="C1601" s="3"/>
      <c r="D1601" s="3"/>
      <c r="E1601" s="3"/>
      <c r="F1601" s="3"/>
      <c r="G1601" s="3"/>
      <c r="I1601" s="3"/>
      <c r="J1601" s="140"/>
      <c r="K1601" s="83"/>
      <c r="L1601" s="140"/>
      <c r="M1601" s="83"/>
      <c r="N1601" s="3"/>
      <c r="O1601" s="3"/>
      <c r="P1601" s="3"/>
    </row>
    <row r="1602" spans="1:16" ht="11.25" x14ac:dyDescent="0.2">
      <c r="A1602" s="3"/>
      <c r="B1602" s="3"/>
      <c r="C1602" s="3"/>
      <c r="D1602" s="3"/>
      <c r="E1602" s="3"/>
      <c r="F1602" s="3"/>
      <c r="G1602" s="3"/>
      <c r="I1602" s="3"/>
      <c r="J1602" s="140"/>
      <c r="K1602" s="83"/>
      <c r="L1602" s="140"/>
      <c r="M1602" s="83"/>
      <c r="N1602" s="3"/>
      <c r="O1602" s="3"/>
      <c r="P1602" s="3"/>
    </row>
    <row r="1603" spans="1:16" ht="11.25" x14ac:dyDescent="0.2">
      <c r="A1603" s="3"/>
      <c r="B1603" s="3"/>
      <c r="C1603" s="3"/>
      <c r="D1603" s="3"/>
      <c r="E1603" s="3"/>
      <c r="F1603" s="3"/>
      <c r="G1603" s="3"/>
      <c r="I1603" s="3"/>
      <c r="J1603" s="140"/>
      <c r="K1603" s="83"/>
      <c r="L1603" s="140"/>
      <c r="M1603" s="83"/>
      <c r="N1603" s="3"/>
      <c r="O1603" s="3"/>
      <c r="P1603" s="3"/>
    </row>
    <row r="1604" spans="1:16" ht="11.25" x14ac:dyDescent="0.2">
      <c r="A1604" s="3"/>
      <c r="B1604" s="3"/>
      <c r="C1604" s="3"/>
      <c r="D1604" s="3"/>
      <c r="E1604" s="3"/>
      <c r="F1604" s="3"/>
      <c r="G1604" s="3"/>
      <c r="I1604" s="3"/>
      <c r="J1604" s="140"/>
      <c r="K1604" s="83"/>
      <c r="L1604" s="140"/>
      <c r="M1604" s="83"/>
      <c r="N1604" s="3"/>
      <c r="O1604" s="3"/>
      <c r="P1604" s="3"/>
    </row>
    <row r="1605" spans="1:16" ht="11.25" x14ac:dyDescent="0.2">
      <c r="A1605" s="3"/>
      <c r="B1605" s="3"/>
      <c r="C1605" s="3"/>
      <c r="D1605" s="3"/>
      <c r="E1605" s="3"/>
      <c r="F1605" s="3"/>
      <c r="G1605" s="3"/>
      <c r="I1605" s="3"/>
      <c r="J1605" s="140"/>
      <c r="K1605" s="83"/>
      <c r="L1605" s="140"/>
      <c r="M1605" s="83"/>
      <c r="N1605" s="3"/>
      <c r="O1605" s="3"/>
      <c r="P1605" s="3"/>
    </row>
    <row r="1606" spans="1:16" ht="11.25" x14ac:dyDescent="0.2">
      <c r="A1606" s="3"/>
      <c r="B1606" s="3"/>
      <c r="C1606" s="3"/>
      <c r="D1606" s="3"/>
      <c r="E1606" s="3"/>
      <c r="F1606" s="3"/>
      <c r="G1606" s="3"/>
      <c r="I1606" s="3"/>
      <c r="J1606" s="140"/>
      <c r="K1606" s="83"/>
      <c r="L1606" s="140"/>
      <c r="M1606" s="83"/>
      <c r="N1606" s="3"/>
      <c r="O1606" s="3"/>
      <c r="P1606" s="3"/>
    </row>
    <row r="1607" spans="1:16" ht="11.25" x14ac:dyDescent="0.2">
      <c r="A1607" s="3"/>
      <c r="B1607" s="3"/>
      <c r="C1607" s="3"/>
      <c r="D1607" s="3"/>
      <c r="E1607" s="3"/>
      <c r="F1607" s="3"/>
      <c r="G1607" s="3"/>
      <c r="I1607" s="3"/>
      <c r="J1607" s="140"/>
      <c r="K1607" s="83"/>
      <c r="L1607" s="140"/>
      <c r="M1607" s="83"/>
      <c r="N1607" s="3"/>
      <c r="O1607" s="3"/>
      <c r="P1607" s="3"/>
    </row>
    <row r="1608" spans="1:16" ht="11.25" x14ac:dyDescent="0.2">
      <c r="A1608" s="3"/>
      <c r="B1608" s="3"/>
      <c r="C1608" s="3"/>
      <c r="D1608" s="3"/>
      <c r="E1608" s="3"/>
      <c r="F1608" s="3"/>
      <c r="G1608" s="3"/>
      <c r="I1608" s="3"/>
      <c r="J1608" s="140"/>
      <c r="K1608" s="83"/>
      <c r="L1608" s="140"/>
      <c r="M1608" s="83"/>
      <c r="N1608" s="3"/>
      <c r="O1608" s="3"/>
      <c r="P1608" s="3"/>
    </row>
    <row r="1609" spans="1:16" ht="11.25" x14ac:dyDescent="0.2">
      <c r="A1609" s="3"/>
      <c r="B1609" s="3"/>
      <c r="C1609" s="3"/>
      <c r="D1609" s="3"/>
      <c r="E1609" s="3"/>
      <c r="F1609" s="3"/>
      <c r="G1609" s="3"/>
      <c r="I1609" s="3"/>
      <c r="J1609" s="140"/>
      <c r="K1609" s="83"/>
      <c r="L1609" s="140"/>
      <c r="M1609" s="83"/>
      <c r="N1609" s="3"/>
      <c r="O1609" s="3"/>
      <c r="P1609" s="3"/>
    </row>
    <row r="1610" spans="1:16" ht="11.25" x14ac:dyDescent="0.2">
      <c r="A1610" s="3"/>
      <c r="B1610" s="3"/>
      <c r="C1610" s="3"/>
      <c r="D1610" s="3"/>
      <c r="E1610" s="3"/>
      <c r="F1610" s="3"/>
      <c r="G1610" s="3"/>
      <c r="I1610" s="3"/>
      <c r="J1610" s="140"/>
      <c r="K1610" s="83"/>
      <c r="L1610" s="140"/>
      <c r="M1610" s="83"/>
      <c r="N1610" s="3"/>
      <c r="O1610" s="3"/>
      <c r="P1610" s="3"/>
    </row>
    <row r="1611" spans="1:16" ht="11.25" x14ac:dyDescent="0.2">
      <c r="A1611" s="3"/>
      <c r="B1611" s="3"/>
      <c r="C1611" s="3"/>
      <c r="D1611" s="3"/>
      <c r="E1611" s="3"/>
      <c r="F1611" s="3"/>
      <c r="G1611" s="3"/>
      <c r="I1611" s="3"/>
      <c r="J1611" s="140"/>
      <c r="K1611" s="83"/>
      <c r="L1611" s="140"/>
      <c r="M1611" s="83"/>
      <c r="N1611" s="3"/>
      <c r="O1611" s="3"/>
      <c r="P1611" s="3"/>
    </row>
    <row r="1612" spans="1:16" ht="11.25" x14ac:dyDescent="0.2">
      <c r="A1612" s="3"/>
      <c r="B1612" s="3"/>
      <c r="C1612" s="3"/>
      <c r="D1612" s="3"/>
      <c r="E1612" s="3"/>
      <c r="F1612" s="3"/>
      <c r="G1612" s="3"/>
      <c r="I1612" s="3"/>
      <c r="J1612" s="140"/>
      <c r="K1612" s="83"/>
      <c r="L1612" s="140"/>
      <c r="M1612" s="83"/>
      <c r="N1612" s="3"/>
      <c r="O1612" s="3"/>
      <c r="P1612" s="3"/>
    </row>
    <row r="1613" spans="1:16" ht="11.25" x14ac:dyDescent="0.2">
      <c r="A1613" s="3"/>
      <c r="B1613" s="3"/>
      <c r="C1613" s="3"/>
      <c r="D1613" s="3"/>
      <c r="E1613" s="3"/>
      <c r="F1613" s="3"/>
      <c r="G1613" s="3"/>
      <c r="I1613" s="3"/>
      <c r="J1613" s="140"/>
      <c r="K1613" s="83"/>
      <c r="L1613" s="140"/>
      <c r="M1613" s="83"/>
      <c r="N1613" s="3"/>
      <c r="O1613" s="3"/>
      <c r="P1613" s="3"/>
    </row>
    <row r="1614" spans="1:16" ht="11.25" x14ac:dyDescent="0.2">
      <c r="A1614" s="3"/>
      <c r="B1614" s="3"/>
      <c r="C1614" s="3"/>
      <c r="D1614" s="3"/>
      <c r="E1614" s="3"/>
      <c r="F1614" s="3"/>
      <c r="G1614" s="3"/>
      <c r="I1614" s="3"/>
      <c r="J1614" s="140"/>
      <c r="K1614" s="83"/>
      <c r="L1614" s="140"/>
      <c r="M1614" s="83"/>
      <c r="N1614" s="3"/>
      <c r="O1614" s="3"/>
      <c r="P1614" s="3"/>
    </row>
    <row r="1615" spans="1:16" ht="11.25" x14ac:dyDescent="0.2">
      <c r="A1615" s="3"/>
      <c r="B1615" s="3"/>
      <c r="C1615" s="3"/>
      <c r="D1615" s="3"/>
      <c r="E1615" s="3"/>
      <c r="F1615" s="3"/>
      <c r="G1615" s="3"/>
      <c r="I1615" s="3"/>
      <c r="J1615" s="140"/>
      <c r="K1615" s="83"/>
      <c r="L1615" s="140"/>
      <c r="M1615" s="83"/>
      <c r="N1615" s="3"/>
      <c r="O1615" s="3"/>
      <c r="P1615" s="3"/>
    </row>
    <row r="1616" spans="1:16" ht="11.25" x14ac:dyDescent="0.2">
      <c r="A1616" s="3"/>
      <c r="B1616" s="3"/>
      <c r="C1616" s="3"/>
      <c r="D1616" s="3"/>
      <c r="E1616" s="3"/>
      <c r="F1616" s="3"/>
      <c r="G1616" s="3"/>
      <c r="I1616" s="3"/>
      <c r="J1616" s="140"/>
      <c r="K1616" s="83"/>
      <c r="L1616" s="140"/>
      <c r="M1616" s="83"/>
      <c r="N1616" s="3"/>
      <c r="O1616" s="3"/>
      <c r="P1616" s="3"/>
    </row>
    <row r="1617" spans="1:16" ht="11.25" x14ac:dyDescent="0.2">
      <c r="A1617" s="3"/>
      <c r="B1617" s="3"/>
      <c r="C1617" s="3"/>
      <c r="D1617" s="3"/>
      <c r="E1617" s="3"/>
      <c r="F1617" s="3"/>
      <c r="G1617" s="3"/>
      <c r="I1617" s="3"/>
      <c r="J1617" s="140"/>
      <c r="K1617" s="83"/>
      <c r="L1617" s="140"/>
      <c r="M1617" s="83"/>
      <c r="N1617" s="3"/>
      <c r="O1617" s="3"/>
      <c r="P1617" s="3"/>
    </row>
    <row r="1618" spans="1:16" ht="11.25" x14ac:dyDescent="0.2">
      <c r="A1618" s="3"/>
      <c r="B1618" s="3"/>
      <c r="C1618" s="3"/>
      <c r="D1618" s="3"/>
      <c r="E1618" s="3"/>
      <c r="F1618" s="3"/>
      <c r="G1618" s="3"/>
      <c r="I1618" s="3"/>
      <c r="J1618" s="140"/>
      <c r="K1618" s="83"/>
      <c r="L1618" s="140"/>
      <c r="M1618" s="83"/>
      <c r="N1618" s="3"/>
      <c r="O1618" s="3"/>
      <c r="P1618" s="3"/>
    </row>
    <row r="1619" spans="1:16" ht="11.25" x14ac:dyDescent="0.2">
      <c r="A1619" s="3"/>
      <c r="B1619" s="3"/>
      <c r="C1619" s="3"/>
      <c r="D1619" s="3"/>
      <c r="E1619" s="3"/>
      <c r="F1619" s="3"/>
      <c r="G1619" s="3"/>
      <c r="I1619" s="3"/>
      <c r="J1619" s="140"/>
      <c r="K1619" s="83"/>
      <c r="L1619" s="140"/>
      <c r="M1619" s="83"/>
      <c r="N1619" s="3"/>
      <c r="O1619" s="3"/>
      <c r="P1619" s="3"/>
    </row>
    <row r="1620" spans="1:16" ht="11.25" x14ac:dyDescent="0.2">
      <c r="A1620" s="3"/>
      <c r="B1620" s="3"/>
      <c r="C1620" s="3"/>
      <c r="D1620" s="3"/>
      <c r="E1620" s="3"/>
      <c r="F1620" s="3"/>
      <c r="G1620" s="3"/>
      <c r="I1620" s="3"/>
      <c r="J1620" s="140"/>
      <c r="K1620" s="83"/>
      <c r="L1620" s="140"/>
      <c r="M1620" s="83"/>
      <c r="N1620" s="3"/>
      <c r="O1620" s="3"/>
      <c r="P1620" s="3"/>
    </row>
    <row r="1621" spans="1:16" ht="11.25" x14ac:dyDescent="0.2">
      <c r="A1621" s="3"/>
      <c r="B1621" s="3"/>
      <c r="C1621" s="3"/>
      <c r="D1621" s="3"/>
      <c r="E1621" s="3"/>
      <c r="F1621" s="3"/>
      <c r="G1621" s="3"/>
      <c r="I1621" s="3"/>
      <c r="J1621" s="140"/>
      <c r="K1621" s="83"/>
      <c r="L1621" s="140"/>
      <c r="M1621" s="83"/>
      <c r="N1621" s="3"/>
      <c r="O1621" s="3"/>
      <c r="P1621" s="3"/>
    </row>
    <row r="1622" spans="1:16" ht="11.25" x14ac:dyDescent="0.2">
      <c r="A1622" s="3"/>
      <c r="B1622" s="3"/>
      <c r="C1622" s="3"/>
      <c r="D1622" s="3"/>
      <c r="E1622" s="3"/>
      <c r="F1622" s="3"/>
      <c r="G1622" s="3"/>
      <c r="I1622" s="3"/>
      <c r="J1622" s="140"/>
      <c r="K1622" s="83"/>
      <c r="L1622" s="140"/>
      <c r="M1622" s="83"/>
      <c r="N1622" s="3"/>
      <c r="O1622" s="3"/>
      <c r="P1622" s="3"/>
    </row>
    <row r="1623" spans="1:16" ht="11.25" x14ac:dyDescent="0.2">
      <c r="A1623" s="3"/>
      <c r="B1623" s="3"/>
      <c r="C1623" s="3"/>
      <c r="D1623" s="3"/>
      <c r="E1623" s="3"/>
      <c r="F1623" s="3"/>
      <c r="G1623" s="3"/>
      <c r="I1623" s="3"/>
      <c r="J1623" s="140"/>
      <c r="K1623" s="83"/>
      <c r="L1623" s="140"/>
      <c r="M1623" s="83"/>
      <c r="N1623" s="3"/>
      <c r="O1623" s="3"/>
      <c r="P1623" s="3"/>
    </row>
    <row r="1624" spans="1:16" ht="11.25" x14ac:dyDescent="0.2">
      <c r="A1624" s="3"/>
      <c r="B1624" s="3"/>
      <c r="C1624" s="3"/>
      <c r="D1624" s="3"/>
      <c r="E1624" s="3"/>
      <c r="F1624" s="3"/>
      <c r="G1624" s="3"/>
      <c r="I1624" s="3"/>
      <c r="J1624" s="140"/>
      <c r="K1624" s="83"/>
      <c r="L1624" s="140"/>
      <c r="M1624" s="83"/>
      <c r="N1624" s="3"/>
      <c r="O1624" s="3"/>
      <c r="P1624" s="3"/>
    </row>
    <row r="1625" spans="1:16" ht="11.25" x14ac:dyDescent="0.2">
      <c r="A1625" s="3"/>
      <c r="B1625" s="3"/>
      <c r="C1625" s="3"/>
      <c r="D1625" s="3"/>
      <c r="E1625" s="3"/>
      <c r="F1625" s="3"/>
      <c r="G1625" s="3"/>
      <c r="I1625" s="3"/>
      <c r="J1625" s="140"/>
      <c r="K1625" s="83"/>
      <c r="L1625" s="140"/>
      <c r="M1625" s="83"/>
      <c r="N1625" s="3"/>
      <c r="O1625" s="3"/>
      <c r="P1625" s="3"/>
    </row>
    <row r="1626" spans="1:16" ht="11.25" x14ac:dyDescent="0.2">
      <c r="A1626" s="3"/>
      <c r="B1626" s="3"/>
      <c r="C1626" s="3"/>
      <c r="D1626" s="3"/>
      <c r="E1626" s="3"/>
      <c r="F1626" s="3"/>
      <c r="G1626" s="3"/>
      <c r="I1626" s="3"/>
      <c r="J1626" s="140"/>
      <c r="K1626" s="83"/>
      <c r="L1626" s="140"/>
      <c r="M1626" s="83"/>
      <c r="N1626" s="3"/>
      <c r="O1626" s="3"/>
      <c r="P1626" s="3"/>
    </row>
    <row r="1627" spans="1:16" ht="11.25" x14ac:dyDescent="0.2">
      <c r="A1627" s="3"/>
      <c r="B1627" s="3"/>
      <c r="C1627" s="3"/>
      <c r="D1627" s="3"/>
      <c r="E1627" s="3"/>
      <c r="F1627" s="3"/>
      <c r="G1627" s="3"/>
      <c r="I1627" s="3"/>
      <c r="J1627" s="140"/>
      <c r="K1627" s="83"/>
      <c r="L1627" s="140"/>
      <c r="M1627" s="83"/>
      <c r="N1627" s="3"/>
      <c r="O1627" s="3"/>
      <c r="P1627" s="3"/>
    </row>
    <row r="1628" spans="1:16" ht="11.25" x14ac:dyDescent="0.2">
      <c r="A1628" s="3"/>
      <c r="B1628" s="3"/>
      <c r="C1628" s="3"/>
      <c r="D1628" s="3"/>
      <c r="E1628" s="3"/>
      <c r="F1628" s="3"/>
      <c r="G1628" s="3"/>
      <c r="I1628" s="3"/>
      <c r="J1628" s="140"/>
      <c r="K1628" s="83"/>
      <c r="L1628" s="140"/>
      <c r="M1628" s="83"/>
      <c r="N1628" s="3"/>
      <c r="O1628" s="3"/>
      <c r="P1628" s="3"/>
    </row>
    <row r="1629" spans="1:16" ht="11.25" x14ac:dyDescent="0.2">
      <c r="A1629" s="3"/>
      <c r="B1629" s="3"/>
      <c r="C1629" s="3"/>
      <c r="D1629" s="3"/>
      <c r="E1629" s="3"/>
      <c r="F1629" s="3"/>
      <c r="G1629" s="3"/>
      <c r="I1629" s="3"/>
      <c r="J1629" s="140"/>
      <c r="K1629" s="83"/>
      <c r="L1629" s="140"/>
      <c r="M1629" s="83"/>
      <c r="N1629" s="3"/>
      <c r="O1629" s="3"/>
      <c r="P1629" s="3"/>
    </row>
    <row r="1630" spans="1:16" ht="11.25" x14ac:dyDescent="0.2">
      <c r="A1630" s="3"/>
      <c r="B1630" s="3"/>
      <c r="C1630" s="3"/>
      <c r="D1630" s="3"/>
      <c r="E1630" s="3"/>
      <c r="F1630" s="3"/>
      <c r="G1630" s="3"/>
      <c r="I1630" s="3"/>
      <c r="J1630" s="140"/>
      <c r="K1630" s="83"/>
      <c r="L1630" s="140"/>
      <c r="M1630" s="83"/>
      <c r="N1630" s="3"/>
      <c r="O1630" s="3"/>
      <c r="P1630" s="3"/>
    </row>
    <row r="1631" spans="1:16" ht="11.25" x14ac:dyDescent="0.2">
      <c r="A1631" s="3"/>
      <c r="B1631" s="3"/>
      <c r="C1631" s="3"/>
      <c r="D1631" s="3"/>
      <c r="E1631" s="3"/>
      <c r="F1631" s="3"/>
      <c r="G1631" s="3"/>
      <c r="I1631" s="3"/>
      <c r="J1631" s="140"/>
      <c r="K1631" s="83"/>
      <c r="L1631" s="140"/>
      <c r="M1631" s="83"/>
      <c r="N1631" s="3"/>
      <c r="O1631" s="3"/>
      <c r="P1631" s="3"/>
    </row>
    <row r="1632" spans="1:16" ht="11.25" x14ac:dyDescent="0.2">
      <c r="A1632" s="3"/>
      <c r="B1632" s="3"/>
      <c r="C1632" s="3"/>
      <c r="D1632" s="3"/>
      <c r="E1632" s="3"/>
      <c r="F1632" s="3"/>
      <c r="G1632" s="3"/>
      <c r="I1632" s="3"/>
      <c r="J1632" s="140"/>
      <c r="K1632" s="83"/>
      <c r="L1632" s="140"/>
      <c r="M1632" s="83"/>
      <c r="N1632" s="3"/>
      <c r="O1632" s="3"/>
      <c r="P1632" s="3"/>
    </row>
    <row r="1633" spans="1:16" ht="11.25" x14ac:dyDescent="0.2">
      <c r="A1633" s="3"/>
      <c r="B1633" s="3"/>
      <c r="C1633" s="3"/>
      <c r="D1633" s="3"/>
      <c r="E1633" s="3"/>
      <c r="F1633" s="3"/>
      <c r="G1633" s="3"/>
      <c r="I1633" s="3"/>
      <c r="J1633" s="140"/>
      <c r="K1633" s="83"/>
      <c r="L1633" s="140"/>
      <c r="M1633" s="83"/>
      <c r="N1633" s="3"/>
      <c r="O1633" s="3"/>
      <c r="P1633" s="3"/>
    </row>
    <row r="1634" spans="1:16" ht="11.25" x14ac:dyDescent="0.2">
      <c r="A1634" s="3"/>
      <c r="B1634" s="3"/>
      <c r="C1634" s="3"/>
      <c r="D1634" s="3"/>
      <c r="E1634" s="3"/>
      <c r="F1634" s="3"/>
      <c r="G1634" s="3"/>
      <c r="I1634" s="3"/>
      <c r="J1634" s="140"/>
      <c r="K1634" s="83"/>
      <c r="L1634" s="140"/>
      <c r="M1634" s="83"/>
      <c r="N1634" s="3"/>
      <c r="O1634" s="3"/>
      <c r="P1634" s="3"/>
    </row>
    <row r="1635" spans="1:16" ht="11.25" x14ac:dyDescent="0.2">
      <c r="A1635" s="3"/>
      <c r="B1635" s="3"/>
      <c r="C1635" s="3"/>
      <c r="D1635" s="3"/>
      <c r="E1635" s="3"/>
      <c r="F1635" s="3"/>
      <c r="G1635" s="3"/>
      <c r="I1635" s="3"/>
      <c r="J1635" s="140"/>
      <c r="K1635" s="83"/>
      <c r="L1635" s="140"/>
      <c r="M1635" s="83"/>
      <c r="N1635" s="3"/>
      <c r="O1635" s="3"/>
      <c r="P1635" s="3"/>
    </row>
    <row r="1636" spans="1:16" ht="11.25" x14ac:dyDescent="0.2">
      <c r="A1636" s="3"/>
      <c r="B1636" s="3"/>
      <c r="C1636" s="3"/>
      <c r="D1636" s="3"/>
      <c r="E1636" s="3"/>
      <c r="F1636" s="3"/>
      <c r="G1636" s="3"/>
      <c r="I1636" s="3"/>
      <c r="J1636" s="140"/>
      <c r="K1636" s="83"/>
      <c r="L1636" s="140"/>
      <c r="M1636" s="83"/>
      <c r="N1636" s="3"/>
      <c r="O1636" s="3"/>
      <c r="P1636" s="3"/>
    </row>
    <row r="1637" spans="1:16" ht="11.25" x14ac:dyDescent="0.2">
      <c r="A1637" s="3"/>
      <c r="B1637" s="3"/>
      <c r="C1637" s="3"/>
      <c r="D1637" s="3"/>
      <c r="E1637" s="3"/>
      <c r="F1637" s="3"/>
      <c r="G1637" s="3"/>
      <c r="I1637" s="3"/>
      <c r="J1637" s="140"/>
      <c r="K1637" s="83"/>
      <c r="L1637" s="140"/>
      <c r="M1637" s="83"/>
      <c r="N1637" s="3"/>
      <c r="O1637" s="3"/>
      <c r="P1637" s="3"/>
    </row>
    <row r="1638" spans="1:16" ht="11.25" x14ac:dyDescent="0.2">
      <c r="A1638" s="3"/>
      <c r="B1638" s="3"/>
      <c r="C1638" s="3"/>
      <c r="D1638" s="3"/>
      <c r="E1638" s="3"/>
      <c r="F1638" s="3"/>
      <c r="G1638" s="3"/>
      <c r="I1638" s="3"/>
      <c r="J1638" s="140"/>
      <c r="K1638" s="83"/>
      <c r="L1638" s="140"/>
      <c r="M1638" s="83"/>
      <c r="N1638" s="3"/>
      <c r="O1638" s="3"/>
      <c r="P1638" s="3"/>
    </row>
    <row r="1639" spans="1:16" ht="11.25" x14ac:dyDescent="0.2">
      <c r="A1639" s="3"/>
      <c r="B1639" s="3"/>
      <c r="C1639" s="3"/>
      <c r="D1639" s="3"/>
      <c r="E1639" s="3"/>
      <c r="F1639" s="3"/>
      <c r="G1639" s="3"/>
      <c r="I1639" s="3"/>
      <c r="J1639" s="140"/>
      <c r="K1639" s="83"/>
      <c r="L1639" s="140"/>
      <c r="M1639" s="83"/>
      <c r="N1639" s="3"/>
      <c r="O1639" s="3"/>
      <c r="P1639" s="3"/>
    </row>
    <row r="1640" spans="1:16" ht="11.25" x14ac:dyDescent="0.2">
      <c r="A1640" s="3"/>
      <c r="B1640" s="3"/>
      <c r="C1640" s="3"/>
      <c r="D1640" s="3"/>
      <c r="E1640" s="3"/>
      <c r="F1640" s="3"/>
      <c r="G1640" s="3"/>
      <c r="I1640" s="3"/>
      <c r="J1640" s="140"/>
      <c r="K1640" s="83"/>
      <c r="L1640" s="140"/>
      <c r="M1640" s="83"/>
      <c r="N1640" s="3"/>
      <c r="O1640" s="3"/>
      <c r="P1640" s="3"/>
    </row>
    <row r="1641" spans="1:16" ht="11.25" x14ac:dyDescent="0.2">
      <c r="A1641" s="3"/>
      <c r="B1641" s="3"/>
      <c r="C1641" s="3"/>
      <c r="D1641" s="3"/>
      <c r="E1641" s="3"/>
      <c r="F1641" s="3"/>
      <c r="G1641" s="3"/>
      <c r="I1641" s="3"/>
      <c r="J1641" s="140"/>
      <c r="K1641" s="83"/>
      <c r="L1641" s="140"/>
      <c r="M1641" s="83"/>
      <c r="N1641" s="3"/>
      <c r="O1641" s="3"/>
      <c r="P1641" s="3"/>
    </row>
    <row r="1642" spans="1:16" ht="11.25" x14ac:dyDescent="0.2">
      <c r="A1642" s="3"/>
      <c r="B1642" s="3"/>
      <c r="C1642" s="3"/>
      <c r="D1642" s="3"/>
      <c r="E1642" s="3"/>
      <c r="F1642" s="3"/>
      <c r="G1642" s="3"/>
      <c r="I1642" s="3"/>
      <c r="J1642" s="140"/>
      <c r="K1642" s="83"/>
      <c r="L1642" s="140"/>
      <c r="M1642" s="83"/>
      <c r="N1642" s="3"/>
      <c r="O1642" s="3"/>
      <c r="P1642" s="3"/>
    </row>
    <row r="1643" spans="1:16" ht="11.25" x14ac:dyDescent="0.2">
      <c r="A1643" s="3"/>
      <c r="B1643" s="3"/>
      <c r="C1643" s="3"/>
      <c r="D1643" s="3"/>
      <c r="E1643" s="3"/>
      <c r="F1643" s="3"/>
      <c r="G1643" s="3"/>
      <c r="I1643" s="3"/>
      <c r="J1643" s="140"/>
      <c r="K1643" s="83"/>
      <c r="L1643" s="140"/>
      <c r="M1643" s="83"/>
      <c r="N1643" s="3"/>
      <c r="O1643" s="3"/>
      <c r="P1643" s="3"/>
    </row>
    <row r="1644" spans="1:16" ht="11.25" x14ac:dyDescent="0.2">
      <c r="A1644" s="3"/>
      <c r="B1644" s="3"/>
      <c r="C1644" s="3"/>
      <c r="D1644" s="3"/>
      <c r="E1644" s="3"/>
      <c r="F1644" s="3"/>
      <c r="G1644" s="3"/>
      <c r="I1644" s="3"/>
      <c r="J1644" s="140"/>
      <c r="K1644" s="83"/>
      <c r="L1644" s="140"/>
      <c r="M1644" s="83"/>
      <c r="N1644" s="3"/>
      <c r="O1644" s="3"/>
      <c r="P1644" s="3"/>
    </row>
    <row r="1645" spans="1:16" ht="11.25" x14ac:dyDescent="0.2">
      <c r="A1645" s="3"/>
      <c r="B1645" s="3"/>
      <c r="C1645" s="3"/>
      <c r="D1645" s="3"/>
      <c r="E1645" s="3"/>
      <c r="F1645" s="3"/>
      <c r="G1645" s="3"/>
      <c r="I1645" s="3"/>
      <c r="J1645" s="140"/>
      <c r="K1645" s="83"/>
      <c r="L1645" s="140"/>
      <c r="M1645" s="83"/>
      <c r="N1645" s="3"/>
      <c r="O1645" s="3"/>
      <c r="P1645" s="3"/>
    </row>
    <row r="1646" spans="1:16" ht="11.25" x14ac:dyDescent="0.2">
      <c r="A1646" s="3"/>
      <c r="B1646" s="3"/>
      <c r="C1646" s="3"/>
      <c r="D1646" s="3"/>
      <c r="E1646" s="3"/>
      <c r="F1646" s="3"/>
      <c r="G1646" s="3"/>
      <c r="I1646" s="3"/>
      <c r="J1646" s="140"/>
      <c r="K1646" s="83"/>
      <c r="L1646" s="140"/>
      <c r="M1646" s="83"/>
      <c r="N1646" s="3"/>
      <c r="O1646" s="3"/>
      <c r="P1646" s="3"/>
    </row>
    <row r="1647" spans="1:16" ht="11.25" x14ac:dyDescent="0.2">
      <c r="A1647" s="3"/>
      <c r="B1647" s="3"/>
      <c r="C1647" s="3"/>
      <c r="D1647" s="3"/>
      <c r="E1647" s="3"/>
      <c r="F1647" s="3"/>
      <c r="G1647" s="3"/>
      <c r="I1647" s="3"/>
      <c r="J1647" s="140"/>
      <c r="K1647" s="83"/>
      <c r="L1647" s="140"/>
      <c r="M1647" s="83"/>
      <c r="N1647" s="3"/>
      <c r="O1647" s="3"/>
      <c r="P1647" s="3"/>
    </row>
    <row r="1648" spans="1:16" ht="11.25" x14ac:dyDescent="0.2">
      <c r="A1648" s="3"/>
      <c r="B1648" s="3"/>
      <c r="C1648" s="3"/>
      <c r="D1648" s="3"/>
      <c r="E1648" s="3"/>
      <c r="F1648" s="3"/>
      <c r="G1648" s="3"/>
      <c r="I1648" s="3"/>
      <c r="J1648" s="140"/>
      <c r="K1648" s="83"/>
      <c r="L1648" s="140"/>
      <c r="M1648" s="83"/>
      <c r="N1648" s="3"/>
      <c r="O1648" s="3"/>
      <c r="P1648" s="3"/>
    </row>
    <row r="1649" spans="1:16" ht="11.25" x14ac:dyDescent="0.2">
      <c r="A1649" s="3"/>
      <c r="B1649" s="3"/>
      <c r="C1649" s="3"/>
      <c r="D1649" s="3"/>
      <c r="E1649" s="3"/>
      <c r="F1649" s="3"/>
      <c r="G1649" s="3"/>
      <c r="I1649" s="3"/>
      <c r="J1649" s="140"/>
      <c r="K1649" s="83"/>
      <c r="L1649" s="140"/>
      <c r="M1649" s="83"/>
      <c r="N1649" s="3"/>
      <c r="O1649" s="3"/>
      <c r="P1649" s="3"/>
    </row>
    <row r="1650" spans="1:16" ht="11.25" x14ac:dyDescent="0.2">
      <c r="A1650" s="3"/>
      <c r="B1650" s="3"/>
      <c r="C1650" s="3"/>
      <c r="D1650" s="3"/>
      <c r="E1650" s="3"/>
      <c r="F1650" s="3"/>
      <c r="G1650" s="3"/>
      <c r="I1650" s="3"/>
      <c r="J1650" s="140"/>
      <c r="K1650" s="83"/>
      <c r="L1650" s="140"/>
      <c r="M1650" s="83"/>
      <c r="N1650" s="3"/>
      <c r="O1650" s="3"/>
      <c r="P1650" s="3"/>
    </row>
    <row r="1651" spans="1:16" ht="11.25" x14ac:dyDescent="0.2">
      <c r="A1651" s="3"/>
      <c r="B1651" s="3"/>
      <c r="C1651" s="3"/>
      <c r="D1651" s="3"/>
      <c r="E1651" s="3"/>
      <c r="F1651" s="3"/>
      <c r="G1651" s="3"/>
      <c r="I1651" s="3"/>
      <c r="J1651" s="140"/>
      <c r="K1651" s="83"/>
      <c r="L1651" s="140"/>
      <c r="M1651" s="83"/>
      <c r="N1651" s="3"/>
      <c r="O1651" s="3"/>
      <c r="P1651" s="3"/>
    </row>
    <row r="1652" spans="1:16" ht="11.25" x14ac:dyDescent="0.2">
      <c r="A1652" s="3"/>
      <c r="B1652" s="3"/>
      <c r="C1652" s="3"/>
      <c r="D1652" s="3"/>
      <c r="E1652" s="3"/>
      <c r="F1652" s="3"/>
      <c r="G1652" s="3"/>
      <c r="I1652" s="3"/>
      <c r="J1652" s="140"/>
      <c r="K1652" s="83"/>
      <c r="L1652" s="140"/>
      <c r="M1652" s="83"/>
      <c r="N1652" s="3"/>
      <c r="O1652" s="3"/>
      <c r="P1652" s="3"/>
    </row>
    <row r="1653" spans="1:16" ht="11.25" x14ac:dyDescent="0.2">
      <c r="A1653" s="3"/>
      <c r="B1653" s="3"/>
      <c r="C1653" s="3"/>
      <c r="D1653" s="3"/>
      <c r="E1653" s="3"/>
      <c r="F1653" s="3"/>
      <c r="G1653" s="3"/>
      <c r="I1653" s="3"/>
      <c r="J1653" s="140"/>
      <c r="K1653" s="83"/>
      <c r="L1653" s="140"/>
      <c r="M1653" s="83"/>
      <c r="N1653" s="3"/>
      <c r="O1653" s="3"/>
      <c r="P1653" s="3"/>
    </row>
    <row r="1654" spans="1:16" ht="11.25" x14ac:dyDescent="0.2">
      <c r="A1654" s="3"/>
      <c r="B1654" s="3"/>
      <c r="C1654" s="3"/>
      <c r="D1654" s="3"/>
      <c r="E1654" s="3"/>
      <c r="F1654" s="3"/>
      <c r="G1654" s="3"/>
      <c r="I1654" s="3"/>
      <c r="J1654" s="140"/>
      <c r="K1654" s="83"/>
      <c r="L1654" s="140"/>
      <c r="M1654" s="83"/>
      <c r="N1654" s="3"/>
      <c r="O1654" s="3"/>
      <c r="P1654" s="3"/>
    </row>
    <row r="1655" spans="1:16" ht="11.25" x14ac:dyDescent="0.2">
      <c r="A1655" s="3"/>
      <c r="B1655" s="3"/>
      <c r="C1655" s="3"/>
      <c r="D1655" s="3"/>
      <c r="E1655" s="3"/>
      <c r="F1655" s="3"/>
      <c r="G1655" s="3"/>
      <c r="I1655" s="3"/>
      <c r="J1655" s="140"/>
      <c r="K1655" s="83"/>
      <c r="L1655" s="140"/>
      <c r="M1655" s="83"/>
      <c r="N1655" s="3"/>
      <c r="O1655" s="3"/>
      <c r="P1655" s="3"/>
    </row>
    <row r="1656" spans="1:16" ht="11.25" x14ac:dyDescent="0.2">
      <c r="A1656" s="3"/>
      <c r="B1656" s="3"/>
      <c r="C1656" s="3"/>
      <c r="D1656" s="3"/>
      <c r="E1656" s="3"/>
      <c r="F1656" s="3"/>
      <c r="G1656" s="3"/>
      <c r="I1656" s="3"/>
      <c r="J1656" s="140"/>
      <c r="K1656" s="83"/>
      <c r="L1656" s="140"/>
      <c r="M1656" s="83"/>
      <c r="N1656" s="3"/>
      <c r="O1656" s="3"/>
      <c r="P1656" s="3"/>
    </row>
    <row r="1657" spans="1:16" ht="11.25" x14ac:dyDescent="0.2">
      <c r="A1657" s="3"/>
      <c r="B1657" s="3"/>
      <c r="C1657" s="3"/>
      <c r="D1657" s="3"/>
      <c r="E1657" s="3"/>
      <c r="F1657" s="3"/>
      <c r="G1657" s="3"/>
      <c r="I1657" s="3"/>
      <c r="J1657" s="140"/>
      <c r="K1657" s="83"/>
      <c r="L1657" s="140"/>
      <c r="M1657" s="83"/>
      <c r="N1657" s="3"/>
      <c r="O1657" s="3"/>
      <c r="P1657" s="3"/>
    </row>
    <row r="1658" spans="1:16" ht="11.25" x14ac:dyDescent="0.2">
      <c r="A1658" s="3"/>
      <c r="B1658" s="3"/>
      <c r="C1658" s="3"/>
      <c r="D1658" s="3"/>
      <c r="E1658" s="3"/>
      <c r="F1658" s="3"/>
      <c r="G1658" s="3"/>
      <c r="I1658" s="3"/>
      <c r="J1658" s="140"/>
      <c r="K1658" s="83"/>
      <c r="L1658" s="140"/>
      <c r="M1658" s="83"/>
      <c r="N1658" s="3"/>
      <c r="O1658" s="3"/>
      <c r="P1658" s="3"/>
    </row>
    <row r="1659" spans="1:16" ht="11.25" x14ac:dyDescent="0.2">
      <c r="A1659" s="3"/>
      <c r="B1659" s="3"/>
      <c r="C1659" s="3"/>
      <c r="D1659" s="3"/>
      <c r="E1659" s="3"/>
      <c r="F1659" s="3"/>
      <c r="G1659" s="3"/>
      <c r="I1659" s="3"/>
      <c r="J1659" s="140"/>
      <c r="K1659" s="83"/>
      <c r="L1659" s="140"/>
      <c r="M1659" s="83"/>
      <c r="N1659" s="3"/>
      <c r="O1659" s="3"/>
      <c r="P1659" s="3"/>
    </row>
    <row r="1660" spans="1:16" ht="11.25" x14ac:dyDescent="0.2">
      <c r="A1660" s="3"/>
      <c r="B1660" s="3"/>
      <c r="C1660" s="3"/>
      <c r="D1660" s="3"/>
      <c r="E1660" s="3"/>
      <c r="F1660" s="3"/>
      <c r="G1660" s="3"/>
      <c r="I1660" s="3"/>
      <c r="J1660" s="140"/>
      <c r="K1660" s="83"/>
      <c r="L1660" s="140"/>
      <c r="M1660" s="83"/>
      <c r="N1660" s="3"/>
      <c r="O1660" s="3"/>
      <c r="P1660" s="3"/>
    </row>
    <row r="1661" spans="1:16" ht="11.25" x14ac:dyDescent="0.2">
      <c r="A1661" s="3"/>
      <c r="B1661" s="3"/>
      <c r="C1661" s="3"/>
      <c r="D1661" s="3"/>
      <c r="E1661" s="3"/>
      <c r="F1661" s="3"/>
      <c r="G1661" s="3"/>
      <c r="I1661" s="3"/>
      <c r="J1661" s="140"/>
      <c r="K1661" s="83"/>
      <c r="L1661" s="140"/>
      <c r="M1661" s="83"/>
      <c r="N1661" s="3"/>
      <c r="O1661" s="3"/>
      <c r="P1661" s="3"/>
    </row>
    <row r="1662" spans="1:16" ht="11.25" x14ac:dyDescent="0.2">
      <c r="A1662" s="3"/>
      <c r="B1662" s="3"/>
      <c r="C1662" s="3"/>
      <c r="D1662" s="3"/>
      <c r="E1662" s="3"/>
      <c r="F1662" s="3"/>
      <c r="G1662" s="3"/>
      <c r="I1662" s="3"/>
      <c r="J1662" s="140"/>
      <c r="K1662" s="83"/>
      <c r="L1662" s="140"/>
      <c r="M1662" s="83"/>
      <c r="N1662" s="3"/>
      <c r="O1662" s="3"/>
      <c r="P1662" s="3"/>
    </row>
    <row r="1663" spans="1:16" ht="11.25" x14ac:dyDescent="0.2">
      <c r="A1663" s="3"/>
      <c r="B1663" s="3"/>
      <c r="C1663" s="3"/>
      <c r="D1663" s="3"/>
      <c r="E1663" s="3"/>
      <c r="F1663" s="3"/>
      <c r="G1663" s="3"/>
      <c r="I1663" s="3"/>
      <c r="J1663" s="140"/>
      <c r="K1663" s="83"/>
      <c r="L1663" s="140"/>
      <c r="M1663" s="83"/>
      <c r="N1663" s="3"/>
      <c r="O1663" s="3"/>
      <c r="P1663" s="3"/>
    </row>
    <row r="1664" spans="1:16" ht="11.25" x14ac:dyDescent="0.2">
      <c r="A1664" s="3"/>
      <c r="B1664" s="3"/>
      <c r="C1664" s="3"/>
      <c r="D1664" s="3"/>
      <c r="E1664" s="3"/>
      <c r="F1664" s="3"/>
      <c r="G1664" s="3"/>
      <c r="I1664" s="3"/>
      <c r="J1664" s="140"/>
      <c r="K1664" s="83"/>
      <c r="L1664" s="140"/>
      <c r="M1664" s="83"/>
      <c r="N1664" s="3"/>
      <c r="O1664" s="3"/>
      <c r="P1664" s="3"/>
    </row>
    <row r="1665" spans="1:16" ht="11.25" x14ac:dyDescent="0.2">
      <c r="A1665" s="3"/>
      <c r="B1665" s="3"/>
      <c r="C1665" s="3"/>
      <c r="D1665" s="3"/>
      <c r="E1665" s="3"/>
      <c r="F1665" s="3"/>
      <c r="G1665" s="3"/>
      <c r="I1665" s="3"/>
      <c r="J1665" s="140"/>
      <c r="K1665" s="83"/>
      <c r="L1665" s="140"/>
      <c r="M1665" s="83"/>
      <c r="N1665" s="3"/>
      <c r="O1665" s="3"/>
      <c r="P1665" s="3"/>
    </row>
    <row r="1666" spans="1:16" ht="11.25" x14ac:dyDescent="0.2">
      <c r="A1666" s="3"/>
      <c r="B1666" s="3"/>
      <c r="C1666" s="3"/>
      <c r="D1666" s="3"/>
      <c r="E1666" s="3"/>
      <c r="F1666" s="3"/>
      <c r="G1666" s="3"/>
      <c r="I1666" s="3"/>
      <c r="J1666" s="140"/>
      <c r="K1666" s="83"/>
      <c r="L1666" s="140"/>
      <c r="M1666" s="83"/>
      <c r="N1666" s="3"/>
      <c r="O1666" s="3"/>
      <c r="P1666" s="3"/>
    </row>
    <row r="1667" spans="1:16" ht="11.25" x14ac:dyDescent="0.2">
      <c r="A1667" s="3"/>
      <c r="B1667" s="3"/>
      <c r="C1667" s="3"/>
      <c r="D1667" s="3"/>
      <c r="E1667" s="3"/>
      <c r="F1667" s="3"/>
      <c r="G1667" s="3"/>
      <c r="I1667" s="3"/>
      <c r="J1667" s="140"/>
      <c r="K1667" s="83"/>
      <c r="L1667" s="140"/>
      <c r="M1667" s="83"/>
      <c r="N1667" s="3"/>
      <c r="O1667" s="3"/>
      <c r="P1667" s="3"/>
    </row>
    <row r="1668" spans="1:16" ht="11.25" x14ac:dyDescent="0.2">
      <c r="A1668" s="3"/>
      <c r="B1668" s="3"/>
      <c r="C1668" s="3"/>
      <c r="D1668" s="3"/>
      <c r="E1668" s="3"/>
      <c r="F1668" s="3"/>
      <c r="G1668" s="3"/>
      <c r="I1668" s="3"/>
      <c r="J1668" s="140"/>
      <c r="K1668" s="83"/>
      <c r="L1668" s="140"/>
      <c r="M1668" s="83"/>
      <c r="N1668" s="3"/>
      <c r="O1668" s="3"/>
      <c r="P1668" s="3"/>
    </row>
    <row r="1669" spans="1:16" ht="11.25" x14ac:dyDescent="0.2">
      <c r="A1669" s="3"/>
      <c r="B1669" s="3"/>
      <c r="C1669" s="3"/>
      <c r="D1669" s="3"/>
      <c r="E1669" s="3"/>
      <c r="F1669" s="3"/>
      <c r="G1669" s="3"/>
      <c r="I1669" s="3"/>
      <c r="J1669" s="140"/>
      <c r="K1669" s="83"/>
      <c r="L1669" s="140"/>
      <c r="M1669" s="83"/>
      <c r="N1669" s="3"/>
      <c r="O1669" s="3"/>
      <c r="P1669" s="3"/>
    </row>
    <row r="1670" spans="1:16" ht="11.25" x14ac:dyDescent="0.2">
      <c r="A1670" s="3"/>
      <c r="B1670" s="3"/>
      <c r="C1670" s="3"/>
      <c r="D1670" s="3"/>
      <c r="E1670" s="3"/>
      <c r="F1670" s="3"/>
      <c r="G1670" s="3"/>
      <c r="I1670" s="3"/>
      <c r="J1670" s="140"/>
      <c r="K1670" s="83"/>
      <c r="L1670" s="140"/>
      <c r="M1670" s="83"/>
      <c r="N1670" s="3"/>
      <c r="O1670" s="3"/>
      <c r="P1670" s="3"/>
    </row>
    <row r="1671" spans="1:16" ht="11.25" x14ac:dyDescent="0.2">
      <c r="A1671" s="3"/>
      <c r="B1671" s="3"/>
      <c r="C1671" s="3"/>
      <c r="D1671" s="3"/>
      <c r="E1671" s="3"/>
      <c r="F1671" s="3"/>
      <c r="G1671" s="3"/>
      <c r="I1671" s="3"/>
      <c r="J1671" s="140"/>
      <c r="K1671" s="83"/>
      <c r="L1671" s="140"/>
      <c r="M1671" s="83"/>
      <c r="N1671" s="3"/>
      <c r="O1671" s="3"/>
      <c r="P1671" s="3"/>
    </row>
    <row r="1672" spans="1:16" ht="11.25" x14ac:dyDescent="0.2">
      <c r="A1672" s="3"/>
      <c r="B1672" s="3"/>
      <c r="C1672" s="3"/>
      <c r="D1672" s="3"/>
      <c r="E1672" s="3"/>
      <c r="F1672" s="3"/>
      <c r="G1672" s="3"/>
      <c r="I1672" s="3"/>
      <c r="J1672" s="140"/>
      <c r="K1672" s="83"/>
      <c r="L1672" s="140"/>
      <c r="M1672" s="83"/>
      <c r="N1672" s="3"/>
      <c r="O1672" s="3"/>
      <c r="P1672" s="3"/>
    </row>
    <row r="1673" spans="1:16" ht="11.25" x14ac:dyDescent="0.2">
      <c r="A1673" s="3"/>
      <c r="B1673" s="3"/>
      <c r="C1673" s="3"/>
      <c r="D1673" s="3"/>
      <c r="E1673" s="3"/>
      <c r="F1673" s="3"/>
      <c r="G1673" s="3"/>
      <c r="I1673" s="3"/>
      <c r="J1673" s="140"/>
      <c r="K1673" s="83"/>
      <c r="L1673" s="140"/>
      <c r="M1673" s="83"/>
      <c r="N1673" s="3"/>
      <c r="O1673" s="3"/>
      <c r="P1673" s="3"/>
    </row>
    <row r="1674" spans="1:16" ht="11.25" x14ac:dyDescent="0.2">
      <c r="A1674" s="3"/>
      <c r="B1674" s="3"/>
      <c r="C1674" s="3"/>
      <c r="D1674" s="3"/>
      <c r="E1674" s="3"/>
      <c r="F1674" s="3"/>
      <c r="G1674" s="3"/>
      <c r="I1674" s="3"/>
      <c r="J1674" s="140"/>
      <c r="K1674" s="83"/>
      <c r="L1674" s="140"/>
      <c r="M1674" s="83"/>
      <c r="N1674" s="3"/>
      <c r="O1674" s="3"/>
      <c r="P1674" s="3"/>
    </row>
    <row r="1675" spans="1:16" ht="11.25" x14ac:dyDescent="0.2">
      <c r="A1675" s="3"/>
      <c r="B1675" s="3"/>
      <c r="C1675" s="3"/>
      <c r="D1675" s="3"/>
      <c r="E1675" s="3"/>
      <c r="F1675" s="3"/>
      <c r="G1675" s="3"/>
      <c r="I1675" s="3"/>
      <c r="J1675" s="140"/>
      <c r="K1675" s="83"/>
      <c r="L1675" s="140"/>
      <c r="M1675" s="83"/>
      <c r="N1675" s="3"/>
      <c r="O1675" s="3"/>
      <c r="P1675" s="3"/>
    </row>
    <row r="1676" spans="1:16" ht="11.25" x14ac:dyDescent="0.2">
      <c r="A1676" s="3"/>
      <c r="B1676" s="3"/>
      <c r="C1676" s="3"/>
      <c r="D1676" s="3"/>
      <c r="E1676" s="3"/>
      <c r="F1676" s="3"/>
      <c r="G1676" s="3"/>
      <c r="I1676" s="3"/>
      <c r="J1676" s="140"/>
      <c r="K1676" s="83"/>
      <c r="L1676" s="140"/>
      <c r="M1676" s="83"/>
      <c r="N1676" s="3"/>
      <c r="O1676" s="3"/>
      <c r="P1676" s="3"/>
    </row>
    <row r="1677" spans="1:16" ht="11.25" x14ac:dyDescent="0.2">
      <c r="A1677" s="3"/>
      <c r="B1677" s="3"/>
      <c r="C1677" s="3"/>
      <c r="D1677" s="3"/>
      <c r="E1677" s="3"/>
      <c r="F1677" s="3"/>
      <c r="G1677" s="3"/>
      <c r="I1677" s="3"/>
      <c r="J1677" s="140"/>
      <c r="K1677" s="83"/>
      <c r="L1677" s="140"/>
      <c r="M1677" s="83"/>
      <c r="N1677" s="3"/>
      <c r="O1677" s="3"/>
      <c r="P1677" s="3"/>
    </row>
    <row r="1678" spans="1:16" ht="11.25" x14ac:dyDescent="0.2">
      <c r="A1678" s="3"/>
      <c r="B1678" s="3"/>
      <c r="C1678" s="3"/>
      <c r="D1678" s="3"/>
      <c r="E1678" s="3"/>
      <c r="F1678" s="3"/>
      <c r="G1678" s="3"/>
      <c r="I1678" s="3"/>
      <c r="J1678" s="140"/>
      <c r="K1678" s="83"/>
      <c r="L1678" s="140"/>
      <c r="M1678" s="83"/>
      <c r="N1678" s="3"/>
      <c r="O1678" s="3"/>
      <c r="P1678" s="3"/>
    </row>
    <row r="1679" spans="1:16" ht="11.25" x14ac:dyDescent="0.2">
      <c r="A1679" s="3"/>
      <c r="B1679" s="3"/>
      <c r="C1679" s="3"/>
      <c r="D1679" s="3"/>
      <c r="E1679" s="3"/>
      <c r="F1679" s="3"/>
      <c r="G1679" s="3"/>
      <c r="I1679" s="3"/>
      <c r="J1679" s="140"/>
      <c r="K1679" s="83"/>
      <c r="L1679" s="140"/>
      <c r="M1679" s="83"/>
      <c r="N1679" s="3"/>
      <c r="O1679" s="3"/>
      <c r="P1679" s="3"/>
    </row>
    <row r="1680" spans="1:16" ht="11.25" x14ac:dyDescent="0.2">
      <c r="A1680" s="3"/>
      <c r="B1680" s="3"/>
      <c r="C1680" s="3"/>
      <c r="D1680" s="3"/>
      <c r="E1680" s="3"/>
      <c r="F1680" s="3"/>
      <c r="G1680" s="3"/>
      <c r="I1680" s="3"/>
      <c r="J1680" s="140"/>
      <c r="K1680" s="83"/>
      <c r="L1680" s="140"/>
      <c r="M1680" s="83"/>
      <c r="N1680" s="3"/>
      <c r="O1680" s="3"/>
      <c r="P1680" s="3"/>
    </row>
    <row r="1681" spans="1:16" ht="11.25" x14ac:dyDescent="0.2">
      <c r="A1681" s="3"/>
      <c r="B1681" s="3"/>
      <c r="C1681" s="3"/>
      <c r="D1681" s="3"/>
      <c r="E1681" s="3"/>
      <c r="F1681" s="3"/>
      <c r="G1681" s="3"/>
      <c r="I1681" s="3"/>
      <c r="J1681" s="140"/>
      <c r="K1681" s="83"/>
      <c r="L1681" s="140"/>
      <c r="M1681" s="83"/>
      <c r="N1681" s="3"/>
      <c r="O1681" s="3"/>
      <c r="P1681" s="3"/>
    </row>
    <row r="1682" spans="1:16" ht="11.25" x14ac:dyDescent="0.2">
      <c r="A1682" s="3"/>
      <c r="B1682" s="3"/>
      <c r="C1682" s="3"/>
      <c r="D1682" s="3"/>
      <c r="E1682" s="3"/>
      <c r="F1682" s="3"/>
      <c r="G1682" s="3"/>
      <c r="I1682" s="3"/>
      <c r="J1682" s="140"/>
      <c r="K1682" s="83"/>
      <c r="L1682" s="140"/>
      <c r="M1682" s="83"/>
      <c r="N1682" s="3"/>
      <c r="O1682" s="3"/>
      <c r="P1682" s="3"/>
    </row>
    <row r="1683" spans="1:16" ht="11.25" x14ac:dyDescent="0.2">
      <c r="A1683" s="3"/>
      <c r="B1683" s="3"/>
      <c r="C1683" s="3"/>
      <c r="D1683" s="3"/>
      <c r="E1683" s="3"/>
      <c r="F1683" s="3"/>
      <c r="G1683" s="3"/>
      <c r="I1683" s="3"/>
      <c r="J1683" s="140"/>
      <c r="K1683" s="83"/>
      <c r="L1683" s="140"/>
      <c r="M1683" s="83"/>
      <c r="N1683" s="3"/>
      <c r="O1683" s="3"/>
      <c r="P1683" s="3"/>
    </row>
    <row r="1684" spans="1:16" ht="11.25" x14ac:dyDescent="0.2">
      <c r="A1684" s="3"/>
      <c r="B1684" s="3"/>
      <c r="C1684" s="3"/>
      <c r="D1684" s="3"/>
      <c r="E1684" s="3"/>
      <c r="F1684" s="3"/>
      <c r="G1684" s="3"/>
      <c r="I1684" s="3"/>
      <c r="J1684" s="140"/>
      <c r="K1684" s="83"/>
      <c r="L1684" s="140"/>
      <c r="M1684" s="83"/>
      <c r="N1684" s="3"/>
      <c r="O1684" s="3"/>
      <c r="P1684" s="3"/>
    </row>
    <row r="1685" spans="1:16" ht="11.25" x14ac:dyDescent="0.2">
      <c r="A1685" s="3"/>
      <c r="B1685" s="3"/>
      <c r="C1685" s="3"/>
      <c r="D1685" s="3"/>
      <c r="E1685" s="3"/>
      <c r="F1685" s="3"/>
      <c r="G1685" s="3"/>
      <c r="I1685" s="3"/>
      <c r="J1685" s="140"/>
      <c r="K1685" s="83"/>
      <c r="L1685" s="140"/>
      <c r="M1685" s="83"/>
      <c r="N1685" s="3"/>
      <c r="O1685" s="3"/>
      <c r="P1685" s="3"/>
    </row>
    <row r="1686" spans="1:16" ht="11.25" x14ac:dyDescent="0.2">
      <c r="A1686" s="3"/>
      <c r="B1686" s="3"/>
      <c r="C1686" s="3"/>
      <c r="D1686" s="3"/>
      <c r="E1686" s="3"/>
      <c r="F1686" s="3"/>
      <c r="G1686" s="3"/>
      <c r="I1686" s="3"/>
      <c r="J1686" s="140"/>
      <c r="K1686" s="83"/>
      <c r="L1686" s="140"/>
      <c r="M1686" s="83"/>
      <c r="N1686" s="3"/>
      <c r="O1686" s="3"/>
      <c r="P1686" s="3"/>
    </row>
    <row r="1687" spans="1:16" ht="11.25" x14ac:dyDescent="0.2">
      <c r="A1687" s="3"/>
      <c r="B1687" s="3"/>
      <c r="C1687" s="3"/>
      <c r="D1687" s="3"/>
      <c r="E1687" s="3"/>
      <c r="F1687" s="3"/>
      <c r="G1687" s="3"/>
      <c r="I1687" s="3"/>
      <c r="J1687" s="140"/>
      <c r="K1687" s="83"/>
      <c r="L1687" s="140"/>
      <c r="M1687" s="83"/>
      <c r="N1687" s="3"/>
      <c r="O1687" s="3"/>
      <c r="P1687" s="3"/>
    </row>
    <row r="1688" spans="1:16" ht="11.25" x14ac:dyDescent="0.2">
      <c r="A1688" s="3"/>
      <c r="B1688" s="3"/>
      <c r="C1688" s="3"/>
      <c r="D1688" s="3"/>
      <c r="E1688" s="3"/>
      <c r="F1688" s="3"/>
      <c r="G1688" s="3"/>
      <c r="I1688" s="3"/>
      <c r="J1688" s="140"/>
      <c r="K1688" s="83"/>
      <c r="L1688" s="140"/>
      <c r="M1688" s="83"/>
      <c r="N1688" s="3"/>
      <c r="O1688" s="3"/>
      <c r="P1688" s="3"/>
    </row>
    <row r="1689" spans="1:16" ht="11.25" x14ac:dyDescent="0.2">
      <c r="A1689" s="3"/>
      <c r="B1689" s="3"/>
      <c r="C1689" s="3"/>
      <c r="D1689" s="3"/>
      <c r="E1689" s="3"/>
      <c r="F1689" s="3"/>
      <c r="G1689" s="3"/>
      <c r="I1689" s="3"/>
      <c r="J1689" s="140"/>
      <c r="K1689" s="83"/>
      <c r="L1689" s="140"/>
      <c r="M1689" s="83"/>
      <c r="N1689" s="3"/>
      <c r="O1689" s="3"/>
      <c r="P1689" s="3"/>
    </row>
    <row r="1690" spans="1:16" ht="11.25" x14ac:dyDescent="0.2">
      <c r="A1690" s="3"/>
      <c r="B1690" s="3"/>
      <c r="C1690" s="3"/>
      <c r="D1690" s="3"/>
      <c r="E1690" s="3"/>
      <c r="F1690" s="3"/>
      <c r="G1690" s="3"/>
      <c r="I1690" s="3"/>
      <c r="J1690" s="140"/>
      <c r="K1690" s="83"/>
      <c r="L1690" s="140"/>
      <c r="M1690" s="83"/>
      <c r="N1690" s="3"/>
      <c r="O1690" s="3"/>
      <c r="P1690" s="3"/>
    </row>
    <row r="1691" spans="1:16" ht="11.25" x14ac:dyDescent="0.2">
      <c r="A1691" s="3"/>
      <c r="B1691" s="3"/>
      <c r="C1691" s="3"/>
      <c r="D1691" s="3"/>
      <c r="E1691" s="3"/>
      <c r="F1691" s="3"/>
      <c r="G1691" s="3"/>
      <c r="I1691" s="3"/>
      <c r="J1691" s="140"/>
      <c r="K1691" s="83"/>
      <c r="L1691" s="140"/>
      <c r="M1691" s="83"/>
      <c r="N1691" s="3"/>
      <c r="O1691" s="3"/>
      <c r="P1691" s="3"/>
    </row>
    <row r="1692" spans="1:16" ht="11.25" x14ac:dyDescent="0.2">
      <c r="A1692" s="3"/>
      <c r="B1692" s="3"/>
      <c r="C1692" s="3"/>
      <c r="D1692" s="3"/>
      <c r="E1692" s="3"/>
      <c r="F1692" s="3"/>
      <c r="G1692" s="3"/>
      <c r="I1692" s="3"/>
      <c r="J1692" s="140"/>
      <c r="K1692" s="83"/>
      <c r="L1692" s="140"/>
      <c r="M1692" s="83"/>
      <c r="N1692" s="3"/>
      <c r="O1692" s="3"/>
      <c r="P1692" s="3"/>
    </row>
    <row r="1693" spans="1:16" ht="11.25" x14ac:dyDescent="0.2">
      <c r="A1693" s="3"/>
      <c r="B1693" s="3"/>
      <c r="C1693" s="3"/>
      <c r="D1693" s="3"/>
      <c r="E1693" s="3"/>
      <c r="F1693" s="3"/>
      <c r="G1693" s="3"/>
      <c r="I1693" s="3"/>
      <c r="J1693" s="140"/>
      <c r="K1693" s="83"/>
      <c r="L1693" s="140"/>
      <c r="M1693" s="83"/>
      <c r="N1693" s="3"/>
      <c r="O1693" s="3"/>
      <c r="P1693" s="3"/>
    </row>
    <row r="1694" spans="1:16" ht="11.25" x14ac:dyDescent="0.2">
      <c r="A1694" s="3"/>
      <c r="B1694" s="3"/>
      <c r="C1694" s="3"/>
      <c r="D1694" s="3"/>
      <c r="E1694" s="3"/>
      <c r="F1694" s="3"/>
      <c r="G1694" s="3"/>
      <c r="I1694" s="3"/>
      <c r="J1694" s="140"/>
      <c r="K1694" s="83"/>
      <c r="L1694" s="140"/>
      <c r="M1694" s="83"/>
      <c r="N1694" s="3"/>
      <c r="O1694" s="3"/>
      <c r="P1694" s="3"/>
    </row>
    <row r="1695" spans="1:16" ht="11.25" x14ac:dyDescent="0.2">
      <c r="A1695" s="3"/>
      <c r="B1695" s="3"/>
      <c r="C1695" s="3"/>
      <c r="D1695" s="3"/>
      <c r="E1695" s="3"/>
      <c r="F1695" s="3"/>
      <c r="G1695" s="3"/>
      <c r="I1695" s="3"/>
      <c r="J1695" s="140"/>
      <c r="K1695" s="83"/>
      <c r="L1695" s="140"/>
      <c r="M1695" s="83"/>
      <c r="N1695" s="3"/>
      <c r="O1695" s="3"/>
      <c r="P1695" s="3"/>
    </row>
    <row r="1696" spans="1:16" ht="11.25" x14ac:dyDescent="0.2">
      <c r="A1696" s="3"/>
      <c r="B1696" s="3"/>
      <c r="C1696" s="3"/>
      <c r="D1696" s="3"/>
      <c r="E1696" s="3"/>
      <c r="F1696" s="3"/>
      <c r="G1696" s="3"/>
      <c r="I1696" s="3"/>
      <c r="J1696" s="140"/>
      <c r="K1696" s="83"/>
      <c r="L1696" s="140"/>
      <c r="M1696" s="83"/>
      <c r="N1696" s="3"/>
      <c r="O1696" s="3"/>
      <c r="P1696" s="3"/>
    </row>
    <row r="1697" spans="1:16" ht="11.25" x14ac:dyDescent="0.2">
      <c r="A1697" s="3"/>
      <c r="B1697" s="3"/>
      <c r="C1697" s="3"/>
      <c r="D1697" s="3"/>
      <c r="E1697" s="3"/>
      <c r="F1697" s="3"/>
      <c r="G1697" s="3"/>
      <c r="I1697" s="3"/>
      <c r="J1697" s="140"/>
      <c r="K1697" s="83"/>
      <c r="L1697" s="140"/>
      <c r="M1697" s="83"/>
      <c r="N1697" s="3"/>
      <c r="O1697" s="3"/>
      <c r="P1697" s="3"/>
    </row>
    <row r="1698" spans="1:16" ht="11.25" x14ac:dyDescent="0.2">
      <c r="A1698" s="3"/>
      <c r="B1698" s="3"/>
      <c r="C1698" s="3"/>
      <c r="D1698" s="3"/>
      <c r="E1698" s="3"/>
      <c r="F1698" s="3"/>
      <c r="G1698" s="3"/>
      <c r="I1698" s="3"/>
      <c r="J1698" s="140"/>
      <c r="K1698" s="83"/>
      <c r="L1698" s="140"/>
      <c r="M1698" s="83"/>
      <c r="N1698" s="3"/>
      <c r="O1698" s="3"/>
      <c r="P1698" s="3"/>
    </row>
    <row r="1699" spans="1:16" ht="11.25" x14ac:dyDescent="0.2">
      <c r="A1699" s="3"/>
      <c r="B1699" s="3"/>
      <c r="C1699" s="3"/>
      <c r="D1699" s="3"/>
      <c r="E1699" s="3"/>
      <c r="F1699" s="3"/>
      <c r="G1699" s="3"/>
      <c r="I1699" s="3"/>
      <c r="J1699" s="140"/>
      <c r="K1699" s="83"/>
      <c r="L1699" s="140"/>
      <c r="M1699" s="83"/>
      <c r="N1699" s="3"/>
      <c r="O1699" s="3"/>
      <c r="P1699" s="3"/>
    </row>
    <row r="1700" spans="1:16" ht="11.25" x14ac:dyDescent="0.2">
      <c r="A1700" s="3"/>
      <c r="B1700" s="3"/>
      <c r="C1700" s="3"/>
      <c r="D1700" s="3"/>
      <c r="E1700" s="3"/>
      <c r="F1700" s="3"/>
      <c r="G1700" s="3"/>
      <c r="I1700" s="3"/>
      <c r="J1700" s="140"/>
      <c r="K1700" s="83"/>
      <c r="L1700" s="140"/>
      <c r="M1700" s="83"/>
      <c r="N1700" s="3"/>
      <c r="O1700" s="3"/>
      <c r="P1700" s="3"/>
    </row>
    <row r="1701" spans="1:16" ht="11.25" x14ac:dyDescent="0.2">
      <c r="A1701" s="3"/>
      <c r="B1701" s="3"/>
      <c r="C1701" s="3"/>
      <c r="D1701" s="3"/>
      <c r="E1701" s="3"/>
      <c r="F1701" s="3"/>
      <c r="G1701" s="3"/>
      <c r="I1701" s="3"/>
      <c r="J1701" s="140"/>
      <c r="K1701" s="83"/>
      <c r="L1701" s="140"/>
      <c r="M1701" s="83"/>
      <c r="N1701" s="3"/>
      <c r="O1701" s="3"/>
      <c r="P1701" s="3"/>
    </row>
    <row r="1702" spans="1:16" ht="11.25" x14ac:dyDescent="0.2">
      <c r="A1702" s="3"/>
      <c r="B1702" s="3"/>
      <c r="C1702" s="3"/>
      <c r="D1702" s="3"/>
      <c r="E1702" s="3"/>
      <c r="F1702" s="3"/>
      <c r="G1702" s="3"/>
      <c r="I1702" s="3"/>
      <c r="J1702" s="140"/>
      <c r="K1702" s="83"/>
      <c r="L1702" s="140"/>
      <c r="M1702" s="83"/>
      <c r="N1702" s="3"/>
      <c r="O1702" s="3"/>
      <c r="P1702" s="3"/>
    </row>
    <row r="1703" spans="1:16" ht="11.25" x14ac:dyDescent="0.2">
      <c r="A1703" s="3"/>
      <c r="B1703" s="3"/>
      <c r="C1703" s="3"/>
      <c r="D1703" s="3"/>
      <c r="E1703" s="3"/>
      <c r="F1703" s="3"/>
      <c r="G1703" s="3"/>
      <c r="I1703" s="3"/>
      <c r="J1703" s="140"/>
      <c r="K1703" s="83"/>
      <c r="L1703" s="140"/>
      <c r="M1703" s="83"/>
      <c r="N1703" s="3"/>
      <c r="O1703" s="3"/>
      <c r="P1703" s="3"/>
    </row>
    <row r="1704" spans="1:16" ht="11.25" x14ac:dyDescent="0.2">
      <c r="A1704" s="3"/>
      <c r="B1704" s="3"/>
      <c r="C1704" s="3"/>
      <c r="D1704" s="3"/>
      <c r="E1704" s="3"/>
      <c r="F1704" s="3"/>
      <c r="G1704" s="3"/>
      <c r="I1704" s="3"/>
      <c r="J1704" s="140"/>
      <c r="K1704" s="83"/>
      <c r="L1704" s="140"/>
      <c r="M1704" s="83"/>
      <c r="N1704" s="3"/>
      <c r="O1704" s="3"/>
      <c r="P1704" s="3"/>
    </row>
    <row r="1705" spans="1:16" ht="11.25" x14ac:dyDescent="0.2">
      <c r="A1705" s="3"/>
      <c r="B1705" s="3"/>
      <c r="C1705" s="3"/>
      <c r="D1705" s="3"/>
      <c r="E1705" s="3"/>
      <c r="F1705" s="3"/>
      <c r="G1705" s="3"/>
      <c r="I1705" s="3"/>
      <c r="J1705" s="140"/>
      <c r="K1705" s="83"/>
      <c r="L1705" s="140"/>
      <c r="M1705" s="83"/>
      <c r="N1705" s="3"/>
      <c r="O1705" s="3"/>
      <c r="P1705" s="3"/>
    </row>
    <row r="1706" spans="1:16" ht="11.25" x14ac:dyDescent="0.2">
      <c r="A1706" s="3"/>
      <c r="B1706" s="3"/>
      <c r="C1706" s="3"/>
      <c r="D1706" s="3"/>
      <c r="E1706" s="3"/>
      <c r="F1706" s="3"/>
      <c r="G1706" s="3"/>
      <c r="I1706" s="3"/>
      <c r="J1706" s="140"/>
      <c r="K1706" s="83"/>
      <c r="L1706" s="140"/>
      <c r="M1706" s="83"/>
      <c r="N1706" s="3"/>
      <c r="O1706" s="3"/>
      <c r="P1706" s="3"/>
    </row>
    <row r="1707" spans="1:16" ht="11.25" x14ac:dyDescent="0.2">
      <c r="A1707" s="3"/>
      <c r="B1707" s="3"/>
      <c r="C1707" s="3"/>
      <c r="D1707" s="3"/>
      <c r="E1707" s="3"/>
      <c r="F1707" s="3"/>
      <c r="G1707" s="3"/>
      <c r="I1707" s="3"/>
      <c r="J1707" s="140"/>
      <c r="K1707" s="83"/>
      <c r="L1707" s="140"/>
      <c r="M1707" s="83"/>
      <c r="N1707" s="3"/>
      <c r="O1707" s="3"/>
      <c r="P1707" s="3"/>
    </row>
    <row r="1708" spans="1:16" ht="11.25" x14ac:dyDescent="0.2">
      <c r="A1708" s="3"/>
      <c r="B1708" s="3"/>
      <c r="C1708" s="3"/>
      <c r="D1708" s="3"/>
      <c r="E1708" s="3"/>
      <c r="F1708" s="3"/>
      <c r="G1708" s="3"/>
      <c r="I1708" s="3"/>
      <c r="J1708" s="140"/>
      <c r="K1708" s="83"/>
      <c r="L1708" s="140"/>
      <c r="M1708" s="83"/>
      <c r="N1708" s="3"/>
      <c r="O1708" s="3"/>
      <c r="P1708" s="3"/>
    </row>
    <row r="1709" spans="1:16" ht="11.25" x14ac:dyDescent="0.2">
      <c r="A1709" s="3"/>
      <c r="B1709" s="3"/>
      <c r="C1709" s="3"/>
      <c r="D1709" s="3"/>
      <c r="E1709" s="3"/>
      <c r="F1709" s="3"/>
      <c r="G1709" s="3"/>
      <c r="I1709" s="3"/>
      <c r="J1709" s="140"/>
      <c r="K1709" s="83"/>
      <c r="L1709" s="140"/>
      <c r="M1709" s="83"/>
      <c r="N1709" s="3"/>
      <c r="O1709" s="3"/>
      <c r="P1709" s="3"/>
    </row>
    <row r="1710" spans="1:16" ht="11.25" x14ac:dyDescent="0.2">
      <c r="A1710" s="3"/>
      <c r="B1710" s="3"/>
      <c r="C1710" s="3"/>
      <c r="D1710" s="3"/>
      <c r="E1710" s="3"/>
      <c r="F1710" s="3"/>
      <c r="G1710" s="3"/>
      <c r="I1710" s="3"/>
      <c r="J1710" s="140"/>
      <c r="K1710" s="83"/>
      <c r="L1710" s="140"/>
      <c r="M1710" s="83"/>
      <c r="N1710" s="3"/>
      <c r="O1710" s="3"/>
      <c r="P1710" s="3"/>
    </row>
    <row r="1711" spans="1:16" ht="11.25" x14ac:dyDescent="0.2">
      <c r="A1711" s="3"/>
      <c r="B1711" s="3"/>
      <c r="C1711" s="3"/>
      <c r="D1711" s="3"/>
      <c r="E1711" s="3"/>
      <c r="F1711" s="3"/>
      <c r="G1711" s="3"/>
      <c r="I1711" s="3"/>
      <c r="J1711" s="140"/>
      <c r="K1711" s="83"/>
      <c r="L1711" s="140"/>
      <c r="M1711" s="83"/>
      <c r="N1711" s="3"/>
      <c r="O1711" s="3"/>
      <c r="P1711" s="3"/>
    </row>
    <row r="1712" spans="1:16" ht="11.25" x14ac:dyDescent="0.2">
      <c r="A1712" s="3"/>
      <c r="B1712" s="3"/>
      <c r="C1712" s="3"/>
      <c r="D1712" s="3"/>
      <c r="E1712" s="3"/>
      <c r="F1712" s="3"/>
      <c r="G1712" s="3"/>
      <c r="I1712" s="3"/>
      <c r="J1712" s="140"/>
      <c r="K1712" s="83"/>
      <c r="L1712" s="140"/>
      <c r="M1712" s="83"/>
      <c r="N1712" s="3"/>
      <c r="O1712" s="3"/>
      <c r="P1712" s="3"/>
    </row>
    <row r="1713" spans="1:16" ht="11.25" x14ac:dyDescent="0.2">
      <c r="A1713" s="3"/>
      <c r="B1713" s="3"/>
      <c r="C1713" s="3"/>
      <c r="D1713" s="3"/>
      <c r="E1713" s="3"/>
      <c r="F1713" s="3"/>
      <c r="G1713" s="3"/>
      <c r="I1713" s="3"/>
      <c r="J1713" s="140"/>
      <c r="K1713" s="83"/>
      <c r="L1713" s="140"/>
      <c r="M1713" s="83"/>
      <c r="N1713" s="3"/>
      <c r="O1713" s="3"/>
      <c r="P1713" s="3"/>
    </row>
    <row r="1714" spans="1:16" ht="11.25" x14ac:dyDescent="0.2">
      <c r="A1714" s="3"/>
      <c r="B1714" s="3"/>
      <c r="C1714" s="3"/>
      <c r="D1714" s="3"/>
      <c r="E1714" s="3"/>
      <c r="F1714" s="3"/>
      <c r="G1714" s="3"/>
      <c r="I1714" s="3"/>
      <c r="J1714" s="140"/>
      <c r="K1714" s="83"/>
      <c r="L1714" s="140"/>
      <c r="M1714" s="83"/>
      <c r="N1714" s="3"/>
      <c r="O1714" s="3"/>
      <c r="P1714" s="3"/>
    </row>
    <row r="1715" spans="1:16" ht="11.25" x14ac:dyDescent="0.2">
      <c r="A1715" s="3"/>
      <c r="B1715" s="3"/>
      <c r="C1715" s="3"/>
      <c r="D1715" s="3"/>
      <c r="E1715" s="3"/>
      <c r="F1715" s="3"/>
      <c r="G1715" s="3"/>
      <c r="I1715" s="3"/>
      <c r="J1715" s="140"/>
      <c r="K1715" s="83"/>
      <c r="L1715" s="140"/>
      <c r="M1715" s="83"/>
      <c r="N1715" s="3"/>
      <c r="O1715" s="3"/>
      <c r="P1715" s="3"/>
    </row>
    <row r="1716" spans="1:16" ht="11.25" x14ac:dyDescent="0.2">
      <c r="A1716" s="3"/>
      <c r="B1716" s="3"/>
      <c r="C1716" s="3"/>
      <c r="D1716" s="3"/>
      <c r="E1716" s="3"/>
      <c r="F1716" s="3"/>
      <c r="G1716" s="3"/>
      <c r="I1716" s="3"/>
      <c r="J1716" s="140"/>
      <c r="K1716" s="83"/>
      <c r="L1716" s="140"/>
      <c r="M1716" s="83"/>
      <c r="N1716" s="3"/>
      <c r="O1716" s="3"/>
      <c r="P1716" s="3"/>
    </row>
    <row r="1717" spans="1:16" ht="11.25" x14ac:dyDescent="0.2">
      <c r="A1717" s="3"/>
      <c r="B1717" s="3"/>
      <c r="C1717" s="3"/>
      <c r="D1717" s="3"/>
      <c r="E1717" s="3"/>
      <c r="F1717" s="3"/>
      <c r="G1717" s="3"/>
      <c r="I1717" s="3"/>
      <c r="J1717" s="140"/>
      <c r="K1717" s="83"/>
      <c r="L1717" s="140"/>
      <c r="M1717" s="83"/>
      <c r="N1717" s="3"/>
      <c r="O1717" s="3"/>
      <c r="P1717" s="3"/>
    </row>
    <row r="1718" spans="1:16" ht="11.25" x14ac:dyDescent="0.2">
      <c r="A1718" s="3"/>
      <c r="B1718" s="3"/>
      <c r="C1718" s="3"/>
      <c r="D1718" s="3"/>
      <c r="E1718" s="3"/>
      <c r="F1718" s="3"/>
      <c r="G1718" s="3"/>
      <c r="I1718" s="3"/>
      <c r="J1718" s="140"/>
      <c r="K1718" s="83"/>
      <c r="L1718" s="140"/>
      <c r="M1718" s="83"/>
      <c r="N1718" s="3"/>
      <c r="O1718" s="3"/>
      <c r="P1718" s="3"/>
    </row>
    <row r="1719" spans="1:16" ht="11.25" x14ac:dyDescent="0.2">
      <c r="A1719" s="3"/>
      <c r="B1719" s="3"/>
      <c r="C1719" s="3"/>
      <c r="D1719" s="3"/>
      <c r="E1719" s="3"/>
      <c r="F1719" s="3"/>
      <c r="G1719" s="3"/>
      <c r="I1719" s="3"/>
      <c r="J1719" s="140"/>
      <c r="K1719" s="83"/>
      <c r="L1719" s="140"/>
      <c r="M1719" s="83"/>
      <c r="N1719" s="3"/>
      <c r="O1719" s="3"/>
      <c r="P1719" s="3"/>
    </row>
    <row r="1720" spans="1:16" ht="11.25" x14ac:dyDescent="0.2">
      <c r="A1720" s="3"/>
      <c r="B1720" s="3"/>
      <c r="C1720" s="3"/>
      <c r="D1720" s="3"/>
      <c r="E1720" s="3"/>
      <c r="F1720" s="3"/>
      <c r="G1720" s="3"/>
      <c r="I1720" s="3"/>
      <c r="J1720" s="140"/>
      <c r="K1720" s="83"/>
      <c r="L1720" s="140"/>
      <c r="M1720" s="83"/>
      <c r="N1720" s="3"/>
      <c r="O1720" s="3"/>
      <c r="P1720" s="3"/>
    </row>
    <row r="1721" spans="1:16" ht="11.25" x14ac:dyDescent="0.2">
      <c r="A1721" s="3"/>
      <c r="B1721" s="3"/>
      <c r="C1721" s="3"/>
      <c r="D1721" s="3"/>
      <c r="E1721" s="3"/>
      <c r="F1721" s="3"/>
      <c r="G1721" s="3"/>
      <c r="I1721" s="3"/>
      <c r="J1721" s="140"/>
      <c r="K1721" s="83"/>
      <c r="L1721" s="140"/>
      <c r="M1721" s="83"/>
      <c r="N1721" s="3"/>
      <c r="O1721" s="3"/>
      <c r="P1721" s="3"/>
    </row>
    <row r="1722" spans="1:16" ht="11.25" x14ac:dyDescent="0.2">
      <c r="A1722" s="3"/>
      <c r="B1722" s="3"/>
      <c r="C1722" s="3"/>
      <c r="D1722" s="3"/>
      <c r="E1722" s="3"/>
      <c r="F1722" s="3"/>
      <c r="G1722" s="3"/>
      <c r="I1722" s="3"/>
      <c r="J1722" s="140"/>
      <c r="K1722" s="83"/>
      <c r="L1722" s="140"/>
      <c r="M1722" s="83"/>
      <c r="N1722" s="3"/>
      <c r="O1722" s="3"/>
      <c r="P1722" s="3"/>
    </row>
    <row r="1723" spans="1:16" ht="11.25" x14ac:dyDescent="0.2">
      <c r="A1723" s="3"/>
      <c r="B1723" s="3"/>
      <c r="C1723" s="3"/>
      <c r="D1723" s="3"/>
      <c r="E1723" s="3"/>
      <c r="F1723" s="3"/>
      <c r="G1723" s="3"/>
      <c r="I1723" s="3"/>
      <c r="J1723" s="140"/>
      <c r="K1723" s="83"/>
      <c r="L1723" s="140"/>
      <c r="M1723" s="83"/>
      <c r="N1723" s="3"/>
      <c r="O1723" s="3"/>
      <c r="P1723" s="3"/>
    </row>
    <row r="1724" spans="1:16" ht="11.25" x14ac:dyDescent="0.2">
      <c r="A1724" s="3"/>
      <c r="B1724" s="3"/>
      <c r="C1724" s="3"/>
      <c r="D1724" s="3"/>
      <c r="E1724" s="3"/>
      <c r="F1724" s="3"/>
      <c r="G1724" s="3"/>
      <c r="I1724" s="3"/>
      <c r="J1724" s="140"/>
      <c r="K1724" s="83"/>
      <c r="L1724" s="140"/>
      <c r="M1724" s="83"/>
      <c r="N1724" s="3"/>
      <c r="O1724" s="3"/>
      <c r="P1724" s="3"/>
    </row>
    <row r="1725" spans="1:16" ht="11.25" x14ac:dyDescent="0.2">
      <c r="A1725" s="3"/>
      <c r="B1725" s="3"/>
      <c r="C1725" s="3"/>
      <c r="D1725" s="3"/>
      <c r="E1725" s="3"/>
      <c r="F1725" s="3"/>
      <c r="G1725" s="3"/>
      <c r="I1725" s="3"/>
      <c r="J1725" s="140"/>
      <c r="K1725" s="83"/>
      <c r="L1725" s="140"/>
      <c r="M1725" s="83"/>
      <c r="N1725" s="3"/>
      <c r="O1725" s="3"/>
      <c r="P1725" s="3"/>
    </row>
    <row r="1726" spans="1:16" ht="11.25" x14ac:dyDescent="0.2">
      <c r="A1726" s="3"/>
      <c r="B1726" s="3"/>
      <c r="C1726" s="3"/>
      <c r="D1726" s="3"/>
      <c r="E1726" s="3"/>
      <c r="F1726" s="3"/>
      <c r="G1726" s="3"/>
      <c r="I1726" s="3"/>
      <c r="J1726" s="140"/>
      <c r="K1726" s="83"/>
      <c r="L1726" s="140"/>
      <c r="M1726" s="83"/>
      <c r="N1726" s="3"/>
      <c r="O1726" s="3"/>
      <c r="P1726" s="3"/>
    </row>
    <row r="1727" spans="1:16" ht="11.25" x14ac:dyDescent="0.2">
      <c r="A1727" s="3"/>
      <c r="B1727" s="3"/>
      <c r="C1727" s="3"/>
      <c r="D1727" s="3"/>
      <c r="E1727" s="3"/>
      <c r="F1727" s="3"/>
      <c r="G1727" s="3"/>
      <c r="I1727" s="3"/>
      <c r="J1727" s="140"/>
      <c r="K1727" s="83"/>
      <c r="L1727" s="140"/>
      <c r="M1727" s="83"/>
      <c r="N1727" s="3"/>
      <c r="O1727" s="3"/>
      <c r="P1727" s="3"/>
    </row>
    <row r="1728" spans="1:16" ht="11.25" x14ac:dyDescent="0.2">
      <c r="A1728" s="3"/>
      <c r="B1728" s="3"/>
      <c r="C1728" s="3"/>
      <c r="D1728" s="3"/>
      <c r="E1728" s="3"/>
      <c r="F1728" s="3"/>
      <c r="G1728" s="3"/>
      <c r="I1728" s="3"/>
      <c r="J1728" s="140"/>
      <c r="K1728" s="83"/>
      <c r="L1728" s="140"/>
      <c r="M1728" s="83"/>
      <c r="N1728" s="3"/>
      <c r="O1728" s="3"/>
      <c r="P1728" s="3"/>
    </row>
    <row r="1729" spans="1:16" ht="11.25" x14ac:dyDescent="0.2">
      <c r="A1729" s="3"/>
      <c r="B1729" s="3"/>
      <c r="C1729" s="3"/>
      <c r="D1729" s="3"/>
      <c r="E1729" s="3"/>
      <c r="F1729" s="3"/>
      <c r="G1729" s="3"/>
      <c r="I1729" s="3"/>
      <c r="J1729" s="140"/>
      <c r="K1729" s="83"/>
      <c r="L1729" s="140"/>
      <c r="M1729" s="83"/>
      <c r="N1729" s="3"/>
      <c r="O1729" s="3"/>
      <c r="P1729" s="3"/>
    </row>
    <row r="1730" spans="1:16" ht="11.25" x14ac:dyDescent="0.2">
      <c r="A1730" s="3"/>
      <c r="B1730" s="3"/>
      <c r="C1730" s="3"/>
      <c r="D1730" s="3"/>
      <c r="E1730" s="3"/>
      <c r="F1730" s="3"/>
      <c r="G1730" s="3"/>
      <c r="I1730" s="3"/>
      <c r="J1730" s="140"/>
      <c r="K1730" s="83"/>
      <c r="L1730" s="140"/>
      <c r="M1730" s="83"/>
      <c r="N1730" s="3"/>
      <c r="O1730" s="3"/>
      <c r="P1730" s="3"/>
    </row>
    <row r="1731" spans="1:16" ht="11.25" x14ac:dyDescent="0.2">
      <c r="A1731" s="3"/>
      <c r="B1731" s="3"/>
      <c r="C1731" s="3"/>
      <c r="D1731" s="3"/>
      <c r="E1731" s="3"/>
      <c r="F1731" s="3"/>
      <c r="G1731" s="3"/>
      <c r="I1731" s="3"/>
      <c r="J1731" s="140"/>
      <c r="K1731" s="83"/>
      <c r="L1731" s="140"/>
      <c r="M1731" s="83"/>
      <c r="N1731" s="3"/>
      <c r="O1731" s="3"/>
      <c r="P1731" s="3"/>
    </row>
    <row r="1732" spans="1:16" ht="11.25" x14ac:dyDescent="0.2">
      <c r="A1732" s="3"/>
      <c r="B1732" s="3"/>
      <c r="C1732" s="3"/>
      <c r="D1732" s="3"/>
      <c r="E1732" s="3"/>
      <c r="F1732" s="3"/>
      <c r="G1732" s="3"/>
      <c r="I1732" s="3"/>
      <c r="J1732" s="140"/>
      <c r="K1732" s="83"/>
      <c r="L1732" s="140"/>
      <c r="M1732" s="83"/>
      <c r="N1732" s="3"/>
      <c r="O1732" s="3"/>
      <c r="P1732" s="3"/>
    </row>
    <row r="1733" spans="1:16" ht="11.25" x14ac:dyDescent="0.2">
      <c r="A1733" s="3"/>
      <c r="B1733" s="3"/>
      <c r="C1733" s="3"/>
      <c r="D1733" s="3"/>
      <c r="E1733" s="3"/>
      <c r="F1733" s="3"/>
      <c r="G1733" s="3"/>
      <c r="I1733" s="3"/>
      <c r="J1733" s="140"/>
      <c r="K1733" s="83"/>
      <c r="L1733" s="140"/>
      <c r="M1733" s="83"/>
      <c r="N1733" s="3"/>
      <c r="O1733" s="3"/>
      <c r="P1733" s="3"/>
    </row>
    <row r="1734" spans="1:16" ht="11.25" x14ac:dyDescent="0.2">
      <c r="A1734" s="3"/>
      <c r="B1734" s="3"/>
      <c r="C1734" s="3"/>
      <c r="D1734" s="3"/>
      <c r="E1734" s="3"/>
      <c r="F1734" s="3"/>
      <c r="G1734" s="3"/>
      <c r="I1734" s="3"/>
      <c r="J1734" s="140"/>
      <c r="K1734" s="83"/>
      <c r="L1734" s="140"/>
      <c r="M1734" s="83"/>
      <c r="N1734" s="3"/>
      <c r="O1734" s="3"/>
      <c r="P1734" s="3"/>
    </row>
    <row r="1735" spans="1:16" ht="11.25" x14ac:dyDescent="0.2">
      <c r="A1735" s="3"/>
      <c r="B1735" s="3"/>
      <c r="C1735" s="3"/>
      <c r="D1735" s="3"/>
      <c r="E1735" s="3"/>
      <c r="F1735" s="3"/>
      <c r="G1735" s="3"/>
      <c r="I1735" s="3"/>
      <c r="J1735" s="140"/>
      <c r="K1735" s="83"/>
      <c r="L1735" s="140"/>
      <c r="M1735" s="83"/>
      <c r="N1735" s="3"/>
      <c r="O1735" s="3"/>
      <c r="P1735" s="3"/>
    </row>
    <row r="1736" spans="1:16" ht="11.25" x14ac:dyDescent="0.2">
      <c r="A1736" s="3"/>
      <c r="B1736" s="3"/>
      <c r="C1736" s="3"/>
      <c r="D1736" s="3"/>
      <c r="E1736" s="3"/>
      <c r="F1736" s="3"/>
      <c r="G1736" s="3"/>
      <c r="I1736" s="3"/>
      <c r="J1736" s="140"/>
      <c r="K1736" s="83"/>
      <c r="L1736" s="140"/>
      <c r="M1736" s="83"/>
      <c r="N1736" s="3"/>
      <c r="O1736" s="3"/>
      <c r="P1736" s="3"/>
    </row>
    <row r="1737" spans="1:16" ht="11.25" x14ac:dyDescent="0.2">
      <c r="A1737" s="3"/>
      <c r="B1737" s="3"/>
      <c r="C1737" s="3"/>
      <c r="D1737" s="3"/>
      <c r="E1737" s="3"/>
      <c r="F1737" s="3"/>
      <c r="G1737" s="3"/>
      <c r="I1737" s="3"/>
      <c r="J1737" s="140"/>
      <c r="K1737" s="83"/>
      <c r="L1737" s="140"/>
      <c r="M1737" s="83"/>
      <c r="N1737" s="3"/>
      <c r="O1737" s="3"/>
      <c r="P1737" s="3"/>
    </row>
    <row r="1738" spans="1:16" ht="11.25" x14ac:dyDescent="0.2">
      <c r="A1738" s="3"/>
      <c r="B1738" s="3"/>
      <c r="C1738" s="3"/>
      <c r="D1738" s="3"/>
      <c r="E1738" s="3"/>
      <c r="F1738" s="3"/>
      <c r="G1738" s="3"/>
      <c r="I1738" s="3"/>
      <c r="J1738" s="140"/>
      <c r="K1738" s="83"/>
      <c r="L1738" s="140"/>
      <c r="M1738" s="83"/>
      <c r="N1738" s="3"/>
      <c r="O1738" s="3"/>
      <c r="P1738" s="3"/>
    </row>
    <row r="1739" spans="1:16" ht="11.25" x14ac:dyDescent="0.2">
      <c r="A1739" s="3"/>
      <c r="B1739" s="3"/>
      <c r="C1739" s="3"/>
      <c r="D1739" s="3"/>
      <c r="E1739" s="3"/>
      <c r="F1739" s="3"/>
      <c r="G1739" s="3"/>
      <c r="I1739" s="3"/>
      <c r="J1739" s="140"/>
      <c r="K1739" s="83"/>
      <c r="L1739" s="140"/>
      <c r="M1739" s="83"/>
      <c r="N1739" s="3"/>
      <c r="O1739" s="3"/>
      <c r="P1739" s="3"/>
    </row>
    <row r="1740" spans="1:16" ht="11.25" x14ac:dyDescent="0.2">
      <c r="A1740" s="3"/>
      <c r="B1740" s="3"/>
      <c r="C1740" s="3"/>
      <c r="D1740" s="3"/>
      <c r="E1740" s="3"/>
      <c r="F1740" s="3"/>
      <c r="G1740" s="3"/>
      <c r="I1740" s="3"/>
      <c r="J1740" s="140"/>
      <c r="K1740" s="83"/>
      <c r="L1740" s="140"/>
      <c r="M1740" s="83"/>
      <c r="N1740" s="3"/>
      <c r="O1740" s="3"/>
      <c r="P1740" s="3"/>
    </row>
    <row r="1741" spans="1:16" ht="11.25" x14ac:dyDescent="0.2">
      <c r="A1741" s="3"/>
      <c r="B1741" s="3"/>
      <c r="C1741" s="3"/>
      <c r="D1741" s="3"/>
      <c r="E1741" s="3"/>
      <c r="F1741" s="3"/>
      <c r="G1741" s="3"/>
      <c r="I1741" s="3"/>
      <c r="J1741" s="140"/>
      <c r="K1741" s="83"/>
      <c r="L1741" s="140"/>
      <c r="M1741" s="83"/>
      <c r="N1741" s="3"/>
      <c r="O1741" s="3"/>
      <c r="P1741" s="3"/>
    </row>
    <row r="1742" spans="1:16" ht="11.25" x14ac:dyDescent="0.2">
      <c r="A1742" s="3"/>
      <c r="B1742" s="3"/>
      <c r="C1742" s="3"/>
      <c r="D1742" s="3"/>
      <c r="E1742" s="3"/>
      <c r="F1742" s="3"/>
      <c r="G1742" s="3"/>
      <c r="I1742" s="3"/>
      <c r="J1742" s="140"/>
      <c r="K1742" s="83"/>
      <c r="L1742" s="140"/>
      <c r="M1742" s="83"/>
      <c r="N1742" s="3"/>
      <c r="O1742" s="3"/>
      <c r="P1742" s="3"/>
    </row>
    <row r="1743" spans="1:16" ht="11.25" x14ac:dyDescent="0.2">
      <c r="A1743" s="3"/>
      <c r="B1743" s="3"/>
      <c r="C1743" s="3"/>
      <c r="D1743" s="3"/>
      <c r="E1743" s="3"/>
      <c r="F1743" s="3"/>
      <c r="G1743" s="3"/>
      <c r="I1743" s="3"/>
      <c r="J1743" s="140"/>
      <c r="K1743" s="83"/>
      <c r="L1743" s="140"/>
      <c r="M1743" s="83"/>
      <c r="N1743" s="3"/>
      <c r="O1743" s="3"/>
      <c r="P1743" s="3"/>
    </row>
    <row r="1744" spans="1:16" ht="11.25" x14ac:dyDescent="0.2">
      <c r="A1744" s="3"/>
      <c r="B1744" s="3"/>
      <c r="C1744" s="3"/>
      <c r="D1744" s="3"/>
      <c r="E1744" s="3"/>
      <c r="F1744" s="3"/>
      <c r="G1744" s="3"/>
      <c r="I1744" s="3"/>
      <c r="J1744" s="140"/>
      <c r="K1744" s="83"/>
      <c r="L1744" s="140"/>
      <c r="M1744" s="83"/>
      <c r="N1744" s="3"/>
      <c r="O1744" s="3"/>
      <c r="P1744" s="3"/>
    </row>
    <row r="1745" spans="1:16" ht="11.25" x14ac:dyDescent="0.2">
      <c r="A1745" s="3"/>
      <c r="B1745" s="3"/>
      <c r="C1745" s="3"/>
      <c r="D1745" s="3"/>
      <c r="E1745" s="3"/>
      <c r="F1745" s="3"/>
      <c r="G1745" s="3"/>
      <c r="I1745" s="3"/>
      <c r="J1745" s="140"/>
      <c r="K1745" s="83"/>
      <c r="L1745" s="140"/>
      <c r="M1745" s="83"/>
      <c r="N1745" s="3"/>
      <c r="O1745" s="3"/>
      <c r="P1745" s="3"/>
    </row>
    <row r="1746" spans="1:16" ht="11.25" x14ac:dyDescent="0.2">
      <c r="A1746" s="3"/>
      <c r="B1746" s="3"/>
      <c r="C1746" s="3"/>
      <c r="D1746" s="3"/>
      <c r="E1746" s="3"/>
      <c r="F1746" s="3"/>
      <c r="G1746" s="3"/>
      <c r="I1746" s="3"/>
      <c r="J1746" s="140"/>
      <c r="K1746" s="83"/>
      <c r="L1746" s="140"/>
      <c r="M1746" s="83"/>
      <c r="N1746" s="3"/>
      <c r="O1746" s="3"/>
      <c r="P1746" s="3"/>
    </row>
    <row r="1747" spans="1:16" ht="11.25" x14ac:dyDescent="0.2">
      <c r="A1747" s="3"/>
      <c r="B1747" s="3"/>
      <c r="C1747" s="3"/>
      <c r="D1747" s="3"/>
      <c r="E1747" s="3"/>
      <c r="F1747" s="3"/>
      <c r="G1747" s="3"/>
      <c r="I1747" s="3"/>
      <c r="J1747" s="140"/>
      <c r="K1747" s="83"/>
      <c r="L1747" s="140"/>
      <c r="M1747" s="83"/>
      <c r="N1747" s="3"/>
      <c r="O1747" s="3"/>
      <c r="P1747" s="3"/>
    </row>
    <row r="1748" spans="1:16" ht="11.25" x14ac:dyDescent="0.2">
      <c r="A1748" s="3"/>
      <c r="B1748" s="3"/>
      <c r="C1748" s="3"/>
      <c r="D1748" s="3"/>
      <c r="E1748" s="3"/>
      <c r="F1748" s="3"/>
      <c r="G1748" s="3"/>
      <c r="I1748" s="3"/>
      <c r="J1748" s="140"/>
      <c r="K1748" s="83"/>
      <c r="L1748" s="140"/>
      <c r="M1748" s="83"/>
      <c r="N1748" s="3"/>
      <c r="O1748" s="3"/>
      <c r="P1748" s="3"/>
    </row>
    <row r="1749" spans="1:16" ht="11.25" x14ac:dyDescent="0.2">
      <c r="A1749" s="3"/>
      <c r="B1749" s="3"/>
      <c r="C1749" s="3"/>
      <c r="D1749" s="3"/>
      <c r="E1749" s="3"/>
      <c r="F1749" s="3"/>
      <c r="G1749" s="3"/>
      <c r="I1749" s="3"/>
      <c r="J1749" s="140"/>
      <c r="K1749" s="83"/>
      <c r="L1749" s="140"/>
      <c r="M1749" s="83"/>
      <c r="N1749" s="3"/>
      <c r="O1749" s="3"/>
      <c r="P1749" s="3"/>
    </row>
    <row r="1750" spans="1:16" ht="11.25" x14ac:dyDescent="0.2">
      <c r="A1750" s="3"/>
      <c r="B1750" s="3"/>
      <c r="C1750" s="3"/>
      <c r="D1750" s="3"/>
      <c r="E1750" s="3"/>
      <c r="F1750" s="3"/>
      <c r="G1750" s="3"/>
      <c r="I1750" s="3"/>
      <c r="J1750" s="140"/>
      <c r="K1750" s="83"/>
      <c r="L1750" s="140"/>
      <c r="M1750" s="83"/>
      <c r="N1750" s="3"/>
      <c r="O1750" s="3"/>
      <c r="P1750" s="3"/>
    </row>
    <row r="1751" spans="1:16" ht="11.25" x14ac:dyDescent="0.2">
      <c r="A1751" s="3"/>
      <c r="B1751" s="3"/>
      <c r="C1751" s="3"/>
      <c r="D1751" s="3"/>
      <c r="E1751" s="3"/>
      <c r="F1751" s="3"/>
      <c r="G1751" s="3"/>
      <c r="I1751" s="3"/>
      <c r="J1751" s="140"/>
      <c r="K1751" s="83"/>
      <c r="L1751" s="140"/>
      <c r="M1751" s="83"/>
      <c r="N1751" s="3"/>
      <c r="O1751" s="3"/>
      <c r="P1751" s="3"/>
    </row>
    <row r="1752" spans="1:16" ht="11.25" x14ac:dyDescent="0.2">
      <c r="A1752" s="3"/>
      <c r="B1752" s="3"/>
      <c r="C1752" s="3"/>
      <c r="D1752" s="3"/>
      <c r="E1752" s="3"/>
      <c r="F1752" s="3"/>
      <c r="G1752" s="3"/>
      <c r="I1752" s="3"/>
      <c r="J1752" s="140"/>
      <c r="K1752" s="83"/>
      <c r="L1752" s="140"/>
      <c r="M1752" s="83"/>
      <c r="N1752" s="3"/>
      <c r="O1752" s="3"/>
      <c r="P1752" s="3"/>
    </row>
    <row r="1753" spans="1:16" ht="11.25" x14ac:dyDescent="0.2">
      <c r="A1753" s="3"/>
      <c r="B1753" s="3"/>
      <c r="C1753" s="3"/>
      <c r="D1753" s="3"/>
      <c r="E1753" s="3"/>
      <c r="F1753" s="3"/>
      <c r="G1753" s="3"/>
      <c r="I1753" s="3"/>
      <c r="J1753" s="140"/>
      <c r="K1753" s="83"/>
      <c r="L1753" s="140"/>
      <c r="M1753" s="83"/>
      <c r="N1753" s="3"/>
      <c r="O1753" s="3"/>
      <c r="P1753" s="3"/>
    </row>
    <row r="1754" spans="1:16" ht="11.25" x14ac:dyDescent="0.2">
      <c r="A1754" s="3"/>
      <c r="B1754" s="3"/>
      <c r="C1754" s="3"/>
      <c r="D1754" s="3"/>
      <c r="E1754" s="3"/>
      <c r="F1754" s="3"/>
      <c r="G1754" s="3"/>
      <c r="I1754" s="3"/>
      <c r="J1754" s="140"/>
      <c r="K1754" s="83"/>
      <c r="L1754" s="140"/>
      <c r="M1754" s="83"/>
      <c r="N1754" s="3"/>
      <c r="O1754" s="3"/>
      <c r="P1754" s="3"/>
    </row>
    <row r="1755" spans="1:16" ht="11.25" x14ac:dyDescent="0.2">
      <c r="A1755" s="3"/>
      <c r="B1755" s="3"/>
      <c r="C1755" s="3"/>
      <c r="D1755" s="3"/>
      <c r="E1755" s="3"/>
      <c r="F1755" s="3"/>
      <c r="G1755" s="3"/>
      <c r="I1755" s="3"/>
      <c r="J1755" s="140"/>
      <c r="K1755" s="83"/>
      <c r="L1755" s="140"/>
      <c r="M1755" s="83"/>
      <c r="N1755" s="3"/>
      <c r="O1755" s="3"/>
      <c r="P1755" s="3"/>
    </row>
    <row r="1756" spans="1:16" ht="11.25" x14ac:dyDescent="0.2">
      <c r="A1756" s="3"/>
      <c r="B1756" s="3"/>
      <c r="C1756" s="3"/>
      <c r="D1756" s="3"/>
      <c r="E1756" s="3"/>
      <c r="F1756" s="3"/>
      <c r="G1756" s="3"/>
      <c r="I1756" s="3"/>
      <c r="J1756" s="140"/>
      <c r="K1756" s="83"/>
      <c r="L1756" s="140"/>
      <c r="M1756" s="83"/>
      <c r="N1756" s="3"/>
      <c r="O1756" s="3"/>
      <c r="P1756" s="3"/>
    </row>
    <row r="1757" spans="1:16" ht="11.25" x14ac:dyDescent="0.2">
      <c r="A1757" s="3"/>
      <c r="B1757" s="3"/>
      <c r="C1757" s="3"/>
      <c r="D1757" s="3"/>
      <c r="E1757" s="3"/>
      <c r="F1757" s="3"/>
      <c r="G1757" s="3"/>
      <c r="I1757" s="3"/>
      <c r="J1757" s="140"/>
      <c r="K1757" s="83"/>
      <c r="L1757" s="140"/>
      <c r="M1757" s="83"/>
      <c r="N1757" s="3"/>
      <c r="O1757" s="3"/>
      <c r="P1757" s="3"/>
    </row>
    <row r="1765" spans="1:16" ht="11.25" x14ac:dyDescent="0.2">
      <c r="A1765" s="3"/>
      <c r="B1765" s="3"/>
      <c r="C1765" s="3"/>
      <c r="D1765" s="3"/>
      <c r="E1765" s="3"/>
      <c r="F1765" s="3"/>
      <c r="G1765" s="3"/>
      <c r="I1765" s="3"/>
      <c r="J1765" s="140"/>
      <c r="K1765" s="83"/>
      <c r="L1765" s="140"/>
      <c r="M1765" s="83"/>
      <c r="N1765" s="3"/>
      <c r="O1765" s="3"/>
      <c r="P1765" s="3"/>
    </row>
    <row r="1766" spans="1:16" ht="11.25" x14ac:dyDescent="0.2">
      <c r="A1766" s="3"/>
      <c r="B1766" s="3"/>
      <c r="C1766" s="3"/>
      <c r="D1766" s="3"/>
      <c r="E1766" s="3"/>
      <c r="F1766" s="3"/>
      <c r="G1766" s="3"/>
      <c r="I1766" s="3"/>
      <c r="J1766" s="140"/>
      <c r="K1766" s="83"/>
      <c r="L1766" s="140"/>
      <c r="M1766" s="83"/>
      <c r="N1766" s="3"/>
      <c r="O1766" s="3"/>
      <c r="P1766" s="3"/>
    </row>
    <row r="1767" spans="1:16" ht="11.25" x14ac:dyDescent="0.2">
      <c r="A1767" s="3"/>
      <c r="B1767" s="3"/>
      <c r="C1767" s="3"/>
      <c r="D1767" s="3"/>
      <c r="E1767" s="3"/>
      <c r="F1767" s="3"/>
      <c r="G1767" s="3"/>
      <c r="I1767" s="3"/>
      <c r="J1767" s="140"/>
      <c r="K1767" s="83"/>
      <c r="L1767" s="140"/>
      <c r="M1767" s="83"/>
      <c r="N1767" s="3"/>
      <c r="O1767" s="3"/>
      <c r="P1767" s="3"/>
    </row>
    <row r="1768" spans="1:16" ht="11.25" x14ac:dyDescent="0.2">
      <c r="A1768" s="3"/>
      <c r="B1768" s="3"/>
      <c r="C1768" s="3"/>
      <c r="D1768" s="3"/>
      <c r="E1768" s="3"/>
      <c r="F1768" s="3"/>
      <c r="G1768" s="3"/>
      <c r="I1768" s="3"/>
      <c r="J1768" s="140"/>
      <c r="K1768" s="83"/>
      <c r="L1768" s="140"/>
      <c r="M1768" s="83"/>
      <c r="N1768" s="3"/>
      <c r="O1768" s="3"/>
      <c r="P1768" s="3"/>
    </row>
    <row r="1769" spans="1:16" ht="11.25" x14ac:dyDescent="0.2">
      <c r="A1769" s="3"/>
      <c r="B1769" s="3"/>
      <c r="C1769" s="3"/>
      <c r="D1769" s="3"/>
      <c r="E1769" s="3"/>
      <c r="F1769" s="3"/>
      <c r="G1769" s="3"/>
      <c r="I1769" s="3"/>
      <c r="J1769" s="140"/>
      <c r="K1769" s="83"/>
      <c r="L1769" s="140"/>
      <c r="M1769" s="83"/>
      <c r="N1769" s="3"/>
      <c r="O1769" s="3"/>
      <c r="P1769" s="3"/>
    </row>
    <row r="1770" spans="1:16" ht="11.25" x14ac:dyDescent="0.2">
      <c r="A1770" s="3"/>
      <c r="B1770" s="3"/>
      <c r="C1770" s="3"/>
      <c r="D1770" s="3"/>
      <c r="E1770" s="3"/>
      <c r="F1770" s="3"/>
      <c r="G1770" s="3"/>
      <c r="I1770" s="3"/>
      <c r="J1770" s="140"/>
      <c r="K1770" s="83"/>
      <c r="L1770" s="140"/>
      <c r="M1770" s="83"/>
      <c r="N1770" s="3"/>
      <c r="O1770" s="3"/>
      <c r="P1770" s="3"/>
    </row>
    <row r="1771" spans="1:16" ht="11.25" x14ac:dyDescent="0.2">
      <c r="A1771" s="3"/>
      <c r="B1771" s="3"/>
      <c r="C1771" s="3"/>
      <c r="D1771" s="3"/>
      <c r="E1771" s="3"/>
      <c r="F1771" s="3"/>
      <c r="G1771" s="3"/>
      <c r="I1771" s="3"/>
      <c r="J1771" s="140"/>
      <c r="K1771" s="83"/>
      <c r="L1771" s="140"/>
      <c r="M1771" s="83"/>
      <c r="N1771" s="3"/>
      <c r="O1771" s="3"/>
      <c r="P1771" s="3"/>
    </row>
    <row r="1772" spans="1:16" ht="11.25" x14ac:dyDescent="0.2">
      <c r="A1772" s="3"/>
      <c r="B1772" s="3"/>
      <c r="C1772" s="3"/>
      <c r="D1772" s="3"/>
      <c r="E1772" s="3"/>
      <c r="F1772" s="3"/>
      <c r="G1772" s="3"/>
      <c r="I1772" s="3"/>
      <c r="J1772" s="140"/>
      <c r="K1772" s="83"/>
      <c r="L1772" s="140"/>
      <c r="M1772" s="83"/>
      <c r="N1772" s="3"/>
      <c r="O1772" s="3"/>
      <c r="P1772" s="3"/>
    </row>
    <row r="1773" spans="1:16" ht="11.25" x14ac:dyDescent="0.2">
      <c r="A1773" s="3"/>
      <c r="B1773" s="3"/>
      <c r="C1773" s="3"/>
      <c r="D1773" s="3"/>
      <c r="E1773" s="3"/>
      <c r="F1773" s="3"/>
      <c r="G1773" s="3"/>
      <c r="I1773" s="3"/>
      <c r="J1773" s="140"/>
      <c r="K1773" s="83"/>
      <c r="L1773" s="140"/>
      <c r="M1773" s="83"/>
      <c r="N1773" s="3"/>
      <c r="O1773" s="3"/>
      <c r="P1773" s="3"/>
    </row>
    <row r="1774" spans="1:16" ht="11.25" x14ac:dyDescent="0.2">
      <c r="A1774" s="3"/>
      <c r="B1774" s="3"/>
      <c r="C1774" s="3"/>
      <c r="D1774" s="3"/>
      <c r="E1774" s="3"/>
      <c r="F1774" s="3"/>
      <c r="G1774" s="3"/>
      <c r="I1774" s="3"/>
      <c r="J1774" s="140"/>
      <c r="K1774" s="83"/>
      <c r="L1774" s="140"/>
      <c r="M1774" s="83"/>
      <c r="N1774" s="3"/>
      <c r="O1774" s="3"/>
      <c r="P1774" s="3"/>
    </row>
    <row r="1775" spans="1:16" ht="11.25" x14ac:dyDescent="0.2">
      <c r="A1775" s="3"/>
      <c r="B1775" s="3"/>
      <c r="C1775" s="3"/>
      <c r="D1775" s="3"/>
      <c r="E1775" s="3"/>
      <c r="F1775" s="3"/>
      <c r="G1775" s="3"/>
      <c r="I1775" s="3"/>
      <c r="J1775" s="140"/>
      <c r="K1775" s="83"/>
      <c r="L1775" s="140"/>
      <c r="M1775" s="83"/>
      <c r="N1775" s="3"/>
      <c r="O1775" s="3"/>
      <c r="P1775" s="3"/>
    </row>
    <row r="1776" spans="1:16" ht="11.25" x14ac:dyDescent="0.2">
      <c r="A1776" s="3"/>
      <c r="B1776" s="3"/>
      <c r="C1776" s="3"/>
      <c r="D1776" s="3"/>
      <c r="E1776" s="3"/>
      <c r="F1776" s="3"/>
      <c r="G1776" s="3"/>
      <c r="I1776" s="3"/>
      <c r="J1776" s="140"/>
      <c r="K1776" s="83"/>
      <c r="L1776" s="140"/>
      <c r="M1776" s="83"/>
      <c r="N1776" s="3"/>
      <c r="O1776" s="3"/>
      <c r="P1776" s="3"/>
    </row>
    <row r="1777" spans="1:16" ht="11.25" x14ac:dyDescent="0.2">
      <c r="A1777" s="3"/>
      <c r="B1777" s="3"/>
      <c r="C1777" s="3"/>
      <c r="D1777" s="3"/>
      <c r="E1777" s="3"/>
      <c r="F1777" s="3"/>
      <c r="G1777" s="3"/>
      <c r="I1777" s="3"/>
      <c r="J1777" s="140"/>
      <c r="K1777" s="83"/>
      <c r="L1777" s="140"/>
      <c r="M1777" s="83"/>
      <c r="N1777" s="3"/>
      <c r="O1777" s="3"/>
      <c r="P1777" s="3"/>
    </row>
    <row r="1778" spans="1:16" ht="11.25" x14ac:dyDescent="0.2">
      <c r="A1778" s="3"/>
      <c r="B1778" s="3"/>
      <c r="C1778" s="3"/>
      <c r="D1778" s="3"/>
      <c r="E1778" s="3"/>
      <c r="F1778" s="3"/>
      <c r="G1778" s="3"/>
      <c r="I1778" s="3"/>
      <c r="J1778" s="140"/>
      <c r="K1778" s="83"/>
      <c r="L1778" s="140"/>
      <c r="M1778" s="83"/>
      <c r="N1778" s="3"/>
      <c r="O1778" s="3"/>
      <c r="P1778" s="3"/>
    </row>
    <row r="1779" spans="1:16" ht="11.25" x14ac:dyDescent="0.2">
      <c r="A1779" s="3"/>
      <c r="B1779" s="3"/>
      <c r="C1779" s="3"/>
      <c r="D1779" s="3"/>
      <c r="E1779" s="3"/>
      <c r="F1779" s="3"/>
      <c r="G1779" s="3"/>
      <c r="I1779" s="3"/>
      <c r="J1779" s="140"/>
      <c r="K1779" s="83"/>
      <c r="L1779" s="140"/>
      <c r="M1779" s="83"/>
      <c r="N1779" s="3"/>
      <c r="O1779" s="3"/>
      <c r="P1779" s="3"/>
    </row>
    <row r="1780" spans="1:16" ht="11.25" x14ac:dyDescent="0.2">
      <c r="A1780" s="3"/>
      <c r="B1780" s="3"/>
      <c r="C1780" s="3"/>
      <c r="D1780" s="3"/>
      <c r="E1780" s="3"/>
      <c r="F1780" s="3"/>
      <c r="G1780" s="3"/>
      <c r="I1780" s="3"/>
      <c r="J1780" s="140"/>
      <c r="K1780" s="83"/>
      <c r="L1780" s="140"/>
      <c r="M1780" s="83"/>
      <c r="N1780" s="3"/>
      <c r="O1780" s="3"/>
      <c r="P1780" s="3"/>
    </row>
    <row r="1781" spans="1:16" ht="11.25" x14ac:dyDescent="0.2">
      <c r="A1781" s="3"/>
      <c r="B1781" s="3"/>
      <c r="C1781" s="3"/>
      <c r="D1781" s="3"/>
      <c r="E1781" s="3"/>
      <c r="F1781" s="3"/>
      <c r="G1781" s="3"/>
      <c r="I1781" s="3"/>
      <c r="J1781" s="140"/>
      <c r="K1781" s="83"/>
      <c r="L1781" s="140"/>
      <c r="M1781" s="83"/>
      <c r="N1781" s="3"/>
      <c r="O1781" s="3"/>
      <c r="P1781" s="3"/>
    </row>
    <row r="1782" spans="1:16" ht="11.25" x14ac:dyDescent="0.2">
      <c r="A1782" s="3"/>
      <c r="B1782" s="3"/>
      <c r="C1782" s="3"/>
      <c r="D1782" s="3"/>
      <c r="E1782" s="3"/>
      <c r="F1782" s="3"/>
      <c r="G1782" s="3"/>
      <c r="I1782" s="3"/>
      <c r="J1782" s="140"/>
      <c r="K1782" s="83"/>
      <c r="L1782" s="140"/>
      <c r="M1782" s="83"/>
      <c r="N1782" s="3"/>
      <c r="O1782" s="3"/>
      <c r="P1782" s="3"/>
    </row>
    <row r="1783" spans="1:16" ht="11.25" x14ac:dyDescent="0.2">
      <c r="A1783" s="3"/>
      <c r="B1783" s="3"/>
      <c r="C1783" s="3"/>
      <c r="D1783" s="3"/>
      <c r="E1783" s="3"/>
      <c r="F1783" s="3"/>
      <c r="G1783" s="3"/>
      <c r="I1783" s="3"/>
      <c r="J1783" s="140"/>
      <c r="K1783" s="83"/>
      <c r="L1783" s="140"/>
      <c r="M1783" s="83"/>
      <c r="N1783" s="3"/>
      <c r="O1783" s="3"/>
      <c r="P1783" s="3"/>
    </row>
    <row r="1784" spans="1:16" ht="11.25" x14ac:dyDescent="0.2">
      <c r="A1784" s="3"/>
      <c r="B1784" s="3"/>
      <c r="C1784" s="3"/>
      <c r="D1784" s="3"/>
      <c r="E1784" s="3"/>
      <c r="F1784" s="3"/>
      <c r="G1784" s="3"/>
      <c r="I1784" s="3"/>
      <c r="J1784" s="140"/>
      <c r="K1784" s="83"/>
      <c r="L1784" s="140"/>
      <c r="M1784" s="83"/>
      <c r="N1784" s="3"/>
      <c r="O1784" s="3"/>
      <c r="P1784" s="3"/>
    </row>
    <row r="1785" spans="1:16" ht="11.25" x14ac:dyDescent="0.2">
      <c r="A1785" s="3"/>
      <c r="B1785" s="3"/>
      <c r="C1785" s="3"/>
      <c r="D1785" s="3"/>
      <c r="E1785" s="3"/>
      <c r="F1785" s="3"/>
      <c r="G1785" s="3"/>
      <c r="I1785" s="3"/>
      <c r="J1785" s="140"/>
      <c r="K1785" s="83"/>
      <c r="L1785" s="140"/>
      <c r="M1785" s="83"/>
      <c r="N1785" s="3"/>
      <c r="O1785" s="3"/>
      <c r="P1785" s="3"/>
    </row>
    <row r="1786" spans="1:16" ht="11.25" x14ac:dyDescent="0.2">
      <c r="A1786" s="3"/>
      <c r="B1786" s="3"/>
      <c r="C1786" s="3"/>
      <c r="D1786" s="3"/>
      <c r="E1786" s="3"/>
      <c r="F1786" s="3"/>
      <c r="G1786" s="3"/>
      <c r="I1786" s="3"/>
      <c r="J1786" s="140"/>
      <c r="K1786" s="83"/>
      <c r="L1786" s="140"/>
      <c r="M1786" s="83"/>
      <c r="N1786" s="3"/>
      <c r="O1786" s="3"/>
      <c r="P1786" s="3"/>
    </row>
    <row r="1787" spans="1:16" ht="11.25" x14ac:dyDescent="0.2">
      <c r="A1787" s="3"/>
      <c r="B1787" s="3"/>
      <c r="C1787" s="3"/>
      <c r="D1787" s="3"/>
      <c r="E1787" s="3"/>
      <c r="F1787" s="3"/>
      <c r="G1787" s="3"/>
      <c r="I1787" s="3"/>
      <c r="J1787" s="140"/>
      <c r="K1787" s="83"/>
      <c r="L1787" s="140"/>
      <c r="M1787" s="83"/>
      <c r="N1787" s="3"/>
      <c r="O1787" s="3"/>
      <c r="P1787" s="3"/>
    </row>
    <row r="1788" spans="1:16" ht="11.25" x14ac:dyDescent="0.2">
      <c r="A1788" s="3"/>
      <c r="B1788" s="3"/>
      <c r="C1788" s="3"/>
      <c r="D1788" s="3"/>
      <c r="E1788" s="3"/>
      <c r="F1788" s="3"/>
      <c r="G1788" s="3"/>
      <c r="I1788" s="3"/>
      <c r="J1788" s="140"/>
      <c r="K1788" s="83"/>
      <c r="L1788" s="140"/>
      <c r="M1788" s="83"/>
      <c r="N1788" s="3"/>
      <c r="O1788" s="3"/>
      <c r="P1788" s="3"/>
    </row>
    <row r="1789" spans="1:16" ht="11.25" x14ac:dyDescent="0.2">
      <c r="A1789" s="3"/>
      <c r="B1789" s="3"/>
      <c r="C1789" s="3"/>
      <c r="D1789" s="3"/>
      <c r="E1789" s="3"/>
      <c r="F1789" s="3"/>
      <c r="G1789" s="3"/>
      <c r="I1789" s="3"/>
      <c r="J1789" s="140"/>
      <c r="K1789" s="83"/>
      <c r="L1789" s="140"/>
      <c r="M1789" s="83"/>
      <c r="N1789" s="3"/>
      <c r="O1789" s="3"/>
      <c r="P1789" s="3"/>
    </row>
    <row r="1790" spans="1:16" ht="11.25" x14ac:dyDescent="0.2">
      <c r="A1790" s="3"/>
      <c r="B1790" s="3"/>
      <c r="C1790" s="3"/>
      <c r="D1790" s="3"/>
      <c r="E1790" s="3"/>
      <c r="F1790" s="3"/>
      <c r="G1790" s="3"/>
      <c r="I1790" s="3"/>
      <c r="J1790" s="140"/>
      <c r="K1790" s="83"/>
      <c r="L1790" s="140"/>
      <c r="M1790" s="83"/>
      <c r="N1790" s="3"/>
      <c r="O1790" s="3"/>
      <c r="P1790" s="3"/>
    </row>
    <row r="1791" spans="1:16" ht="11.25" x14ac:dyDescent="0.2">
      <c r="A1791" s="3"/>
      <c r="B1791" s="3"/>
      <c r="C1791" s="3"/>
      <c r="D1791" s="3"/>
      <c r="E1791" s="3"/>
      <c r="F1791" s="3"/>
      <c r="G1791" s="3"/>
      <c r="I1791" s="3"/>
      <c r="J1791" s="140"/>
      <c r="K1791" s="83"/>
      <c r="L1791" s="140"/>
      <c r="M1791" s="83"/>
      <c r="N1791" s="3"/>
      <c r="O1791" s="3"/>
      <c r="P1791" s="3"/>
    </row>
    <row r="1792" spans="1:16" ht="11.25" x14ac:dyDescent="0.2">
      <c r="A1792" s="3"/>
      <c r="B1792" s="3"/>
      <c r="C1792" s="3"/>
      <c r="D1792" s="3"/>
      <c r="E1792" s="3"/>
      <c r="F1792" s="3"/>
      <c r="G1792" s="3"/>
      <c r="I1792" s="3"/>
      <c r="J1792" s="140"/>
      <c r="K1792" s="83"/>
      <c r="L1792" s="140"/>
      <c r="M1792" s="83"/>
      <c r="N1792" s="3"/>
      <c r="O1792" s="3"/>
      <c r="P1792" s="3"/>
    </row>
    <row r="1793" spans="1:16" ht="11.25" x14ac:dyDescent="0.2">
      <c r="A1793" s="3"/>
      <c r="B1793" s="3"/>
      <c r="C1793" s="3"/>
      <c r="D1793" s="3"/>
      <c r="E1793" s="3"/>
      <c r="F1793" s="3"/>
      <c r="G1793" s="3"/>
      <c r="I1793" s="3"/>
      <c r="J1793" s="140"/>
      <c r="K1793" s="83"/>
      <c r="L1793" s="140"/>
      <c r="M1793" s="83"/>
      <c r="N1793" s="3"/>
      <c r="O1793" s="3"/>
      <c r="P1793" s="3"/>
    </row>
    <row r="1794" spans="1:16" ht="11.25" x14ac:dyDescent="0.2">
      <c r="A1794" s="3"/>
      <c r="B1794" s="3"/>
      <c r="C1794" s="3"/>
      <c r="D1794" s="3"/>
      <c r="E1794" s="3"/>
      <c r="F1794" s="3"/>
      <c r="G1794" s="3"/>
      <c r="I1794" s="3"/>
      <c r="J1794" s="140"/>
      <c r="K1794" s="83"/>
      <c r="L1794" s="140"/>
      <c r="M1794" s="83"/>
      <c r="N1794" s="3"/>
      <c r="O1794" s="3"/>
      <c r="P1794" s="3"/>
    </row>
    <row r="1795" spans="1:16" ht="11.25" x14ac:dyDescent="0.2">
      <c r="A1795" s="3"/>
      <c r="B1795" s="3"/>
      <c r="C1795" s="3"/>
      <c r="D1795" s="3"/>
      <c r="E1795" s="3"/>
      <c r="F1795" s="3"/>
      <c r="G1795" s="3"/>
      <c r="I1795" s="3"/>
      <c r="J1795" s="140"/>
      <c r="K1795" s="83"/>
      <c r="L1795" s="140"/>
      <c r="M1795" s="83"/>
      <c r="N1795" s="3"/>
      <c r="O1795" s="3"/>
      <c r="P1795" s="3"/>
    </row>
    <row r="1796" spans="1:16" ht="11.25" x14ac:dyDescent="0.2">
      <c r="A1796" s="3"/>
      <c r="B1796" s="3"/>
      <c r="C1796" s="3"/>
      <c r="D1796" s="3"/>
      <c r="E1796" s="3"/>
      <c r="F1796" s="3"/>
      <c r="G1796" s="3"/>
      <c r="I1796" s="3"/>
      <c r="J1796" s="140"/>
      <c r="K1796" s="83"/>
      <c r="L1796" s="140"/>
      <c r="M1796" s="83"/>
      <c r="N1796" s="3"/>
      <c r="O1796" s="3"/>
      <c r="P1796" s="3"/>
    </row>
    <row r="1797" spans="1:16" ht="11.25" x14ac:dyDescent="0.2">
      <c r="A1797" s="3"/>
      <c r="B1797" s="3"/>
      <c r="C1797" s="3"/>
      <c r="D1797" s="3"/>
      <c r="E1797" s="3"/>
      <c r="F1797" s="3"/>
      <c r="G1797" s="3"/>
      <c r="I1797" s="3"/>
      <c r="J1797" s="140"/>
      <c r="K1797" s="83"/>
      <c r="L1797" s="140"/>
      <c r="M1797" s="83"/>
      <c r="N1797" s="3"/>
      <c r="O1797" s="3"/>
      <c r="P1797" s="3"/>
    </row>
    <row r="1798" spans="1:16" ht="11.25" x14ac:dyDescent="0.2">
      <c r="A1798" s="3"/>
      <c r="B1798" s="3"/>
      <c r="C1798" s="3"/>
      <c r="D1798" s="3"/>
      <c r="E1798" s="3"/>
      <c r="F1798" s="3"/>
      <c r="G1798" s="3"/>
      <c r="I1798" s="3"/>
      <c r="J1798" s="140"/>
      <c r="K1798" s="83"/>
      <c r="L1798" s="140"/>
      <c r="M1798" s="83"/>
      <c r="N1798" s="3"/>
      <c r="O1798" s="3"/>
      <c r="P1798" s="3"/>
    </row>
    <row r="1799" spans="1:16" ht="11.25" x14ac:dyDescent="0.2">
      <c r="A1799" s="3"/>
      <c r="B1799" s="3"/>
      <c r="C1799" s="3"/>
      <c r="D1799" s="3"/>
      <c r="E1799" s="3"/>
      <c r="F1799" s="3"/>
      <c r="G1799" s="3"/>
      <c r="I1799" s="3"/>
      <c r="J1799" s="140"/>
      <c r="K1799" s="83"/>
      <c r="L1799" s="140"/>
      <c r="M1799" s="83"/>
      <c r="N1799" s="3"/>
      <c r="O1799" s="3"/>
      <c r="P1799" s="3"/>
    </row>
    <row r="1800" spans="1:16" ht="11.25" x14ac:dyDescent="0.2">
      <c r="A1800" s="3"/>
      <c r="B1800" s="3"/>
      <c r="C1800" s="3"/>
      <c r="D1800" s="3"/>
      <c r="E1800" s="3"/>
      <c r="F1800" s="3"/>
      <c r="G1800" s="3"/>
      <c r="I1800" s="3"/>
      <c r="J1800" s="140"/>
      <c r="K1800" s="83"/>
      <c r="L1800" s="140"/>
      <c r="M1800" s="83"/>
      <c r="N1800" s="3"/>
      <c r="O1800" s="3"/>
      <c r="P1800" s="3"/>
    </row>
    <row r="1801" spans="1:16" ht="11.25" x14ac:dyDescent="0.2">
      <c r="A1801" s="3"/>
      <c r="B1801" s="3"/>
      <c r="C1801" s="3"/>
      <c r="D1801" s="3"/>
      <c r="E1801" s="3"/>
      <c r="F1801" s="3"/>
      <c r="G1801" s="3"/>
      <c r="I1801" s="3"/>
      <c r="J1801" s="140"/>
      <c r="K1801" s="83"/>
      <c r="L1801" s="140"/>
      <c r="M1801" s="83"/>
      <c r="N1801" s="3"/>
      <c r="O1801" s="3"/>
      <c r="P1801" s="3"/>
    </row>
    <row r="1802" spans="1:16" ht="11.25" x14ac:dyDescent="0.2">
      <c r="A1802" s="3"/>
      <c r="B1802" s="3"/>
      <c r="C1802" s="3"/>
      <c r="D1802" s="3"/>
      <c r="E1802" s="3"/>
      <c r="F1802" s="3"/>
      <c r="G1802" s="3"/>
      <c r="I1802" s="3"/>
      <c r="J1802" s="140"/>
      <c r="K1802" s="83"/>
      <c r="L1802" s="140"/>
      <c r="M1802" s="83"/>
      <c r="N1802" s="3"/>
      <c r="O1802" s="3"/>
      <c r="P1802" s="3"/>
    </row>
    <row r="1803" spans="1:16" ht="11.25" x14ac:dyDescent="0.2">
      <c r="A1803" s="3"/>
      <c r="B1803" s="3"/>
      <c r="C1803" s="3"/>
      <c r="D1803" s="3"/>
      <c r="E1803" s="3"/>
      <c r="F1803" s="3"/>
      <c r="G1803" s="3"/>
      <c r="I1803" s="3"/>
      <c r="J1803" s="140"/>
      <c r="K1803" s="83"/>
      <c r="L1803" s="140"/>
      <c r="M1803" s="83"/>
      <c r="N1803" s="3"/>
      <c r="O1803" s="3"/>
      <c r="P1803" s="3"/>
    </row>
    <row r="1804" spans="1:16" ht="11.25" x14ac:dyDescent="0.2">
      <c r="A1804" s="3"/>
      <c r="B1804" s="3"/>
      <c r="C1804" s="3"/>
      <c r="D1804" s="3"/>
      <c r="E1804" s="3"/>
      <c r="F1804" s="3"/>
      <c r="G1804" s="3"/>
      <c r="I1804" s="3"/>
      <c r="J1804" s="140"/>
      <c r="K1804" s="83"/>
      <c r="L1804" s="140"/>
      <c r="M1804" s="83"/>
      <c r="N1804" s="3"/>
      <c r="O1804" s="3"/>
      <c r="P1804" s="3"/>
    </row>
    <row r="1805" spans="1:16" ht="11.25" x14ac:dyDescent="0.2">
      <c r="A1805" s="3"/>
      <c r="B1805" s="3"/>
      <c r="C1805" s="3"/>
      <c r="D1805" s="3"/>
      <c r="E1805" s="3"/>
      <c r="F1805" s="3"/>
      <c r="G1805" s="3"/>
      <c r="I1805" s="3"/>
      <c r="J1805" s="140"/>
      <c r="K1805" s="83"/>
      <c r="L1805" s="140"/>
      <c r="M1805" s="83"/>
      <c r="N1805" s="3"/>
      <c r="O1805" s="3"/>
      <c r="P1805" s="3"/>
    </row>
    <row r="1806" spans="1:16" ht="11.25" x14ac:dyDescent="0.2">
      <c r="A1806" s="3"/>
      <c r="B1806" s="3"/>
      <c r="C1806" s="3"/>
      <c r="D1806" s="3"/>
      <c r="E1806" s="3"/>
      <c r="F1806" s="3"/>
      <c r="G1806" s="3"/>
      <c r="I1806" s="3"/>
      <c r="J1806" s="140"/>
      <c r="K1806" s="83"/>
      <c r="L1806" s="140"/>
      <c r="M1806" s="83"/>
      <c r="N1806" s="3"/>
      <c r="O1806" s="3"/>
      <c r="P1806" s="3"/>
    </row>
    <row r="1807" spans="1:16" ht="11.25" x14ac:dyDescent="0.2">
      <c r="A1807" s="3"/>
      <c r="B1807" s="3"/>
      <c r="C1807" s="3"/>
      <c r="D1807" s="3"/>
      <c r="E1807" s="3"/>
      <c r="F1807" s="3"/>
      <c r="G1807" s="3"/>
      <c r="I1807" s="3"/>
      <c r="J1807" s="140"/>
      <c r="K1807" s="83"/>
      <c r="L1807" s="140"/>
      <c r="M1807" s="83"/>
      <c r="N1807" s="3"/>
      <c r="O1807" s="3"/>
      <c r="P1807" s="3"/>
    </row>
    <row r="1808" spans="1:16" ht="11.25" x14ac:dyDescent="0.2">
      <c r="A1808" s="3"/>
      <c r="B1808" s="3"/>
      <c r="C1808" s="3"/>
      <c r="D1808" s="3"/>
      <c r="E1808" s="3"/>
      <c r="F1808" s="3"/>
      <c r="G1808" s="3"/>
      <c r="I1808" s="3"/>
      <c r="J1808" s="140"/>
      <c r="K1808" s="83"/>
      <c r="L1808" s="140"/>
      <c r="M1808" s="83"/>
      <c r="N1808" s="3"/>
      <c r="O1808" s="3"/>
      <c r="P1808" s="3"/>
    </row>
    <row r="1809" spans="1:16" ht="11.25" x14ac:dyDescent="0.2">
      <c r="A1809" s="3"/>
      <c r="B1809" s="3"/>
      <c r="C1809" s="3"/>
      <c r="D1809" s="3"/>
      <c r="E1809" s="3"/>
      <c r="F1809" s="3"/>
      <c r="G1809" s="3"/>
      <c r="I1809" s="3"/>
      <c r="J1809" s="140"/>
      <c r="K1809" s="83"/>
      <c r="L1809" s="140"/>
      <c r="M1809" s="83"/>
      <c r="N1809" s="3"/>
      <c r="O1809" s="3"/>
      <c r="P1809" s="3"/>
    </row>
    <row r="1810" spans="1:16" ht="11.25" x14ac:dyDescent="0.2">
      <c r="A1810" s="3"/>
      <c r="B1810" s="3"/>
      <c r="C1810" s="3"/>
      <c r="D1810" s="3"/>
      <c r="E1810" s="3"/>
      <c r="F1810" s="3"/>
      <c r="G1810" s="3"/>
      <c r="I1810" s="3"/>
      <c r="J1810" s="140"/>
      <c r="K1810" s="83"/>
      <c r="L1810" s="140"/>
      <c r="M1810" s="83"/>
      <c r="N1810" s="3"/>
      <c r="O1810" s="3"/>
      <c r="P1810" s="3"/>
    </row>
    <row r="1811" spans="1:16" ht="11.25" x14ac:dyDescent="0.2">
      <c r="A1811" s="3"/>
      <c r="B1811" s="3"/>
      <c r="C1811" s="3"/>
      <c r="D1811" s="3"/>
      <c r="E1811" s="3"/>
      <c r="F1811" s="3"/>
      <c r="G1811" s="3"/>
      <c r="I1811" s="3"/>
      <c r="J1811" s="140"/>
      <c r="K1811" s="83"/>
      <c r="L1811" s="140"/>
      <c r="M1811" s="83"/>
      <c r="N1811" s="3"/>
      <c r="O1811" s="3"/>
      <c r="P1811" s="3"/>
    </row>
    <row r="1812" spans="1:16" ht="11.25" x14ac:dyDescent="0.2">
      <c r="A1812" s="3"/>
      <c r="B1812" s="3"/>
      <c r="C1812" s="3"/>
      <c r="D1812" s="3"/>
      <c r="E1812" s="3"/>
      <c r="F1812" s="3"/>
      <c r="G1812" s="3"/>
      <c r="I1812" s="3"/>
      <c r="J1812" s="140"/>
      <c r="K1812" s="83"/>
      <c r="L1812" s="140"/>
      <c r="M1812" s="83"/>
      <c r="N1812" s="3"/>
      <c r="O1812" s="3"/>
      <c r="P1812" s="3"/>
    </row>
    <row r="1813" spans="1:16" ht="11.25" x14ac:dyDescent="0.2">
      <c r="A1813" s="3"/>
      <c r="B1813" s="3"/>
      <c r="C1813" s="3"/>
      <c r="D1813" s="3"/>
      <c r="E1813" s="3"/>
      <c r="F1813" s="3"/>
      <c r="G1813" s="3"/>
      <c r="I1813" s="3"/>
      <c r="J1813" s="140"/>
      <c r="K1813" s="83"/>
      <c r="L1813" s="140"/>
      <c r="M1813" s="83"/>
      <c r="N1813" s="3"/>
      <c r="O1813" s="3"/>
      <c r="P1813" s="3"/>
    </row>
    <row r="1814" spans="1:16" ht="11.25" x14ac:dyDescent="0.2">
      <c r="A1814" s="3"/>
      <c r="B1814" s="3"/>
      <c r="C1814" s="3"/>
      <c r="D1814" s="3"/>
      <c r="E1814" s="3"/>
      <c r="F1814" s="3"/>
      <c r="G1814" s="3"/>
      <c r="I1814" s="3"/>
      <c r="J1814" s="140"/>
      <c r="K1814" s="83"/>
      <c r="L1814" s="140"/>
      <c r="M1814" s="83"/>
      <c r="N1814" s="3"/>
      <c r="O1814" s="3"/>
      <c r="P1814" s="3"/>
    </row>
    <row r="1815" spans="1:16" ht="11.25" x14ac:dyDescent="0.2">
      <c r="A1815" s="3"/>
      <c r="B1815" s="3"/>
      <c r="C1815" s="3"/>
      <c r="D1815" s="3"/>
      <c r="E1815" s="3"/>
      <c r="F1815" s="3"/>
      <c r="G1815" s="3"/>
      <c r="I1815" s="3"/>
      <c r="J1815" s="140"/>
      <c r="K1815" s="83"/>
      <c r="L1815" s="140"/>
      <c r="M1815" s="83"/>
      <c r="N1815" s="3"/>
      <c r="O1815" s="3"/>
      <c r="P1815" s="3"/>
    </row>
    <row r="1816" spans="1:16" ht="11.25" x14ac:dyDescent="0.2">
      <c r="A1816" s="3"/>
      <c r="B1816" s="3"/>
      <c r="C1816" s="3"/>
      <c r="D1816" s="3"/>
      <c r="E1816" s="3"/>
      <c r="F1816" s="3"/>
      <c r="G1816" s="3"/>
      <c r="I1816" s="3"/>
      <c r="J1816" s="140"/>
      <c r="K1816" s="83"/>
      <c r="L1816" s="140"/>
      <c r="M1816" s="83"/>
      <c r="N1816" s="3"/>
      <c r="O1816" s="3"/>
      <c r="P1816" s="3"/>
    </row>
    <row r="1817" spans="1:16" ht="11.25" x14ac:dyDescent="0.2">
      <c r="A1817" s="3"/>
      <c r="B1817" s="3"/>
      <c r="C1817" s="3"/>
      <c r="D1817" s="3"/>
      <c r="E1817" s="3"/>
      <c r="F1817" s="3"/>
      <c r="G1817" s="3"/>
      <c r="I1817" s="3"/>
      <c r="J1817" s="140"/>
      <c r="K1817" s="83"/>
      <c r="L1817" s="140"/>
      <c r="M1817" s="83"/>
      <c r="N1817" s="3"/>
      <c r="O1817" s="3"/>
      <c r="P1817" s="3"/>
    </row>
    <row r="1818" spans="1:16" ht="11.25" x14ac:dyDescent="0.2">
      <c r="A1818" s="3"/>
      <c r="B1818" s="3"/>
      <c r="C1818" s="3"/>
      <c r="D1818" s="3"/>
      <c r="E1818" s="3"/>
      <c r="F1818" s="3"/>
      <c r="G1818" s="3"/>
      <c r="I1818" s="3"/>
      <c r="J1818" s="140"/>
      <c r="K1818" s="83"/>
      <c r="L1818" s="140"/>
      <c r="M1818" s="83"/>
      <c r="N1818" s="3"/>
      <c r="O1818" s="3"/>
      <c r="P1818" s="3"/>
    </row>
    <row r="1819" spans="1:16" ht="11.25" x14ac:dyDescent="0.2">
      <c r="A1819" s="3"/>
      <c r="B1819" s="3"/>
      <c r="C1819" s="3"/>
      <c r="D1819" s="3"/>
      <c r="E1819" s="3"/>
      <c r="F1819" s="3"/>
      <c r="G1819" s="3"/>
      <c r="I1819" s="3"/>
      <c r="J1819" s="140"/>
      <c r="K1819" s="83"/>
      <c r="L1819" s="140"/>
      <c r="M1819" s="83"/>
      <c r="N1819" s="3"/>
      <c r="O1819" s="3"/>
      <c r="P1819" s="3"/>
    </row>
    <row r="1820" spans="1:16" ht="11.25" x14ac:dyDescent="0.2">
      <c r="A1820" s="3"/>
      <c r="B1820" s="3"/>
      <c r="C1820" s="3"/>
      <c r="D1820" s="3"/>
      <c r="E1820" s="3"/>
      <c r="F1820" s="3"/>
      <c r="G1820" s="3"/>
      <c r="I1820" s="3"/>
      <c r="J1820" s="140"/>
      <c r="K1820" s="83"/>
      <c r="L1820" s="140"/>
      <c r="M1820" s="83"/>
      <c r="N1820" s="3"/>
      <c r="O1820" s="3"/>
      <c r="P1820" s="3"/>
    </row>
    <row r="1821" spans="1:16" ht="11.25" x14ac:dyDescent="0.2">
      <c r="A1821" s="3"/>
      <c r="B1821" s="3"/>
      <c r="C1821" s="3"/>
      <c r="D1821" s="3"/>
      <c r="E1821" s="3"/>
      <c r="F1821" s="3"/>
      <c r="G1821" s="3"/>
      <c r="I1821" s="3"/>
      <c r="J1821" s="140"/>
      <c r="K1821" s="83"/>
      <c r="L1821" s="140"/>
      <c r="M1821" s="83"/>
      <c r="N1821" s="3"/>
      <c r="O1821" s="3"/>
      <c r="P1821" s="3"/>
    </row>
    <row r="1822" spans="1:16" ht="11.25" x14ac:dyDescent="0.2">
      <c r="A1822" s="3"/>
      <c r="B1822" s="3"/>
      <c r="C1822" s="3"/>
      <c r="D1822" s="3"/>
      <c r="E1822" s="3"/>
      <c r="F1822" s="3"/>
      <c r="G1822" s="3"/>
      <c r="I1822" s="3"/>
      <c r="J1822" s="140"/>
      <c r="K1822" s="83"/>
      <c r="L1822" s="140"/>
      <c r="M1822" s="83"/>
      <c r="N1822" s="3"/>
      <c r="O1822" s="3"/>
      <c r="P1822" s="3"/>
    </row>
    <row r="1823" spans="1:16" ht="11.25" x14ac:dyDescent="0.2">
      <c r="A1823" s="3"/>
      <c r="B1823" s="3"/>
      <c r="C1823" s="3"/>
      <c r="D1823" s="3"/>
      <c r="E1823" s="3"/>
      <c r="F1823" s="3"/>
      <c r="G1823" s="3"/>
      <c r="I1823" s="3"/>
      <c r="J1823" s="140"/>
      <c r="K1823" s="83"/>
      <c r="L1823" s="140"/>
      <c r="M1823" s="83"/>
      <c r="N1823" s="3"/>
      <c r="O1823" s="3"/>
      <c r="P1823" s="3"/>
    </row>
    <row r="1824" spans="1:16" ht="11.25" x14ac:dyDescent="0.2">
      <c r="A1824" s="3"/>
      <c r="B1824" s="3"/>
      <c r="C1824" s="3"/>
      <c r="D1824" s="3"/>
      <c r="E1824" s="3"/>
      <c r="F1824" s="3"/>
      <c r="G1824" s="3"/>
      <c r="I1824" s="3"/>
      <c r="J1824" s="140"/>
      <c r="K1824" s="83"/>
      <c r="L1824" s="140"/>
      <c r="M1824" s="83"/>
      <c r="N1824" s="3"/>
      <c r="O1824" s="3"/>
      <c r="P1824" s="3"/>
    </row>
    <row r="1825" spans="1:16" ht="11.25" x14ac:dyDescent="0.2">
      <c r="A1825" s="3"/>
      <c r="B1825" s="3"/>
      <c r="C1825" s="3"/>
      <c r="D1825" s="3"/>
      <c r="E1825" s="3"/>
      <c r="F1825" s="3"/>
      <c r="G1825" s="3"/>
      <c r="I1825" s="3"/>
      <c r="J1825" s="140"/>
      <c r="K1825" s="83"/>
      <c r="L1825" s="140"/>
      <c r="M1825" s="83"/>
      <c r="N1825" s="3"/>
      <c r="O1825" s="3"/>
      <c r="P1825" s="3"/>
    </row>
    <row r="1826" spans="1:16" ht="11.25" x14ac:dyDescent="0.2">
      <c r="A1826" s="3"/>
      <c r="B1826" s="3"/>
      <c r="C1826" s="3"/>
      <c r="D1826" s="3"/>
      <c r="E1826" s="3"/>
      <c r="F1826" s="3"/>
      <c r="G1826" s="3"/>
      <c r="I1826" s="3"/>
      <c r="J1826" s="140"/>
      <c r="K1826" s="83"/>
      <c r="L1826" s="140"/>
      <c r="M1826" s="83"/>
      <c r="N1826" s="3"/>
      <c r="O1826" s="3"/>
      <c r="P1826" s="3"/>
    </row>
    <row r="1827" spans="1:16" ht="11.25" x14ac:dyDescent="0.2">
      <c r="A1827" s="3"/>
      <c r="B1827" s="3"/>
      <c r="C1827" s="3"/>
      <c r="D1827" s="3"/>
      <c r="E1827" s="3"/>
      <c r="F1827" s="3"/>
      <c r="G1827" s="3"/>
      <c r="I1827" s="3"/>
      <c r="J1827" s="140"/>
      <c r="K1827" s="83"/>
      <c r="L1827" s="140"/>
      <c r="M1827" s="83"/>
      <c r="N1827" s="3"/>
      <c r="O1827" s="3"/>
      <c r="P1827" s="3"/>
    </row>
    <row r="1828" spans="1:16" ht="11.25" x14ac:dyDescent="0.2">
      <c r="A1828" s="3"/>
      <c r="B1828" s="3"/>
      <c r="C1828" s="3"/>
      <c r="D1828" s="3"/>
      <c r="E1828" s="3"/>
      <c r="F1828" s="3"/>
      <c r="G1828" s="3"/>
      <c r="I1828" s="3"/>
      <c r="J1828" s="140"/>
      <c r="K1828" s="83"/>
      <c r="L1828" s="140"/>
      <c r="M1828" s="83"/>
      <c r="N1828" s="3"/>
      <c r="O1828" s="3"/>
      <c r="P1828" s="3"/>
    </row>
    <row r="1829" spans="1:16" ht="11.25" x14ac:dyDescent="0.2">
      <c r="A1829" s="3"/>
      <c r="B1829" s="3"/>
      <c r="C1829" s="3"/>
      <c r="D1829" s="3"/>
      <c r="E1829" s="3"/>
      <c r="F1829" s="3"/>
      <c r="G1829" s="3"/>
      <c r="I1829" s="3"/>
      <c r="J1829" s="140"/>
      <c r="K1829" s="83"/>
      <c r="L1829" s="140"/>
      <c r="M1829" s="83"/>
      <c r="N1829" s="3"/>
      <c r="O1829" s="3"/>
      <c r="P1829" s="3"/>
    </row>
    <row r="1830" spans="1:16" ht="11.25" x14ac:dyDescent="0.2">
      <c r="A1830" s="3"/>
      <c r="B1830" s="3"/>
      <c r="C1830" s="3"/>
      <c r="D1830" s="3"/>
      <c r="E1830" s="3"/>
      <c r="F1830" s="3"/>
      <c r="G1830" s="3"/>
      <c r="I1830" s="3"/>
      <c r="J1830" s="140"/>
      <c r="K1830" s="83"/>
      <c r="L1830" s="140"/>
      <c r="M1830" s="83"/>
      <c r="N1830" s="3"/>
      <c r="O1830" s="3"/>
      <c r="P1830" s="3"/>
    </row>
    <row r="1831" spans="1:16" ht="11.25" x14ac:dyDescent="0.2">
      <c r="A1831" s="3"/>
      <c r="B1831" s="3"/>
      <c r="C1831" s="3"/>
      <c r="D1831" s="3"/>
      <c r="E1831" s="3"/>
      <c r="F1831" s="3"/>
      <c r="G1831" s="3"/>
      <c r="I1831" s="3"/>
      <c r="J1831" s="140"/>
      <c r="K1831" s="83"/>
      <c r="L1831" s="140"/>
      <c r="M1831" s="83"/>
      <c r="N1831" s="3"/>
      <c r="O1831" s="3"/>
      <c r="P1831" s="3"/>
    </row>
    <row r="1832" spans="1:16" ht="11.25" x14ac:dyDescent="0.2">
      <c r="A1832" s="3"/>
      <c r="B1832" s="3"/>
      <c r="C1832" s="3"/>
      <c r="D1832" s="3"/>
      <c r="E1832" s="3"/>
      <c r="F1832" s="3"/>
      <c r="G1832" s="3"/>
      <c r="I1832" s="3"/>
      <c r="J1832" s="140"/>
      <c r="K1832" s="83"/>
      <c r="L1832" s="140"/>
      <c r="M1832" s="83"/>
      <c r="N1832" s="3"/>
      <c r="O1832" s="3"/>
      <c r="P1832" s="3"/>
    </row>
    <row r="1833" spans="1:16" ht="11.25" x14ac:dyDescent="0.2">
      <c r="A1833" s="3"/>
      <c r="B1833" s="3"/>
      <c r="C1833" s="3"/>
      <c r="D1833" s="3"/>
      <c r="E1833" s="3"/>
      <c r="F1833" s="3"/>
      <c r="G1833" s="3"/>
      <c r="I1833" s="3"/>
      <c r="J1833" s="140"/>
      <c r="K1833" s="83"/>
      <c r="L1833" s="140"/>
      <c r="M1833" s="83"/>
      <c r="N1833" s="3"/>
      <c r="O1833" s="3"/>
      <c r="P1833" s="3"/>
    </row>
    <row r="1834" spans="1:16" ht="11.25" x14ac:dyDescent="0.2">
      <c r="A1834" s="3"/>
      <c r="B1834" s="3"/>
      <c r="C1834" s="3"/>
      <c r="D1834" s="3"/>
      <c r="E1834" s="3"/>
      <c r="F1834" s="3"/>
      <c r="G1834" s="3"/>
      <c r="I1834" s="3"/>
      <c r="J1834" s="140"/>
      <c r="K1834" s="83"/>
      <c r="L1834" s="140"/>
      <c r="M1834" s="83"/>
      <c r="N1834" s="3"/>
      <c r="O1834" s="3"/>
      <c r="P1834" s="3"/>
    </row>
    <row r="1835" spans="1:16" ht="11.25" x14ac:dyDescent="0.2">
      <c r="A1835" s="3"/>
      <c r="B1835" s="3"/>
      <c r="C1835" s="3"/>
      <c r="D1835" s="3"/>
      <c r="E1835" s="3"/>
      <c r="F1835" s="3"/>
      <c r="G1835" s="3"/>
      <c r="I1835" s="3"/>
      <c r="J1835" s="140"/>
      <c r="K1835" s="83"/>
      <c r="L1835" s="140"/>
      <c r="M1835" s="83"/>
      <c r="N1835" s="3"/>
      <c r="O1835" s="3"/>
      <c r="P1835" s="3"/>
    </row>
    <row r="1836" spans="1:16" ht="11.25" x14ac:dyDescent="0.2">
      <c r="A1836" s="3"/>
      <c r="B1836" s="3"/>
      <c r="C1836" s="3"/>
      <c r="D1836" s="3"/>
      <c r="E1836" s="3"/>
      <c r="F1836" s="3"/>
      <c r="G1836" s="3"/>
      <c r="I1836" s="3"/>
      <c r="J1836" s="140"/>
      <c r="K1836" s="83"/>
      <c r="L1836" s="140"/>
      <c r="M1836" s="83"/>
      <c r="N1836" s="3"/>
      <c r="O1836" s="3"/>
      <c r="P1836" s="3"/>
    </row>
    <row r="1837" spans="1:16" ht="11.25" x14ac:dyDescent="0.2">
      <c r="A1837" s="3"/>
      <c r="B1837" s="3"/>
      <c r="C1837" s="3"/>
      <c r="D1837" s="3"/>
      <c r="E1837" s="3"/>
      <c r="F1837" s="3"/>
      <c r="G1837" s="3"/>
      <c r="I1837" s="3"/>
      <c r="J1837" s="140"/>
      <c r="K1837" s="83"/>
      <c r="L1837" s="140"/>
      <c r="M1837" s="83"/>
      <c r="N1837" s="3"/>
      <c r="O1837" s="3"/>
      <c r="P1837" s="3"/>
    </row>
    <row r="1838" spans="1:16" ht="11.25" x14ac:dyDescent="0.2">
      <c r="A1838" s="3"/>
      <c r="B1838" s="3"/>
      <c r="C1838" s="3"/>
      <c r="D1838" s="3"/>
      <c r="E1838" s="3"/>
      <c r="F1838" s="3"/>
      <c r="G1838" s="3"/>
      <c r="I1838" s="3"/>
      <c r="J1838" s="140"/>
      <c r="K1838" s="83"/>
      <c r="L1838" s="140"/>
      <c r="M1838" s="83"/>
      <c r="N1838" s="3"/>
      <c r="O1838" s="3"/>
      <c r="P1838" s="3"/>
    </row>
    <row r="1839" spans="1:16" ht="11.25" x14ac:dyDescent="0.2">
      <c r="A1839" s="3"/>
      <c r="B1839" s="3"/>
      <c r="C1839" s="3"/>
      <c r="D1839" s="3"/>
      <c r="E1839" s="3"/>
      <c r="F1839" s="3"/>
      <c r="G1839" s="3"/>
      <c r="I1839" s="3"/>
      <c r="J1839" s="140"/>
      <c r="K1839" s="83"/>
      <c r="L1839" s="140"/>
      <c r="M1839" s="83"/>
      <c r="N1839" s="3"/>
      <c r="O1839" s="3"/>
      <c r="P1839" s="3"/>
    </row>
    <row r="1840" spans="1:16" ht="11.25" x14ac:dyDescent="0.2">
      <c r="A1840" s="3"/>
      <c r="B1840" s="3"/>
      <c r="C1840" s="3"/>
      <c r="D1840" s="3"/>
      <c r="E1840" s="3"/>
      <c r="F1840" s="3"/>
      <c r="G1840" s="3"/>
      <c r="I1840" s="3"/>
      <c r="J1840" s="140"/>
      <c r="K1840" s="83"/>
      <c r="L1840" s="140"/>
      <c r="M1840" s="83"/>
      <c r="N1840" s="3"/>
      <c r="O1840" s="3"/>
      <c r="P1840" s="3"/>
    </row>
    <row r="1841" spans="1:16" ht="11.25" x14ac:dyDescent="0.2">
      <c r="A1841" s="3"/>
      <c r="B1841" s="3"/>
      <c r="C1841" s="3"/>
      <c r="D1841" s="3"/>
      <c r="E1841" s="3"/>
      <c r="F1841" s="3"/>
      <c r="G1841" s="3"/>
      <c r="I1841" s="3"/>
      <c r="J1841" s="140"/>
      <c r="K1841" s="83"/>
      <c r="L1841" s="140"/>
      <c r="M1841" s="83"/>
      <c r="N1841" s="3"/>
      <c r="O1841" s="3"/>
      <c r="P1841" s="3"/>
    </row>
    <row r="1842" spans="1:16" ht="11.25" x14ac:dyDescent="0.2">
      <c r="A1842" s="3"/>
      <c r="B1842" s="3"/>
      <c r="C1842" s="3"/>
      <c r="D1842" s="3"/>
      <c r="E1842" s="3"/>
      <c r="F1842" s="3"/>
      <c r="G1842" s="3"/>
      <c r="I1842" s="3"/>
      <c r="J1842" s="140"/>
      <c r="K1842" s="83"/>
      <c r="L1842" s="140"/>
      <c r="M1842" s="83"/>
      <c r="N1842" s="3"/>
      <c r="O1842" s="3"/>
      <c r="P1842" s="3"/>
    </row>
    <row r="1843" spans="1:16" ht="11.25" x14ac:dyDescent="0.2">
      <c r="A1843" s="3"/>
      <c r="B1843" s="3"/>
      <c r="C1843" s="3"/>
      <c r="D1843" s="3"/>
      <c r="E1843" s="3"/>
      <c r="F1843" s="3"/>
      <c r="G1843" s="3"/>
      <c r="I1843" s="3"/>
      <c r="J1843" s="140"/>
      <c r="K1843" s="83"/>
      <c r="L1843" s="140"/>
      <c r="M1843" s="83"/>
      <c r="N1843" s="3"/>
      <c r="O1843" s="3"/>
      <c r="P1843" s="3"/>
    </row>
    <row r="1844" spans="1:16" ht="11.25" x14ac:dyDescent="0.2">
      <c r="A1844" s="3"/>
      <c r="B1844" s="3"/>
      <c r="C1844" s="3"/>
      <c r="D1844" s="3"/>
      <c r="E1844" s="3"/>
      <c r="F1844" s="3"/>
      <c r="G1844" s="3"/>
      <c r="I1844" s="3"/>
      <c r="J1844" s="140"/>
      <c r="K1844" s="83"/>
      <c r="L1844" s="140"/>
      <c r="M1844" s="83"/>
      <c r="N1844" s="3"/>
      <c r="O1844" s="3"/>
      <c r="P1844" s="3"/>
    </row>
    <row r="1845" spans="1:16" ht="11.25" x14ac:dyDescent="0.2">
      <c r="A1845" s="3"/>
      <c r="B1845" s="3"/>
      <c r="C1845" s="3"/>
      <c r="D1845" s="3"/>
      <c r="E1845" s="3"/>
      <c r="F1845" s="3"/>
      <c r="G1845" s="3"/>
      <c r="I1845" s="3"/>
      <c r="J1845" s="140"/>
      <c r="K1845" s="83"/>
      <c r="L1845" s="140"/>
      <c r="M1845" s="83"/>
      <c r="N1845" s="3"/>
      <c r="O1845" s="3"/>
      <c r="P1845" s="3"/>
    </row>
    <row r="1846" spans="1:16" ht="11.25" x14ac:dyDescent="0.2">
      <c r="A1846" s="3"/>
      <c r="B1846" s="3"/>
      <c r="C1846" s="3"/>
      <c r="D1846" s="3"/>
      <c r="E1846" s="3"/>
      <c r="F1846" s="3"/>
      <c r="G1846" s="3"/>
      <c r="I1846" s="3"/>
      <c r="J1846" s="140"/>
      <c r="K1846" s="83"/>
      <c r="L1846" s="140"/>
      <c r="M1846" s="83"/>
      <c r="N1846" s="3"/>
      <c r="O1846" s="3"/>
      <c r="P1846" s="3"/>
    </row>
    <row r="1847" spans="1:16" ht="11.25" x14ac:dyDescent="0.2">
      <c r="A1847" s="3"/>
      <c r="B1847" s="3"/>
      <c r="C1847" s="3"/>
      <c r="D1847" s="3"/>
      <c r="E1847" s="3"/>
      <c r="F1847" s="3"/>
      <c r="G1847" s="3"/>
      <c r="I1847" s="3"/>
      <c r="J1847" s="140"/>
      <c r="K1847" s="83"/>
      <c r="L1847" s="140"/>
      <c r="M1847" s="83"/>
      <c r="N1847" s="3"/>
      <c r="O1847" s="3"/>
      <c r="P1847" s="3"/>
    </row>
    <row r="1848" spans="1:16" ht="11.25" x14ac:dyDescent="0.2">
      <c r="A1848" s="3"/>
      <c r="B1848" s="3"/>
      <c r="C1848" s="3"/>
      <c r="D1848" s="3"/>
      <c r="E1848" s="3"/>
      <c r="F1848" s="3"/>
      <c r="G1848" s="3"/>
      <c r="I1848" s="3"/>
      <c r="J1848" s="140"/>
      <c r="K1848" s="83"/>
      <c r="L1848" s="140"/>
      <c r="M1848" s="83"/>
      <c r="N1848" s="3"/>
      <c r="O1848" s="3"/>
      <c r="P1848" s="3"/>
    </row>
    <row r="1849" spans="1:16" ht="11.25" x14ac:dyDescent="0.2">
      <c r="A1849" s="3"/>
      <c r="B1849" s="3"/>
      <c r="C1849" s="3"/>
      <c r="D1849" s="3"/>
      <c r="E1849" s="3"/>
      <c r="F1849" s="3"/>
      <c r="G1849" s="3"/>
      <c r="I1849" s="3"/>
      <c r="J1849" s="140"/>
      <c r="K1849" s="83"/>
      <c r="L1849" s="140"/>
      <c r="M1849" s="83"/>
      <c r="N1849" s="3"/>
      <c r="O1849" s="3"/>
      <c r="P1849" s="3"/>
    </row>
    <row r="1850" spans="1:16" ht="11.25" x14ac:dyDescent="0.2">
      <c r="A1850" s="3"/>
      <c r="B1850" s="3"/>
      <c r="C1850" s="3"/>
      <c r="D1850" s="3"/>
      <c r="E1850" s="3"/>
      <c r="F1850" s="3"/>
      <c r="G1850" s="3"/>
      <c r="I1850" s="3"/>
      <c r="J1850" s="140"/>
      <c r="K1850" s="83"/>
      <c r="L1850" s="140"/>
      <c r="M1850" s="83"/>
      <c r="N1850" s="3"/>
      <c r="O1850" s="3"/>
      <c r="P1850" s="3"/>
    </row>
    <row r="1851" spans="1:16" ht="11.25" x14ac:dyDescent="0.2">
      <c r="A1851" s="3"/>
      <c r="B1851" s="3"/>
      <c r="C1851" s="3"/>
      <c r="D1851" s="3"/>
      <c r="E1851" s="3"/>
      <c r="F1851" s="3"/>
      <c r="G1851" s="3"/>
      <c r="I1851" s="3"/>
      <c r="J1851" s="140"/>
      <c r="K1851" s="83"/>
      <c r="L1851" s="140"/>
      <c r="M1851" s="83"/>
      <c r="N1851" s="3"/>
      <c r="O1851" s="3"/>
      <c r="P1851" s="3"/>
    </row>
    <row r="1852" spans="1:16" ht="11.25" x14ac:dyDescent="0.2">
      <c r="A1852" s="3"/>
      <c r="B1852" s="3"/>
      <c r="C1852" s="3"/>
      <c r="D1852" s="3"/>
      <c r="E1852" s="3"/>
      <c r="F1852" s="3"/>
      <c r="G1852" s="3"/>
      <c r="I1852" s="3"/>
      <c r="J1852" s="140"/>
      <c r="K1852" s="83"/>
      <c r="L1852" s="140"/>
      <c r="M1852" s="83"/>
      <c r="N1852" s="3"/>
      <c r="O1852" s="3"/>
      <c r="P1852" s="3"/>
    </row>
    <row r="1853" spans="1:16" ht="11.25" x14ac:dyDescent="0.2">
      <c r="A1853" s="3"/>
      <c r="B1853" s="3"/>
      <c r="C1853" s="3"/>
      <c r="D1853" s="3"/>
      <c r="E1853" s="3"/>
      <c r="F1853" s="3"/>
      <c r="G1853" s="3"/>
      <c r="I1853" s="3"/>
      <c r="J1853" s="140"/>
      <c r="K1853" s="83"/>
      <c r="L1853" s="140"/>
      <c r="M1853" s="83"/>
      <c r="N1853" s="3"/>
      <c r="O1853" s="3"/>
      <c r="P1853" s="3"/>
    </row>
    <row r="1854" spans="1:16" ht="11.25" x14ac:dyDescent="0.2">
      <c r="A1854" s="3"/>
      <c r="B1854" s="3"/>
      <c r="C1854" s="3"/>
      <c r="D1854" s="3"/>
      <c r="E1854" s="3"/>
      <c r="F1854" s="3"/>
      <c r="G1854" s="3"/>
      <c r="I1854" s="3"/>
      <c r="J1854" s="140"/>
      <c r="K1854" s="83"/>
      <c r="L1854" s="140"/>
      <c r="M1854" s="83"/>
      <c r="N1854" s="3"/>
      <c r="O1854" s="3"/>
      <c r="P1854" s="3"/>
    </row>
    <row r="1855" spans="1:16" ht="11.25" x14ac:dyDescent="0.2">
      <c r="A1855" s="3"/>
      <c r="B1855" s="3"/>
      <c r="C1855" s="3"/>
      <c r="D1855" s="3"/>
      <c r="E1855" s="3"/>
      <c r="F1855" s="3"/>
      <c r="G1855" s="3"/>
      <c r="I1855" s="3"/>
      <c r="J1855" s="140"/>
      <c r="K1855" s="83"/>
      <c r="L1855" s="140"/>
      <c r="M1855" s="83"/>
      <c r="N1855" s="3"/>
      <c r="O1855" s="3"/>
      <c r="P1855" s="3"/>
    </row>
    <row r="1856" spans="1:16" ht="11.25" x14ac:dyDescent="0.2">
      <c r="A1856" s="3"/>
      <c r="B1856" s="3"/>
      <c r="C1856" s="3"/>
      <c r="D1856" s="3"/>
      <c r="E1856" s="3"/>
      <c r="F1856" s="3"/>
      <c r="G1856" s="3"/>
      <c r="I1856" s="3"/>
      <c r="J1856" s="140"/>
      <c r="K1856" s="83"/>
      <c r="L1856" s="140"/>
      <c r="M1856" s="83"/>
      <c r="N1856" s="3"/>
      <c r="O1856" s="3"/>
      <c r="P1856" s="3"/>
    </row>
    <row r="1857" spans="1:16" ht="11.25" x14ac:dyDescent="0.2">
      <c r="A1857" s="3"/>
      <c r="B1857" s="3"/>
      <c r="C1857" s="3"/>
      <c r="D1857" s="3"/>
      <c r="E1857" s="3"/>
      <c r="F1857" s="3"/>
      <c r="G1857" s="3"/>
      <c r="I1857" s="3"/>
      <c r="J1857" s="140"/>
      <c r="K1857" s="83"/>
      <c r="L1857" s="140"/>
      <c r="M1857" s="83"/>
      <c r="N1857" s="3"/>
      <c r="O1857" s="3"/>
      <c r="P1857" s="3"/>
    </row>
    <row r="1858" spans="1:16" ht="11.25" x14ac:dyDescent="0.2">
      <c r="A1858" s="3"/>
      <c r="B1858" s="3"/>
      <c r="C1858" s="3"/>
      <c r="D1858" s="3"/>
      <c r="E1858" s="3"/>
      <c r="F1858" s="3"/>
      <c r="G1858" s="3"/>
      <c r="I1858" s="3"/>
      <c r="J1858" s="140"/>
      <c r="K1858" s="83"/>
      <c r="L1858" s="140"/>
      <c r="M1858" s="83"/>
      <c r="N1858" s="3"/>
      <c r="O1858" s="3"/>
      <c r="P1858" s="3"/>
    </row>
    <row r="1859" spans="1:16" ht="11.25" x14ac:dyDescent="0.2">
      <c r="A1859" s="3"/>
      <c r="B1859" s="3"/>
      <c r="C1859" s="3"/>
      <c r="D1859" s="3"/>
      <c r="E1859" s="3"/>
      <c r="F1859" s="3"/>
      <c r="G1859" s="3"/>
      <c r="I1859" s="3"/>
      <c r="J1859" s="140"/>
      <c r="K1859" s="83"/>
      <c r="L1859" s="140"/>
      <c r="M1859" s="83"/>
      <c r="N1859" s="3"/>
      <c r="O1859" s="3"/>
      <c r="P1859" s="3"/>
    </row>
    <row r="1860" spans="1:16" ht="11.25" x14ac:dyDescent="0.2">
      <c r="A1860" s="3"/>
      <c r="B1860" s="3"/>
      <c r="C1860" s="3"/>
      <c r="D1860" s="3"/>
      <c r="E1860" s="3"/>
      <c r="F1860" s="3"/>
      <c r="G1860" s="3"/>
      <c r="I1860" s="3"/>
      <c r="J1860" s="140"/>
      <c r="K1860" s="83"/>
      <c r="L1860" s="140"/>
      <c r="M1860" s="83"/>
      <c r="N1860" s="3"/>
      <c r="O1860" s="3"/>
      <c r="P1860" s="3"/>
    </row>
    <row r="1861" spans="1:16" ht="11.25" x14ac:dyDescent="0.2">
      <c r="A1861" s="3"/>
      <c r="B1861" s="3"/>
      <c r="C1861" s="3"/>
      <c r="D1861" s="3"/>
      <c r="E1861" s="3"/>
      <c r="F1861" s="3"/>
      <c r="G1861" s="3"/>
      <c r="I1861" s="3"/>
      <c r="J1861" s="140"/>
      <c r="K1861" s="83"/>
      <c r="L1861" s="140"/>
      <c r="M1861" s="83"/>
      <c r="N1861" s="3"/>
      <c r="O1861" s="3"/>
      <c r="P1861" s="3"/>
    </row>
    <row r="1862" spans="1:16" ht="11.25" x14ac:dyDescent="0.2">
      <c r="A1862" s="3"/>
      <c r="B1862" s="3"/>
      <c r="C1862" s="3"/>
      <c r="D1862" s="3"/>
      <c r="E1862" s="3"/>
      <c r="F1862" s="3"/>
      <c r="G1862" s="3"/>
      <c r="I1862" s="3"/>
      <c r="J1862" s="140"/>
      <c r="K1862" s="83"/>
      <c r="L1862" s="140"/>
      <c r="M1862" s="83"/>
      <c r="N1862" s="3"/>
      <c r="O1862" s="3"/>
      <c r="P1862" s="3"/>
    </row>
    <row r="1863" spans="1:16" ht="11.25" x14ac:dyDescent="0.2">
      <c r="A1863" s="3"/>
      <c r="B1863" s="3"/>
      <c r="C1863" s="3"/>
      <c r="D1863" s="3"/>
      <c r="E1863" s="3"/>
      <c r="F1863" s="3"/>
      <c r="G1863" s="3"/>
      <c r="I1863" s="3"/>
      <c r="J1863" s="140"/>
      <c r="K1863" s="83"/>
      <c r="L1863" s="140"/>
      <c r="M1863" s="83"/>
      <c r="N1863" s="3"/>
      <c r="O1863" s="3"/>
      <c r="P1863" s="3"/>
    </row>
    <row r="1864" spans="1:16" ht="11.25" x14ac:dyDescent="0.2">
      <c r="A1864" s="3"/>
      <c r="B1864" s="3"/>
      <c r="C1864" s="3"/>
      <c r="D1864" s="3"/>
      <c r="E1864" s="3"/>
      <c r="F1864" s="3"/>
      <c r="G1864" s="3"/>
      <c r="I1864" s="3"/>
      <c r="J1864" s="140"/>
      <c r="K1864" s="83"/>
      <c r="L1864" s="140"/>
      <c r="M1864" s="83"/>
      <c r="N1864" s="3"/>
      <c r="O1864" s="3"/>
      <c r="P1864" s="3"/>
    </row>
    <row r="1865" spans="1:16" ht="11.25" x14ac:dyDescent="0.2">
      <c r="A1865" s="3"/>
      <c r="B1865" s="3"/>
      <c r="C1865" s="3"/>
      <c r="D1865" s="3"/>
      <c r="E1865" s="3"/>
      <c r="F1865" s="3"/>
      <c r="G1865" s="3"/>
      <c r="I1865" s="3"/>
      <c r="J1865" s="140"/>
      <c r="K1865" s="83"/>
      <c r="L1865" s="140"/>
      <c r="M1865" s="83"/>
      <c r="N1865" s="3"/>
      <c r="O1865" s="3"/>
      <c r="P1865" s="3"/>
    </row>
    <row r="1866" spans="1:16" ht="11.25" x14ac:dyDescent="0.2">
      <c r="A1866" s="3"/>
      <c r="B1866" s="3"/>
      <c r="C1866" s="3"/>
      <c r="D1866" s="3"/>
      <c r="E1866" s="3"/>
      <c r="F1866" s="3"/>
      <c r="G1866" s="3"/>
      <c r="I1866" s="3"/>
      <c r="J1866" s="140"/>
      <c r="K1866" s="83"/>
      <c r="L1866" s="140"/>
      <c r="M1866" s="83"/>
      <c r="N1866" s="3"/>
      <c r="O1866" s="3"/>
      <c r="P1866" s="3"/>
    </row>
    <row r="1867" spans="1:16" ht="11.25" x14ac:dyDescent="0.2">
      <c r="A1867" s="3"/>
      <c r="B1867" s="3"/>
      <c r="C1867" s="3"/>
      <c r="D1867" s="3"/>
      <c r="E1867" s="3"/>
      <c r="F1867" s="3"/>
      <c r="G1867" s="3"/>
      <c r="I1867" s="3"/>
      <c r="J1867" s="140"/>
      <c r="K1867" s="83"/>
      <c r="L1867" s="140"/>
      <c r="M1867" s="83"/>
      <c r="N1867" s="3"/>
      <c r="O1867" s="3"/>
      <c r="P1867" s="3"/>
    </row>
    <row r="1868" spans="1:16" ht="11.25" x14ac:dyDescent="0.2">
      <c r="A1868" s="3"/>
      <c r="B1868" s="3"/>
      <c r="C1868" s="3"/>
      <c r="D1868" s="3"/>
      <c r="E1868" s="3"/>
      <c r="F1868" s="3"/>
      <c r="G1868" s="3"/>
      <c r="I1868" s="3"/>
      <c r="J1868" s="140"/>
      <c r="K1868" s="83"/>
      <c r="L1868" s="140"/>
      <c r="M1868" s="83"/>
      <c r="N1868" s="3"/>
      <c r="O1868" s="3"/>
      <c r="P1868" s="3"/>
    </row>
    <row r="1869" spans="1:16" ht="11.25" x14ac:dyDescent="0.2">
      <c r="A1869" s="3"/>
      <c r="B1869" s="3"/>
      <c r="C1869" s="3"/>
      <c r="D1869" s="3"/>
      <c r="E1869" s="3"/>
      <c r="F1869" s="3"/>
      <c r="G1869" s="3"/>
      <c r="I1869" s="3"/>
      <c r="J1869" s="140"/>
      <c r="K1869" s="83"/>
      <c r="L1869" s="140"/>
      <c r="M1869" s="83"/>
      <c r="N1869" s="3"/>
      <c r="O1869" s="3"/>
      <c r="P1869" s="3"/>
    </row>
    <row r="1870" spans="1:16" ht="11.25" x14ac:dyDescent="0.2">
      <c r="A1870" s="3"/>
      <c r="B1870" s="3"/>
      <c r="C1870" s="3"/>
      <c r="D1870" s="3"/>
      <c r="E1870" s="3"/>
      <c r="F1870" s="3"/>
      <c r="G1870" s="3"/>
      <c r="I1870" s="3"/>
      <c r="J1870" s="140"/>
      <c r="K1870" s="83"/>
      <c r="L1870" s="140"/>
      <c r="M1870" s="83"/>
      <c r="N1870" s="3"/>
      <c r="O1870" s="3"/>
      <c r="P1870" s="3"/>
    </row>
    <row r="1871" spans="1:16" ht="11.25" x14ac:dyDescent="0.2">
      <c r="A1871" s="3"/>
      <c r="B1871" s="3"/>
      <c r="C1871" s="3"/>
      <c r="D1871" s="3"/>
      <c r="E1871" s="3"/>
      <c r="F1871" s="3"/>
      <c r="G1871" s="3"/>
      <c r="I1871" s="3"/>
      <c r="J1871" s="140"/>
      <c r="K1871" s="83"/>
      <c r="L1871" s="140"/>
      <c r="M1871" s="83"/>
      <c r="N1871" s="3"/>
      <c r="O1871" s="3"/>
      <c r="P1871" s="3"/>
    </row>
    <row r="1872" spans="1:16" ht="11.25" x14ac:dyDescent="0.2">
      <c r="A1872" s="3"/>
      <c r="B1872" s="3"/>
      <c r="C1872" s="3"/>
      <c r="D1872" s="3"/>
      <c r="E1872" s="3"/>
      <c r="F1872" s="3"/>
      <c r="G1872" s="3"/>
      <c r="I1872" s="3"/>
      <c r="J1872" s="140"/>
      <c r="K1872" s="83"/>
      <c r="L1872" s="140"/>
      <c r="M1872" s="83"/>
      <c r="N1872" s="3"/>
      <c r="O1872" s="3"/>
      <c r="P1872" s="3"/>
    </row>
    <row r="1873" spans="1:16" ht="11.25" x14ac:dyDescent="0.2">
      <c r="A1873" s="3"/>
      <c r="B1873" s="3"/>
      <c r="C1873" s="3"/>
      <c r="D1873" s="3"/>
      <c r="E1873" s="3"/>
      <c r="F1873" s="3"/>
      <c r="G1873" s="3"/>
      <c r="I1873" s="3"/>
      <c r="J1873" s="140"/>
      <c r="K1873" s="83"/>
      <c r="L1873" s="140"/>
      <c r="M1873" s="83"/>
      <c r="N1873" s="3"/>
      <c r="O1873" s="3"/>
      <c r="P1873" s="3"/>
    </row>
    <row r="1874" spans="1:16" ht="11.25" x14ac:dyDescent="0.2">
      <c r="A1874" s="3"/>
      <c r="B1874" s="3"/>
      <c r="C1874" s="3"/>
      <c r="D1874" s="3"/>
      <c r="E1874" s="3"/>
      <c r="F1874" s="3"/>
      <c r="G1874" s="3"/>
      <c r="I1874" s="3"/>
      <c r="J1874" s="140"/>
      <c r="K1874" s="83"/>
      <c r="L1874" s="140"/>
      <c r="M1874" s="83"/>
      <c r="N1874" s="3"/>
      <c r="O1874" s="3"/>
      <c r="P1874" s="3"/>
    </row>
    <row r="1875" spans="1:16" ht="11.25" x14ac:dyDescent="0.2">
      <c r="A1875" s="3"/>
      <c r="B1875" s="3"/>
      <c r="C1875" s="3"/>
      <c r="D1875" s="3"/>
      <c r="E1875" s="3"/>
      <c r="F1875" s="3"/>
      <c r="G1875" s="3"/>
      <c r="I1875" s="3"/>
      <c r="J1875" s="140"/>
      <c r="K1875" s="83"/>
      <c r="L1875" s="140"/>
      <c r="M1875" s="83"/>
      <c r="N1875" s="3"/>
      <c r="O1875" s="3"/>
      <c r="P1875" s="3"/>
    </row>
    <row r="1876" spans="1:16" ht="11.25" x14ac:dyDescent="0.2">
      <c r="A1876" s="3"/>
      <c r="B1876" s="3"/>
      <c r="C1876" s="3"/>
      <c r="D1876" s="3"/>
      <c r="E1876" s="3"/>
      <c r="F1876" s="3"/>
      <c r="G1876" s="3"/>
      <c r="I1876" s="3"/>
      <c r="J1876" s="140"/>
      <c r="K1876" s="83"/>
      <c r="L1876" s="140"/>
      <c r="M1876" s="83"/>
      <c r="N1876" s="3"/>
      <c r="O1876" s="3"/>
      <c r="P1876" s="3"/>
    </row>
    <row r="1877" spans="1:16" ht="11.25" x14ac:dyDescent="0.2">
      <c r="A1877" s="3"/>
      <c r="B1877" s="3"/>
      <c r="C1877" s="3"/>
      <c r="D1877" s="3"/>
      <c r="E1877" s="3"/>
      <c r="F1877" s="3"/>
      <c r="G1877" s="3"/>
      <c r="I1877" s="3"/>
      <c r="J1877" s="140"/>
      <c r="K1877" s="83"/>
      <c r="L1877" s="140"/>
      <c r="M1877" s="83"/>
      <c r="N1877" s="3"/>
      <c r="O1877" s="3"/>
      <c r="P1877" s="3"/>
    </row>
    <row r="1878" spans="1:16" ht="11.25" x14ac:dyDescent="0.2">
      <c r="A1878" s="3"/>
      <c r="B1878" s="3"/>
      <c r="C1878" s="3"/>
      <c r="D1878" s="3"/>
      <c r="E1878" s="3"/>
      <c r="F1878" s="3"/>
      <c r="G1878" s="3"/>
      <c r="I1878" s="3"/>
      <c r="J1878" s="140"/>
      <c r="K1878" s="83"/>
      <c r="L1878" s="140"/>
      <c r="M1878" s="83"/>
      <c r="N1878" s="3"/>
      <c r="O1878" s="3"/>
      <c r="P1878" s="3"/>
    </row>
    <row r="1879" spans="1:16" ht="11.25" x14ac:dyDescent="0.2">
      <c r="A1879" s="3"/>
      <c r="B1879" s="3"/>
      <c r="C1879" s="3"/>
      <c r="D1879" s="3"/>
      <c r="E1879" s="3"/>
      <c r="F1879" s="3"/>
      <c r="G1879" s="3"/>
      <c r="I1879" s="3"/>
      <c r="J1879" s="140"/>
      <c r="K1879" s="83"/>
      <c r="L1879" s="140"/>
      <c r="M1879" s="83"/>
      <c r="N1879" s="3"/>
      <c r="O1879" s="3"/>
      <c r="P1879" s="3"/>
    </row>
    <row r="1880" spans="1:16" ht="11.25" x14ac:dyDescent="0.2">
      <c r="A1880" s="3"/>
      <c r="B1880" s="3"/>
      <c r="C1880" s="3"/>
      <c r="D1880" s="3"/>
      <c r="E1880" s="3"/>
      <c r="F1880" s="3"/>
      <c r="G1880" s="3"/>
      <c r="I1880" s="3"/>
      <c r="J1880" s="140"/>
      <c r="K1880" s="83"/>
      <c r="L1880" s="140"/>
      <c r="M1880" s="83"/>
      <c r="N1880" s="3"/>
      <c r="O1880" s="3"/>
      <c r="P1880" s="3"/>
    </row>
    <row r="1881" spans="1:16" ht="11.25" x14ac:dyDescent="0.2">
      <c r="A1881" s="3"/>
      <c r="B1881" s="3"/>
      <c r="C1881" s="3"/>
      <c r="D1881" s="3"/>
      <c r="E1881" s="3"/>
      <c r="F1881" s="3"/>
      <c r="G1881" s="3"/>
      <c r="I1881" s="3"/>
      <c r="J1881" s="140"/>
      <c r="K1881" s="83"/>
      <c r="L1881" s="140"/>
      <c r="M1881" s="83"/>
      <c r="N1881" s="3"/>
      <c r="O1881" s="3"/>
      <c r="P1881" s="3"/>
    </row>
    <row r="1882" spans="1:16" ht="11.25" x14ac:dyDescent="0.2">
      <c r="A1882" s="3"/>
      <c r="B1882" s="3"/>
      <c r="C1882" s="3"/>
      <c r="D1882" s="3"/>
      <c r="E1882" s="3"/>
      <c r="F1882" s="3"/>
      <c r="G1882" s="3"/>
      <c r="I1882" s="3"/>
      <c r="J1882" s="140"/>
      <c r="K1882" s="83"/>
      <c r="L1882" s="140"/>
      <c r="M1882" s="83"/>
      <c r="N1882" s="3"/>
      <c r="O1882" s="3"/>
      <c r="P1882" s="3"/>
    </row>
    <row r="1883" spans="1:16" ht="11.25" x14ac:dyDescent="0.2">
      <c r="A1883" s="3"/>
      <c r="B1883" s="3"/>
      <c r="C1883" s="3"/>
      <c r="D1883" s="3"/>
      <c r="E1883" s="3"/>
      <c r="F1883" s="3"/>
      <c r="G1883" s="3"/>
      <c r="I1883" s="3"/>
      <c r="J1883" s="140"/>
      <c r="K1883" s="83"/>
      <c r="L1883" s="140"/>
      <c r="M1883" s="83"/>
      <c r="N1883" s="3"/>
      <c r="O1883" s="3"/>
      <c r="P1883" s="3"/>
    </row>
    <row r="1884" spans="1:16" ht="11.25" x14ac:dyDescent="0.2">
      <c r="A1884" s="3"/>
      <c r="B1884" s="3"/>
      <c r="C1884" s="3"/>
      <c r="D1884" s="3"/>
      <c r="E1884" s="3"/>
      <c r="F1884" s="3"/>
      <c r="G1884" s="3"/>
      <c r="I1884" s="3"/>
      <c r="J1884" s="140"/>
      <c r="K1884" s="83"/>
      <c r="L1884" s="140"/>
      <c r="M1884" s="83"/>
      <c r="N1884" s="3"/>
      <c r="O1884" s="3"/>
      <c r="P1884" s="3"/>
    </row>
    <row r="1885" spans="1:16" ht="11.25" x14ac:dyDescent="0.2">
      <c r="A1885" s="3"/>
      <c r="B1885" s="3"/>
      <c r="C1885" s="3"/>
      <c r="D1885" s="3"/>
      <c r="E1885" s="3"/>
      <c r="F1885" s="3"/>
      <c r="G1885" s="3"/>
      <c r="I1885" s="3"/>
      <c r="J1885" s="140"/>
      <c r="K1885" s="83"/>
      <c r="L1885" s="140"/>
      <c r="M1885" s="83"/>
      <c r="N1885" s="3"/>
      <c r="O1885" s="3"/>
      <c r="P1885" s="3"/>
    </row>
    <row r="1886" spans="1:16" ht="11.25" x14ac:dyDescent="0.2">
      <c r="A1886" s="3"/>
      <c r="B1886" s="3"/>
      <c r="C1886" s="3"/>
      <c r="D1886" s="3"/>
      <c r="E1886" s="3"/>
      <c r="F1886" s="3"/>
      <c r="G1886" s="3"/>
      <c r="I1886" s="3"/>
      <c r="J1886" s="140"/>
      <c r="K1886" s="83"/>
      <c r="L1886" s="140"/>
      <c r="M1886" s="83"/>
      <c r="N1886" s="3"/>
      <c r="O1886" s="3"/>
      <c r="P1886" s="3"/>
    </row>
    <row r="1887" spans="1:16" ht="11.25" x14ac:dyDescent="0.2">
      <c r="A1887" s="3"/>
      <c r="B1887" s="3"/>
      <c r="C1887" s="3"/>
      <c r="D1887" s="3"/>
      <c r="E1887" s="3"/>
      <c r="F1887" s="3"/>
      <c r="G1887" s="3"/>
      <c r="I1887" s="3"/>
      <c r="J1887" s="140"/>
      <c r="K1887" s="83"/>
      <c r="L1887" s="140"/>
      <c r="M1887" s="83"/>
      <c r="N1887" s="3"/>
      <c r="O1887" s="3"/>
      <c r="P1887" s="3"/>
    </row>
    <row r="1888" spans="1:16" ht="11.25" x14ac:dyDescent="0.2">
      <c r="A1888" s="3"/>
      <c r="B1888" s="3"/>
      <c r="C1888" s="3"/>
      <c r="D1888" s="3"/>
      <c r="E1888" s="3"/>
      <c r="F1888" s="3"/>
      <c r="G1888" s="3"/>
      <c r="I1888" s="3"/>
      <c r="J1888" s="140"/>
      <c r="K1888" s="83"/>
      <c r="L1888" s="140"/>
      <c r="M1888" s="83"/>
      <c r="N1888" s="3"/>
      <c r="O1888" s="3"/>
      <c r="P1888" s="3"/>
    </row>
    <row r="1889" spans="1:16" ht="11.25" x14ac:dyDescent="0.2">
      <c r="A1889" s="3"/>
      <c r="B1889" s="3"/>
      <c r="C1889" s="3"/>
      <c r="D1889" s="3"/>
      <c r="E1889" s="3"/>
      <c r="F1889" s="3"/>
      <c r="G1889" s="3"/>
      <c r="I1889" s="3"/>
      <c r="J1889" s="140"/>
      <c r="K1889" s="83"/>
      <c r="L1889" s="140"/>
      <c r="M1889" s="83"/>
      <c r="N1889" s="3"/>
      <c r="O1889" s="3"/>
      <c r="P1889" s="3"/>
    </row>
    <row r="1890" spans="1:16" ht="11.25" x14ac:dyDescent="0.2">
      <c r="A1890" s="3"/>
      <c r="B1890" s="3"/>
      <c r="C1890" s="3"/>
      <c r="D1890" s="3"/>
      <c r="E1890" s="3"/>
      <c r="F1890" s="3"/>
      <c r="G1890" s="3"/>
      <c r="I1890" s="3"/>
      <c r="J1890" s="140"/>
      <c r="K1890" s="83"/>
      <c r="L1890" s="140"/>
      <c r="M1890" s="83"/>
      <c r="N1890" s="3"/>
      <c r="O1890" s="3"/>
      <c r="P1890" s="3"/>
    </row>
    <row r="1891" spans="1:16" ht="11.25" x14ac:dyDescent="0.2">
      <c r="A1891" s="3"/>
      <c r="B1891" s="3"/>
      <c r="C1891" s="3"/>
      <c r="D1891" s="3"/>
      <c r="E1891" s="3"/>
      <c r="F1891" s="3"/>
      <c r="G1891" s="3"/>
      <c r="I1891" s="3"/>
      <c r="J1891" s="140"/>
      <c r="K1891" s="83"/>
      <c r="L1891" s="140"/>
      <c r="M1891" s="83"/>
      <c r="N1891" s="3"/>
      <c r="O1891" s="3"/>
      <c r="P1891" s="3"/>
    </row>
    <row r="1892" spans="1:16" ht="11.25" x14ac:dyDescent="0.2">
      <c r="A1892" s="3"/>
      <c r="B1892" s="3"/>
      <c r="C1892" s="3"/>
      <c r="D1892" s="3"/>
      <c r="E1892" s="3"/>
      <c r="F1892" s="3"/>
      <c r="G1892" s="3"/>
      <c r="I1892" s="3"/>
      <c r="J1892" s="140"/>
      <c r="K1892" s="83"/>
      <c r="L1892" s="140"/>
      <c r="M1892" s="83"/>
      <c r="N1892" s="3"/>
      <c r="O1892" s="3"/>
      <c r="P1892" s="3"/>
    </row>
    <row r="1893" spans="1:16" ht="11.25" x14ac:dyDescent="0.2">
      <c r="A1893" s="3"/>
      <c r="B1893" s="3"/>
      <c r="C1893" s="3"/>
      <c r="D1893" s="3"/>
      <c r="E1893" s="3"/>
      <c r="F1893" s="3"/>
      <c r="G1893" s="3"/>
      <c r="I1893" s="3"/>
      <c r="J1893" s="140"/>
      <c r="K1893" s="83"/>
      <c r="L1893" s="140"/>
      <c r="M1893" s="83"/>
      <c r="N1893" s="3"/>
      <c r="O1893" s="3"/>
      <c r="P1893" s="3"/>
    </row>
    <row r="1894" spans="1:16" ht="11.25" x14ac:dyDescent="0.2">
      <c r="A1894" s="3"/>
      <c r="B1894" s="3"/>
      <c r="C1894" s="3"/>
      <c r="D1894" s="3"/>
      <c r="E1894" s="3"/>
      <c r="F1894" s="3"/>
      <c r="G1894" s="3"/>
      <c r="I1894" s="3"/>
      <c r="J1894" s="140"/>
      <c r="K1894" s="83"/>
      <c r="L1894" s="140"/>
      <c r="M1894" s="83"/>
      <c r="N1894" s="3"/>
      <c r="O1894" s="3"/>
      <c r="P1894" s="3"/>
    </row>
    <row r="1895" spans="1:16" ht="11.25" x14ac:dyDescent="0.2">
      <c r="A1895" s="3"/>
      <c r="B1895" s="3"/>
      <c r="C1895" s="3"/>
      <c r="D1895" s="3"/>
      <c r="E1895" s="3"/>
      <c r="F1895" s="3"/>
      <c r="G1895" s="3"/>
      <c r="I1895" s="3"/>
      <c r="J1895" s="140"/>
      <c r="K1895" s="83"/>
      <c r="L1895" s="140"/>
      <c r="M1895" s="83"/>
      <c r="N1895" s="3"/>
      <c r="O1895" s="3"/>
      <c r="P1895" s="3"/>
    </row>
    <row r="1896" spans="1:16" ht="11.25" x14ac:dyDescent="0.2">
      <c r="A1896" s="3"/>
      <c r="B1896" s="3"/>
      <c r="C1896" s="3"/>
      <c r="D1896" s="3"/>
      <c r="E1896" s="3"/>
      <c r="F1896" s="3"/>
      <c r="G1896" s="3"/>
      <c r="I1896" s="3"/>
      <c r="J1896" s="140"/>
      <c r="K1896" s="83"/>
      <c r="L1896" s="140"/>
      <c r="M1896" s="83"/>
      <c r="N1896" s="3"/>
      <c r="O1896" s="3"/>
      <c r="P1896" s="3"/>
    </row>
    <row r="1897" spans="1:16" ht="11.25" x14ac:dyDescent="0.2">
      <c r="A1897" s="3"/>
      <c r="B1897" s="3"/>
      <c r="C1897" s="3"/>
      <c r="D1897" s="3"/>
      <c r="E1897" s="3"/>
      <c r="F1897" s="3"/>
      <c r="G1897" s="3"/>
      <c r="I1897" s="3"/>
      <c r="J1897" s="140"/>
      <c r="K1897" s="83"/>
      <c r="L1897" s="140"/>
      <c r="M1897" s="83"/>
      <c r="N1897" s="3"/>
      <c r="O1897" s="3"/>
      <c r="P1897" s="3"/>
    </row>
    <row r="1898" spans="1:16" ht="11.25" x14ac:dyDescent="0.2">
      <c r="A1898" s="3"/>
      <c r="B1898" s="3"/>
      <c r="C1898" s="3"/>
      <c r="D1898" s="3"/>
      <c r="E1898" s="3"/>
      <c r="F1898" s="3"/>
      <c r="G1898" s="3"/>
      <c r="I1898" s="3"/>
      <c r="J1898" s="140"/>
      <c r="K1898" s="83"/>
      <c r="L1898" s="140"/>
      <c r="M1898" s="83"/>
      <c r="N1898" s="3"/>
      <c r="O1898" s="3"/>
      <c r="P1898" s="3"/>
    </row>
    <row r="1899" spans="1:16" ht="11.25" x14ac:dyDescent="0.2">
      <c r="A1899" s="3"/>
      <c r="B1899" s="3"/>
      <c r="C1899" s="3"/>
      <c r="D1899" s="3"/>
      <c r="E1899" s="3"/>
      <c r="F1899" s="3"/>
      <c r="G1899" s="3"/>
      <c r="I1899" s="3"/>
      <c r="J1899" s="140"/>
      <c r="K1899" s="83"/>
      <c r="L1899" s="140"/>
      <c r="M1899" s="83"/>
      <c r="N1899" s="3"/>
      <c r="O1899" s="3"/>
      <c r="P1899" s="3"/>
    </row>
    <row r="1900" spans="1:16" ht="11.25" x14ac:dyDescent="0.2">
      <c r="A1900" s="3"/>
      <c r="B1900" s="3"/>
      <c r="C1900" s="3"/>
      <c r="D1900" s="3"/>
      <c r="E1900" s="3"/>
      <c r="F1900" s="3"/>
      <c r="G1900" s="3"/>
      <c r="I1900" s="3"/>
      <c r="J1900" s="140"/>
      <c r="K1900" s="83"/>
      <c r="L1900" s="140"/>
      <c r="M1900" s="83"/>
      <c r="N1900" s="3"/>
      <c r="O1900" s="3"/>
      <c r="P1900" s="3"/>
    </row>
    <row r="1901" spans="1:16" ht="11.25" x14ac:dyDescent="0.2">
      <c r="A1901" s="3"/>
      <c r="B1901" s="3"/>
      <c r="C1901" s="3"/>
      <c r="D1901" s="3"/>
      <c r="E1901" s="3"/>
      <c r="F1901" s="3"/>
      <c r="G1901" s="3"/>
      <c r="I1901" s="3"/>
      <c r="J1901" s="140"/>
      <c r="K1901" s="83"/>
      <c r="L1901" s="140"/>
      <c r="M1901" s="83"/>
      <c r="N1901" s="3"/>
      <c r="O1901" s="3"/>
      <c r="P1901" s="3"/>
    </row>
    <row r="1902" spans="1:16" ht="11.25" x14ac:dyDescent="0.2">
      <c r="A1902" s="3"/>
      <c r="B1902" s="3"/>
      <c r="C1902" s="3"/>
      <c r="D1902" s="3"/>
      <c r="E1902" s="3"/>
      <c r="F1902" s="3"/>
      <c r="G1902" s="3"/>
      <c r="I1902" s="3"/>
      <c r="J1902" s="140"/>
      <c r="K1902" s="83"/>
      <c r="L1902" s="140"/>
      <c r="M1902" s="83"/>
      <c r="N1902" s="3"/>
      <c r="O1902" s="3"/>
      <c r="P1902" s="3"/>
    </row>
    <row r="1903" spans="1:16" ht="11.25" x14ac:dyDescent="0.2">
      <c r="A1903" s="3"/>
      <c r="B1903" s="3"/>
      <c r="C1903" s="3"/>
      <c r="D1903" s="3"/>
      <c r="E1903" s="3"/>
      <c r="F1903" s="3"/>
      <c r="G1903" s="3"/>
      <c r="I1903" s="3"/>
      <c r="J1903" s="140"/>
      <c r="K1903" s="83"/>
      <c r="L1903" s="140"/>
      <c r="M1903" s="83"/>
      <c r="N1903" s="3"/>
      <c r="O1903" s="3"/>
      <c r="P1903" s="3"/>
    </row>
    <row r="1904" spans="1:16" ht="11.25" x14ac:dyDescent="0.2">
      <c r="A1904" s="3"/>
      <c r="B1904" s="3"/>
      <c r="C1904" s="3"/>
      <c r="D1904" s="3"/>
      <c r="E1904" s="3"/>
      <c r="F1904" s="3"/>
      <c r="G1904" s="3"/>
      <c r="I1904" s="3"/>
      <c r="J1904" s="140"/>
      <c r="K1904" s="83"/>
      <c r="L1904" s="140"/>
      <c r="M1904" s="83"/>
      <c r="N1904" s="3"/>
      <c r="O1904" s="3"/>
      <c r="P1904" s="3"/>
    </row>
    <row r="1905" spans="1:16" ht="11.25" x14ac:dyDescent="0.2">
      <c r="A1905" s="3"/>
      <c r="B1905" s="3"/>
      <c r="C1905" s="3"/>
      <c r="D1905" s="3"/>
      <c r="E1905" s="3"/>
      <c r="F1905" s="3"/>
      <c r="G1905" s="3"/>
      <c r="I1905" s="3"/>
      <c r="J1905" s="140"/>
      <c r="K1905" s="83"/>
      <c r="L1905" s="140"/>
      <c r="M1905" s="83"/>
      <c r="N1905" s="3"/>
      <c r="O1905" s="3"/>
      <c r="P1905" s="3"/>
    </row>
    <row r="1906" spans="1:16" ht="11.25" x14ac:dyDescent="0.2">
      <c r="A1906" s="3"/>
      <c r="B1906" s="3"/>
      <c r="C1906" s="3"/>
      <c r="D1906" s="3"/>
      <c r="E1906" s="3"/>
      <c r="F1906" s="3"/>
      <c r="G1906" s="3"/>
      <c r="I1906" s="3"/>
      <c r="J1906" s="140"/>
      <c r="K1906" s="83"/>
      <c r="L1906" s="140"/>
      <c r="M1906" s="83"/>
      <c r="N1906" s="3"/>
      <c r="O1906" s="3"/>
      <c r="P1906" s="3"/>
    </row>
    <row r="1907" spans="1:16" ht="11.25" x14ac:dyDescent="0.2">
      <c r="A1907" s="3"/>
      <c r="B1907" s="3"/>
      <c r="C1907" s="3"/>
      <c r="D1907" s="3"/>
      <c r="E1907" s="3"/>
      <c r="F1907" s="3"/>
      <c r="G1907" s="3"/>
      <c r="I1907" s="3"/>
      <c r="J1907" s="140"/>
      <c r="K1907" s="83"/>
      <c r="L1907" s="140"/>
      <c r="M1907" s="83"/>
      <c r="N1907" s="3"/>
      <c r="O1907" s="3"/>
      <c r="P1907" s="3"/>
    </row>
    <row r="1908" spans="1:16" ht="11.25" x14ac:dyDescent="0.2">
      <c r="A1908" s="3"/>
      <c r="B1908" s="3"/>
      <c r="C1908" s="3"/>
      <c r="D1908" s="3"/>
      <c r="E1908" s="3"/>
      <c r="F1908" s="3"/>
      <c r="G1908" s="3"/>
      <c r="I1908" s="3"/>
      <c r="J1908" s="140"/>
      <c r="K1908" s="83"/>
      <c r="L1908" s="140"/>
      <c r="M1908" s="83"/>
      <c r="N1908" s="3"/>
      <c r="O1908" s="3"/>
      <c r="P1908" s="3"/>
    </row>
    <row r="1909" spans="1:16" ht="11.25" x14ac:dyDescent="0.2">
      <c r="A1909" s="3"/>
      <c r="B1909" s="3"/>
      <c r="C1909" s="3"/>
      <c r="D1909" s="3"/>
      <c r="E1909" s="3"/>
      <c r="F1909" s="3"/>
      <c r="G1909" s="3"/>
      <c r="I1909" s="3"/>
      <c r="J1909" s="140"/>
      <c r="K1909" s="83"/>
      <c r="L1909" s="140"/>
      <c r="M1909" s="83"/>
      <c r="N1909" s="3"/>
      <c r="O1909" s="3"/>
      <c r="P1909" s="3"/>
    </row>
    <row r="1910" spans="1:16" ht="11.25" x14ac:dyDescent="0.2">
      <c r="A1910" s="3"/>
      <c r="B1910" s="3"/>
      <c r="C1910" s="3"/>
      <c r="D1910" s="3"/>
      <c r="E1910" s="3"/>
      <c r="F1910" s="3"/>
      <c r="G1910" s="3"/>
      <c r="I1910" s="3"/>
      <c r="J1910" s="140"/>
      <c r="K1910" s="83"/>
      <c r="L1910" s="140"/>
      <c r="M1910" s="83"/>
      <c r="N1910" s="3"/>
      <c r="O1910" s="3"/>
      <c r="P1910" s="3"/>
    </row>
    <row r="1911" spans="1:16" ht="11.25" x14ac:dyDescent="0.2">
      <c r="A1911" s="3"/>
      <c r="B1911" s="3"/>
      <c r="C1911" s="3"/>
      <c r="D1911" s="3"/>
      <c r="E1911" s="3"/>
      <c r="F1911" s="3"/>
      <c r="G1911" s="3"/>
      <c r="I1911" s="3"/>
      <c r="J1911" s="140"/>
      <c r="K1911" s="83"/>
      <c r="L1911" s="140"/>
      <c r="M1911" s="83"/>
      <c r="N1911" s="3"/>
      <c r="O1911" s="3"/>
      <c r="P1911" s="3"/>
    </row>
    <row r="1912" spans="1:16" ht="11.25" x14ac:dyDescent="0.2">
      <c r="A1912" s="3"/>
      <c r="B1912" s="3"/>
      <c r="C1912" s="3"/>
      <c r="D1912" s="3"/>
      <c r="E1912" s="3"/>
      <c r="F1912" s="3"/>
      <c r="G1912" s="3"/>
      <c r="I1912" s="3"/>
      <c r="J1912" s="140"/>
      <c r="K1912" s="83"/>
      <c r="L1912" s="140"/>
      <c r="M1912" s="83"/>
      <c r="N1912" s="3"/>
      <c r="O1912" s="3"/>
      <c r="P1912" s="3"/>
    </row>
    <row r="1913" spans="1:16" ht="11.25" x14ac:dyDescent="0.2">
      <c r="A1913" s="3"/>
      <c r="B1913" s="3"/>
      <c r="C1913" s="3"/>
      <c r="D1913" s="3"/>
      <c r="E1913" s="3"/>
      <c r="F1913" s="3"/>
      <c r="G1913" s="3"/>
      <c r="I1913" s="3"/>
      <c r="J1913" s="140"/>
      <c r="K1913" s="83"/>
      <c r="L1913" s="140"/>
      <c r="M1913" s="83"/>
      <c r="N1913" s="3"/>
      <c r="O1913" s="3"/>
      <c r="P1913" s="3"/>
    </row>
    <row r="1914" spans="1:16" ht="11.25" x14ac:dyDescent="0.2">
      <c r="A1914" s="3"/>
      <c r="B1914" s="3"/>
      <c r="C1914" s="3"/>
      <c r="D1914" s="3"/>
      <c r="E1914" s="3"/>
      <c r="F1914" s="3"/>
      <c r="G1914" s="3"/>
      <c r="I1914" s="3"/>
      <c r="J1914" s="140"/>
      <c r="K1914" s="83"/>
      <c r="L1914" s="140"/>
      <c r="M1914" s="83"/>
      <c r="N1914" s="3"/>
      <c r="O1914" s="3"/>
      <c r="P1914" s="3"/>
    </row>
    <row r="1915" spans="1:16" ht="11.25" x14ac:dyDescent="0.2">
      <c r="A1915" s="3"/>
      <c r="B1915" s="3"/>
      <c r="C1915" s="3"/>
      <c r="D1915" s="3"/>
      <c r="E1915" s="3"/>
      <c r="F1915" s="3"/>
      <c r="G1915" s="3"/>
      <c r="I1915" s="3"/>
      <c r="J1915" s="140"/>
      <c r="K1915" s="83"/>
      <c r="L1915" s="140"/>
      <c r="M1915" s="83"/>
      <c r="N1915" s="3"/>
      <c r="O1915" s="3"/>
      <c r="P1915" s="3"/>
    </row>
    <row r="1916" spans="1:16" ht="11.25" x14ac:dyDescent="0.2">
      <c r="A1916" s="3"/>
      <c r="B1916" s="3"/>
      <c r="C1916" s="3"/>
      <c r="D1916" s="3"/>
      <c r="E1916" s="3"/>
      <c r="F1916" s="3"/>
      <c r="G1916" s="3"/>
      <c r="I1916" s="3"/>
      <c r="J1916" s="140"/>
      <c r="K1916" s="83"/>
      <c r="L1916" s="140"/>
      <c r="M1916" s="83"/>
      <c r="N1916" s="3"/>
      <c r="O1916" s="3"/>
      <c r="P1916" s="3"/>
    </row>
    <row r="1917" spans="1:16" ht="11.25" x14ac:dyDescent="0.2">
      <c r="A1917" s="3"/>
      <c r="B1917" s="3"/>
      <c r="C1917" s="3"/>
      <c r="D1917" s="3"/>
      <c r="E1917" s="3"/>
      <c r="F1917" s="3"/>
      <c r="G1917" s="3"/>
      <c r="I1917" s="3"/>
      <c r="J1917" s="140"/>
      <c r="K1917" s="83"/>
      <c r="L1917" s="140"/>
      <c r="M1917" s="83"/>
      <c r="N1917" s="3"/>
      <c r="O1917" s="3"/>
      <c r="P1917" s="3"/>
    </row>
    <row r="1918" spans="1:16" ht="11.25" x14ac:dyDescent="0.2">
      <c r="A1918" s="3"/>
      <c r="B1918" s="3"/>
      <c r="C1918" s="3"/>
      <c r="D1918" s="3"/>
      <c r="E1918" s="3"/>
      <c r="F1918" s="3"/>
      <c r="G1918" s="3"/>
      <c r="I1918" s="3"/>
      <c r="J1918" s="140"/>
      <c r="K1918" s="83"/>
      <c r="L1918" s="140"/>
      <c r="M1918" s="83"/>
      <c r="N1918" s="3"/>
      <c r="O1918" s="3"/>
      <c r="P1918" s="3"/>
    </row>
    <row r="1919" spans="1:16" ht="11.25" x14ac:dyDescent="0.2">
      <c r="A1919" s="3"/>
      <c r="B1919" s="3"/>
      <c r="C1919" s="3"/>
      <c r="D1919" s="3"/>
      <c r="E1919" s="3"/>
      <c r="F1919" s="3"/>
      <c r="G1919" s="3"/>
      <c r="I1919" s="3"/>
      <c r="J1919" s="140"/>
      <c r="K1919" s="83"/>
      <c r="L1919" s="140"/>
      <c r="M1919" s="83"/>
      <c r="N1919" s="3"/>
      <c r="O1919" s="3"/>
      <c r="P1919" s="3"/>
    </row>
    <row r="1920" spans="1:16" ht="11.25" x14ac:dyDescent="0.2">
      <c r="A1920" s="3"/>
      <c r="B1920" s="3"/>
      <c r="C1920" s="3"/>
      <c r="D1920" s="3"/>
      <c r="E1920" s="3"/>
      <c r="F1920" s="3"/>
      <c r="G1920" s="3"/>
      <c r="I1920" s="3"/>
      <c r="J1920" s="140"/>
      <c r="K1920" s="83"/>
      <c r="L1920" s="140"/>
      <c r="M1920" s="83"/>
      <c r="N1920" s="3"/>
      <c r="O1920" s="3"/>
      <c r="P1920" s="3"/>
    </row>
    <row r="1921" spans="1:16" ht="11.25" x14ac:dyDescent="0.2">
      <c r="A1921" s="3"/>
      <c r="B1921" s="3"/>
      <c r="C1921" s="3"/>
      <c r="D1921" s="3"/>
      <c r="E1921" s="3"/>
      <c r="F1921" s="3"/>
      <c r="G1921" s="3"/>
      <c r="I1921" s="3"/>
      <c r="J1921" s="140"/>
      <c r="K1921" s="83"/>
      <c r="L1921" s="140"/>
      <c r="M1921" s="83"/>
      <c r="N1921" s="3"/>
      <c r="O1921" s="3"/>
      <c r="P1921" s="3"/>
    </row>
    <row r="1922" spans="1:16" ht="11.25" x14ac:dyDescent="0.2">
      <c r="A1922" s="3"/>
      <c r="B1922" s="3"/>
      <c r="C1922" s="3"/>
      <c r="D1922" s="3"/>
      <c r="E1922" s="3"/>
      <c r="F1922" s="3"/>
      <c r="G1922" s="3"/>
      <c r="I1922" s="3"/>
      <c r="J1922" s="140"/>
      <c r="K1922" s="83"/>
      <c r="L1922" s="140"/>
      <c r="M1922" s="83"/>
      <c r="N1922" s="3"/>
      <c r="O1922" s="3"/>
      <c r="P1922" s="3"/>
    </row>
    <row r="1923" spans="1:16" ht="11.25" x14ac:dyDescent="0.2">
      <c r="A1923" s="3"/>
      <c r="B1923" s="3"/>
      <c r="C1923" s="3"/>
      <c r="D1923" s="3"/>
      <c r="E1923" s="3"/>
      <c r="F1923" s="3"/>
      <c r="G1923" s="3"/>
      <c r="I1923" s="3"/>
      <c r="J1923" s="140"/>
      <c r="K1923" s="83"/>
      <c r="L1923" s="140"/>
      <c r="M1923" s="83"/>
      <c r="N1923" s="3"/>
      <c r="O1923" s="3"/>
      <c r="P1923" s="3"/>
    </row>
    <row r="1924" spans="1:16" ht="11.25" x14ac:dyDescent="0.2">
      <c r="A1924" s="3"/>
      <c r="B1924" s="3"/>
      <c r="C1924" s="3"/>
      <c r="D1924" s="3"/>
      <c r="E1924" s="3"/>
      <c r="F1924" s="3"/>
      <c r="G1924" s="3"/>
      <c r="I1924" s="3"/>
      <c r="J1924" s="140"/>
      <c r="K1924" s="83"/>
      <c r="L1924" s="140"/>
      <c r="M1924" s="83"/>
      <c r="N1924" s="3"/>
      <c r="O1924" s="3"/>
      <c r="P1924" s="3"/>
    </row>
    <row r="1925" spans="1:16" ht="11.25" x14ac:dyDescent="0.2">
      <c r="A1925" s="3"/>
      <c r="B1925" s="3"/>
      <c r="C1925" s="3"/>
      <c r="D1925" s="3"/>
      <c r="E1925" s="3"/>
      <c r="F1925" s="3"/>
      <c r="G1925" s="3"/>
      <c r="I1925" s="3"/>
      <c r="J1925" s="140"/>
      <c r="K1925" s="83"/>
      <c r="L1925" s="140"/>
      <c r="M1925" s="83"/>
      <c r="N1925" s="3"/>
      <c r="O1925" s="3"/>
      <c r="P1925" s="3"/>
    </row>
    <row r="1926" spans="1:16" ht="11.25" x14ac:dyDescent="0.2">
      <c r="A1926" s="3"/>
      <c r="B1926" s="3"/>
      <c r="C1926" s="3"/>
      <c r="D1926" s="3"/>
      <c r="E1926" s="3"/>
      <c r="F1926" s="3"/>
      <c r="G1926" s="3"/>
      <c r="I1926" s="3"/>
      <c r="J1926" s="140"/>
      <c r="K1926" s="83"/>
      <c r="L1926" s="140"/>
      <c r="M1926" s="83"/>
      <c r="N1926" s="3"/>
      <c r="O1926" s="3"/>
      <c r="P1926" s="3"/>
    </row>
    <row r="1927" spans="1:16" ht="11.25" x14ac:dyDescent="0.2">
      <c r="A1927" s="3"/>
      <c r="B1927" s="3"/>
      <c r="C1927" s="3"/>
      <c r="D1927" s="3"/>
      <c r="E1927" s="3"/>
      <c r="F1927" s="3"/>
      <c r="G1927" s="3"/>
      <c r="I1927" s="3"/>
      <c r="J1927" s="140"/>
      <c r="K1927" s="83"/>
      <c r="L1927" s="140"/>
      <c r="M1927" s="83"/>
      <c r="N1927" s="3"/>
      <c r="O1927" s="3"/>
      <c r="P1927" s="3"/>
    </row>
    <row r="1928" spans="1:16" ht="11.25" x14ac:dyDescent="0.2">
      <c r="A1928" s="3"/>
      <c r="B1928" s="3"/>
      <c r="C1928" s="3"/>
      <c r="D1928" s="3"/>
      <c r="E1928" s="3"/>
      <c r="F1928" s="3"/>
      <c r="G1928" s="3"/>
      <c r="I1928" s="3"/>
      <c r="J1928" s="140"/>
      <c r="K1928" s="83"/>
      <c r="L1928" s="140"/>
      <c r="M1928" s="83"/>
      <c r="N1928" s="3"/>
      <c r="O1928" s="3"/>
      <c r="P1928" s="3"/>
    </row>
    <row r="1929" spans="1:16" ht="11.25" x14ac:dyDescent="0.2">
      <c r="A1929" s="3"/>
      <c r="B1929" s="3"/>
      <c r="C1929" s="3"/>
      <c r="D1929" s="3"/>
      <c r="E1929" s="3"/>
      <c r="F1929" s="3"/>
      <c r="G1929" s="3"/>
      <c r="I1929" s="3"/>
      <c r="J1929" s="140"/>
      <c r="K1929" s="83"/>
      <c r="L1929" s="140"/>
      <c r="M1929" s="83"/>
      <c r="N1929" s="3"/>
      <c r="O1929" s="3"/>
      <c r="P1929" s="3"/>
    </row>
    <row r="1930" spans="1:16" ht="11.25" x14ac:dyDescent="0.2">
      <c r="A1930" s="3"/>
      <c r="B1930" s="3"/>
      <c r="C1930" s="3"/>
      <c r="D1930" s="3"/>
      <c r="E1930" s="3"/>
      <c r="F1930" s="3"/>
      <c r="G1930" s="3"/>
      <c r="I1930" s="3"/>
      <c r="J1930" s="140"/>
      <c r="K1930" s="83"/>
      <c r="L1930" s="140"/>
      <c r="M1930" s="83"/>
      <c r="N1930" s="3"/>
      <c r="O1930" s="3"/>
      <c r="P1930" s="3"/>
    </row>
    <row r="1931" spans="1:16" ht="11.25" x14ac:dyDescent="0.2">
      <c r="A1931" s="3"/>
      <c r="B1931" s="3"/>
      <c r="C1931" s="3"/>
      <c r="D1931" s="3"/>
      <c r="E1931" s="3"/>
      <c r="F1931" s="3"/>
      <c r="G1931" s="3"/>
      <c r="I1931" s="3"/>
      <c r="J1931" s="140"/>
      <c r="K1931" s="83"/>
      <c r="L1931" s="140"/>
      <c r="M1931" s="83"/>
      <c r="N1931" s="3"/>
      <c r="O1931" s="3"/>
      <c r="P1931" s="3"/>
    </row>
    <row r="1932" spans="1:16" ht="11.25" x14ac:dyDescent="0.2">
      <c r="A1932" s="3"/>
      <c r="B1932" s="3"/>
      <c r="C1932" s="3"/>
      <c r="D1932" s="3"/>
      <c r="E1932" s="3"/>
      <c r="F1932" s="3"/>
      <c r="G1932" s="3"/>
      <c r="I1932" s="3"/>
      <c r="J1932" s="140"/>
      <c r="K1932" s="83"/>
      <c r="L1932" s="140"/>
      <c r="M1932" s="83"/>
      <c r="N1932" s="3"/>
      <c r="O1932" s="3"/>
      <c r="P1932" s="3"/>
    </row>
    <row r="1933" spans="1:16" ht="11.25" x14ac:dyDescent="0.2">
      <c r="A1933" s="3"/>
      <c r="B1933" s="3"/>
      <c r="C1933" s="3"/>
      <c r="D1933" s="3"/>
      <c r="E1933" s="3"/>
      <c r="F1933" s="3"/>
      <c r="G1933" s="3"/>
      <c r="I1933" s="3"/>
      <c r="J1933" s="140"/>
      <c r="K1933" s="83"/>
      <c r="L1933" s="140"/>
      <c r="M1933" s="83"/>
      <c r="N1933" s="3"/>
      <c r="O1933" s="3"/>
      <c r="P1933" s="3"/>
    </row>
    <row r="1934" spans="1:16" ht="11.25" x14ac:dyDescent="0.2">
      <c r="A1934" s="3"/>
      <c r="B1934" s="3"/>
      <c r="C1934" s="3"/>
      <c r="D1934" s="3"/>
      <c r="E1934" s="3"/>
      <c r="F1934" s="3"/>
      <c r="G1934" s="3"/>
      <c r="I1934" s="3"/>
      <c r="J1934" s="140"/>
      <c r="K1934" s="83"/>
      <c r="L1934" s="140"/>
      <c r="M1934" s="83"/>
      <c r="N1934" s="3"/>
      <c r="O1934" s="3"/>
      <c r="P1934" s="3"/>
    </row>
    <row r="1935" spans="1:16" ht="11.25" x14ac:dyDescent="0.2">
      <c r="A1935" s="3"/>
      <c r="B1935" s="3"/>
      <c r="C1935" s="3"/>
      <c r="D1935" s="3"/>
      <c r="E1935" s="3"/>
      <c r="F1935" s="3"/>
      <c r="G1935" s="3"/>
      <c r="I1935" s="3"/>
      <c r="J1935" s="140"/>
      <c r="K1935" s="83"/>
      <c r="L1935" s="140"/>
      <c r="M1935" s="83"/>
      <c r="N1935" s="3"/>
      <c r="O1935" s="3"/>
      <c r="P1935" s="3"/>
    </row>
    <row r="1936" spans="1:16" ht="11.25" x14ac:dyDescent="0.2">
      <c r="A1936" s="3"/>
      <c r="B1936" s="3"/>
      <c r="C1936" s="3"/>
      <c r="D1936" s="3"/>
      <c r="E1936" s="3"/>
      <c r="F1936" s="3"/>
      <c r="G1936" s="3"/>
      <c r="I1936" s="3"/>
      <c r="J1936" s="140"/>
      <c r="K1936" s="83"/>
      <c r="L1936" s="140"/>
      <c r="M1936" s="83"/>
      <c r="N1936" s="3"/>
      <c r="O1936" s="3"/>
      <c r="P1936" s="3"/>
    </row>
    <row r="1937" spans="1:16" ht="11.25" x14ac:dyDescent="0.2">
      <c r="A1937" s="3"/>
      <c r="B1937" s="3"/>
      <c r="C1937" s="3"/>
      <c r="D1937" s="3"/>
      <c r="E1937" s="3"/>
      <c r="F1937" s="3"/>
      <c r="G1937" s="3"/>
      <c r="I1937" s="3"/>
      <c r="J1937" s="140"/>
      <c r="K1937" s="83"/>
      <c r="L1937" s="140"/>
      <c r="M1937" s="83"/>
      <c r="N1937" s="3"/>
      <c r="O1937" s="3"/>
      <c r="P1937" s="3"/>
    </row>
    <row r="1938" spans="1:16" ht="11.25" x14ac:dyDescent="0.2">
      <c r="A1938" s="3"/>
      <c r="B1938" s="3"/>
      <c r="C1938" s="3"/>
      <c r="D1938" s="3"/>
      <c r="E1938" s="3"/>
      <c r="F1938" s="3"/>
      <c r="G1938" s="3"/>
      <c r="I1938" s="3"/>
      <c r="J1938" s="140"/>
      <c r="K1938" s="83"/>
      <c r="L1938" s="140"/>
      <c r="M1938" s="83"/>
      <c r="N1938" s="3"/>
      <c r="O1938" s="3"/>
      <c r="P1938" s="3"/>
    </row>
    <row r="1939" spans="1:16" ht="11.25" x14ac:dyDescent="0.2">
      <c r="A1939" s="3"/>
      <c r="B1939" s="3"/>
      <c r="C1939" s="3"/>
      <c r="D1939" s="3"/>
      <c r="E1939" s="3"/>
      <c r="F1939" s="3"/>
      <c r="G1939" s="3"/>
      <c r="I1939" s="3"/>
      <c r="J1939" s="140"/>
      <c r="K1939" s="83"/>
      <c r="L1939" s="140"/>
      <c r="M1939" s="83"/>
      <c r="N1939" s="3"/>
      <c r="O1939" s="3"/>
      <c r="P1939" s="3"/>
    </row>
    <row r="1940" spans="1:16" ht="11.25" x14ac:dyDescent="0.2">
      <c r="A1940" s="3"/>
      <c r="B1940" s="3"/>
      <c r="C1940" s="3"/>
      <c r="D1940" s="3"/>
      <c r="E1940" s="3"/>
      <c r="F1940" s="3"/>
      <c r="G1940" s="3"/>
      <c r="I1940" s="3"/>
      <c r="J1940" s="140"/>
      <c r="K1940" s="83"/>
      <c r="L1940" s="140"/>
      <c r="M1940" s="83"/>
      <c r="N1940" s="3"/>
      <c r="O1940" s="3"/>
      <c r="P1940" s="3"/>
    </row>
    <row r="1941" spans="1:16" ht="11.25" x14ac:dyDescent="0.2">
      <c r="A1941" s="3"/>
      <c r="B1941" s="3"/>
      <c r="C1941" s="3"/>
      <c r="D1941" s="3"/>
      <c r="E1941" s="3"/>
      <c r="F1941" s="3"/>
      <c r="G1941" s="3"/>
      <c r="I1941" s="3"/>
      <c r="J1941" s="140"/>
      <c r="K1941" s="83"/>
      <c r="L1941" s="140"/>
      <c r="M1941" s="83"/>
      <c r="N1941" s="3"/>
      <c r="O1941" s="3"/>
      <c r="P1941" s="3"/>
    </row>
    <row r="1942" spans="1:16" ht="11.25" x14ac:dyDescent="0.2">
      <c r="A1942" s="3"/>
      <c r="B1942" s="3"/>
      <c r="C1942" s="3"/>
      <c r="D1942" s="3"/>
      <c r="E1942" s="3"/>
      <c r="F1942" s="3"/>
      <c r="G1942" s="3"/>
      <c r="I1942" s="3"/>
      <c r="J1942" s="140"/>
      <c r="K1942" s="83"/>
      <c r="L1942" s="140"/>
      <c r="M1942" s="83"/>
      <c r="N1942" s="3"/>
      <c r="O1942" s="3"/>
      <c r="P1942" s="3"/>
    </row>
    <row r="1943" spans="1:16" ht="11.25" x14ac:dyDescent="0.2">
      <c r="A1943" s="3"/>
      <c r="B1943" s="3"/>
      <c r="C1943" s="3"/>
      <c r="D1943" s="3"/>
      <c r="E1943" s="3"/>
      <c r="F1943" s="3"/>
      <c r="G1943" s="3"/>
      <c r="I1943" s="3"/>
      <c r="J1943" s="140"/>
      <c r="K1943" s="83"/>
      <c r="L1943" s="140"/>
      <c r="M1943" s="83"/>
      <c r="N1943" s="3"/>
      <c r="O1943" s="3"/>
      <c r="P1943" s="3"/>
    </row>
    <row r="1944" spans="1:16" ht="11.25" x14ac:dyDescent="0.2">
      <c r="A1944" s="3"/>
      <c r="B1944" s="3"/>
      <c r="C1944" s="3"/>
      <c r="D1944" s="3"/>
      <c r="E1944" s="3"/>
      <c r="F1944" s="3"/>
      <c r="G1944" s="3"/>
      <c r="I1944" s="3"/>
      <c r="J1944" s="140"/>
      <c r="K1944" s="83"/>
      <c r="L1944" s="140"/>
      <c r="M1944" s="83"/>
      <c r="N1944" s="3"/>
      <c r="O1944" s="3"/>
      <c r="P1944" s="3"/>
    </row>
    <row r="1945" spans="1:16" ht="11.25" x14ac:dyDescent="0.2">
      <c r="A1945" s="3"/>
      <c r="B1945" s="3"/>
      <c r="C1945" s="3"/>
      <c r="D1945" s="3"/>
      <c r="E1945" s="3"/>
      <c r="F1945" s="3"/>
      <c r="G1945" s="3"/>
      <c r="I1945" s="3"/>
      <c r="J1945" s="140"/>
      <c r="K1945" s="83"/>
      <c r="L1945" s="140"/>
      <c r="M1945" s="83"/>
      <c r="N1945" s="3"/>
      <c r="O1945" s="3"/>
      <c r="P1945" s="3"/>
    </row>
    <row r="1946" spans="1:16" ht="11.25" x14ac:dyDescent="0.2">
      <c r="A1946" s="3"/>
      <c r="B1946" s="3"/>
      <c r="C1946" s="3"/>
      <c r="D1946" s="3"/>
      <c r="E1946" s="3"/>
      <c r="F1946" s="3"/>
      <c r="G1946" s="3"/>
      <c r="I1946" s="3"/>
      <c r="J1946" s="140"/>
      <c r="K1946" s="83"/>
      <c r="L1946" s="140"/>
      <c r="M1946" s="83"/>
      <c r="N1946" s="3"/>
      <c r="O1946" s="3"/>
      <c r="P1946" s="3"/>
    </row>
    <row r="1947" spans="1:16" ht="11.25" x14ac:dyDescent="0.2">
      <c r="A1947" s="3"/>
      <c r="B1947" s="3"/>
      <c r="C1947" s="3"/>
      <c r="D1947" s="3"/>
      <c r="E1947" s="3"/>
      <c r="F1947" s="3"/>
      <c r="G1947" s="3"/>
      <c r="I1947" s="3"/>
      <c r="J1947" s="140"/>
      <c r="K1947" s="83"/>
      <c r="L1947" s="140"/>
      <c r="M1947" s="83"/>
      <c r="N1947" s="3"/>
      <c r="O1947" s="3"/>
      <c r="P1947" s="3"/>
    </row>
    <row r="1948" spans="1:16" ht="11.25" x14ac:dyDescent="0.2">
      <c r="A1948" s="3"/>
      <c r="B1948" s="3"/>
      <c r="C1948" s="3"/>
      <c r="D1948" s="3"/>
      <c r="E1948" s="3"/>
      <c r="F1948" s="3"/>
      <c r="G1948" s="3"/>
      <c r="I1948" s="3"/>
      <c r="J1948" s="140"/>
      <c r="K1948" s="83"/>
      <c r="L1948" s="140"/>
      <c r="M1948" s="83"/>
      <c r="N1948" s="3"/>
      <c r="O1948" s="3"/>
      <c r="P1948" s="3"/>
    </row>
    <row r="1949" spans="1:16" ht="11.25" x14ac:dyDescent="0.2">
      <c r="A1949" s="3"/>
      <c r="B1949" s="3"/>
      <c r="C1949" s="3"/>
      <c r="D1949" s="3"/>
      <c r="E1949" s="3"/>
      <c r="F1949" s="3"/>
      <c r="G1949" s="3"/>
      <c r="I1949" s="3"/>
      <c r="J1949" s="140"/>
      <c r="K1949" s="83"/>
      <c r="L1949" s="140"/>
      <c r="M1949" s="83"/>
      <c r="N1949" s="3"/>
      <c r="O1949" s="3"/>
      <c r="P1949" s="3"/>
    </row>
    <row r="1950" spans="1:16" ht="11.25" x14ac:dyDescent="0.2">
      <c r="A1950" s="3"/>
      <c r="B1950" s="3"/>
      <c r="C1950" s="3"/>
      <c r="D1950" s="3"/>
      <c r="E1950" s="3"/>
      <c r="F1950" s="3"/>
      <c r="G1950" s="3"/>
      <c r="I1950" s="3"/>
      <c r="J1950" s="140"/>
      <c r="K1950" s="83"/>
      <c r="L1950" s="140"/>
      <c r="M1950" s="83"/>
      <c r="N1950" s="3"/>
      <c r="O1950" s="3"/>
      <c r="P1950" s="3"/>
    </row>
    <row r="1951" spans="1:16" ht="11.25" x14ac:dyDescent="0.2">
      <c r="A1951" s="3"/>
      <c r="B1951" s="3"/>
      <c r="C1951" s="3"/>
      <c r="D1951" s="3"/>
      <c r="E1951" s="3"/>
      <c r="F1951" s="3"/>
      <c r="G1951" s="3"/>
      <c r="I1951" s="3"/>
      <c r="J1951" s="140"/>
      <c r="K1951" s="83"/>
      <c r="L1951" s="140"/>
      <c r="M1951" s="83"/>
      <c r="N1951" s="3"/>
      <c r="O1951" s="3"/>
      <c r="P1951" s="3"/>
    </row>
    <row r="1952" spans="1:16" ht="11.25" x14ac:dyDescent="0.2">
      <c r="A1952" s="3"/>
      <c r="B1952" s="3"/>
      <c r="C1952" s="3"/>
      <c r="D1952" s="3"/>
      <c r="E1952" s="3"/>
      <c r="F1952" s="3"/>
      <c r="G1952" s="3"/>
      <c r="I1952" s="3"/>
      <c r="J1952" s="140"/>
      <c r="K1952" s="83"/>
      <c r="L1952" s="140"/>
      <c r="M1952" s="83"/>
      <c r="N1952" s="3"/>
      <c r="O1952" s="3"/>
      <c r="P1952" s="3"/>
    </row>
    <row r="1953" spans="1:16" ht="11.25" x14ac:dyDescent="0.2">
      <c r="A1953" s="3"/>
      <c r="B1953" s="3"/>
      <c r="C1953" s="3"/>
      <c r="D1953" s="3"/>
      <c r="E1953" s="3"/>
      <c r="F1953" s="3"/>
      <c r="G1953" s="3"/>
      <c r="I1953" s="3"/>
      <c r="J1953" s="140"/>
      <c r="K1953" s="83"/>
      <c r="L1953" s="140"/>
      <c r="M1953" s="83"/>
      <c r="N1953" s="3"/>
      <c r="O1953" s="3"/>
      <c r="P1953" s="3"/>
    </row>
    <row r="1954" spans="1:16" ht="11.25" x14ac:dyDescent="0.2">
      <c r="A1954" s="3"/>
      <c r="B1954" s="3"/>
      <c r="C1954" s="3"/>
      <c r="D1954" s="3"/>
      <c r="E1954" s="3"/>
      <c r="F1954" s="3"/>
      <c r="G1954" s="3"/>
      <c r="I1954" s="3"/>
      <c r="J1954" s="140"/>
      <c r="K1954" s="83"/>
      <c r="L1954" s="140"/>
      <c r="M1954" s="83"/>
      <c r="N1954" s="3"/>
      <c r="O1954" s="3"/>
      <c r="P1954" s="3"/>
    </row>
    <row r="1955" spans="1:16" ht="11.25" x14ac:dyDescent="0.2">
      <c r="A1955" s="3"/>
      <c r="B1955" s="3"/>
      <c r="C1955" s="3"/>
      <c r="D1955" s="3"/>
      <c r="E1955" s="3"/>
      <c r="F1955" s="3"/>
      <c r="G1955" s="3"/>
      <c r="I1955" s="3"/>
      <c r="J1955" s="140"/>
      <c r="K1955" s="83"/>
      <c r="L1955" s="140"/>
      <c r="M1955" s="83"/>
      <c r="N1955" s="3"/>
      <c r="O1955" s="3"/>
      <c r="P1955" s="3"/>
    </row>
    <row r="1956" spans="1:16" ht="11.25" x14ac:dyDescent="0.2">
      <c r="A1956" s="3"/>
      <c r="B1956" s="3"/>
      <c r="C1956" s="3"/>
      <c r="D1956" s="3"/>
      <c r="E1956" s="3"/>
      <c r="F1956" s="3"/>
      <c r="G1956" s="3"/>
      <c r="I1956" s="3"/>
      <c r="J1956" s="140"/>
      <c r="K1956" s="83"/>
      <c r="L1956" s="140"/>
      <c r="M1956" s="83"/>
      <c r="N1956" s="3"/>
      <c r="O1956" s="3"/>
      <c r="P1956" s="3"/>
    </row>
    <row r="1957" spans="1:16" ht="11.25" x14ac:dyDescent="0.2">
      <c r="A1957" s="3"/>
      <c r="B1957" s="3"/>
      <c r="C1957" s="3"/>
      <c r="D1957" s="3"/>
      <c r="E1957" s="3"/>
      <c r="F1957" s="3"/>
      <c r="G1957" s="3"/>
      <c r="I1957" s="3"/>
      <c r="J1957" s="140"/>
      <c r="K1957" s="83"/>
      <c r="L1957" s="140"/>
      <c r="M1957" s="83"/>
      <c r="N1957" s="3"/>
      <c r="O1957" s="3"/>
      <c r="P1957" s="3"/>
    </row>
    <row r="1958" spans="1:16" ht="11.25" x14ac:dyDescent="0.2">
      <c r="A1958" s="3"/>
      <c r="B1958" s="3"/>
      <c r="C1958" s="3"/>
      <c r="D1958" s="3"/>
      <c r="E1958" s="3"/>
      <c r="F1958" s="3"/>
      <c r="G1958" s="3"/>
      <c r="I1958" s="3"/>
      <c r="J1958" s="140"/>
      <c r="K1958" s="83"/>
      <c r="L1958" s="140"/>
      <c r="M1958" s="83"/>
      <c r="N1958" s="3"/>
      <c r="O1958" s="3"/>
      <c r="P1958" s="3"/>
    </row>
    <row r="1959" spans="1:16" ht="11.25" x14ac:dyDescent="0.2">
      <c r="A1959" s="3"/>
      <c r="B1959" s="3"/>
      <c r="C1959" s="3"/>
      <c r="D1959" s="3"/>
      <c r="E1959" s="3"/>
      <c r="F1959" s="3"/>
      <c r="G1959" s="3"/>
      <c r="I1959" s="3"/>
      <c r="J1959" s="140"/>
      <c r="K1959" s="83"/>
      <c r="L1959" s="140"/>
      <c r="M1959" s="83"/>
      <c r="N1959" s="3"/>
      <c r="O1959" s="3"/>
      <c r="P1959" s="3"/>
    </row>
    <row r="1960" spans="1:16" ht="11.25" x14ac:dyDescent="0.2">
      <c r="A1960" s="3"/>
      <c r="B1960" s="3"/>
      <c r="C1960" s="3"/>
      <c r="D1960" s="3"/>
      <c r="E1960" s="3"/>
      <c r="F1960" s="3"/>
      <c r="G1960" s="3"/>
      <c r="I1960" s="3"/>
      <c r="J1960" s="140"/>
      <c r="K1960" s="83"/>
      <c r="L1960" s="140"/>
      <c r="M1960" s="83"/>
      <c r="N1960" s="3"/>
      <c r="O1960" s="3"/>
      <c r="P1960" s="3"/>
    </row>
    <row r="1961" spans="1:16" ht="11.25" x14ac:dyDescent="0.2">
      <c r="A1961" s="3"/>
      <c r="B1961" s="3"/>
      <c r="C1961" s="3"/>
      <c r="D1961" s="3"/>
      <c r="E1961" s="3"/>
      <c r="F1961" s="3"/>
      <c r="G1961" s="3"/>
      <c r="I1961" s="3"/>
      <c r="J1961" s="140"/>
      <c r="K1961" s="83"/>
      <c r="L1961" s="140"/>
      <c r="M1961" s="83"/>
      <c r="N1961" s="3"/>
      <c r="O1961" s="3"/>
      <c r="P1961" s="3"/>
    </row>
    <row r="1962" spans="1:16" ht="11.25" x14ac:dyDescent="0.2">
      <c r="A1962" s="3"/>
      <c r="B1962" s="3"/>
      <c r="C1962" s="3"/>
      <c r="D1962" s="3"/>
      <c r="E1962" s="3"/>
      <c r="F1962" s="3"/>
      <c r="G1962" s="3"/>
      <c r="I1962" s="3"/>
      <c r="J1962" s="140"/>
      <c r="K1962" s="83"/>
      <c r="L1962" s="140"/>
      <c r="M1962" s="83"/>
      <c r="N1962" s="3"/>
      <c r="O1962" s="3"/>
      <c r="P1962" s="3"/>
    </row>
    <row r="1963" spans="1:16" ht="11.25" x14ac:dyDescent="0.2">
      <c r="A1963" s="3"/>
      <c r="B1963" s="3"/>
      <c r="C1963" s="3"/>
      <c r="D1963" s="3"/>
      <c r="E1963" s="3"/>
      <c r="F1963" s="3"/>
      <c r="G1963" s="3"/>
      <c r="I1963" s="3"/>
      <c r="J1963" s="140"/>
      <c r="K1963" s="83"/>
      <c r="L1963" s="140"/>
      <c r="M1963" s="83"/>
      <c r="N1963" s="3"/>
      <c r="O1963" s="3"/>
      <c r="P1963" s="3"/>
    </row>
    <row r="1964" spans="1:16" ht="11.25" x14ac:dyDescent="0.2">
      <c r="A1964" s="3"/>
      <c r="B1964" s="3"/>
      <c r="C1964" s="3"/>
      <c r="D1964" s="3"/>
      <c r="E1964" s="3"/>
      <c r="F1964" s="3"/>
      <c r="G1964" s="3"/>
      <c r="I1964" s="3"/>
      <c r="J1964" s="140"/>
      <c r="K1964" s="83"/>
      <c r="L1964" s="140"/>
      <c r="M1964" s="83"/>
      <c r="N1964" s="3"/>
      <c r="O1964" s="3"/>
      <c r="P1964" s="3"/>
    </row>
    <row r="1965" spans="1:16" ht="11.25" x14ac:dyDescent="0.2">
      <c r="A1965" s="3"/>
      <c r="B1965" s="3"/>
      <c r="C1965" s="3"/>
      <c r="D1965" s="3"/>
      <c r="E1965" s="3"/>
      <c r="F1965" s="3"/>
      <c r="G1965" s="3"/>
      <c r="I1965" s="3"/>
      <c r="J1965" s="140"/>
      <c r="K1965" s="83"/>
      <c r="L1965" s="140"/>
      <c r="M1965" s="83"/>
      <c r="N1965" s="3"/>
      <c r="O1965" s="3"/>
      <c r="P1965" s="3"/>
    </row>
    <row r="1966" spans="1:16" ht="11.25" x14ac:dyDescent="0.2">
      <c r="A1966" s="3"/>
      <c r="B1966" s="3"/>
      <c r="C1966" s="3"/>
      <c r="D1966" s="3"/>
      <c r="E1966" s="3"/>
      <c r="F1966" s="3"/>
      <c r="G1966" s="3"/>
      <c r="I1966" s="3"/>
      <c r="J1966" s="140"/>
      <c r="K1966" s="83"/>
      <c r="L1966" s="140"/>
      <c r="M1966" s="83"/>
      <c r="N1966" s="3"/>
      <c r="O1966" s="3"/>
      <c r="P1966" s="3"/>
    </row>
    <row r="1967" spans="1:16" ht="11.25" x14ac:dyDescent="0.2">
      <c r="A1967" s="3"/>
      <c r="B1967" s="3"/>
      <c r="C1967" s="3"/>
      <c r="D1967" s="3"/>
      <c r="E1967" s="3"/>
      <c r="F1967" s="3"/>
      <c r="G1967" s="3"/>
      <c r="I1967" s="3"/>
      <c r="J1967" s="140"/>
      <c r="K1967" s="83"/>
      <c r="L1967" s="140"/>
      <c r="M1967" s="83"/>
      <c r="N1967" s="3"/>
      <c r="O1967" s="3"/>
      <c r="P1967" s="3"/>
    </row>
    <row r="1968" spans="1:16" ht="11.25" x14ac:dyDescent="0.2">
      <c r="A1968" s="3"/>
      <c r="B1968" s="3"/>
      <c r="C1968" s="3"/>
      <c r="D1968" s="3"/>
      <c r="E1968" s="3"/>
      <c r="F1968" s="3"/>
      <c r="G1968" s="3"/>
      <c r="I1968" s="3"/>
      <c r="J1968" s="140"/>
      <c r="K1968" s="83"/>
      <c r="L1968" s="140"/>
      <c r="M1968" s="83"/>
      <c r="N1968" s="3"/>
      <c r="O1968" s="3"/>
      <c r="P1968" s="3"/>
    </row>
    <row r="1969" spans="1:16" ht="11.25" x14ac:dyDescent="0.2">
      <c r="A1969" s="3"/>
      <c r="B1969" s="3"/>
      <c r="C1969" s="3"/>
      <c r="D1969" s="3"/>
      <c r="E1969" s="3"/>
      <c r="F1969" s="3"/>
      <c r="G1969" s="3"/>
      <c r="I1969" s="3"/>
      <c r="J1969" s="140"/>
      <c r="K1969" s="83"/>
      <c r="L1969" s="140"/>
      <c r="M1969" s="83"/>
      <c r="N1969" s="3"/>
      <c r="O1969" s="3"/>
      <c r="P1969" s="3"/>
    </row>
    <row r="1970" spans="1:16" ht="11.25" x14ac:dyDescent="0.2">
      <c r="A1970" s="3"/>
      <c r="B1970" s="3"/>
      <c r="C1970" s="3"/>
      <c r="D1970" s="3"/>
      <c r="E1970" s="3"/>
      <c r="F1970" s="3"/>
      <c r="G1970" s="3"/>
      <c r="I1970" s="3"/>
      <c r="J1970" s="140"/>
      <c r="K1970" s="83"/>
      <c r="L1970" s="140"/>
      <c r="M1970" s="83"/>
      <c r="N1970" s="3"/>
      <c r="O1970" s="3"/>
      <c r="P1970" s="3"/>
    </row>
    <row r="1971" spans="1:16" ht="11.25" x14ac:dyDescent="0.2">
      <c r="A1971" s="3"/>
      <c r="B1971" s="3"/>
      <c r="C1971" s="3"/>
      <c r="D1971" s="3"/>
      <c r="E1971" s="3"/>
      <c r="F1971" s="3"/>
      <c r="G1971" s="3"/>
      <c r="I1971" s="3"/>
      <c r="J1971" s="140"/>
      <c r="K1971" s="83"/>
      <c r="L1971" s="140"/>
      <c r="M1971" s="83"/>
      <c r="N1971" s="3"/>
      <c r="O1971" s="3"/>
      <c r="P1971" s="3"/>
    </row>
    <row r="1972" spans="1:16" ht="11.25" x14ac:dyDescent="0.2">
      <c r="A1972" s="3"/>
      <c r="B1972" s="3"/>
      <c r="C1972" s="3"/>
      <c r="D1972" s="3"/>
      <c r="E1972" s="3"/>
      <c r="F1972" s="3"/>
      <c r="G1972" s="3"/>
      <c r="I1972" s="3"/>
      <c r="J1972" s="140"/>
      <c r="K1972" s="83"/>
      <c r="L1972" s="140"/>
      <c r="M1972" s="83"/>
      <c r="N1972" s="3"/>
      <c r="O1972" s="3"/>
      <c r="P1972" s="3"/>
    </row>
    <row r="1973" spans="1:16" ht="11.25" x14ac:dyDescent="0.2">
      <c r="A1973" s="3"/>
      <c r="B1973" s="3"/>
      <c r="C1973" s="3"/>
      <c r="D1973" s="3"/>
      <c r="E1973" s="3"/>
      <c r="F1973" s="3"/>
      <c r="G1973" s="3"/>
      <c r="I1973" s="3"/>
      <c r="J1973" s="140"/>
      <c r="K1973" s="83"/>
      <c r="L1973" s="140"/>
      <c r="M1973" s="83"/>
      <c r="N1973" s="3"/>
      <c r="O1973" s="3"/>
      <c r="P1973" s="3"/>
    </row>
    <row r="1974" spans="1:16" ht="11.25" x14ac:dyDescent="0.2">
      <c r="A1974" s="3"/>
      <c r="B1974" s="3"/>
      <c r="C1974" s="3"/>
      <c r="D1974" s="3"/>
      <c r="E1974" s="3"/>
      <c r="F1974" s="3"/>
      <c r="G1974" s="3"/>
      <c r="I1974" s="3"/>
      <c r="J1974" s="140"/>
      <c r="K1974" s="83"/>
      <c r="L1974" s="140"/>
      <c r="M1974" s="83"/>
      <c r="N1974" s="3"/>
      <c r="O1974" s="3"/>
      <c r="P1974" s="3"/>
    </row>
    <row r="1975" spans="1:16" ht="11.25" x14ac:dyDescent="0.2">
      <c r="A1975" s="3"/>
      <c r="B1975" s="3"/>
      <c r="C1975" s="3"/>
      <c r="D1975" s="3"/>
      <c r="E1975" s="3"/>
      <c r="F1975" s="3"/>
      <c r="G1975" s="3"/>
      <c r="I1975" s="3"/>
      <c r="J1975" s="140"/>
      <c r="K1975" s="83"/>
      <c r="L1975" s="140"/>
      <c r="M1975" s="83"/>
      <c r="N1975" s="3"/>
      <c r="O1975" s="3"/>
      <c r="P1975" s="3"/>
    </row>
    <row r="1976" spans="1:16" ht="11.25" x14ac:dyDescent="0.2">
      <c r="A1976" s="3"/>
      <c r="B1976" s="3"/>
      <c r="C1976" s="3"/>
      <c r="D1976" s="3"/>
      <c r="E1976" s="3"/>
      <c r="F1976" s="3"/>
      <c r="G1976" s="3"/>
      <c r="I1976" s="3"/>
      <c r="J1976" s="140"/>
      <c r="K1976" s="83"/>
      <c r="L1976" s="140"/>
      <c r="M1976" s="83"/>
      <c r="N1976" s="3"/>
      <c r="O1976" s="3"/>
      <c r="P1976" s="3"/>
    </row>
    <row r="1977" spans="1:16" ht="11.25" x14ac:dyDescent="0.2">
      <c r="A1977" s="3"/>
      <c r="B1977" s="3"/>
      <c r="C1977" s="3"/>
      <c r="D1977" s="3"/>
      <c r="E1977" s="3"/>
      <c r="F1977" s="3"/>
      <c r="G1977" s="3"/>
      <c r="I1977" s="3"/>
      <c r="J1977" s="140"/>
      <c r="K1977" s="83"/>
      <c r="L1977" s="140"/>
      <c r="M1977" s="83"/>
      <c r="N1977" s="3"/>
      <c r="O1977" s="3"/>
      <c r="P1977" s="3"/>
    </row>
    <row r="1978" spans="1:16" ht="11.25" x14ac:dyDescent="0.2">
      <c r="A1978" s="3"/>
      <c r="B1978" s="3"/>
      <c r="C1978" s="3"/>
      <c r="D1978" s="3"/>
      <c r="E1978" s="3"/>
      <c r="F1978" s="3"/>
      <c r="G1978" s="3"/>
      <c r="I1978" s="3"/>
      <c r="J1978" s="140"/>
      <c r="K1978" s="83"/>
      <c r="L1978" s="140"/>
      <c r="M1978" s="83"/>
      <c r="N1978" s="3"/>
      <c r="O1978" s="3"/>
      <c r="P1978" s="3"/>
    </row>
    <row r="1979" spans="1:16" ht="11.25" x14ac:dyDescent="0.2">
      <c r="A1979" s="3"/>
      <c r="B1979" s="3"/>
      <c r="C1979" s="3"/>
      <c r="D1979" s="3"/>
      <c r="E1979" s="3"/>
      <c r="F1979" s="3"/>
      <c r="G1979" s="3"/>
      <c r="I1979" s="3"/>
      <c r="J1979" s="140"/>
      <c r="K1979" s="83"/>
      <c r="L1979" s="140"/>
      <c r="M1979" s="83"/>
      <c r="N1979" s="3"/>
      <c r="O1979" s="3"/>
      <c r="P1979" s="3"/>
    </row>
    <row r="1980" spans="1:16" ht="11.25" x14ac:dyDescent="0.2">
      <c r="A1980" s="3"/>
      <c r="B1980" s="3"/>
      <c r="C1980" s="3"/>
      <c r="D1980" s="3"/>
      <c r="E1980" s="3"/>
      <c r="F1980" s="3"/>
      <c r="G1980" s="3"/>
      <c r="I1980" s="3"/>
      <c r="J1980" s="140"/>
      <c r="K1980" s="83"/>
      <c r="L1980" s="140"/>
      <c r="M1980" s="83"/>
      <c r="N1980" s="3"/>
      <c r="O1980" s="3"/>
      <c r="P1980" s="3"/>
    </row>
    <row r="1981" spans="1:16" ht="11.25" x14ac:dyDescent="0.2">
      <c r="A1981" s="3"/>
      <c r="B1981" s="3"/>
      <c r="C1981" s="3"/>
      <c r="D1981" s="3"/>
      <c r="E1981" s="3"/>
      <c r="F1981" s="3"/>
      <c r="G1981" s="3"/>
      <c r="I1981" s="3"/>
      <c r="J1981" s="140"/>
      <c r="K1981" s="83"/>
      <c r="L1981" s="140"/>
      <c r="M1981" s="83"/>
      <c r="N1981" s="3"/>
      <c r="O1981" s="3"/>
      <c r="P1981" s="3"/>
    </row>
    <row r="1982" spans="1:16" ht="11.25" x14ac:dyDescent="0.2">
      <c r="A1982" s="3"/>
      <c r="B1982" s="3"/>
      <c r="C1982" s="3"/>
      <c r="D1982" s="3"/>
      <c r="E1982" s="3"/>
      <c r="F1982" s="3"/>
      <c r="G1982" s="3"/>
      <c r="I1982" s="3"/>
      <c r="J1982" s="140"/>
      <c r="K1982" s="83"/>
      <c r="L1982" s="140"/>
      <c r="M1982" s="83"/>
      <c r="N1982" s="3"/>
      <c r="O1982" s="3"/>
      <c r="P1982" s="3"/>
    </row>
    <row r="1983" spans="1:16" ht="11.25" x14ac:dyDescent="0.2">
      <c r="A1983" s="3"/>
      <c r="B1983" s="3"/>
      <c r="C1983" s="3"/>
      <c r="D1983" s="3"/>
      <c r="E1983" s="3"/>
      <c r="F1983" s="3"/>
      <c r="G1983" s="3"/>
      <c r="I1983" s="3"/>
      <c r="J1983" s="140"/>
      <c r="K1983" s="83"/>
      <c r="L1983" s="140"/>
      <c r="M1983" s="83"/>
      <c r="N1983" s="3"/>
      <c r="O1983" s="3"/>
      <c r="P1983" s="3"/>
    </row>
    <row r="1984" spans="1:16" ht="11.25" x14ac:dyDescent="0.2">
      <c r="A1984" s="3"/>
      <c r="B1984" s="3"/>
      <c r="C1984" s="3"/>
      <c r="D1984" s="3"/>
      <c r="E1984" s="3"/>
      <c r="F1984" s="3"/>
      <c r="G1984" s="3"/>
      <c r="I1984" s="3"/>
      <c r="J1984" s="140"/>
      <c r="K1984" s="83"/>
      <c r="L1984" s="140"/>
      <c r="M1984" s="83"/>
      <c r="N1984" s="3"/>
      <c r="O1984" s="3"/>
      <c r="P1984" s="3"/>
    </row>
    <row r="1985" spans="1:16" ht="11.25" x14ac:dyDescent="0.2">
      <c r="A1985" s="3"/>
      <c r="B1985" s="3"/>
      <c r="C1985" s="3"/>
      <c r="D1985" s="3"/>
      <c r="E1985" s="3"/>
      <c r="F1985" s="3"/>
      <c r="G1985" s="3"/>
      <c r="I1985" s="3"/>
      <c r="J1985" s="140"/>
      <c r="K1985" s="83"/>
      <c r="L1985" s="140"/>
      <c r="M1985" s="83"/>
      <c r="N1985" s="3"/>
      <c r="O1985" s="3"/>
      <c r="P1985" s="3"/>
    </row>
    <row r="1986" spans="1:16" ht="11.25" x14ac:dyDescent="0.2">
      <c r="A1986" s="3"/>
      <c r="B1986" s="3"/>
      <c r="C1986" s="3"/>
      <c r="D1986" s="3"/>
      <c r="E1986" s="3"/>
      <c r="F1986" s="3"/>
      <c r="G1986" s="3"/>
      <c r="I1986" s="3"/>
      <c r="J1986" s="140"/>
      <c r="K1986" s="83"/>
      <c r="L1986" s="140"/>
      <c r="M1986" s="83"/>
      <c r="N1986" s="3"/>
      <c r="O1986" s="3"/>
      <c r="P1986" s="3"/>
    </row>
    <row r="1987" spans="1:16" ht="11.25" x14ac:dyDescent="0.2">
      <c r="A1987" s="3"/>
      <c r="B1987" s="3"/>
      <c r="C1987" s="3"/>
      <c r="D1987" s="3"/>
      <c r="E1987" s="3"/>
      <c r="F1987" s="3"/>
      <c r="G1987" s="3"/>
      <c r="I1987" s="3"/>
      <c r="J1987" s="140"/>
      <c r="K1987" s="83"/>
      <c r="L1987" s="140"/>
      <c r="M1987" s="83"/>
      <c r="N1987" s="3"/>
      <c r="O1987" s="3"/>
      <c r="P1987" s="3"/>
    </row>
    <row r="1988" spans="1:16" ht="11.25" x14ac:dyDescent="0.2">
      <c r="A1988" s="3"/>
      <c r="B1988" s="3"/>
      <c r="C1988" s="3"/>
      <c r="D1988" s="3"/>
      <c r="E1988" s="3"/>
      <c r="F1988" s="3"/>
      <c r="G1988" s="3"/>
      <c r="I1988" s="3"/>
      <c r="J1988" s="140"/>
      <c r="K1988" s="83"/>
      <c r="L1988" s="140"/>
      <c r="M1988" s="83"/>
      <c r="N1988" s="3"/>
      <c r="O1988" s="3"/>
      <c r="P1988" s="3"/>
    </row>
    <row r="1989" spans="1:16" ht="11.25" x14ac:dyDescent="0.2">
      <c r="A1989" s="3"/>
      <c r="B1989" s="3"/>
      <c r="C1989" s="3"/>
      <c r="D1989" s="3"/>
      <c r="E1989" s="3"/>
      <c r="F1989" s="3"/>
      <c r="G1989" s="3"/>
      <c r="I1989" s="3"/>
      <c r="J1989" s="140"/>
      <c r="K1989" s="83"/>
      <c r="L1989" s="140"/>
      <c r="M1989" s="83"/>
      <c r="N1989" s="3"/>
      <c r="O1989" s="3"/>
      <c r="P1989" s="3"/>
    </row>
    <row r="1990" spans="1:16" ht="11.25" x14ac:dyDescent="0.2">
      <c r="A1990" s="3"/>
      <c r="B1990" s="3"/>
      <c r="C1990" s="3"/>
      <c r="D1990" s="3"/>
      <c r="E1990" s="3"/>
      <c r="F1990" s="3"/>
      <c r="G1990" s="3"/>
      <c r="I1990" s="3"/>
      <c r="J1990" s="140"/>
      <c r="K1990" s="83"/>
      <c r="L1990" s="140"/>
      <c r="M1990" s="83"/>
      <c r="N1990" s="3"/>
      <c r="O1990" s="3"/>
      <c r="P1990" s="3"/>
    </row>
    <row r="1991" spans="1:16" ht="11.25" x14ac:dyDescent="0.2">
      <c r="A1991" s="3"/>
      <c r="B1991" s="3"/>
      <c r="C1991" s="3"/>
      <c r="D1991" s="3"/>
      <c r="E1991" s="3"/>
      <c r="F1991" s="3"/>
      <c r="G1991" s="3"/>
      <c r="I1991" s="3"/>
      <c r="J1991" s="140"/>
      <c r="K1991" s="83"/>
      <c r="L1991" s="140"/>
      <c r="M1991" s="83"/>
      <c r="N1991" s="3"/>
      <c r="O1991" s="3"/>
      <c r="P1991" s="3"/>
    </row>
    <row r="1992" spans="1:16" ht="11.25" x14ac:dyDescent="0.2">
      <c r="A1992" s="3"/>
      <c r="B1992" s="3"/>
      <c r="C1992" s="3"/>
      <c r="D1992" s="3"/>
      <c r="E1992" s="3"/>
      <c r="F1992" s="3"/>
      <c r="G1992" s="3"/>
      <c r="I1992" s="3"/>
      <c r="J1992" s="140"/>
      <c r="K1992" s="83"/>
      <c r="L1992" s="140"/>
      <c r="M1992" s="83"/>
      <c r="N1992" s="3"/>
      <c r="O1992" s="3"/>
      <c r="P1992" s="3"/>
    </row>
    <row r="1993" spans="1:16" ht="11.25" x14ac:dyDescent="0.2">
      <c r="A1993" s="3"/>
      <c r="B1993" s="3"/>
      <c r="C1993" s="3"/>
      <c r="D1993" s="3"/>
      <c r="E1993" s="3"/>
      <c r="F1993" s="3"/>
      <c r="G1993" s="3"/>
      <c r="I1993" s="3"/>
      <c r="J1993" s="140"/>
      <c r="K1993" s="83"/>
      <c r="L1993" s="140"/>
      <c r="M1993" s="83"/>
      <c r="N1993" s="3"/>
      <c r="O1993" s="3"/>
      <c r="P1993" s="3"/>
    </row>
    <row r="1994" spans="1:16" ht="11.25" x14ac:dyDescent="0.2">
      <c r="A1994" s="3"/>
      <c r="B1994" s="3"/>
      <c r="C1994" s="3"/>
      <c r="D1994" s="3"/>
      <c r="E1994" s="3"/>
      <c r="F1994" s="3"/>
      <c r="G1994" s="3"/>
      <c r="I1994" s="3"/>
      <c r="J1994" s="140"/>
      <c r="K1994" s="83"/>
      <c r="L1994" s="140"/>
      <c r="M1994" s="83"/>
      <c r="N1994" s="3"/>
      <c r="O1994" s="3"/>
      <c r="P1994" s="3"/>
    </row>
    <row r="1995" spans="1:16" ht="11.25" x14ac:dyDescent="0.2">
      <c r="A1995" s="3"/>
      <c r="B1995" s="3"/>
      <c r="C1995" s="3"/>
      <c r="D1995" s="3"/>
      <c r="E1995" s="3"/>
      <c r="F1995" s="3"/>
      <c r="G1995" s="3"/>
      <c r="I1995" s="3"/>
      <c r="J1995" s="140"/>
      <c r="K1995" s="83"/>
      <c r="L1995" s="140"/>
      <c r="M1995" s="83"/>
      <c r="N1995" s="3"/>
      <c r="O1995" s="3"/>
      <c r="P1995" s="3"/>
    </row>
    <row r="1996" spans="1:16" ht="11.25" x14ac:dyDescent="0.2">
      <c r="A1996" s="3"/>
      <c r="B1996" s="3"/>
      <c r="C1996" s="3"/>
      <c r="D1996" s="3"/>
      <c r="E1996" s="3"/>
      <c r="F1996" s="3"/>
      <c r="G1996" s="3"/>
      <c r="I1996" s="3"/>
      <c r="J1996" s="140"/>
      <c r="K1996" s="83"/>
      <c r="L1996" s="140"/>
      <c r="M1996" s="83"/>
      <c r="N1996" s="3"/>
      <c r="O1996" s="3"/>
      <c r="P1996" s="3"/>
    </row>
    <row r="1997" spans="1:16" ht="11.25" x14ac:dyDescent="0.2">
      <c r="A1997" s="3"/>
      <c r="B1997" s="3"/>
      <c r="C1997" s="3"/>
      <c r="D1997" s="3"/>
      <c r="E1997" s="3"/>
      <c r="F1997" s="3"/>
      <c r="G1997" s="3"/>
      <c r="I1997" s="3"/>
      <c r="J1997" s="140"/>
      <c r="K1997" s="83"/>
      <c r="L1997" s="140"/>
      <c r="M1997" s="83"/>
      <c r="N1997" s="3"/>
      <c r="O1997" s="3"/>
      <c r="P1997" s="3"/>
    </row>
    <row r="1998" spans="1:16" ht="11.25" x14ac:dyDescent="0.2">
      <c r="A1998" s="3"/>
      <c r="B1998" s="3"/>
      <c r="C1998" s="3"/>
      <c r="D1998" s="3"/>
      <c r="E1998" s="3"/>
      <c r="F1998" s="3"/>
      <c r="G1998" s="3"/>
      <c r="I1998" s="3"/>
      <c r="J1998" s="140"/>
      <c r="K1998" s="83"/>
      <c r="L1998" s="140"/>
      <c r="M1998" s="83"/>
      <c r="N1998" s="3"/>
      <c r="O1998" s="3"/>
      <c r="P1998" s="3"/>
    </row>
    <row r="1999" spans="1:16" ht="11.25" x14ac:dyDescent="0.2">
      <c r="A1999" s="3"/>
      <c r="B1999" s="3"/>
      <c r="C1999" s="3"/>
      <c r="D1999" s="3"/>
      <c r="E1999" s="3"/>
      <c r="F1999" s="3"/>
      <c r="G1999" s="3"/>
      <c r="I1999" s="3"/>
      <c r="J1999" s="140"/>
      <c r="K1999" s="83"/>
      <c r="L1999" s="140"/>
      <c r="M1999" s="83"/>
      <c r="N1999" s="3"/>
      <c r="O1999" s="3"/>
      <c r="P1999" s="3"/>
    </row>
    <row r="2000" spans="1:16" ht="11.25" x14ac:dyDescent="0.2">
      <c r="A2000" s="3"/>
      <c r="B2000" s="3"/>
      <c r="C2000" s="3"/>
      <c r="D2000" s="3"/>
      <c r="E2000" s="3"/>
      <c r="F2000" s="3"/>
      <c r="G2000" s="3"/>
      <c r="I2000" s="3"/>
      <c r="J2000" s="140"/>
      <c r="K2000" s="83"/>
      <c r="L2000" s="140"/>
      <c r="M2000" s="83"/>
      <c r="N2000" s="3"/>
      <c r="O2000" s="3"/>
      <c r="P2000" s="3"/>
    </row>
    <row r="2001" spans="1:16" ht="11.25" x14ac:dyDescent="0.2">
      <c r="A2001" s="3"/>
      <c r="B2001" s="3"/>
      <c r="C2001" s="3"/>
      <c r="D2001" s="3"/>
      <c r="E2001" s="3"/>
      <c r="F2001" s="3"/>
      <c r="G2001" s="3"/>
      <c r="I2001" s="3"/>
      <c r="J2001" s="140"/>
      <c r="K2001" s="83"/>
      <c r="L2001" s="140"/>
      <c r="M2001" s="83"/>
      <c r="N2001" s="3"/>
      <c r="O2001" s="3"/>
      <c r="P2001" s="3"/>
    </row>
    <row r="2002" spans="1:16" ht="11.25" x14ac:dyDescent="0.2">
      <c r="A2002" s="3"/>
      <c r="B2002" s="3"/>
      <c r="C2002" s="3"/>
      <c r="D2002" s="3"/>
      <c r="E2002" s="3"/>
      <c r="F2002" s="3"/>
      <c r="G2002" s="3"/>
      <c r="I2002" s="3"/>
      <c r="J2002" s="140"/>
      <c r="K2002" s="83"/>
      <c r="L2002" s="140"/>
      <c r="M2002" s="83"/>
      <c r="N2002" s="3"/>
      <c r="O2002" s="3"/>
      <c r="P2002" s="3"/>
    </row>
    <row r="2003" spans="1:16" ht="11.25" x14ac:dyDescent="0.2">
      <c r="A2003" s="3"/>
      <c r="B2003" s="3"/>
      <c r="C2003" s="3"/>
      <c r="D2003" s="3"/>
      <c r="E2003" s="3"/>
      <c r="F2003" s="3"/>
      <c r="G2003" s="3"/>
      <c r="I2003" s="3"/>
      <c r="J2003" s="140"/>
      <c r="K2003" s="83"/>
      <c r="L2003" s="140"/>
      <c r="M2003" s="83"/>
      <c r="N2003" s="3"/>
      <c r="O2003" s="3"/>
      <c r="P2003" s="3"/>
    </row>
    <row r="2004" spans="1:16" ht="11.25" x14ac:dyDescent="0.2">
      <c r="A2004" s="3"/>
      <c r="B2004" s="3"/>
      <c r="C2004" s="3"/>
      <c r="D2004" s="3"/>
      <c r="E2004" s="3"/>
      <c r="F2004" s="3"/>
      <c r="G2004" s="3"/>
      <c r="I2004" s="3"/>
      <c r="J2004" s="140"/>
      <c r="K2004" s="83"/>
      <c r="L2004" s="140"/>
      <c r="M2004" s="83"/>
      <c r="N2004" s="3"/>
      <c r="O2004" s="3"/>
      <c r="P2004" s="3"/>
    </row>
    <row r="2005" spans="1:16" ht="11.25" x14ac:dyDescent="0.2">
      <c r="A2005" s="3"/>
      <c r="B2005" s="3"/>
      <c r="C2005" s="3"/>
      <c r="D2005" s="3"/>
      <c r="E2005" s="3"/>
      <c r="F2005" s="3"/>
      <c r="G2005" s="3"/>
      <c r="I2005" s="3"/>
      <c r="J2005" s="140"/>
      <c r="K2005" s="83"/>
      <c r="L2005" s="140"/>
      <c r="M2005" s="83"/>
      <c r="N2005" s="3"/>
      <c r="O2005" s="3"/>
      <c r="P2005" s="3"/>
    </row>
    <row r="2006" spans="1:16" ht="11.25" x14ac:dyDescent="0.2">
      <c r="A2006" s="3"/>
      <c r="B2006" s="3"/>
      <c r="C2006" s="3"/>
      <c r="D2006" s="3"/>
      <c r="E2006" s="3"/>
      <c r="F2006" s="3"/>
      <c r="G2006" s="3"/>
      <c r="I2006" s="3"/>
      <c r="J2006" s="140"/>
      <c r="K2006" s="83"/>
      <c r="L2006" s="140"/>
      <c r="M2006" s="83"/>
      <c r="N2006" s="3"/>
      <c r="O2006" s="3"/>
      <c r="P2006" s="3"/>
    </row>
    <row r="2007" spans="1:16" ht="11.25" x14ac:dyDescent="0.2">
      <c r="A2007" s="3"/>
      <c r="B2007" s="3"/>
      <c r="C2007" s="3"/>
      <c r="D2007" s="3"/>
      <c r="E2007" s="3"/>
      <c r="F2007" s="3"/>
      <c r="G2007" s="3"/>
      <c r="I2007" s="3"/>
      <c r="J2007" s="140"/>
      <c r="K2007" s="83"/>
      <c r="L2007" s="140"/>
      <c r="M2007" s="83"/>
      <c r="N2007" s="3"/>
      <c r="O2007" s="3"/>
      <c r="P2007" s="3"/>
    </row>
    <row r="2008" spans="1:16" ht="11.25" x14ac:dyDescent="0.2">
      <c r="A2008" s="3"/>
      <c r="B2008" s="3"/>
      <c r="C2008" s="3"/>
      <c r="D2008" s="3"/>
      <c r="E2008" s="3"/>
      <c r="F2008" s="3"/>
      <c r="G2008" s="3"/>
      <c r="I2008" s="3"/>
      <c r="J2008" s="140"/>
      <c r="K2008" s="83"/>
      <c r="L2008" s="140"/>
      <c r="M2008" s="83"/>
      <c r="N2008" s="3"/>
      <c r="O2008" s="3"/>
      <c r="P2008" s="3"/>
    </row>
    <row r="2009" spans="1:16" ht="11.25" x14ac:dyDescent="0.2">
      <c r="A2009" s="3"/>
      <c r="B2009" s="3"/>
      <c r="C2009" s="3"/>
      <c r="D2009" s="3"/>
      <c r="E2009" s="3"/>
      <c r="F2009" s="3"/>
      <c r="G2009" s="3"/>
      <c r="I2009" s="3"/>
      <c r="J2009" s="140"/>
      <c r="K2009" s="83"/>
      <c r="L2009" s="140"/>
      <c r="M2009" s="83"/>
      <c r="N2009" s="3"/>
      <c r="O2009" s="3"/>
      <c r="P2009" s="3"/>
    </row>
    <row r="2010" spans="1:16" ht="11.25" x14ac:dyDescent="0.2">
      <c r="A2010" s="3"/>
      <c r="B2010" s="3"/>
      <c r="C2010" s="3"/>
      <c r="D2010" s="3"/>
      <c r="E2010" s="3"/>
      <c r="F2010" s="3"/>
      <c r="G2010" s="3"/>
      <c r="I2010" s="3"/>
      <c r="J2010" s="140"/>
      <c r="K2010" s="83"/>
      <c r="L2010" s="140"/>
      <c r="M2010" s="83"/>
      <c r="N2010" s="3"/>
      <c r="O2010" s="3"/>
      <c r="P2010" s="3"/>
    </row>
    <row r="2011" spans="1:16" ht="11.25" x14ac:dyDescent="0.2">
      <c r="A2011" s="3"/>
      <c r="B2011" s="3"/>
      <c r="C2011" s="3"/>
      <c r="D2011" s="3"/>
      <c r="E2011" s="3"/>
      <c r="F2011" s="3"/>
      <c r="G2011" s="3"/>
      <c r="I2011" s="3"/>
      <c r="J2011" s="140"/>
      <c r="K2011" s="83"/>
      <c r="L2011" s="140"/>
      <c r="M2011" s="83"/>
      <c r="N2011" s="3"/>
      <c r="O2011" s="3"/>
      <c r="P2011" s="3"/>
    </row>
    <row r="2012" spans="1:16" ht="11.25" x14ac:dyDescent="0.2">
      <c r="A2012" s="3"/>
      <c r="B2012" s="3"/>
      <c r="C2012" s="3"/>
      <c r="D2012" s="3"/>
      <c r="E2012" s="3"/>
      <c r="F2012" s="3"/>
      <c r="G2012" s="3"/>
      <c r="I2012" s="3"/>
      <c r="J2012" s="140"/>
      <c r="K2012" s="83"/>
      <c r="L2012" s="140"/>
      <c r="M2012" s="83"/>
      <c r="N2012" s="3"/>
      <c r="O2012" s="3"/>
      <c r="P2012" s="3"/>
    </row>
    <row r="2013" spans="1:16" ht="11.25" x14ac:dyDescent="0.2">
      <c r="A2013" s="3"/>
      <c r="B2013" s="3"/>
      <c r="C2013" s="3"/>
      <c r="D2013" s="3"/>
      <c r="E2013" s="3"/>
      <c r="F2013" s="3"/>
      <c r="G2013" s="3"/>
      <c r="I2013" s="3"/>
      <c r="J2013" s="140"/>
      <c r="K2013" s="83"/>
      <c r="L2013" s="140"/>
      <c r="M2013" s="83"/>
      <c r="N2013" s="3"/>
      <c r="O2013" s="3"/>
      <c r="P2013" s="3"/>
    </row>
    <row r="2014" spans="1:16" ht="11.25" x14ac:dyDescent="0.2">
      <c r="A2014" s="3"/>
      <c r="B2014" s="3"/>
      <c r="C2014" s="3"/>
      <c r="D2014" s="3"/>
      <c r="E2014" s="3"/>
      <c r="F2014" s="3"/>
      <c r="G2014" s="3"/>
      <c r="I2014" s="3"/>
      <c r="J2014" s="140"/>
      <c r="K2014" s="83"/>
      <c r="L2014" s="140"/>
      <c r="M2014" s="83"/>
      <c r="N2014" s="3"/>
      <c r="O2014" s="3"/>
      <c r="P2014" s="3"/>
    </row>
    <row r="2015" spans="1:16" ht="11.25" x14ac:dyDescent="0.2">
      <c r="A2015" s="3"/>
      <c r="B2015" s="3"/>
      <c r="C2015" s="3"/>
      <c r="D2015" s="3"/>
      <c r="E2015" s="3"/>
      <c r="F2015" s="3"/>
      <c r="G2015" s="3"/>
      <c r="I2015" s="3"/>
      <c r="J2015" s="140"/>
      <c r="K2015" s="83"/>
      <c r="L2015" s="140"/>
      <c r="M2015" s="83"/>
      <c r="N2015" s="3"/>
      <c r="O2015" s="3"/>
      <c r="P2015" s="3"/>
    </row>
    <row r="2016" spans="1:16" ht="11.25" x14ac:dyDescent="0.2">
      <c r="A2016" s="3"/>
      <c r="B2016" s="3"/>
      <c r="C2016" s="3"/>
      <c r="D2016" s="3"/>
      <c r="E2016" s="3"/>
      <c r="F2016" s="3"/>
      <c r="G2016" s="3"/>
      <c r="I2016" s="3"/>
      <c r="J2016" s="140"/>
      <c r="K2016" s="83"/>
      <c r="L2016" s="140"/>
      <c r="M2016" s="83"/>
      <c r="N2016" s="3"/>
      <c r="O2016" s="3"/>
      <c r="P2016" s="3"/>
    </row>
    <row r="2017" spans="1:16" ht="11.25" x14ac:dyDescent="0.2">
      <c r="A2017" s="3"/>
      <c r="B2017" s="3"/>
      <c r="C2017" s="3"/>
      <c r="D2017" s="3"/>
      <c r="E2017" s="3"/>
      <c r="F2017" s="3"/>
      <c r="G2017" s="3"/>
      <c r="I2017" s="3"/>
      <c r="J2017" s="140"/>
      <c r="K2017" s="83"/>
      <c r="L2017" s="140"/>
      <c r="M2017" s="83"/>
      <c r="N2017" s="3"/>
      <c r="O2017" s="3"/>
      <c r="P2017" s="3"/>
    </row>
    <row r="2018" spans="1:16" ht="11.25" x14ac:dyDescent="0.2">
      <c r="A2018" s="3"/>
      <c r="B2018" s="3"/>
      <c r="C2018" s="3"/>
      <c r="D2018" s="3"/>
      <c r="E2018" s="3"/>
      <c r="F2018" s="3"/>
      <c r="G2018" s="3"/>
      <c r="I2018" s="3"/>
      <c r="J2018" s="140"/>
      <c r="K2018" s="83"/>
      <c r="L2018" s="140"/>
      <c r="M2018" s="83"/>
      <c r="N2018" s="3"/>
      <c r="O2018" s="3"/>
      <c r="P2018" s="3"/>
    </row>
    <row r="2019" spans="1:16" ht="11.25" x14ac:dyDescent="0.2">
      <c r="A2019" s="3"/>
      <c r="B2019" s="3"/>
      <c r="C2019" s="3"/>
      <c r="D2019" s="3"/>
      <c r="E2019" s="3"/>
      <c r="F2019" s="3"/>
      <c r="G2019" s="3"/>
      <c r="I2019" s="3"/>
      <c r="J2019" s="140"/>
      <c r="K2019" s="83"/>
      <c r="L2019" s="140"/>
      <c r="M2019" s="83"/>
      <c r="N2019" s="3"/>
      <c r="O2019" s="3"/>
      <c r="P2019" s="3"/>
    </row>
    <row r="2020" spans="1:16" ht="11.25" x14ac:dyDescent="0.2">
      <c r="A2020" s="3"/>
      <c r="B2020" s="3"/>
      <c r="C2020" s="3"/>
      <c r="D2020" s="3"/>
      <c r="E2020" s="3"/>
      <c r="F2020" s="3"/>
      <c r="G2020" s="3"/>
      <c r="I2020" s="3"/>
      <c r="J2020" s="140"/>
      <c r="K2020" s="83"/>
      <c r="L2020" s="140"/>
      <c r="M2020" s="83"/>
      <c r="N2020" s="3"/>
      <c r="O2020" s="3"/>
      <c r="P2020" s="3"/>
    </row>
    <row r="2021" spans="1:16" ht="11.25" x14ac:dyDescent="0.2">
      <c r="A2021" s="3"/>
      <c r="B2021" s="3"/>
      <c r="C2021" s="3"/>
      <c r="D2021" s="3"/>
      <c r="E2021" s="3"/>
      <c r="F2021" s="3"/>
      <c r="G2021" s="3"/>
      <c r="I2021" s="3"/>
      <c r="J2021" s="140"/>
      <c r="K2021" s="83"/>
      <c r="L2021" s="140"/>
      <c r="M2021" s="83"/>
      <c r="N2021" s="3"/>
      <c r="O2021" s="3"/>
      <c r="P2021" s="3"/>
    </row>
    <row r="2022" spans="1:16" ht="11.25" x14ac:dyDescent="0.2">
      <c r="A2022" s="3"/>
      <c r="B2022" s="3"/>
      <c r="C2022" s="3"/>
      <c r="D2022" s="3"/>
      <c r="E2022" s="3"/>
      <c r="F2022" s="3"/>
      <c r="G2022" s="3"/>
      <c r="I2022" s="3"/>
      <c r="J2022" s="140"/>
      <c r="K2022" s="83"/>
      <c r="L2022" s="140"/>
      <c r="M2022" s="83"/>
      <c r="N2022" s="3"/>
      <c r="O2022" s="3"/>
      <c r="P2022" s="3"/>
    </row>
    <row r="2023" spans="1:16" ht="11.25" x14ac:dyDescent="0.2">
      <c r="A2023" s="3"/>
      <c r="B2023" s="3"/>
      <c r="C2023" s="3"/>
      <c r="D2023" s="3"/>
      <c r="E2023" s="3"/>
      <c r="F2023" s="3"/>
      <c r="G2023" s="3"/>
      <c r="I2023" s="3"/>
      <c r="J2023" s="140"/>
      <c r="K2023" s="83"/>
      <c r="L2023" s="140"/>
      <c r="M2023" s="83"/>
      <c r="N2023" s="3"/>
      <c r="O2023" s="3"/>
      <c r="P2023" s="3"/>
    </row>
    <row r="2024" spans="1:16" ht="11.25" x14ac:dyDescent="0.2">
      <c r="A2024" s="3"/>
      <c r="B2024" s="3"/>
      <c r="C2024" s="3"/>
      <c r="D2024" s="3"/>
      <c r="E2024" s="3"/>
      <c r="F2024" s="3"/>
      <c r="G2024" s="3"/>
      <c r="I2024" s="3"/>
      <c r="J2024" s="140"/>
      <c r="K2024" s="83"/>
      <c r="L2024" s="140"/>
      <c r="M2024" s="83"/>
      <c r="N2024" s="3"/>
      <c r="O2024" s="3"/>
      <c r="P2024" s="3"/>
    </row>
    <row r="2025" spans="1:16" ht="11.25" x14ac:dyDescent="0.2">
      <c r="A2025" s="3"/>
      <c r="B2025" s="3"/>
      <c r="C2025" s="3"/>
      <c r="D2025" s="3"/>
      <c r="E2025" s="3"/>
      <c r="F2025" s="3"/>
      <c r="G2025" s="3"/>
      <c r="I2025" s="3"/>
      <c r="J2025" s="140"/>
      <c r="K2025" s="83"/>
      <c r="L2025" s="140"/>
      <c r="M2025" s="83"/>
      <c r="N2025" s="3"/>
      <c r="O2025" s="3"/>
      <c r="P2025" s="3"/>
    </row>
    <row r="2026" spans="1:16" ht="11.25" x14ac:dyDescent="0.2">
      <c r="A2026" s="3"/>
      <c r="B2026" s="3"/>
      <c r="C2026" s="3"/>
      <c r="D2026" s="3"/>
      <c r="E2026" s="3"/>
      <c r="F2026" s="3"/>
      <c r="G2026" s="3"/>
      <c r="I2026" s="3"/>
      <c r="J2026" s="140"/>
      <c r="K2026" s="83"/>
      <c r="L2026" s="140"/>
      <c r="M2026" s="83"/>
      <c r="N2026" s="3"/>
      <c r="O2026" s="3"/>
      <c r="P2026" s="3"/>
    </row>
    <row r="2027" spans="1:16" ht="11.25" x14ac:dyDescent="0.2">
      <c r="A2027" s="3"/>
      <c r="B2027" s="3"/>
      <c r="C2027" s="3"/>
      <c r="D2027" s="3"/>
      <c r="E2027" s="3"/>
      <c r="F2027" s="3"/>
      <c r="G2027" s="3"/>
      <c r="I2027" s="3"/>
      <c r="J2027" s="140"/>
      <c r="K2027" s="83"/>
      <c r="L2027" s="140"/>
      <c r="M2027" s="83"/>
      <c r="N2027" s="3"/>
      <c r="O2027" s="3"/>
      <c r="P2027" s="3"/>
    </row>
    <row r="2028" spans="1:16" ht="11.25" x14ac:dyDescent="0.2">
      <c r="A2028" s="3"/>
      <c r="B2028" s="3"/>
      <c r="C2028" s="3"/>
      <c r="D2028" s="3"/>
      <c r="E2028" s="3"/>
      <c r="F2028" s="3"/>
      <c r="G2028" s="3"/>
      <c r="I2028" s="3"/>
      <c r="J2028" s="140"/>
      <c r="K2028" s="83"/>
      <c r="L2028" s="140"/>
      <c r="M2028" s="83"/>
      <c r="N2028" s="3"/>
      <c r="O2028" s="3"/>
      <c r="P2028" s="3"/>
    </row>
    <row r="2029" spans="1:16" ht="11.25" x14ac:dyDescent="0.2">
      <c r="A2029" s="3"/>
      <c r="B2029" s="3"/>
      <c r="C2029" s="3"/>
      <c r="D2029" s="3"/>
      <c r="E2029" s="3"/>
      <c r="F2029" s="3"/>
      <c r="G2029" s="3"/>
      <c r="I2029" s="3"/>
      <c r="J2029" s="140"/>
      <c r="K2029" s="83"/>
      <c r="L2029" s="140"/>
      <c r="M2029" s="83"/>
      <c r="N2029" s="3"/>
      <c r="O2029" s="3"/>
      <c r="P2029" s="3"/>
    </row>
    <row r="2030" spans="1:16" ht="11.25" x14ac:dyDescent="0.2">
      <c r="A2030" s="3"/>
      <c r="B2030" s="3"/>
      <c r="C2030" s="3"/>
      <c r="D2030" s="3"/>
      <c r="E2030" s="3"/>
      <c r="F2030" s="3"/>
      <c r="G2030" s="3"/>
      <c r="I2030" s="3"/>
      <c r="J2030" s="140"/>
      <c r="K2030" s="83"/>
      <c r="L2030" s="140"/>
      <c r="M2030" s="83"/>
      <c r="N2030" s="3"/>
      <c r="O2030" s="3"/>
      <c r="P2030" s="3"/>
    </row>
    <row r="2031" spans="1:16" ht="11.25" x14ac:dyDescent="0.2">
      <c r="A2031" s="3"/>
      <c r="B2031" s="3"/>
      <c r="C2031" s="3"/>
      <c r="D2031" s="3"/>
      <c r="E2031" s="3"/>
      <c r="F2031" s="3"/>
      <c r="G2031" s="3"/>
      <c r="I2031" s="3"/>
      <c r="J2031" s="140"/>
      <c r="K2031" s="83"/>
      <c r="L2031" s="140"/>
      <c r="M2031" s="83"/>
      <c r="N2031" s="3"/>
      <c r="O2031" s="3"/>
      <c r="P2031" s="3"/>
    </row>
    <row r="2032" spans="1:16" ht="11.25" x14ac:dyDescent="0.2">
      <c r="A2032" s="3"/>
      <c r="B2032" s="3"/>
      <c r="C2032" s="3"/>
      <c r="D2032" s="3"/>
      <c r="E2032" s="3"/>
      <c r="F2032" s="3"/>
      <c r="G2032" s="3"/>
      <c r="I2032" s="3"/>
      <c r="J2032" s="140"/>
      <c r="K2032" s="83"/>
      <c r="L2032" s="140"/>
      <c r="M2032" s="83"/>
      <c r="N2032" s="3"/>
      <c r="O2032" s="3"/>
      <c r="P2032" s="3"/>
    </row>
    <row r="2033" spans="1:16" ht="11.25" x14ac:dyDescent="0.2">
      <c r="A2033" s="3"/>
      <c r="B2033" s="3"/>
      <c r="C2033" s="3"/>
      <c r="D2033" s="3"/>
      <c r="E2033" s="3"/>
      <c r="F2033" s="3"/>
      <c r="G2033" s="3"/>
      <c r="I2033" s="3"/>
      <c r="J2033" s="140"/>
      <c r="K2033" s="83"/>
      <c r="L2033" s="140"/>
      <c r="M2033" s="83"/>
      <c r="N2033" s="3"/>
      <c r="O2033" s="3"/>
      <c r="P2033" s="3"/>
    </row>
    <row r="2034" spans="1:16" ht="11.25" x14ac:dyDescent="0.2">
      <c r="A2034" s="3"/>
      <c r="B2034" s="3"/>
      <c r="C2034" s="3"/>
      <c r="D2034" s="3"/>
      <c r="E2034" s="3"/>
      <c r="F2034" s="3"/>
      <c r="G2034" s="3"/>
      <c r="I2034" s="3"/>
      <c r="J2034" s="140"/>
      <c r="K2034" s="83"/>
      <c r="L2034" s="140"/>
      <c r="M2034" s="83"/>
      <c r="N2034" s="3"/>
      <c r="O2034" s="3"/>
      <c r="P2034" s="3"/>
    </row>
    <row r="2035" spans="1:16" ht="11.25" x14ac:dyDescent="0.2">
      <c r="A2035" s="3"/>
      <c r="B2035" s="3"/>
      <c r="C2035" s="3"/>
      <c r="D2035" s="3"/>
      <c r="E2035" s="3"/>
      <c r="F2035" s="3"/>
      <c r="G2035" s="3"/>
      <c r="I2035" s="3"/>
      <c r="J2035" s="140"/>
      <c r="K2035" s="83"/>
      <c r="L2035" s="140"/>
      <c r="M2035" s="83"/>
      <c r="N2035" s="3"/>
      <c r="O2035" s="3"/>
      <c r="P2035" s="3"/>
    </row>
    <row r="2036" spans="1:16" ht="11.25" x14ac:dyDescent="0.2">
      <c r="A2036" s="3"/>
      <c r="B2036" s="3"/>
      <c r="C2036" s="3"/>
      <c r="D2036" s="3"/>
      <c r="E2036" s="3"/>
      <c r="F2036" s="3"/>
      <c r="G2036" s="3"/>
      <c r="I2036" s="3"/>
      <c r="J2036" s="140"/>
      <c r="K2036" s="83"/>
      <c r="L2036" s="140"/>
      <c r="M2036" s="83"/>
      <c r="N2036" s="3"/>
      <c r="O2036" s="3"/>
      <c r="P2036" s="3"/>
    </row>
    <row r="2037" spans="1:16" ht="11.25" x14ac:dyDescent="0.2">
      <c r="A2037" s="3"/>
      <c r="B2037" s="3"/>
      <c r="C2037" s="3"/>
      <c r="D2037" s="3"/>
      <c r="E2037" s="3"/>
      <c r="F2037" s="3"/>
      <c r="G2037" s="3"/>
      <c r="I2037" s="3"/>
      <c r="J2037" s="140"/>
      <c r="K2037" s="83"/>
      <c r="L2037" s="140"/>
      <c r="M2037" s="83"/>
      <c r="N2037" s="3"/>
      <c r="O2037" s="3"/>
      <c r="P2037" s="3"/>
    </row>
    <row r="2038" spans="1:16" ht="11.25" x14ac:dyDescent="0.2">
      <c r="A2038" s="3"/>
      <c r="B2038" s="3"/>
      <c r="C2038" s="3"/>
      <c r="D2038" s="3"/>
      <c r="E2038" s="3"/>
      <c r="F2038" s="3"/>
      <c r="G2038" s="3"/>
      <c r="I2038" s="3"/>
      <c r="J2038" s="140"/>
      <c r="K2038" s="83"/>
      <c r="L2038" s="140"/>
      <c r="M2038" s="83"/>
      <c r="N2038" s="3"/>
      <c r="O2038" s="3"/>
      <c r="P2038" s="3"/>
    </row>
    <row r="2039" spans="1:16" ht="11.25" x14ac:dyDescent="0.2">
      <c r="A2039" s="3"/>
      <c r="B2039" s="3"/>
      <c r="C2039" s="3"/>
      <c r="D2039" s="3"/>
      <c r="E2039" s="3"/>
      <c r="F2039" s="3"/>
      <c r="G2039" s="3"/>
      <c r="I2039" s="3"/>
      <c r="J2039" s="140"/>
      <c r="K2039" s="83"/>
      <c r="L2039" s="140"/>
      <c r="M2039" s="83"/>
      <c r="N2039" s="3"/>
      <c r="O2039" s="3"/>
      <c r="P2039" s="3"/>
    </row>
    <row r="2040" spans="1:16" ht="11.25" x14ac:dyDescent="0.2">
      <c r="A2040" s="3"/>
      <c r="B2040" s="3"/>
      <c r="C2040" s="3"/>
      <c r="D2040" s="3"/>
      <c r="E2040" s="3"/>
      <c r="F2040" s="3"/>
      <c r="G2040" s="3"/>
      <c r="I2040" s="3"/>
      <c r="J2040" s="140"/>
      <c r="K2040" s="83"/>
      <c r="L2040" s="140"/>
      <c r="M2040" s="83"/>
      <c r="N2040" s="3"/>
      <c r="O2040" s="3"/>
      <c r="P2040" s="3"/>
    </row>
    <row r="2041" spans="1:16" ht="11.25" x14ac:dyDescent="0.2">
      <c r="A2041" s="3"/>
      <c r="B2041" s="3"/>
      <c r="C2041" s="3"/>
      <c r="D2041" s="3"/>
      <c r="E2041" s="3"/>
      <c r="F2041" s="3"/>
      <c r="G2041" s="3"/>
      <c r="I2041" s="3"/>
      <c r="J2041" s="140"/>
      <c r="K2041" s="83"/>
      <c r="L2041" s="140"/>
      <c r="M2041" s="83"/>
      <c r="N2041" s="3"/>
      <c r="O2041" s="3"/>
      <c r="P2041" s="3"/>
    </row>
    <row r="2042" spans="1:16" ht="11.25" x14ac:dyDescent="0.2">
      <c r="A2042" s="3"/>
      <c r="B2042" s="3"/>
      <c r="C2042" s="3"/>
      <c r="D2042" s="3"/>
      <c r="E2042" s="3"/>
      <c r="F2042" s="3"/>
      <c r="G2042" s="3"/>
      <c r="I2042" s="3"/>
      <c r="J2042" s="140"/>
      <c r="K2042" s="83"/>
      <c r="L2042" s="140"/>
      <c r="M2042" s="83"/>
      <c r="N2042" s="3"/>
      <c r="O2042" s="3"/>
      <c r="P2042" s="3"/>
    </row>
    <row r="2043" spans="1:16" ht="11.25" x14ac:dyDescent="0.2">
      <c r="A2043" s="3"/>
      <c r="B2043" s="3"/>
      <c r="C2043" s="3"/>
      <c r="D2043" s="3"/>
      <c r="E2043" s="3"/>
      <c r="F2043" s="3"/>
      <c r="G2043" s="3"/>
      <c r="I2043" s="3"/>
      <c r="J2043" s="140"/>
      <c r="K2043" s="83"/>
      <c r="L2043" s="140"/>
      <c r="M2043" s="83"/>
      <c r="N2043" s="3"/>
      <c r="O2043" s="3"/>
      <c r="P2043" s="3"/>
    </row>
    <row r="2044" spans="1:16" ht="11.25" x14ac:dyDescent="0.2">
      <c r="A2044" s="3"/>
      <c r="B2044" s="3"/>
      <c r="C2044" s="3"/>
      <c r="D2044" s="3"/>
      <c r="E2044" s="3"/>
      <c r="F2044" s="3"/>
      <c r="G2044" s="3"/>
      <c r="I2044" s="3"/>
      <c r="J2044" s="140"/>
      <c r="K2044" s="83"/>
      <c r="L2044" s="140"/>
      <c r="M2044" s="83"/>
      <c r="N2044" s="3"/>
      <c r="O2044" s="3"/>
      <c r="P2044" s="3"/>
    </row>
    <row r="2045" spans="1:16" ht="11.25" x14ac:dyDescent="0.2">
      <c r="A2045" s="3"/>
      <c r="B2045" s="3"/>
      <c r="C2045" s="3"/>
      <c r="D2045" s="3"/>
      <c r="E2045" s="3"/>
      <c r="F2045" s="3"/>
      <c r="G2045" s="3"/>
      <c r="I2045" s="3"/>
      <c r="J2045" s="140"/>
      <c r="K2045" s="83"/>
      <c r="L2045" s="140"/>
      <c r="M2045" s="83"/>
      <c r="N2045" s="3"/>
      <c r="O2045" s="3"/>
      <c r="P2045" s="3"/>
    </row>
    <row r="2046" spans="1:16" ht="11.25" x14ac:dyDescent="0.2">
      <c r="A2046" s="3"/>
      <c r="B2046" s="3"/>
      <c r="C2046" s="3"/>
      <c r="D2046" s="3"/>
      <c r="E2046" s="3"/>
      <c r="F2046" s="3"/>
      <c r="G2046" s="3"/>
      <c r="I2046" s="3"/>
      <c r="J2046" s="140"/>
      <c r="K2046" s="83"/>
      <c r="L2046" s="140"/>
      <c r="M2046" s="83"/>
      <c r="N2046" s="3"/>
      <c r="O2046" s="3"/>
      <c r="P2046" s="3"/>
    </row>
    <row r="2047" spans="1:16" ht="11.25" x14ac:dyDescent="0.2">
      <c r="A2047" s="3"/>
      <c r="B2047" s="3"/>
      <c r="C2047" s="3"/>
      <c r="D2047" s="3"/>
      <c r="E2047" s="3"/>
      <c r="F2047" s="3"/>
      <c r="G2047" s="3"/>
      <c r="I2047" s="3"/>
      <c r="J2047" s="140"/>
      <c r="K2047" s="83"/>
      <c r="L2047" s="140"/>
      <c r="M2047" s="83"/>
      <c r="N2047" s="3"/>
      <c r="O2047" s="3"/>
      <c r="P2047" s="3"/>
    </row>
    <row r="2048" spans="1:16" ht="11.25" x14ac:dyDescent="0.2">
      <c r="A2048" s="3"/>
      <c r="B2048" s="3"/>
      <c r="C2048" s="3"/>
      <c r="D2048" s="3"/>
      <c r="E2048" s="3"/>
      <c r="F2048" s="3"/>
      <c r="G2048" s="3"/>
      <c r="I2048" s="3"/>
      <c r="J2048" s="140"/>
      <c r="K2048" s="83"/>
      <c r="L2048" s="140"/>
      <c r="M2048" s="83"/>
      <c r="N2048" s="3"/>
      <c r="O2048" s="3"/>
      <c r="P2048" s="3"/>
    </row>
    <row r="2049" spans="1:16" ht="11.25" x14ac:dyDescent="0.2">
      <c r="A2049" s="3"/>
      <c r="B2049" s="3"/>
      <c r="C2049" s="3"/>
      <c r="D2049" s="3"/>
      <c r="E2049" s="3"/>
      <c r="F2049" s="3"/>
      <c r="G2049" s="3"/>
      <c r="I2049" s="3"/>
      <c r="J2049" s="140"/>
      <c r="K2049" s="83"/>
      <c r="L2049" s="140"/>
      <c r="M2049" s="83"/>
      <c r="N2049" s="3"/>
      <c r="O2049" s="3"/>
      <c r="P2049" s="3"/>
    </row>
    <row r="2050" spans="1:16" ht="11.25" x14ac:dyDescent="0.2">
      <c r="A2050" s="3"/>
      <c r="B2050" s="3"/>
      <c r="C2050" s="3"/>
      <c r="D2050" s="3"/>
      <c r="E2050" s="3"/>
      <c r="F2050" s="3"/>
      <c r="G2050" s="3"/>
      <c r="I2050" s="3"/>
      <c r="J2050" s="140"/>
      <c r="K2050" s="83"/>
      <c r="L2050" s="140"/>
      <c r="M2050" s="83"/>
      <c r="N2050" s="3"/>
      <c r="O2050" s="3"/>
      <c r="P2050" s="3"/>
    </row>
    <row r="2051" spans="1:16" ht="11.25" x14ac:dyDescent="0.2">
      <c r="A2051" s="3"/>
      <c r="B2051" s="3"/>
      <c r="C2051" s="3"/>
      <c r="D2051" s="3"/>
      <c r="E2051" s="3"/>
      <c r="F2051" s="3"/>
      <c r="G2051" s="3"/>
      <c r="I2051" s="3"/>
      <c r="J2051" s="140"/>
      <c r="K2051" s="83"/>
      <c r="L2051" s="140"/>
      <c r="M2051" s="83"/>
      <c r="N2051" s="3"/>
      <c r="O2051" s="3"/>
      <c r="P2051" s="3"/>
    </row>
    <row r="2052" spans="1:16" ht="11.25" x14ac:dyDescent="0.2">
      <c r="A2052" s="3"/>
      <c r="B2052" s="3"/>
      <c r="C2052" s="3"/>
      <c r="D2052" s="3"/>
      <c r="E2052" s="3"/>
      <c r="F2052" s="3"/>
      <c r="G2052" s="3"/>
      <c r="I2052" s="3"/>
      <c r="J2052" s="140"/>
      <c r="K2052" s="83"/>
      <c r="L2052" s="140"/>
      <c r="M2052" s="83"/>
      <c r="N2052" s="3"/>
      <c r="O2052" s="3"/>
      <c r="P2052" s="3"/>
    </row>
    <row r="2053" spans="1:16" ht="11.25" x14ac:dyDescent="0.2">
      <c r="A2053" s="3"/>
      <c r="B2053" s="3"/>
      <c r="C2053" s="3"/>
      <c r="D2053" s="3"/>
      <c r="E2053" s="3"/>
      <c r="F2053" s="3"/>
      <c r="G2053" s="3"/>
      <c r="I2053" s="3"/>
      <c r="J2053" s="140"/>
      <c r="K2053" s="83"/>
      <c r="L2053" s="140"/>
      <c r="M2053" s="83"/>
      <c r="N2053" s="3"/>
      <c r="O2053" s="3"/>
      <c r="P2053" s="3"/>
    </row>
    <row r="2054" spans="1:16" ht="11.25" x14ac:dyDescent="0.2">
      <c r="A2054" s="3"/>
      <c r="B2054" s="3"/>
      <c r="C2054" s="3"/>
      <c r="D2054" s="3"/>
      <c r="E2054" s="3"/>
      <c r="F2054" s="3"/>
      <c r="G2054" s="3"/>
      <c r="I2054" s="3"/>
      <c r="J2054" s="140"/>
      <c r="K2054" s="83"/>
      <c r="L2054" s="140"/>
      <c r="M2054" s="83"/>
      <c r="N2054" s="3"/>
      <c r="O2054" s="3"/>
      <c r="P2054" s="3"/>
    </row>
    <row r="2055" spans="1:16" ht="11.25" x14ac:dyDescent="0.2">
      <c r="A2055" s="3"/>
      <c r="B2055" s="3"/>
      <c r="C2055" s="3"/>
      <c r="D2055" s="3"/>
      <c r="E2055" s="3"/>
      <c r="F2055" s="3"/>
      <c r="G2055" s="3"/>
      <c r="I2055" s="3"/>
      <c r="J2055" s="140"/>
      <c r="K2055" s="83"/>
      <c r="L2055" s="140"/>
      <c r="M2055" s="83"/>
      <c r="N2055" s="3"/>
      <c r="O2055" s="3"/>
      <c r="P2055" s="3"/>
    </row>
    <row r="2056" spans="1:16" ht="11.25" x14ac:dyDescent="0.2">
      <c r="A2056" s="3"/>
      <c r="B2056" s="3"/>
      <c r="C2056" s="3"/>
      <c r="D2056" s="3"/>
      <c r="E2056" s="3"/>
      <c r="F2056" s="3"/>
      <c r="G2056" s="3"/>
      <c r="I2056" s="3"/>
      <c r="J2056" s="140"/>
      <c r="K2056" s="83"/>
      <c r="L2056" s="140"/>
      <c r="M2056" s="83"/>
      <c r="N2056" s="3"/>
      <c r="O2056" s="3"/>
      <c r="P2056" s="3"/>
    </row>
    <row r="2057" spans="1:16" ht="11.25" x14ac:dyDescent="0.2">
      <c r="A2057" s="3"/>
      <c r="B2057" s="3"/>
      <c r="C2057" s="3"/>
      <c r="D2057" s="3"/>
      <c r="E2057" s="3"/>
      <c r="F2057" s="3"/>
      <c r="G2057" s="3"/>
      <c r="I2057" s="3"/>
      <c r="J2057" s="140"/>
      <c r="K2057" s="83"/>
      <c r="L2057" s="140"/>
      <c r="M2057" s="83"/>
      <c r="N2057" s="3"/>
      <c r="O2057" s="3"/>
      <c r="P2057" s="3"/>
    </row>
    <row r="2058" spans="1:16" ht="11.25" x14ac:dyDescent="0.2">
      <c r="A2058" s="3"/>
      <c r="B2058" s="3"/>
      <c r="C2058" s="3"/>
      <c r="D2058" s="3"/>
      <c r="E2058" s="3"/>
      <c r="F2058" s="3"/>
      <c r="G2058" s="3"/>
      <c r="I2058" s="3"/>
      <c r="J2058" s="140"/>
      <c r="K2058" s="83"/>
      <c r="L2058" s="140"/>
      <c r="M2058" s="83"/>
      <c r="N2058" s="3"/>
      <c r="O2058" s="3"/>
      <c r="P2058" s="3"/>
    </row>
    <row r="2059" spans="1:16" ht="11.25" x14ac:dyDescent="0.2">
      <c r="A2059" s="3"/>
      <c r="B2059" s="3"/>
      <c r="C2059" s="3"/>
      <c r="D2059" s="3"/>
      <c r="E2059" s="3"/>
      <c r="F2059" s="3"/>
      <c r="G2059" s="3"/>
      <c r="I2059" s="3"/>
      <c r="J2059" s="140"/>
      <c r="K2059" s="83"/>
      <c r="L2059" s="140"/>
      <c r="M2059" s="83"/>
      <c r="N2059" s="3"/>
      <c r="O2059" s="3"/>
      <c r="P2059" s="3"/>
    </row>
    <row r="2060" spans="1:16" ht="11.25" x14ac:dyDescent="0.2">
      <c r="A2060" s="3"/>
      <c r="B2060" s="3"/>
      <c r="C2060" s="3"/>
      <c r="D2060" s="3"/>
      <c r="E2060" s="3"/>
      <c r="F2060" s="3"/>
      <c r="G2060" s="3"/>
      <c r="I2060" s="3"/>
      <c r="J2060" s="140"/>
      <c r="K2060" s="83"/>
      <c r="L2060" s="140"/>
      <c r="M2060" s="83"/>
      <c r="N2060" s="3"/>
      <c r="O2060" s="3"/>
      <c r="P2060" s="3"/>
    </row>
    <row r="2061" spans="1:16" ht="11.25" x14ac:dyDescent="0.2">
      <c r="A2061" s="3"/>
      <c r="B2061" s="3"/>
      <c r="C2061" s="3"/>
      <c r="D2061" s="3"/>
      <c r="E2061" s="3"/>
      <c r="F2061" s="3"/>
      <c r="G2061" s="3"/>
      <c r="I2061" s="3"/>
      <c r="J2061" s="140"/>
      <c r="K2061" s="83"/>
      <c r="L2061" s="140"/>
      <c r="M2061" s="83"/>
      <c r="N2061" s="3"/>
      <c r="O2061" s="3"/>
      <c r="P2061" s="3"/>
    </row>
    <row r="2062" spans="1:16" ht="11.25" x14ac:dyDescent="0.2">
      <c r="A2062" s="3"/>
      <c r="B2062" s="3"/>
      <c r="C2062" s="3"/>
      <c r="D2062" s="3"/>
      <c r="E2062" s="3"/>
      <c r="F2062" s="3"/>
      <c r="G2062" s="3"/>
      <c r="I2062" s="3"/>
      <c r="J2062" s="140"/>
      <c r="K2062" s="83"/>
      <c r="L2062" s="140"/>
      <c r="M2062" s="83"/>
      <c r="N2062" s="3"/>
      <c r="O2062" s="3"/>
      <c r="P2062" s="3"/>
    </row>
    <row r="2063" spans="1:16" ht="11.25" x14ac:dyDescent="0.2">
      <c r="A2063" s="3"/>
      <c r="B2063" s="3"/>
      <c r="C2063" s="3"/>
      <c r="D2063" s="3"/>
      <c r="E2063" s="3"/>
      <c r="F2063" s="3"/>
      <c r="G2063" s="3"/>
      <c r="I2063" s="3"/>
      <c r="J2063" s="140"/>
      <c r="K2063" s="83"/>
      <c r="L2063" s="140"/>
      <c r="M2063" s="83"/>
      <c r="N2063" s="3"/>
      <c r="O2063" s="3"/>
      <c r="P2063" s="3"/>
    </row>
    <row r="2064" spans="1:16" ht="11.25" x14ac:dyDescent="0.2">
      <c r="A2064" s="3"/>
      <c r="B2064" s="3"/>
      <c r="C2064" s="3"/>
      <c r="D2064" s="3"/>
      <c r="E2064" s="3"/>
      <c r="F2064" s="3"/>
      <c r="G2064" s="3"/>
      <c r="I2064" s="3"/>
      <c r="J2064" s="140"/>
      <c r="K2064" s="83"/>
      <c r="L2064" s="140"/>
      <c r="M2064" s="83"/>
      <c r="N2064" s="3"/>
      <c r="O2064" s="3"/>
      <c r="P2064" s="3"/>
    </row>
    <row r="2065" spans="1:16" ht="11.25" x14ac:dyDescent="0.2">
      <c r="A2065" s="3"/>
      <c r="B2065" s="3"/>
      <c r="C2065" s="3"/>
      <c r="D2065" s="3"/>
      <c r="E2065" s="3"/>
      <c r="F2065" s="3"/>
      <c r="G2065" s="3"/>
      <c r="I2065" s="3"/>
      <c r="J2065" s="140"/>
      <c r="K2065" s="83"/>
      <c r="L2065" s="140"/>
      <c r="M2065" s="83"/>
      <c r="N2065" s="3"/>
      <c r="O2065" s="3"/>
      <c r="P2065" s="3"/>
    </row>
    <row r="2066" spans="1:16" ht="11.25" x14ac:dyDescent="0.2">
      <c r="A2066" s="3"/>
      <c r="B2066" s="3"/>
      <c r="C2066" s="3"/>
      <c r="D2066" s="3"/>
      <c r="E2066" s="3"/>
      <c r="F2066" s="3"/>
      <c r="G2066" s="3"/>
      <c r="I2066" s="3"/>
      <c r="J2066" s="140"/>
      <c r="K2066" s="83"/>
      <c r="L2066" s="140"/>
      <c r="M2066" s="83"/>
      <c r="N2066" s="3"/>
      <c r="O2066" s="3"/>
      <c r="P2066" s="3"/>
    </row>
    <row r="2067" spans="1:16" ht="11.25" x14ac:dyDescent="0.2">
      <c r="A2067" s="3"/>
      <c r="B2067" s="3"/>
      <c r="C2067" s="3"/>
      <c r="D2067" s="3"/>
      <c r="E2067" s="3"/>
      <c r="F2067" s="3"/>
      <c r="G2067" s="3"/>
      <c r="I2067" s="3"/>
      <c r="J2067" s="140"/>
      <c r="K2067" s="83"/>
      <c r="L2067" s="140"/>
      <c r="M2067" s="83"/>
      <c r="N2067" s="3"/>
      <c r="O2067" s="3"/>
      <c r="P2067" s="3"/>
    </row>
    <row r="2068" spans="1:16" ht="11.25" x14ac:dyDescent="0.2">
      <c r="A2068" s="3"/>
      <c r="B2068" s="3"/>
      <c r="C2068" s="3"/>
      <c r="D2068" s="3"/>
      <c r="E2068" s="3"/>
      <c r="F2068" s="3"/>
      <c r="G2068" s="3"/>
      <c r="I2068" s="3"/>
      <c r="J2068" s="140"/>
      <c r="K2068" s="83"/>
      <c r="L2068" s="140"/>
      <c r="M2068" s="83"/>
      <c r="N2068" s="3"/>
      <c r="O2068" s="3"/>
      <c r="P2068" s="3"/>
    </row>
    <row r="2069" spans="1:16" ht="11.25" x14ac:dyDescent="0.2">
      <c r="A2069" s="3"/>
      <c r="B2069" s="3"/>
      <c r="C2069" s="3"/>
      <c r="D2069" s="3"/>
      <c r="E2069" s="3"/>
      <c r="F2069" s="3"/>
      <c r="G2069" s="3"/>
      <c r="I2069" s="3"/>
      <c r="J2069" s="140"/>
      <c r="K2069" s="83"/>
      <c r="L2069" s="140"/>
      <c r="M2069" s="83"/>
      <c r="N2069" s="3"/>
      <c r="O2069" s="3"/>
      <c r="P2069" s="3"/>
    </row>
    <row r="2070" spans="1:16" ht="11.25" x14ac:dyDescent="0.2">
      <c r="A2070" s="3"/>
      <c r="B2070" s="3"/>
      <c r="C2070" s="3"/>
      <c r="D2070" s="3"/>
      <c r="E2070" s="3"/>
      <c r="F2070" s="3"/>
      <c r="G2070" s="3"/>
      <c r="I2070" s="3"/>
      <c r="J2070" s="140"/>
      <c r="K2070" s="83"/>
      <c r="L2070" s="140"/>
      <c r="M2070" s="83"/>
      <c r="N2070" s="3"/>
      <c r="O2070" s="3"/>
      <c r="P2070" s="3"/>
    </row>
    <row r="2071" spans="1:16" ht="11.25" x14ac:dyDescent="0.2">
      <c r="A2071" s="3"/>
      <c r="B2071" s="3"/>
      <c r="C2071" s="3"/>
      <c r="D2071" s="3"/>
      <c r="E2071" s="3"/>
      <c r="F2071" s="3"/>
      <c r="G2071" s="3"/>
      <c r="I2071" s="3"/>
      <c r="J2071" s="140"/>
      <c r="K2071" s="83"/>
      <c r="L2071" s="140"/>
      <c r="M2071" s="83"/>
      <c r="N2071" s="3"/>
      <c r="O2071" s="3"/>
      <c r="P2071" s="3"/>
    </row>
    <row r="2072" spans="1:16" ht="11.25" x14ac:dyDescent="0.2">
      <c r="A2072" s="3"/>
      <c r="B2072" s="3"/>
      <c r="C2072" s="3"/>
      <c r="D2072" s="3"/>
      <c r="E2072" s="3"/>
      <c r="F2072" s="3"/>
      <c r="G2072" s="3"/>
      <c r="I2072" s="3"/>
      <c r="J2072" s="140"/>
      <c r="K2072" s="83"/>
      <c r="L2072" s="140"/>
      <c r="M2072" s="83"/>
      <c r="N2072" s="3"/>
      <c r="O2072" s="3"/>
      <c r="P2072" s="3"/>
    </row>
    <row r="2073" spans="1:16" ht="11.25" x14ac:dyDescent="0.2">
      <c r="A2073" s="3"/>
      <c r="B2073" s="3"/>
      <c r="C2073" s="3"/>
      <c r="D2073" s="3"/>
      <c r="E2073" s="3"/>
      <c r="F2073" s="3"/>
      <c r="G2073" s="3"/>
      <c r="I2073" s="3"/>
      <c r="J2073" s="140"/>
      <c r="K2073" s="83"/>
      <c r="L2073" s="140"/>
      <c r="M2073" s="83"/>
      <c r="N2073" s="3"/>
      <c r="O2073" s="3"/>
      <c r="P2073" s="3"/>
    </row>
    <row r="2074" spans="1:16" ht="11.25" x14ac:dyDescent="0.2">
      <c r="A2074" s="3"/>
      <c r="B2074" s="3"/>
      <c r="C2074" s="3"/>
      <c r="D2074" s="3"/>
      <c r="E2074" s="3"/>
      <c r="F2074" s="3"/>
      <c r="G2074" s="3"/>
      <c r="I2074" s="3"/>
      <c r="J2074" s="140"/>
      <c r="K2074" s="83"/>
      <c r="L2074" s="140"/>
      <c r="M2074" s="83"/>
      <c r="N2074" s="3"/>
      <c r="O2074" s="3"/>
      <c r="P2074" s="3"/>
    </row>
    <row r="2075" spans="1:16" ht="11.25" x14ac:dyDescent="0.2">
      <c r="A2075" s="3"/>
      <c r="B2075" s="3"/>
      <c r="C2075" s="3"/>
      <c r="D2075" s="3"/>
      <c r="E2075" s="3"/>
      <c r="F2075" s="3"/>
      <c r="G2075" s="3"/>
      <c r="I2075" s="3"/>
      <c r="J2075" s="140"/>
      <c r="K2075" s="83"/>
      <c r="L2075" s="140"/>
      <c r="M2075" s="83"/>
      <c r="N2075" s="3"/>
      <c r="O2075" s="3"/>
      <c r="P2075" s="3"/>
    </row>
    <row r="2076" spans="1:16" ht="11.25" x14ac:dyDescent="0.2">
      <c r="A2076" s="3"/>
      <c r="B2076" s="3"/>
      <c r="C2076" s="3"/>
      <c r="D2076" s="3"/>
      <c r="E2076" s="3"/>
      <c r="F2076" s="3"/>
      <c r="G2076" s="3"/>
      <c r="I2076" s="3"/>
      <c r="J2076" s="140"/>
      <c r="K2076" s="83"/>
      <c r="L2076" s="140"/>
      <c r="M2076" s="83"/>
      <c r="N2076" s="3"/>
      <c r="O2076" s="3"/>
      <c r="P2076" s="3"/>
    </row>
    <row r="2077" spans="1:16" ht="11.25" x14ac:dyDescent="0.2">
      <c r="A2077" s="3"/>
      <c r="B2077" s="3"/>
      <c r="C2077" s="3"/>
      <c r="D2077" s="3"/>
      <c r="E2077" s="3"/>
      <c r="F2077" s="3"/>
      <c r="G2077" s="3"/>
      <c r="I2077" s="3"/>
      <c r="J2077" s="140"/>
      <c r="K2077" s="83"/>
      <c r="L2077" s="140"/>
      <c r="M2077" s="83"/>
      <c r="N2077" s="3"/>
      <c r="O2077" s="3"/>
      <c r="P2077" s="3"/>
    </row>
    <row r="2078" spans="1:16" ht="11.25" x14ac:dyDescent="0.2">
      <c r="A2078" s="3"/>
      <c r="B2078" s="3"/>
      <c r="C2078" s="3"/>
      <c r="D2078" s="3"/>
      <c r="E2078" s="3"/>
      <c r="F2078" s="3"/>
      <c r="G2078" s="3"/>
      <c r="I2078" s="3"/>
      <c r="J2078" s="140"/>
      <c r="K2078" s="83"/>
      <c r="L2078" s="140"/>
      <c r="M2078" s="83"/>
      <c r="N2078" s="3"/>
      <c r="O2078" s="3"/>
      <c r="P2078" s="3"/>
    </row>
    <row r="2079" spans="1:16" ht="11.25" x14ac:dyDescent="0.2">
      <c r="A2079" s="3"/>
      <c r="B2079" s="3"/>
      <c r="C2079" s="3"/>
      <c r="D2079" s="3"/>
      <c r="E2079" s="3"/>
      <c r="F2079" s="3"/>
      <c r="G2079" s="3"/>
      <c r="I2079" s="3"/>
      <c r="J2079" s="140"/>
      <c r="K2079" s="83"/>
      <c r="L2079" s="140"/>
      <c r="M2079" s="83"/>
      <c r="N2079" s="3"/>
      <c r="O2079" s="3"/>
      <c r="P2079" s="3"/>
    </row>
    <row r="2080" spans="1:16" ht="11.25" x14ac:dyDescent="0.2">
      <c r="A2080" s="3"/>
      <c r="B2080" s="3"/>
      <c r="C2080" s="3"/>
      <c r="D2080" s="3"/>
      <c r="E2080" s="3"/>
      <c r="F2080" s="3"/>
      <c r="G2080" s="3"/>
      <c r="I2080" s="3"/>
      <c r="J2080" s="140"/>
      <c r="K2080" s="83"/>
      <c r="L2080" s="140"/>
      <c r="M2080" s="83"/>
      <c r="N2080" s="3"/>
      <c r="O2080" s="3"/>
      <c r="P2080" s="3"/>
    </row>
    <row r="2081" spans="1:16" ht="11.25" x14ac:dyDescent="0.2">
      <c r="A2081" s="3"/>
      <c r="B2081" s="3"/>
      <c r="C2081" s="3"/>
      <c r="D2081" s="3"/>
      <c r="E2081" s="3"/>
      <c r="F2081" s="3"/>
      <c r="G2081" s="3"/>
      <c r="I2081" s="3"/>
      <c r="J2081" s="140"/>
      <c r="K2081" s="83"/>
      <c r="L2081" s="140"/>
      <c r="M2081" s="83"/>
      <c r="N2081" s="3"/>
      <c r="O2081" s="3"/>
      <c r="P2081" s="3"/>
    </row>
    <row r="2082" spans="1:16" ht="11.25" x14ac:dyDescent="0.2">
      <c r="A2082" s="3"/>
      <c r="B2082" s="3"/>
      <c r="C2082" s="3"/>
      <c r="D2082" s="3"/>
      <c r="E2082" s="3"/>
      <c r="F2082" s="3"/>
      <c r="G2082" s="3"/>
      <c r="I2082" s="3"/>
      <c r="J2082" s="140"/>
      <c r="K2082" s="83"/>
      <c r="L2082" s="140"/>
      <c r="M2082" s="83"/>
      <c r="N2082" s="3"/>
      <c r="O2082" s="3"/>
      <c r="P2082" s="3"/>
    </row>
    <row r="2083" spans="1:16" ht="11.25" x14ac:dyDescent="0.2">
      <c r="A2083" s="3"/>
      <c r="B2083" s="3"/>
      <c r="C2083" s="3"/>
      <c r="D2083" s="3"/>
      <c r="E2083" s="3"/>
      <c r="F2083" s="3"/>
      <c r="G2083" s="3"/>
      <c r="I2083" s="3"/>
      <c r="J2083" s="140"/>
      <c r="K2083" s="83"/>
      <c r="L2083" s="140"/>
      <c r="M2083" s="83"/>
      <c r="N2083" s="3"/>
      <c r="O2083" s="3"/>
      <c r="P2083" s="3"/>
    </row>
    <row r="2084" spans="1:16" ht="11.25" x14ac:dyDescent="0.2">
      <c r="A2084" s="3"/>
      <c r="B2084" s="3"/>
      <c r="C2084" s="3"/>
      <c r="D2084" s="3"/>
      <c r="E2084" s="3"/>
      <c r="F2084" s="3"/>
      <c r="G2084" s="3"/>
      <c r="I2084" s="3"/>
      <c r="J2084" s="140"/>
      <c r="K2084" s="83"/>
      <c r="L2084" s="140"/>
      <c r="M2084" s="83"/>
      <c r="N2084" s="3"/>
      <c r="O2084" s="3"/>
      <c r="P2084" s="3"/>
    </row>
    <row r="2085" spans="1:16" ht="11.25" x14ac:dyDescent="0.2">
      <c r="A2085" s="3"/>
      <c r="B2085" s="3"/>
      <c r="C2085" s="3"/>
      <c r="D2085" s="3"/>
      <c r="E2085" s="3"/>
      <c r="F2085" s="3"/>
      <c r="G2085" s="3"/>
      <c r="I2085" s="3"/>
      <c r="J2085" s="140"/>
      <c r="K2085" s="83"/>
      <c r="L2085" s="140"/>
      <c r="M2085" s="83"/>
      <c r="N2085" s="3"/>
      <c r="O2085" s="3"/>
      <c r="P2085" s="3"/>
    </row>
    <row r="2086" spans="1:16" ht="11.25" x14ac:dyDescent="0.2">
      <c r="A2086" s="3"/>
      <c r="B2086" s="3"/>
      <c r="C2086" s="3"/>
      <c r="D2086" s="3"/>
      <c r="E2086" s="3"/>
      <c r="F2086" s="3"/>
      <c r="G2086" s="3"/>
      <c r="I2086" s="3"/>
      <c r="J2086" s="140"/>
      <c r="K2086" s="83"/>
      <c r="L2086" s="140"/>
      <c r="M2086" s="83"/>
      <c r="N2086" s="3"/>
      <c r="O2086" s="3"/>
      <c r="P2086" s="3"/>
    </row>
    <row r="2087" spans="1:16" ht="11.25" x14ac:dyDescent="0.2">
      <c r="A2087" s="3"/>
      <c r="B2087" s="3"/>
      <c r="C2087" s="3"/>
      <c r="D2087" s="3"/>
      <c r="E2087" s="3"/>
      <c r="F2087" s="3"/>
      <c r="G2087" s="3"/>
      <c r="I2087" s="3"/>
      <c r="J2087" s="140"/>
      <c r="K2087" s="83"/>
      <c r="L2087" s="140"/>
      <c r="M2087" s="83"/>
      <c r="N2087" s="3"/>
      <c r="O2087" s="3"/>
      <c r="P2087" s="3"/>
    </row>
    <row r="2088" spans="1:16" ht="11.25" x14ac:dyDescent="0.2">
      <c r="A2088" s="3"/>
      <c r="B2088" s="3"/>
      <c r="C2088" s="3"/>
      <c r="D2088" s="3"/>
      <c r="E2088" s="3"/>
      <c r="F2088" s="3"/>
      <c r="G2088" s="3"/>
      <c r="I2088" s="3"/>
      <c r="J2088" s="140"/>
      <c r="K2088" s="83"/>
      <c r="L2088" s="140"/>
      <c r="M2088" s="83"/>
      <c r="N2088" s="3"/>
      <c r="O2088" s="3"/>
      <c r="P2088" s="3"/>
    </row>
    <row r="2089" spans="1:16" ht="11.25" x14ac:dyDescent="0.2">
      <c r="A2089" s="3"/>
      <c r="B2089" s="3"/>
      <c r="C2089" s="3"/>
      <c r="D2089" s="3"/>
      <c r="E2089" s="3"/>
      <c r="F2089" s="3"/>
      <c r="G2089" s="3"/>
      <c r="I2089" s="3"/>
      <c r="J2089" s="140"/>
      <c r="K2089" s="83"/>
      <c r="L2089" s="140"/>
      <c r="M2089" s="83"/>
      <c r="N2089" s="3"/>
      <c r="O2089" s="3"/>
      <c r="P2089" s="3"/>
    </row>
    <row r="2090" spans="1:16" ht="11.25" x14ac:dyDescent="0.2">
      <c r="A2090" s="3"/>
      <c r="B2090" s="3"/>
      <c r="C2090" s="3"/>
      <c r="D2090" s="3"/>
      <c r="E2090" s="3"/>
      <c r="F2090" s="3"/>
      <c r="G2090" s="3"/>
      <c r="I2090" s="3"/>
      <c r="J2090" s="140"/>
      <c r="K2090" s="83"/>
      <c r="L2090" s="140"/>
      <c r="M2090" s="83"/>
      <c r="N2090" s="3"/>
      <c r="O2090" s="3"/>
      <c r="P2090" s="3"/>
    </row>
    <row r="2091" spans="1:16" ht="11.25" x14ac:dyDescent="0.2">
      <c r="A2091" s="3"/>
      <c r="B2091" s="3"/>
      <c r="C2091" s="3"/>
      <c r="D2091" s="3"/>
      <c r="E2091" s="3"/>
      <c r="F2091" s="3"/>
      <c r="G2091" s="3"/>
      <c r="I2091" s="3"/>
      <c r="J2091" s="140"/>
      <c r="K2091" s="83"/>
      <c r="L2091" s="140"/>
      <c r="M2091" s="83"/>
      <c r="N2091" s="3"/>
      <c r="O2091" s="3"/>
      <c r="P2091" s="3"/>
    </row>
    <row r="2092" spans="1:16" ht="11.25" x14ac:dyDescent="0.2">
      <c r="A2092" s="3"/>
      <c r="B2092" s="3"/>
      <c r="C2092" s="3"/>
      <c r="D2092" s="3"/>
      <c r="E2092" s="3"/>
      <c r="F2092" s="3"/>
      <c r="G2092" s="3"/>
      <c r="I2092" s="3"/>
      <c r="J2092" s="140"/>
      <c r="K2092" s="83"/>
      <c r="L2092" s="140"/>
      <c r="M2092" s="83"/>
      <c r="N2092" s="3"/>
      <c r="O2092" s="3"/>
      <c r="P2092" s="3"/>
    </row>
    <row r="2093" spans="1:16" ht="11.25" x14ac:dyDescent="0.2">
      <c r="A2093" s="3"/>
      <c r="B2093" s="3"/>
      <c r="C2093" s="3"/>
      <c r="D2093" s="3"/>
      <c r="E2093" s="3"/>
      <c r="F2093" s="3"/>
      <c r="G2093" s="3"/>
      <c r="I2093" s="3"/>
      <c r="J2093" s="140"/>
      <c r="K2093" s="83"/>
      <c r="L2093" s="140"/>
      <c r="M2093" s="83"/>
      <c r="N2093" s="3"/>
      <c r="O2093" s="3"/>
      <c r="P2093" s="3"/>
    </row>
    <row r="2094" spans="1:16" ht="11.25" x14ac:dyDescent="0.2">
      <c r="A2094" s="3"/>
      <c r="B2094" s="3"/>
      <c r="C2094" s="3"/>
      <c r="D2094" s="3"/>
      <c r="E2094" s="3"/>
      <c r="F2094" s="3"/>
      <c r="G2094" s="3"/>
      <c r="I2094" s="3"/>
      <c r="J2094" s="140"/>
      <c r="K2094" s="83"/>
      <c r="L2094" s="140"/>
      <c r="M2094" s="83"/>
      <c r="N2094" s="3"/>
      <c r="O2094" s="3"/>
      <c r="P2094" s="3"/>
    </row>
    <row r="2095" spans="1:16" ht="11.25" x14ac:dyDescent="0.2">
      <c r="A2095" s="3"/>
      <c r="B2095" s="3"/>
      <c r="C2095" s="3"/>
      <c r="D2095" s="3"/>
      <c r="E2095" s="3"/>
      <c r="F2095" s="3"/>
      <c r="G2095" s="3"/>
      <c r="I2095" s="3"/>
      <c r="J2095" s="140"/>
      <c r="K2095" s="83"/>
      <c r="L2095" s="140"/>
      <c r="M2095" s="83"/>
      <c r="N2095" s="3"/>
      <c r="O2095" s="3"/>
      <c r="P2095" s="3"/>
    </row>
    <row r="2096" spans="1:16" ht="11.25" x14ac:dyDescent="0.2">
      <c r="A2096" s="3"/>
      <c r="B2096" s="3"/>
      <c r="C2096" s="3"/>
      <c r="D2096" s="3"/>
      <c r="E2096" s="3"/>
      <c r="F2096" s="3"/>
      <c r="G2096" s="3"/>
      <c r="I2096" s="3"/>
      <c r="J2096" s="140"/>
      <c r="K2096" s="83"/>
      <c r="L2096" s="140"/>
      <c r="M2096" s="83"/>
      <c r="N2096" s="3"/>
      <c r="O2096" s="3"/>
      <c r="P2096" s="3"/>
    </row>
    <row r="2097" spans="1:16" ht="11.25" x14ac:dyDescent="0.2">
      <c r="A2097" s="3"/>
      <c r="B2097" s="3"/>
      <c r="C2097" s="3"/>
      <c r="D2097" s="3"/>
      <c r="E2097" s="3"/>
      <c r="F2097" s="3"/>
      <c r="G2097" s="3"/>
      <c r="I2097" s="3"/>
      <c r="J2097" s="140"/>
      <c r="K2097" s="83"/>
      <c r="L2097" s="140"/>
      <c r="M2097" s="83"/>
      <c r="N2097" s="3"/>
      <c r="O2097" s="3"/>
      <c r="P2097" s="3"/>
    </row>
    <row r="2098" spans="1:16" ht="11.25" x14ac:dyDescent="0.2">
      <c r="A2098" s="3"/>
      <c r="B2098" s="3"/>
      <c r="C2098" s="3"/>
      <c r="D2098" s="3"/>
      <c r="E2098" s="3"/>
      <c r="F2098" s="3"/>
      <c r="G2098" s="3"/>
      <c r="I2098" s="3"/>
      <c r="J2098" s="140"/>
      <c r="K2098" s="83"/>
      <c r="L2098" s="140"/>
      <c r="M2098" s="83"/>
      <c r="N2098" s="3"/>
      <c r="O2098" s="3"/>
      <c r="P2098" s="3"/>
    </row>
    <row r="2099" spans="1:16" ht="11.25" x14ac:dyDescent="0.2">
      <c r="A2099" s="3"/>
      <c r="B2099" s="3"/>
      <c r="C2099" s="3"/>
      <c r="D2099" s="3"/>
      <c r="E2099" s="3"/>
      <c r="F2099" s="3"/>
      <c r="G2099" s="3"/>
      <c r="I2099" s="3"/>
      <c r="J2099" s="140"/>
      <c r="K2099" s="83"/>
      <c r="L2099" s="140"/>
      <c r="M2099" s="83"/>
      <c r="N2099" s="3"/>
      <c r="O2099" s="3"/>
      <c r="P2099" s="3"/>
    </row>
    <row r="2100" spans="1:16" ht="11.25" x14ac:dyDescent="0.2">
      <c r="A2100" s="3"/>
      <c r="B2100" s="3"/>
      <c r="C2100" s="3"/>
      <c r="D2100" s="3"/>
      <c r="E2100" s="3"/>
      <c r="F2100" s="3"/>
      <c r="G2100" s="3"/>
      <c r="I2100" s="3"/>
      <c r="J2100" s="140"/>
      <c r="K2100" s="83"/>
      <c r="L2100" s="140"/>
      <c r="M2100" s="83"/>
      <c r="N2100" s="3"/>
      <c r="O2100" s="3"/>
      <c r="P2100" s="3"/>
    </row>
    <row r="2101" spans="1:16" ht="11.25" x14ac:dyDescent="0.2">
      <c r="A2101" s="3"/>
      <c r="B2101" s="3"/>
      <c r="C2101" s="3"/>
      <c r="D2101" s="3"/>
      <c r="E2101" s="3"/>
      <c r="F2101" s="3"/>
      <c r="G2101" s="3"/>
      <c r="I2101" s="3"/>
      <c r="J2101" s="140"/>
      <c r="K2101" s="83"/>
      <c r="L2101" s="140"/>
      <c r="M2101" s="83"/>
      <c r="N2101" s="3"/>
      <c r="O2101" s="3"/>
      <c r="P2101" s="3"/>
    </row>
    <row r="2102" spans="1:16" ht="11.25" x14ac:dyDescent="0.2">
      <c r="A2102" s="3"/>
      <c r="B2102" s="3"/>
      <c r="C2102" s="3"/>
      <c r="D2102" s="3"/>
      <c r="E2102" s="3"/>
      <c r="F2102" s="3"/>
      <c r="G2102" s="3"/>
      <c r="I2102" s="3"/>
      <c r="J2102" s="140"/>
      <c r="K2102" s="83"/>
      <c r="L2102" s="140"/>
      <c r="M2102" s="83"/>
      <c r="N2102" s="3"/>
      <c r="O2102" s="3"/>
      <c r="P2102" s="3"/>
    </row>
    <row r="2103" spans="1:16" ht="11.25" x14ac:dyDescent="0.2">
      <c r="A2103" s="3"/>
      <c r="B2103" s="3"/>
      <c r="C2103" s="3"/>
      <c r="D2103" s="3"/>
      <c r="E2103" s="3"/>
      <c r="F2103" s="3"/>
      <c r="G2103" s="3"/>
      <c r="I2103" s="3"/>
      <c r="J2103" s="140"/>
      <c r="K2103" s="83"/>
      <c r="L2103" s="140"/>
      <c r="M2103" s="83"/>
      <c r="N2103" s="3"/>
      <c r="O2103" s="3"/>
      <c r="P2103" s="3"/>
    </row>
    <row r="2104" spans="1:16" ht="11.25" x14ac:dyDescent="0.2">
      <c r="A2104" s="3"/>
      <c r="B2104" s="3"/>
      <c r="C2104" s="3"/>
      <c r="D2104" s="3"/>
      <c r="E2104" s="3"/>
      <c r="F2104" s="3"/>
      <c r="G2104" s="3"/>
      <c r="I2104" s="3"/>
      <c r="J2104" s="140"/>
      <c r="K2104" s="83"/>
      <c r="L2104" s="140"/>
      <c r="M2104" s="83"/>
      <c r="N2104" s="3"/>
      <c r="O2104" s="3"/>
      <c r="P2104" s="3"/>
    </row>
    <row r="2105" spans="1:16" ht="11.25" x14ac:dyDescent="0.2">
      <c r="A2105" s="3"/>
      <c r="B2105" s="3"/>
      <c r="C2105" s="3"/>
      <c r="D2105" s="3"/>
      <c r="E2105" s="3"/>
      <c r="F2105" s="3"/>
      <c r="G2105" s="3"/>
      <c r="I2105" s="3"/>
      <c r="J2105" s="140"/>
      <c r="K2105" s="83"/>
      <c r="L2105" s="140"/>
      <c r="M2105" s="83"/>
      <c r="N2105" s="3"/>
      <c r="O2105" s="3"/>
      <c r="P2105" s="3"/>
    </row>
    <row r="2106" spans="1:16" ht="11.25" x14ac:dyDescent="0.2">
      <c r="A2106" s="3"/>
      <c r="B2106" s="3"/>
      <c r="C2106" s="3"/>
      <c r="D2106" s="3"/>
      <c r="E2106" s="3"/>
      <c r="F2106" s="3"/>
      <c r="G2106" s="3"/>
      <c r="I2106" s="3"/>
      <c r="J2106" s="140"/>
      <c r="K2106" s="83"/>
      <c r="L2106" s="140"/>
      <c r="M2106" s="83"/>
      <c r="N2106" s="3"/>
      <c r="O2106" s="3"/>
      <c r="P2106" s="3"/>
    </row>
    <row r="2107" spans="1:16" ht="11.25" x14ac:dyDescent="0.2">
      <c r="A2107" s="3"/>
      <c r="B2107" s="3"/>
      <c r="C2107" s="3"/>
      <c r="D2107" s="3"/>
      <c r="E2107" s="3"/>
      <c r="F2107" s="3"/>
      <c r="G2107" s="3"/>
      <c r="I2107" s="3"/>
      <c r="J2107" s="140"/>
      <c r="K2107" s="83"/>
      <c r="L2107" s="140"/>
      <c r="M2107" s="83"/>
      <c r="N2107" s="3"/>
      <c r="O2107" s="3"/>
      <c r="P2107" s="3"/>
    </row>
    <row r="2108" spans="1:16" ht="11.25" x14ac:dyDescent="0.2">
      <c r="A2108" s="3"/>
      <c r="B2108" s="3"/>
      <c r="C2108" s="3"/>
      <c r="D2108" s="3"/>
      <c r="E2108" s="3"/>
      <c r="F2108" s="3"/>
      <c r="G2108" s="3"/>
      <c r="I2108" s="3"/>
      <c r="J2108" s="140"/>
      <c r="K2108" s="83"/>
      <c r="L2108" s="140"/>
      <c r="M2108" s="83"/>
      <c r="N2108" s="3"/>
      <c r="O2108" s="3"/>
      <c r="P2108" s="3"/>
    </row>
    <row r="2109" spans="1:16" ht="11.25" x14ac:dyDescent="0.2">
      <c r="A2109" s="3"/>
      <c r="B2109" s="3"/>
      <c r="C2109" s="3"/>
      <c r="D2109" s="3"/>
      <c r="E2109" s="3"/>
      <c r="F2109" s="3"/>
      <c r="G2109" s="3"/>
      <c r="I2109" s="3"/>
      <c r="J2109" s="140"/>
      <c r="K2109" s="83"/>
      <c r="L2109" s="140"/>
      <c r="M2109" s="83"/>
      <c r="N2109" s="3"/>
      <c r="O2109" s="3"/>
      <c r="P2109" s="3"/>
    </row>
    <row r="2110" spans="1:16" ht="11.25" x14ac:dyDescent="0.2">
      <c r="A2110" s="3"/>
      <c r="B2110" s="3"/>
      <c r="C2110" s="3"/>
      <c r="D2110" s="3"/>
      <c r="E2110" s="3"/>
      <c r="F2110" s="3"/>
      <c r="G2110" s="3"/>
      <c r="I2110" s="3"/>
      <c r="J2110" s="140"/>
      <c r="K2110" s="83"/>
      <c r="L2110" s="140"/>
      <c r="M2110" s="83"/>
      <c r="N2110" s="3"/>
      <c r="O2110" s="3"/>
      <c r="P2110" s="3"/>
    </row>
    <row r="2111" spans="1:16" ht="11.25" x14ac:dyDescent="0.2">
      <c r="A2111" s="3"/>
      <c r="B2111" s="3"/>
      <c r="C2111" s="3"/>
      <c r="D2111" s="3"/>
      <c r="E2111" s="3"/>
      <c r="F2111" s="3"/>
      <c r="G2111" s="3"/>
      <c r="I2111" s="3"/>
      <c r="J2111" s="140"/>
      <c r="K2111" s="83"/>
      <c r="L2111" s="140"/>
      <c r="M2111" s="83"/>
      <c r="N2111" s="3"/>
      <c r="O2111" s="3"/>
      <c r="P2111" s="3"/>
    </row>
    <row r="2112" spans="1:16" ht="11.25" x14ac:dyDescent="0.2">
      <c r="A2112" s="3"/>
      <c r="B2112" s="3"/>
      <c r="C2112" s="3"/>
      <c r="D2112" s="3"/>
      <c r="E2112" s="3"/>
      <c r="F2112" s="3"/>
      <c r="G2112" s="3"/>
      <c r="I2112" s="3"/>
      <c r="J2112" s="140"/>
      <c r="K2112" s="83"/>
      <c r="L2112" s="140"/>
      <c r="M2112" s="83"/>
      <c r="N2112" s="3"/>
      <c r="O2112" s="3"/>
      <c r="P2112" s="3"/>
    </row>
    <row r="2113" spans="1:16" ht="11.25" x14ac:dyDescent="0.2">
      <c r="A2113" s="3"/>
      <c r="B2113" s="3"/>
      <c r="C2113" s="3"/>
      <c r="D2113" s="3"/>
      <c r="E2113" s="3"/>
      <c r="F2113" s="3"/>
      <c r="G2113" s="3"/>
      <c r="I2113" s="3"/>
      <c r="J2113" s="140"/>
      <c r="K2113" s="83"/>
      <c r="L2113" s="140"/>
      <c r="M2113" s="83"/>
      <c r="N2113" s="3"/>
      <c r="O2113" s="3"/>
      <c r="P2113" s="3"/>
    </row>
    <row r="2114" spans="1:16" ht="11.25" x14ac:dyDescent="0.2">
      <c r="A2114" s="3"/>
      <c r="B2114" s="3"/>
      <c r="C2114" s="3"/>
      <c r="D2114" s="3"/>
      <c r="E2114" s="3"/>
      <c r="F2114" s="3"/>
      <c r="G2114" s="3"/>
      <c r="I2114" s="3"/>
      <c r="J2114" s="140"/>
      <c r="K2114" s="83"/>
      <c r="L2114" s="140"/>
      <c r="M2114" s="83"/>
      <c r="N2114" s="3"/>
      <c r="O2114" s="3"/>
      <c r="P2114" s="3"/>
    </row>
    <row r="2115" spans="1:16" ht="11.25" x14ac:dyDescent="0.2">
      <c r="A2115" s="3"/>
      <c r="B2115" s="3"/>
      <c r="C2115" s="3"/>
      <c r="D2115" s="3"/>
      <c r="E2115" s="3"/>
      <c r="F2115" s="3"/>
      <c r="G2115" s="3"/>
      <c r="I2115" s="3"/>
      <c r="J2115" s="140"/>
      <c r="K2115" s="83"/>
      <c r="L2115" s="140"/>
      <c r="M2115" s="83"/>
      <c r="N2115" s="3"/>
      <c r="O2115" s="3"/>
      <c r="P2115" s="3"/>
    </row>
    <row r="2116" spans="1:16" ht="11.25" x14ac:dyDescent="0.2">
      <c r="A2116" s="3"/>
      <c r="B2116" s="3"/>
      <c r="C2116" s="3"/>
      <c r="D2116" s="3"/>
      <c r="E2116" s="3"/>
      <c r="F2116" s="3"/>
      <c r="G2116" s="3"/>
      <c r="I2116" s="3"/>
      <c r="J2116" s="140"/>
      <c r="K2116" s="83"/>
      <c r="L2116" s="140"/>
      <c r="M2116" s="83"/>
      <c r="N2116" s="3"/>
      <c r="O2116" s="3"/>
      <c r="P2116" s="3"/>
    </row>
    <row r="2117" spans="1:16" ht="11.25" x14ac:dyDescent="0.2">
      <c r="A2117" s="3"/>
      <c r="B2117" s="3"/>
      <c r="C2117" s="3"/>
      <c r="D2117" s="3"/>
      <c r="E2117" s="3"/>
      <c r="F2117" s="3"/>
      <c r="G2117" s="3"/>
      <c r="I2117" s="3"/>
      <c r="J2117" s="140"/>
      <c r="K2117" s="83"/>
      <c r="L2117" s="140"/>
      <c r="M2117" s="83"/>
      <c r="N2117" s="3"/>
      <c r="O2117" s="3"/>
      <c r="P2117" s="3"/>
    </row>
    <row r="2118" spans="1:16" ht="11.25" x14ac:dyDescent="0.2">
      <c r="A2118" s="3"/>
      <c r="B2118" s="3"/>
      <c r="C2118" s="3"/>
      <c r="D2118" s="3"/>
      <c r="E2118" s="3"/>
      <c r="F2118" s="3"/>
      <c r="G2118" s="3"/>
      <c r="I2118" s="3"/>
      <c r="J2118" s="140"/>
      <c r="K2118" s="83"/>
      <c r="L2118" s="140"/>
      <c r="M2118" s="83"/>
      <c r="N2118" s="3"/>
      <c r="O2118" s="3"/>
      <c r="P2118" s="3"/>
    </row>
    <row r="2119" spans="1:16" ht="11.25" x14ac:dyDescent="0.2">
      <c r="A2119" s="3"/>
      <c r="B2119" s="3"/>
      <c r="C2119" s="3"/>
      <c r="D2119" s="3"/>
      <c r="E2119" s="3"/>
      <c r="F2119" s="3"/>
      <c r="G2119" s="3"/>
      <c r="I2119" s="3"/>
      <c r="J2119" s="140"/>
      <c r="K2119" s="83"/>
      <c r="L2119" s="140"/>
      <c r="M2119" s="83"/>
      <c r="N2119" s="3"/>
      <c r="O2119" s="3"/>
      <c r="P2119" s="3"/>
    </row>
    <row r="2120" spans="1:16" ht="11.25" x14ac:dyDescent="0.2">
      <c r="A2120" s="3"/>
      <c r="B2120" s="3"/>
      <c r="C2120" s="3"/>
      <c r="D2120" s="3"/>
      <c r="E2120" s="3"/>
      <c r="F2120" s="3"/>
      <c r="G2120" s="3"/>
      <c r="I2120" s="3"/>
      <c r="J2120" s="140"/>
      <c r="K2120" s="83"/>
      <c r="L2120" s="140"/>
      <c r="M2120" s="83"/>
      <c r="N2120" s="3"/>
      <c r="O2120" s="3"/>
      <c r="P2120" s="3"/>
    </row>
    <row r="2121" spans="1:16" ht="11.25" x14ac:dyDescent="0.2">
      <c r="A2121" s="3"/>
      <c r="B2121" s="3"/>
      <c r="C2121" s="3"/>
      <c r="D2121" s="3"/>
      <c r="E2121" s="3"/>
      <c r="F2121" s="3"/>
      <c r="G2121" s="3"/>
      <c r="I2121" s="3"/>
      <c r="J2121" s="140"/>
      <c r="K2121" s="83"/>
      <c r="L2121" s="140"/>
      <c r="M2121" s="83"/>
      <c r="N2121" s="3"/>
      <c r="O2121" s="3"/>
      <c r="P2121" s="3"/>
    </row>
    <row r="2122" spans="1:16" ht="11.25" x14ac:dyDescent="0.2">
      <c r="A2122" s="3"/>
      <c r="B2122" s="3"/>
      <c r="C2122" s="3"/>
      <c r="D2122" s="3"/>
      <c r="E2122" s="3"/>
      <c r="F2122" s="3"/>
      <c r="G2122" s="3"/>
      <c r="I2122" s="3"/>
      <c r="J2122" s="140"/>
      <c r="K2122" s="83"/>
      <c r="L2122" s="140"/>
      <c r="M2122" s="83"/>
      <c r="N2122" s="3"/>
      <c r="O2122" s="3"/>
      <c r="P2122" s="3"/>
    </row>
    <row r="2123" spans="1:16" ht="11.25" x14ac:dyDescent="0.2">
      <c r="A2123" s="3"/>
      <c r="B2123" s="3"/>
      <c r="C2123" s="3"/>
      <c r="D2123" s="3"/>
      <c r="E2123" s="3"/>
      <c r="F2123" s="3"/>
      <c r="G2123" s="3"/>
      <c r="I2123" s="3"/>
      <c r="J2123" s="140"/>
      <c r="K2123" s="83"/>
      <c r="L2123" s="140"/>
      <c r="M2123" s="83"/>
      <c r="N2123" s="3"/>
      <c r="O2123" s="3"/>
      <c r="P2123" s="3"/>
    </row>
    <row r="2124" spans="1:16" ht="11.25" x14ac:dyDescent="0.2">
      <c r="A2124" s="3"/>
      <c r="B2124" s="3"/>
      <c r="C2124" s="3"/>
      <c r="D2124" s="3"/>
      <c r="E2124" s="3"/>
      <c r="F2124" s="3"/>
      <c r="G2124" s="3"/>
      <c r="I2124" s="3"/>
      <c r="J2124" s="140"/>
      <c r="K2124" s="83"/>
      <c r="L2124" s="140"/>
      <c r="M2124" s="83"/>
      <c r="N2124" s="3"/>
      <c r="O2124" s="3"/>
      <c r="P2124" s="3"/>
    </row>
    <row r="2125" spans="1:16" ht="11.25" x14ac:dyDescent="0.2">
      <c r="A2125" s="3"/>
      <c r="B2125" s="3"/>
      <c r="C2125" s="3"/>
      <c r="D2125" s="3"/>
      <c r="E2125" s="3"/>
      <c r="F2125" s="3"/>
      <c r="G2125" s="3"/>
      <c r="I2125" s="3"/>
      <c r="J2125" s="140"/>
      <c r="K2125" s="83"/>
      <c r="L2125" s="140"/>
      <c r="M2125" s="83"/>
      <c r="N2125" s="3"/>
      <c r="O2125" s="3"/>
      <c r="P2125" s="3"/>
    </row>
    <row r="2126" spans="1:16" ht="11.25" x14ac:dyDescent="0.2">
      <c r="A2126" s="3"/>
      <c r="B2126" s="3"/>
      <c r="C2126" s="3"/>
      <c r="D2126" s="3"/>
      <c r="E2126" s="3"/>
      <c r="F2126" s="3"/>
      <c r="G2126" s="3"/>
      <c r="I2126" s="3"/>
      <c r="J2126" s="140"/>
      <c r="K2126" s="83"/>
      <c r="L2126" s="140"/>
      <c r="M2126" s="83"/>
      <c r="N2126" s="3"/>
      <c r="O2126" s="3"/>
      <c r="P2126" s="3"/>
    </row>
    <row r="2127" spans="1:16" ht="11.25" x14ac:dyDescent="0.2">
      <c r="A2127" s="3"/>
      <c r="B2127" s="3"/>
      <c r="C2127" s="3"/>
      <c r="D2127" s="3"/>
      <c r="E2127" s="3"/>
      <c r="F2127" s="3"/>
      <c r="G2127" s="3"/>
      <c r="I2127" s="3"/>
      <c r="J2127" s="140"/>
      <c r="K2127" s="83"/>
      <c r="L2127" s="140"/>
      <c r="M2127" s="83"/>
      <c r="N2127" s="3"/>
      <c r="O2127" s="3"/>
      <c r="P2127" s="3"/>
    </row>
    <row r="2128" spans="1:16" ht="11.25" x14ac:dyDescent="0.2">
      <c r="A2128" s="3"/>
      <c r="B2128" s="3"/>
      <c r="C2128" s="3"/>
      <c r="D2128" s="3"/>
      <c r="E2128" s="3"/>
      <c r="F2128" s="3"/>
      <c r="G2128" s="3"/>
      <c r="I2128" s="3"/>
      <c r="J2128" s="140"/>
      <c r="K2128" s="83"/>
      <c r="L2128" s="140"/>
      <c r="M2128" s="83"/>
      <c r="N2128" s="3"/>
      <c r="O2128" s="3"/>
      <c r="P2128" s="3"/>
    </row>
    <row r="2129" spans="1:16" ht="11.25" x14ac:dyDescent="0.2">
      <c r="A2129" s="3"/>
      <c r="B2129" s="3"/>
      <c r="C2129" s="3"/>
      <c r="D2129" s="3"/>
      <c r="E2129" s="3"/>
      <c r="F2129" s="3"/>
      <c r="G2129" s="3"/>
      <c r="I2129" s="3"/>
      <c r="J2129" s="140"/>
      <c r="K2129" s="83"/>
      <c r="L2129" s="140"/>
      <c r="M2129" s="83"/>
      <c r="N2129" s="3"/>
      <c r="O2129" s="3"/>
      <c r="P2129" s="3"/>
    </row>
    <row r="2130" spans="1:16" ht="11.25" x14ac:dyDescent="0.2">
      <c r="A2130" s="3"/>
      <c r="B2130" s="3"/>
      <c r="C2130" s="3"/>
      <c r="D2130" s="3"/>
      <c r="E2130" s="3"/>
      <c r="F2130" s="3"/>
      <c r="G2130" s="3"/>
      <c r="I2130" s="3"/>
      <c r="J2130" s="140"/>
      <c r="K2130" s="83"/>
      <c r="L2130" s="140"/>
      <c r="M2130" s="83"/>
      <c r="N2130" s="3"/>
      <c r="O2130" s="3"/>
      <c r="P2130" s="3"/>
    </row>
    <row r="2131" spans="1:16" ht="11.25" x14ac:dyDescent="0.2">
      <c r="A2131" s="3"/>
      <c r="B2131" s="3"/>
      <c r="C2131" s="3"/>
      <c r="D2131" s="3"/>
      <c r="E2131" s="3"/>
      <c r="F2131" s="3"/>
      <c r="G2131" s="3"/>
      <c r="I2131" s="3"/>
      <c r="J2131" s="140"/>
      <c r="K2131" s="83"/>
      <c r="L2131" s="140"/>
      <c r="M2131" s="83"/>
      <c r="N2131" s="3"/>
      <c r="O2131" s="3"/>
      <c r="P2131" s="3"/>
    </row>
    <row r="2132" spans="1:16" ht="11.25" x14ac:dyDescent="0.2">
      <c r="A2132" s="3"/>
      <c r="B2132" s="3"/>
      <c r="C2132" s="3"/>
      <c r="D2132" s="3"/>
      <c r="E2132" s="3"/>
      <c r="F2132" s="3"/>
      <c r="G2132" s="3"/>
      <c r="I2132" s="3"/>
      <c r="J2132" s="140"/>
      <c r="K2132" s="83"/>
      <c r="L2132" s="140"/>
      <c r="M2132" s="83"/>
      <c r="N2132" s="3"/>
      <c r="O2132" s="3"/>
      <c r="P2132" s="3"/>
    </row>
    <row r="2133" spans="1:16" ht="11.25" x14ac:dyDescent="0.2">
      <c r="A2133" s="3"/>
      <c r="B2133" s="3"/>
      <c r="C2133" s="3"/>
      <c r="D2133" s="3"/>
      <c r="E2133" s="3"/>
      <c r="F2133" s="3"/>
      <c r="G2133" s="3"/>
      <c r="I2133" s="3"/>
      <c r="J2133" s="140"/>
      <c r="K2133" s="83"/>
      <c r="L2133" s="140"/>
      <c r="M2133" s="83"/>
      <c r="N2133" s="3"/>
      <c r="O2133" s="3"/>
      <c r="P2133" s="3"/>
    </row>
    <row r="2134" spans="1:16" ht="11.25" x14ac:dyDescent="0.2">
      <c r="A2134" s="3"/>
      <c r="B2134" s="3"/>
      <c r="C2134" s="3"/>
      <c r="D2134" s="3"/>
      <c r="E2134" s="3"/>
      <c r="F2134" s="3"/>
      <c r="G2134" s="3"/>
      <c r="I2134" s="3"/>
      <c r="J2134" s="140"/>
      <c r="K2134" s="83"/>
      <c r="L2134" s="140"/>
      <c r="M2134" s="83"/>
      <c r="N2134" s="3"/>
      <c r="O2134" s="3"/>
      <c r="P2134" s="3"/>
    </row>
    <row r="2135" spans="1:16" ht="11.25" x14ac:dyDescent="0.2">
      <c r="A2135" s="3"/>
      <c r="B2135" s="3"/>
      <c r="C2135" s="3"/>
      <c r="D2135" s="3"/>
      <c r="E2135" s="3"/>
      <c r="F2135" s="3"/>
      <c r="G2135" s="3"/>
      <c r="I2135" s="3"/>
      <c r="J2135" s="140"/>
      <c r="K2135" s="83"/>
      <c r="L2135" s="140"/>
      <c r="M2135" s="83"/>
      <c r="N2135" s="3"/>
      <c r="O2135" s="3"/>
      <c r="P2135" s="3"/>
    </row>
    <row r="2136" spans="1:16" ht="11.25" x14ac:dyDescent="0.2">
      <c r="A2136" s="3"/>
      <c r="B2136" s="3"/>
      <c r="C2136" s="3"/>
      <c r="D2136" s="3"/>
      <c r="E2136" s="3"/>
      <c r="F2136" s="3"/>
      <c r="G2136" s="3"/>
      <c r="I2136" s="3"/>
      <c r="J2136" s="140"/>
      <c r="K2136" s="83"/>
      <c r="L2136" s="140"/>
      <c r="M2136" s="83"/>
      <c r="N2136" s="3"/>
      <c r="O2136" s="3"/>
      <c r="P2136" s="3"/>
    </row>
    <row r="2137" spans="1:16" ht="11.25" x14ac:dyDescent="0.2">
      <c r="A2137" s="3"/>
      <c r="B2137" s="3"/>
      <c r="C2137" s="3"/>
      <c r="D2137" s="3"/>
      <c r="E2137" s="3"/>
      <c r="F2137" s="3"/>
      <c r="G2137" s="3"/>
      <c r="I2137" s="3"/>
      <c r="J2137" s="140"/>
      <c r="K2137" s="83"/>
      <c r="L2137" s="140"/>
      <c r="M2137" s="83"/>
      <c r="N2137" s="3"/>
      <c r="O2137" s="3"/>
      <c r="P2137" s="3"/>
    </row>
    <row r="2138" spans="1:16" ht="11.25" x14ac:dyDescent="0.2">
      <c r="A2138" s="3"/>
      <c r="B2138" s="3"/>
      <c r="C2138" s="3"/>
      <c r="D2138" s="3"/>
      <c r="E2138" s="3"/>
      <c r="F2138" s="3"/>
      <c r="G2138" s="3"/>
      <c r="I2138" s="3"/>
      <c r="J2138" s="140"/>
      <c r="K2138" s="83"/>
      <c r="L2138" s="140"/>
      <c r="M2138" s="83"/>
      <c r="N2138" s="3"/>
      <c r="O2138" s="3"/>
      <c r="P2138" s="3"/>
    </row>
    <row r="2139" spans="1:16" ht="11.25" x14ac:dyDescent="0.2">
      <c r="A2139" s="3"/>
      <c r="B2139" s="3"/>
      <c r="C2139" s="3"/>
      <c r="D2139" s="3"/>
      <c r="E2139" s="3"/>
      <c r="F2139" s="3"/>
      <c r="G2139" s="3"/>
      <c r="I2139" s="3"/>
      <c r="J2139" s="140"/>
      <c r="K2139" s="83"/>
      <c r="L2139" s="140"/>
      <c r="M2139" s="83"/>
      <c r="N2139" s="3"/>
      <c r="O2139" s="3"/>
      <c r="P2139" s="3"/>
    </row>
    <row r="2140" spans="1:16" ht="11.25" x14ac:dyDescent="0.2">
      <c r="A2140" s="3"/>
      <c r="B2140" s="3"/>
      <c r="C2140" s="3"/>
      <c r="D2140" s="3"/>
      <c r="E2140" s="3"/>
      <c r="F2140" s="3"/>
      <c r="G2140" s="3"/>
      <c r="I2140" s="3"/>
      <c r="J2140" s="140"/>
      <c r="K2140" s="83"/>
      <c r="L2140" s="140"/>
      <c r="M2140" s="83"/>
      <c r="N2140" s="3"/>
      <c r="O2140" s="3"/>
      <c r="P2140" s="3"/>
    </row>
    <row r="2141" spans="1:16" ht="11.25" x14ac:dyDescent="0.2">
      <c r="A2141" s="3"/>
      <c r="B2141" s="3"/>
      <c r="C2141" s="3"/>
      <c r="D2141" s="3"/>
      <c r="E2141" s="3"/>
      <c r="F2141" s="3"/>
      <c r="G2141" s="3"/>
      <c r="I2141" s="3"/>
      <c r="J2141" s="140"/>
      <c r="K2141" s="83"/>
      <c r="L2141" s="140"/>
      <c r="M2141" s="83"/>
      <c r="N2141" s="3"/>
      <c r="O2141" s="3"/>
      <c r="P2141" s="3"/>
    </row>
    <row r="2142" spans="1:16" ht="11.25" x14ac:dyDescent="0.2">
      <c r="A2142" s="3"/>
      <c r="B2142" s="3"/>
      <c r="C2142" s="3"/>
      <c r="D2142" s="3"/>
      <c r="E2142" s="3"/>
      <c r="F2142" s="3"/>
      <c r="G2142" s="3"/>
      <c r="I2142" s="3"/>
      <c r="J2142" s="140"/>
      <c r="K2142" s="83"/>
      <c r="L2142" s="140"/>
      <c r="M2142" s="83"/>
      <c r="N2142" s="3"/>
      <c r="O2142" s="3"/>
      <c r="P2142" s="3"/>
    </row>
    <row r="2143" spans="1:16" ht="11.25" x14ac:dyDescent="0.2">
      <c r="A2143" s="3"/>
      <c r="B2143" s="3"/>
      <c r="C2143" s="3"/>
      <c r="D2143" s="3"/>
      <c r="E2143" s="3"/>
      <c r="F2143" s="3"/>
      <c r="G2143" s="3"/>
      <c r="I2143" s="3"/>
      <c r="J2143" s="140"/>
      <c r="K2143" s="83"/>
      <c r="L2143" s="140"/>
      <c r="M2143" s="83"/>
      <c r="N2143" s="3"/>
      <c r="O2143" s="3"/>
      <c r="P2143" s="3"/>
    </row>
    <row r="2144" spans="1:16" ht="11.25" x14ac:dyDescent="0.2">
      <c r="A2144" s="3"/>
      <c r="B2144" s="3"/>
      <c r="C2144" s="3"/>
      <c r="D2144" s="3"/>
      <c r="E2144" s="3"/>
      <c r="F2144" s="3"/>
      <c r="G2144" s="3"/>
      <c r="I2144" s="3"/>
      <c r="J2144" s="140"/>
      <c r="K2144" s="83"/>
      <c r="L2144" s="140"/>
      <c r="M2144" s="83"/>
      <c r="N2144" s="3"/>
      <c r="O2144" s="3"/>
      <c r="P2144" s="3"/>
    </row>
    <row r="2145" spans="1:16" ht="11.25" x14ac:dyDescent="0.2">
      <c r="A2145" s="3"/>
      <c r="B2145" s="3"/>
      <c r="C2145" s="3"/>
      <c r="D2145" s="3"/>
      <c r="E2145" s="3"/>
      <c r="F2145" s="3"/>
      <c r="G2145" s="3"/>
      <c r="I2145" s="3"/>
      <c r="J2145" s="140"/>
      <c r="K2145" s="83"/>
      <c r="L2145" s="140"/>
      <c r="M2145" s="83"/>
      <c r="N2145" s="3"/>
      <c r="O2145" s="3"/>
      <c r="P2145" s="3"/>
    </row>
    <row r="2146" spans="1:16" ht="11.25" x14ac:dyDescent="0.2">
      <c r="A2146" s="3"/>
      <c r="B2146" s="3"/>
      <c r="C2146" s="3"/>
      <c r="D2146" s="3"/>
      <c r="E2146" s="3"/>
      <c r="F2146" s="3"/>
      <c r="G2146" s="3"/>
      <c r="I2146" s="3"/>
      <c r="J2146" s="140"/>
      <c r="K2146" s="83"/>
      <c r="L2146" s="140"/>
      <c r="M2146" s="83"/>
      <c r="N2146" s="3"/>
      <c r="O2146" s="3"/>
      <c r="P2146" s="3"/>
    </row>
    <row r="2147" spans="1:16" ht="11.25" x14ac:dyDescent="0.2">
      <c r="A2147" s="3"/>
      <c r="B2147" s="3"/>
      <c r="C2147" s="3"/>
      <c r="D2147" s="3"/>
      <c r="E2147" s="3"/>
      <c r="F2147" s="3"/>
      <c r="G2147" s="3"/>
      <c r="I2147" s="3"/>
      <c r="J2147" s="140"/>
      <c r="K2147" s="83"/>
      <c r="L2147" s="140"/>
      <c r="M2147" s="83"/>
      <c r="N2147" s="3"/>
      <c r="O2147" s="3"/>
      <c r="P2147" s="3"/>
    </row>
    <row r="2148" spans="1:16" ht="11.25" x14ac:dyDescent="0.2">
      <c r="A2148" s="3"/>
      <c r="B2148" s="3"/>
      <c r="C2148" s="3"/>
      <c r="D2148" s="3"/>
      <c r="E2148" s="3"/>
      <c r="F2148" s="3"/>
      <c r="G2148" s="3"/>
      <c r="I2148" s="3"/>
      <c r="J2148" s="140"/>
      <c r="K2148" s="83"/>
      <c r="L2148" s="140"/>
      <c r="M2148" s="83"/>
      <c r="N2148" s="3"/>
      <c r="O2148" s="3"/>
      <c r="P2148" s="3"/>
    </row>
    <row r="2149" spans="1:16" ht="11.25" x14ac:dyDescent="0.2">
      <c r="A2149" s="3"/>
      <c r="B2149" s="3"/>
      <c r="C2149" s="3"/>
      <c r="D2149" s="3"/>
      <c r="E2149" s="3"/>
      <c r="F2149" s="3"/>
      <c r="G2149" s="3"/>
      <c r="I2149" s="3"/>
      <c r="J2149" s="140"/>
      <c r="K2149" s="83"/>
      <c r="L2149" s="140"/>
      <c r="M2149" s="83"/>
      <c r="N2149" s="3"/>
      <c r="O2149" s="3"/>
      <c r="P2149" s="3"/>
    </row>
    <row r="2150" spans="1:16" ht="11.25" x14ac:dyDescent="0.2">
      <c r="A2150" s="3"/>
      <c r="B2150" s="3"/>
      <c r="C2150" s="3"/>
      <c r="D2150" s="3"/>
      <c r="E2150" s="3"/>
      <c r="F2150" s="3"/>
      <c r="G2150" s="3"/>
      <c r="I2150" s="3"/>
      <c r="J2150" s="140"/>
      <c r="K2150" s="83"/>
      <c r="L2150" s="140"/>
      <c r="M2150" s="83"/>
      <c r="N2150" s="3"/>
      <c r="O2150" s="3"/>
      <c r="P2150" s="3"/>
    </row>
    <row r="2151" spans="1:16" ht="11.25" x14ac:dyDescent="0.2">
      <c r="A2151" s="3"/>
      <c r="B2151" s="3"/>
      <c r="C2151" s="3"/>
      <c r="D2151" s="3"/>
      <c r="E2151" s="3"/>
      <c r="F2151" s="3"/>
      <c r="G2151" s="3"/>
      <c r="I2151" s="3"/>
      <c r="J2151" s="140"/>
      <c r="K2151" s="83"/>
      <c r="L2151" s="140"/>
      <c r="M2151" s="83"/>
      <c r="N2151" s="3"/>
      <c r="O2151" s="3"/>
      <c r="P2151" s="3"/>
    </row>
    <row r="2152" spans="1:16" ht="11.25" x14ac:dyDescent="0.2">
      <c r="A2152" s="3"/>
      <c r="B2152" s="3"/>
      <c r="C2152" s="3"/>
      <c r="D2152" s="3"/>
      <c r="E2152" s="3"/>
      <c r="F2152" s="3"/>
      <c r="G2152" s="3"/>
      <c r="I2152" s="3"/>
      <c r="J2152" s="140"/>
      <c r="K2152" s="83"/>
      <c r="L2152" s="140"/>
      <c r="M2152" s="83"/>
      <c r="N2152" s="3"/>
      <c r="O2152" s="3"/>
      <c r="P2152" s="3"/>
    </row>
    <row r="2153" spans="1:16" ht="11.25" x14ac:dyDescent="0.2">
      <c r="A2153" s="3"/>
      <c r="B2153" s="3"/>
      <c r="C2153" s="3"/>
      <c r="D2153" s="3"/>
      <c r="E2153" s="3"/>
      <c r="F2153" s="3"/>
      <c r="G2153" s="3"/>
      <c r="I2153" s="3"/>
      <c r="J2153" s="140"/>
      <c r="K2153" s="83"/>
      <c r="L2153" s="140"/>
      <c r="M2153" s="83"/>
      <c r="N2153" s="3"/>
      <c r="O2153" s="3"/>
      <c r="P2153" s="3"/>
    </row>
    <row r="2154" spans="1:16" ht="11.25" x14ac:dyDescent="0.2">
      <c r="A2154" s="3"/>
      <c r="B2154" s="3"/>
      <c r="C2154" s="3"/>
      <c r="D2154" s="3"/>
      <c r="E2154" s="3"/>
      <c r="F2154" s="3"/>
      <c r="G2154" s="3"/>
      <c r="I2154" s="3"/>
      <c r="J2154" s="140"/>
      <c r="K2154" s="83"/>
      <c r="L2154" s="140"/>
      <c r="M2154" s="83"/>
      <c r="N2154" s="3"/>
      <c r="O2154" s="3"/>
      <c r="P2154" s="3"/>
    </row>
    <row r="2155" spans="1:16" ht="11.25" x14ac:dyDescent="0.2">
      <c r="A2155" s="3"/>
      <c r="B2155" s="3"/>
      <c r="C2155" s="3"/>
      <c r="D2155" s="3"/>
      <c r="E2155" s="3"/>
      <c r="F2155" s="3"/>
      <c r="G2155" s="3"/>
      <c r="I2155" s="3"/>
      <c r="J2155" s="140"/>
      <c r="K2155" s="83"/>
      <c r="L2155" s="140"/>
      <c r="M2155" s="83"/>
      <c r="N2155" s="3"/>
      <c r="O2155" s="3"/>
      <c r="P2155" s="3"/>
    </row>
    <row r="2156" spans="1:16" ht="11.25" x14ac:dyDescent="0.2">
      <c r="A2156" s="3"/>
      <c r="B2156" s="3"/>
      <c r="C2156" s="3"/>
      <c r="D2156" s="3"/>
      <c r="E2156" s="3"/>
      <c r="F2156" s="3"/>
      <c r="G2156" s="3"/>
      <c r="I2156" s="3"/>
      <c r="J2156" s="140"/>
      <c r="K2156" s="83"/>
      <c r="L2156" s="140"/>
      <c r="M2156" s="83"/>
      <c r="N2156" s="3"/>
      <c r="O2156" s="3"/>
      <c r="P2156" s="3"/>
    </row>
    <row r="2157" spans="1:16" ht="11.25" x14ac:dyDescent="0.2">
      <c r="A2157" s="3"/>
      <c r="B2157" s="3"/>
      <c r="C2157" s="3"/>
      <c r="D2157" s="3"/>
      <c r="E2157" s="3"/>
      <c r="F2157" s="3"/>
      <c r="G2157" s="3"/>
      <c r="I2157" s="3"/>
      <c r="J2157" s="140"/>
      <c r="K2157" s="83"/>
      <c r="L2157" s="140"/>
      <c r="M2157" s="83"/>
      <c r="N2157" s="3"/>
      <c r="O2157" s="3"/>
      <c r="P2157" s="3"/>
    </row>
    <row r="2158" spans="1:16" ht="11.25" x14ac:dyDescent="0.2">
      <c r="A2158" s="3"/>
      <c r="B2158" s="3"/>
      <c r="C2158" s="3"/>
      <c r="D2158" s="3"/>
      <c r="E2158" s="3"/>
      <c r="F2158" s="3"/>
      <c r="G2158" s="3"/>
      <c r="I2158" s="3"/>
      <c r="J2158" s="140"/>
      <c r="K2158" s="83"/>
      <c r="L2158" s="140"/>
      <c r="M2158" s="83"/>
      <c r="N2158" s="3"/>
      <c r="O2158" s="3"/>
      <c r="P2158" s="3"/>
    </row>
    <row r="2159" spans="1:16" ht="11.25" x14ac:dyDescent="0.2">
      <c r="A2159" s="3"/>
      <c r="B2159" s="3"/>
      <c r="C2159" s="3"/>
      <c r="D2159" s="3"/>
      <c r="E2159" s="3"/>
      <c r="F2159" s="3"/>
      <c r="G2159" s="3"/>
      <c r="I2159" s="3"/>
      <c r="J2159" s="140"/>
      <c r="K2159" s="83"/>
      <c r="L2159" s="140"/>
      <c r="M2159" s="83"/>
      <c r="N2159" s="3"/>
      <c r="O2159" s="3"/>
      <c r="P2159" s="3"/>
    </row>
    <row r="2160" spans="1:16" ht="11.25" x14ac:dyDescent="0.2">
      <c r="A2160" s="3"/>
      <c r="B2160" s="3"/>
      <c r="C2160" s="3"/>
      <c r="D2160" s="3"/>
      <c r="E2160" s="3"/>
      <c r="F2160" s="3"/>
      <c r="G2160" s="3"/>
      <c r="I2160" s="3"/>
      <c r="J2160" s="140"/>
      <c r="K2160" s="83"/>
      <c r="L2160" s="140"/>
      <c r="M2160" s="83"/>
      <c r="N2160" s="3"/>
      <c r="O2160" s="3"/>
      <c r="P2160" s="3"/>
    </row>
    <row r="2161" spans="1:16" ht="11.25" x14ac:dyDescent="0.2">
      <c r="A2161" s="3"/>
      <c r="B2161" s="3"/>
      <c r="C2161" s="3"/>
      <c r="D2161" s="3"/>
      <c r="E2161" s="3"/>
      <c r="F2161" s="3"/>
      <c r="G2161" s="3"/>
      <c r="I2161" s="3"/>
      <c r="J2161" s="140"/>
      <c r="K2161" s="83"/>
      <c r="L2161" s="140"/>
      <c r="M2161" s="83"/>
      <c r="N2161" s="3"/>
      <c r="O2161" s="3"/>
      <c r="P2161" s="3"/>
    </row>
    <row r="2162" spans="1:16" ht="11.25" x14ac:dyDescent="0.2">
      <c r="A2162" s="3"/>
      <c r="B2162" s="3"/>
      <c r="C2162" s="3"/>
      <c r="D2162" s="3"/>
      <c r="E2162" s="3"/>
      <c r="F2162" s="3"/>
      <c r="G2162" s="3"/>
      <c r="I2162" s="3"/>
      <c r="J2162" s="140"/>
      <c r="K2162" s="83"/>
      <c r="L2162" s="140"/>
      <c r="M2162" s="83"/>
      <c r="N2162" s="3"/>
      <c r="O2162" s="3"/>
      <c r="P2162" s="3"/>
    </row>
    <row r="2163" spans="1:16" ht="11.25" x14ac:dyDescent="0.2">
      <c r="A2163" s="3"/>
      <c r="B2163" s="3"/>
      <c r="C2163" s="3"/>
      <c r="D2163" s="3"/>
      <c r="E2163" s="3"/>
      <c r="F2163" s="3"/>
      <c r="G2163" s="3"/>
      <c r="I2163" s="3"/>
      <c r="J2163" s="140"/>
      <c r="K2163" s="83"/>
      <c r="L2163" s="140"/>
      <c r="M2163" s="83"/>
      <c r="N2163" s="3"/>
      <c r="O2163" s="3"/>
      <c r="P2163" s="3"/>
    </row>
    <row r="2164" spans="1:16" ht="11.25" x14ac:dyDescent="0.2">
      <c r="A2164" s="3"/>
      <c r="B2164" s="3"/>
      <c r="C2164" s="3"/>
      <c r="D2164" s="3"/>
      <c r="E2164" s="3"/>
      <c r="F2164" s="3"/>
      <c r="G2164" s="3"/>
      <c r="I2164" s="3"/>
      <c r="J2164" s="140"/>
      <c r="K2164" s="83"/>
      <c r="L2164" s="140"/>
      <c r="M2164" s="83"/>
      <c r="N2164" s="3"/>
      <c r="O2164" s="3"/>
      <c r="P2164" s="3"/>
    </row>
    <row r="2165" spans="1:16" ht="11.25" x14ac:dyDescent="0.2">
      <c r="A2165" s="3"/>
      <c r="B2165" s="3"/>
      <c r="C2165" s="3"/>
      <c r="D2165" s="3"/>
      <c r="E2165" s="3"/>
      <c r="F2165" s="3"/>
      <c r="G2165" s="3"/>
      <c r="I2165" s="3"/>
      <c r="J2165" s="140"/>
      <c r="K2165" s="83"/>
      <c r="L2165" s="140"/>
      <c r="M2165" s="83"/>
      <c r="N2165" s="3"/>
      <c r="O2165" s="3"/>
      <c r="P2165" s="3"/>
    </row>
    <row r="2166" spans="1:16" ht="11.25" x14ac:dyDescent="0.2">
      <c r="A2166" s="3"/>
      <c r="B2166" s="3"/>
      <c r="C2166" s="3"/>
      <c r="D2166" s="3"/>
      <c r="E2166" s="3"/>
      <c r="F2166" s="3"/>
      <c r="G2166" s="3"/>
      <c r="I2166" s="3"/>
      <c r="J2166" s="140"/>
      <c r="K2166" s="83"/>
      <c r="L2166" s="140"/>
      <c r="M2166" s="83"/>
      <c r="N2166" s="3"/>
      <c r="O2166" s="3"/>
      <c r="P2166" s="3"/>
    </row>
    <row r="2167" spans="1:16" ht="11.25" x14ac:dyDescent="0.2">
      <c r="A2167" s="3"/>
      <c r="B2167" s="3"/>
      <c r="C2167" s="3"/>
      <c r="D2167" s="3"/>
      <c r="E2167" s="3"/>
      <c r="F2167" s="3"/>
      <c r="G2167" s="3"/>
      <c r="I2167" s="3"/>
      <c r="J2167" s="140"/>
      <c r="K2167" s="83"/>
      <c r="L2167" s="140"/>
      <c r="M2167" s="83"/>
      <c r="N2167" s="3"/>
      <c r="O2167" s="3"/>
      <c r="P2167" s="3"/>
    </row>
    <row r="2168" spans="1:16" ht="11.25" x14ac:dyDescent="0.2">
      <c r="A2168" s="3"/>
      <c r="B2168" s="3"/>
      <c r="C2168" s="3"/>
      <c r="D2168" s="3"/>
      <c r="E2168" s="3"/>
      <c r="F2168" s="3"/>
      <c r="G2168" s="3"/>
      <c r="I2168" s="3"/>
      <c r="J2168" s="140"/>
      <c r="K2168" s="83"/>
      <c r="L2168" s="140"/>
      <c r="M2168" s="83"/>
      <c r="N2168" s="3"/>
      <c r="O2168" s="3"/>
      <c r="P2168" s="3"/>
    </row>
    <row r="2169" spans="1:16" ht="11.25" x14ac:dyDescent="0.2">
      <c r="A2169" s="3"/>
      <c r="B2169" s="3"/>
      <c r="C2169" s="3"/>
      <c r="D2169" s="3"/>
      <c r="E2169" s="3"/>
      <c r="F2169" s="3"/>
      <c r="G2169" s="3"/>
      <c r="I2169" s="3"/>
      <c r="J2169" s="140"/>
      <c r="K2169" s="83"/>
      <c r="L2169" s="140"/>
      <c r="M2169" s="83"/>
      <c r="N2169" s="3"/>
      <c r="O2169" s="3"/>
      <c r="P2169" s="3"/>
    </row>
    <row r="2170" spans="1:16" ht="11.25" x14ac:dyDescent="0.2">
      <c r="A2170" s="3"/>
      <c r="B2170" s="3"/>
      <c r="C2170" s="3"/>
      <c r="D2170" s="3"/>
      <c r="E2170" s="3"/>
      <c r="F2170" s="3"/>
      <c r="G2170" s="3"/>
      <c r="I2170" s="3"/>
      <c r="J2170" s="140"/>
      <c r="K2170" s="83"/>
      <c r="L2170" s="140"/>
      <c r="M2170" s="83"/>
      <c r="N2170" s="3"/>
      <c r="O2170" s="3"/>
      <c r="P2170" s="3"/>
    </row>
    <row r="2171" spans="1:16" ht="11.25" x14ac:dyDescent="0.2">
      <c r="A2171" s="3"/>
      <c r="B2171" s="3"/>
      <c r="C2171" s="3"/>
      <c r="D2171" s="3"/>
      <c r="E2171" s="3"/>
      <c r="F2171" s="3"/>
      <c r="G2171" s="3"/>
      <c r="I2171" s="3"/>
      <c r="J2171" s="140"/>
      <c r="K2171" s="83"/>
      <c r="L2171" s="140"/>
      <c r="M2171" s="83"/>
      <c r="N2171" s="3"/>
      <c r="O2171" s="3"/>
      <c r="P2171" s="3"/>
    </row>
    <row r="2172" spans="1:16" ht="11.25" x14ac:dyDescent="0.2">
      <c r="A2172" s="3"/>
      <c r="B2172" s="3"/>
      <c r="C2172" s="3"/>
      <c r="D2172" s="3"/>
      <c r="E2172" s="3"/>
      <c r="F2172" s="3"/>
      <c r="G2172" s="3"/>
      <c r="I2172" s="3"/>
      <c r="J2172" s="140"/>
      <c r="K2172" s="83"/>
      <c r="L2172" s="140"/>
      <c r="M2172" s="83"/>
      <c r="N2172" s="3"/>
      <c r="O2172" s="3"/>
      <c r="P2172" s="3"/>
    </row>
    <row r="2173" spans="1:16" ht="11.25" x14ac:dyDescent="0.2">
      <c r="A2173" s="3"/>
      <c r="B2173" s="3"/>
      <c r="C2173" s="3"/>
      <c r="D2173" s="3"/>
      <c r="E2173" s="3"/>
      <c r="F2173" s="3"/>
      <c r="G2173" s="3"/>
      <c r="I2173" s="3"/>
      <c r="J2173" s="140"/>
      <c r="K2173" s="83"/>
      <c r="L2173" s="140"/>
      <c r="M2173" s="83"/>
      <c r="N2173" s="3"/>
      <c r="O2173" s="3"/>
      <c r="P2173" s="3"/>
    </row>
    <row r="2174" spans="1:16" ht="11.25" x14ac:dyDescent="0.2">
      <c r="A2174" s="3"/>
      <c r="B2174" s="3"/>
      <c r="C2174" s="3"/>
      <c r="D2174" s="3"/>
      <c r="E2174" s="3"/>
      <c r="F2174" s="3"/>
      <c r="G2174" s="3"/>
      <c r="I2174" s="3"/>
      <c r="J2174" s="140"/>
      <c r="K2174" s="83"/>
      <c r="L2174" s="140"/>
      <c r="M2174" s="83"/>
      <c r="N2174" s="3"/>
      <c r="O2174" s="3"/>
      <c r="P2174" s="3"/>
    </row>
    <row r="2175" spans="1:16" ht="11.25" x14ac:dyDescent="0.2">
      <c r="A2175" s="3"/>
      <c r="B2175" s="3"/>
      <c r="C2175" s="3"/>
      <c r="D2175" s="3"/>
      <c r="E2175" s="3"/>
      <c r="F2175" s="3"/>
      <c r="G2175" s="3"/>
      <c r="I2175" s="3"/>
      <c r="J2175" s="140"/>
      <c r="K2175" s="83"/>
      <c r="L2175" s="140"/>
      <c r="M2175" s="83"/>
      <c r="N2175" s="3"/>
      <c r="O2175" s="3"/>
      <c r="P2175" s="3"/>
    </row>
    <row r="2176" spans="1:16" ht="11.25" x14ac:dyDescent="0.2">
      <c r="A2176" s="3"/>
      <c r="B2176" s="3"/>
      <c r="C2176" s="3"/>
      <c r="D2176" s="3"/>
      <c r="E2176" s="3"/>
      <c r="F2176" s="3"/>
      <c r="G2176" s="3"/>
      <c r="I2176" s="3"/>
      <c r="J2176" s="140"/>
      <c r="K2176" s="83"/>
      <c r="L2176" s="140"/>
      <c r="M2176" s="83"/>
      <c r="N2176" s="3"/>
      <c r="O2176" s="3"/>
      <c r="P2176" s="3"/>
    </row>
    <row r="2177" spans="1:16" ht="11.25" x14ac:dyDescent="0.2">
      <c r="A2177" s="3"/>
      <c r="B2177" s="3"/>
      <c r="C2177" s="3"/>
      <c r="D2177" s="3"/>
      <c r="E2177" s="3"/>
      <c r="F2177" s="3"/>
      <c r="G2177" s="3"/>
      <c r="I2177" s="3"/>
      <c r="J2177" s="140"/>
      <c r="K2177" s="83"/>
      <c r="L2177" s="140"/>
      <c r="M2177" s="83"/>
      <c r="N2177" s="3"/>
      <c r="O2177" s="3"/>
      <c r="P2177" s="3"/>
    </row>
    <row r="2178" spans="1:16" ht="11.25" x14ac:dyDescent="0.2">
      <c r="A2178" s="3"/>
      <c r="B2178" s="3"/>
      <c r="C2178" s="3"/>
      <c r="D2178" s="3"/>
      <c r="E2178" s="3"/>
      <c r="F2178" s="3"/>
      <c r="G2178" s="3"/>
      <c r="I2178" s="3"/>
      <c r="J2178" s="140"/>
      <c r="K2178" s="83"/>
      <c r="L2178" s="140"/>
      <c r="M2178" s="83"/>
      <c r="N2178" s="3"/>
      <c r="O2178" s="3"/>
      <c r="P2178" s="3"/>
    </row>
    <row r="2179" spans="1:16" ht="11.25" x14ac:dyDescent="0.2">
      <c r="A2179" s="3"/>
      <c r="B2179" s="3"/>
      <c r="C2179" s="3"/>
      <c r="D2179" s="3"/>
      <c r="E2179" s="3"/>
      <c r="F2179" s="3"/>
      <c r="G2179" s="3"/>
      <c r="I2179" s="3"/>
      <c r="J2179" s="140"/>
      <c r="K2179" s="83"/>
      <c r="L2179" s="140"/>
      <c r="M2179" s="83"/>
      <c r="N2179" s="3"/>
      <c r="O2179" s="3"/>
      <c r="P2179" s="3"/>
    </row>
    <row r="2180" spans="1:16" ht="11.25" x14ac:dyDescent="0.2">
      <c r="A2180" s="3"/>
      <c r="B2180" s="3"/>
      <c r="C2180" s="3"/>
      <c r="D2180" s="3"/>
      <c r="E2180" s="3"/>
      <c r="F2180" s="3"/>
      <c r="G2180" s="3"/>
      <c r="I2180" s="3"/>
      <c r="J2180" s="140"/>
      <c r="K2180" s="83"/>
      <c r="L2180" s="140"/>
      <c r="M2180" s="83"/>
      <c r="N2180" s="3"/>
      <c r="O2180" s="3"/>
      <c r="P2180" s="3"/>
    </row>
    <row r="2181" spans="1:16" ht="11.25" x14ac:dyDescent="0.2">
      <c r="A2181" s="3"/>
      <c r="B2181" s="3"/>
      <c r="C2181" s="3"/>
      <c r="D2181" s="3"/>
      <c r="E2181" s="3"/>
      <c r="F2181" s="3"/>
      <c r="G2181" s="3"/>
      <c r="I2181" s="3"/>
      <c r="J2181" s="140"/>
      <c r="K2181" s="83"/>
      <c r="L2181" s="140"/>
      <c r="M2181" s="83"/>
      <c r="N2181" s="3"/>
      <c r="O2181" s="3"/>
      <c r="P2181" s="3"/>
    </row>
    <row r="2182" spans="1:16" ht="11.25" x14ac:dyDescent="0.2">
      <c r="A2182" s="3"/>
      <c r="B2182" s="3"/>
      <c r="C2182" s="3"/>
      <c r="D2182" s="3"/>
      <c r="E2182" s="3"/>
      <c r="F2182" s="3"/>
      <c r="G2182" s="3"/>
      <c r="I2182" s="3"/>
      <c r="J2182" s="140"/>
      <c r="K2182" s="83"/>
      <c r="L2182" s="140"/>
      <c r="M2182" s="83"/>
      <c r="N2182" s="3"/>
      <c r="O2182" s="3"/>
      <c r="P2182" s="3"/>
    </row>
    <row r="2183" spans="1:16" ht="11.25" x14ac:dyDescent="0.2">
      <c r="A2183" s="3"/>
      <c r="B2183" s="3"/>
      <c r="C2183" s="3"/>
      <c r="D2183" s="3"/>
      <c r="E2183" s="3"/>
      <c r="F2183" s="3"/>
      <c r="G2183" s="3"/>
      <c r="I2183" s="3"/>
      <c r="J2183" s="140"/>
      <c r="K2183" s="83"/>
      <c r="L2183" s="140"/>
      <c r="M2183" s="83"/>
      <c r="N2183" s="3"/>
      <c r="O2183" s="3"/>
      <c r="P2183" s="3"/>
    </row>
    <row r="2184" spans="1:16" ht="11.25" x14ac:dyDescent="0.2">
      <c r="A2184" s="3"/>
      <c r="B2184" s="3"/>
      <c r="C2184" s="3"/>
      <c r="D2184" s="3"/>
      <c r="E2184" s="3"/>
      <c r="F2184" s="3"/>
      <c r="G2184" s="3"/>
      <c r="I2184" s="3"/>
      <c r="J2184" s="140"/>
      <c r="K2184" s="83"/>
      <c r="L2184" s="140"/>
      <c r="M2184" s="83"/>
      <c r="N2184" s="3"/>
      <c r="O2184" s="3"/>
      <c r="P2184" s="3"/>
    </row>
    <row r="2185" spans="1:16" ht="11.25" x14ac:dyDescent="0.2">
      <c r="A2185" s="3"/>
      <c r="B2185" s="3"/>
      <c r="C2185" s="3"/>
      <c r="D2185" s="3"/>
      <c r="E2185" s="3"/>
      <c r="F2185" s="3"/>
      <c r="G2185" s="3"/>
      <c r="I2185" s="3"/>
      <c r="J2185" s="140"/>
      <c r="K2185" s="83"/>
      <c r="L2185" s="140"/>
      <c r="M2185" s="83"/>
      <c r="N2185" s="3"/>
      <c r="O2185" s="3"/>
      <c r="P2185" s="3"/>
    </row>
    <row r="2186" spans="1:16" ht="11.25" x14ac:dyDescent="0.2">
      <c r="A2186" s="3"/>
      <c r="B2186" s="3"/>
      <c r="C2186" s="3"/>
      <c r="D2186" s="3"/>
      <c r="E2186" s="3"/>
      <c r="F2186" s="3"/>
      <c r="G2186" s="3"/>
      <c r="I2186" s="3"/>
      <c r="J2186" s="140"/>
      <c r="K2186" s="83"/>
      <c r="L2186" s="140"/>
      <c r="M2186" s="83"/>
      <c r="N2186" s="3"/>
      <c r="O2186" s="3"/>
      <c r="P2186" s="3"/>
    </row>
    <row r="2187" spans="1:16" ht="11.25" x14ac:dyDescent="0.2">
      <c r="A2187" s="3"/>
      <c r="B2187" s="3"/>
      <c r="C2187" s="3"/>
      <c r="D2187" s="3"/>
      <c r="E2187" s="3"/>
      <c r="F2187" s="3"/>
      <c r="G2187" s="3"/>
      <c r="I2187" s="3"/>
      <c r="J2187" s="140"/>
      <c r="K2187" s="83"/>
      <c r="L2187" s="140"/>
      <c r="M2187" s="83"/>
      <c r="N2187" s="3"/>
      <c r="O2187" s="3"/>
      <c r="P2187" s="3"/>
    </row>
    <row r="2188" spans="1:16" ht="11.25" x14ac:dyDescent="0.2">
      <c r="A2188" s="3"/>
      <c r="B2188" s="3"/>
      <c r="C2188" s="3"/>
      <c r="D2188" s="3"/>
      <c r="E2188" s="3"/>
      <c r="F2188" s="3"/>
      <c r="G2188" s="3"/>
      <c r="I2188" s="3"/>
      <c r="J2188" s="140"/>
      <c r="K2188" s="83"/>
      <c r="L2188" s="140"/>
      <c r="M2188" s="83"/>
      <c r="N2188" s="3"/>
      <c r="O2188" s="3"/>
      <c r="P2188" s="3"/>
    </row>
    <row r="2189" spans="1:16" ht="11.25" x14ac:dyDescent="0.2">
      <c r="A2189" s="3"/>
      <c r="B2189" s="3"/>
      <c r="C2189" s="3"/>
      <c r="D2189" s="3"/>
      <c r="E2189" s="3"/>
      <c r="F2189" s="3"/>
      <c r="G2189" s="3"/>
      <c r="I2189" s="3"/>
      <c r="J2189" s="140"/>
      <c r="K2189" s="83"/>
      <c r="L2189" s="140"/>
      <c r="M2189" s="83"/>
      <c r="N2189" s="3"/>
      <c r="O2189" s="3"/>
      <c r="P2189" s="3"/>
    </row>
    <row r="2190" spans="1:16" ht="11.25" x14ac:dyDescent="0.2">
      <c r="A2190" s="3"/>
      <c r="B2190" s="3"/>
      <c r="C2190" s="3"/>
      <c r="D2190" s="3"/>
      <c r="E2190" s="3"/>
      <c r="F2190" s="3"/>
      <c r="G2190" s="3"/>
      <c r="I2190" s="3"/>
      <c r="J2190" s="140"/>
      <c r="K2190" s="83"/>
      <c r="L2190" s="140"/>
      <c r="M2190" s="83"/>
      <c r="N2190" s="3"/>
      <c r="O2190" s="3"/>
      <c r="P2190" s="3"/>
    </row>
    <row r="2191" spans="1:16" ht="11.25" x14ac:dyDescent="0.2">
      <c r="A2191" s="3"/>
      <c r="B2191" s="3"/>
      <c r="C2191" s="3"/>
      <c r="D2191" s="3"/>
      <c r="E2191" s="3"/>
      <c r="F2191" s="3"/>
      <c r="G2191" s="3"/>
      <c r="I2191" s="3"/>
      <c r="J2191" s="140"/>
      <c r="K2191" s="83"/>
      <c r="L2191" s="140"/>
      <c r="M2191" s="83"/>
      <c r="N2191" s="3"/>
      <c r="O2191" s="3"/>
      <c r="P2191" s="3"/>
    </row>
    <row r="2192" spans="1:16" ht="11.25" x14ac:dyDescent="0.2">
      <c r="A2192" s="3"/>
      <c r="B2192" s="3"/>
      <c r="C2192" s="3"/>
      <c r="D2192" s="3"/>
      <c r="E2192" s="3"/>
      <c r="F2192" s="3"/>
      <c r="G2192" s="3"/>
      <c r="I2192" s="3"/>
      <c r="J2192" s="140"/>
      <c r="K2192" s="83"/>
      <c r="L2192" s="140"/>
      <c r="M2192" s="83"/>
      <c r="N2192" s="3"/>
      <c r="O2192" s="3"/>
      <c r="P2192" s="3"/>
    </row>
    <row r="2193" spans="1:16" ht="11.25" x14ac:dyDescent="0.2">
      <c r="A2193" s="3"/>
      <c r="B2193" s="3"/>
      <c r="C2193" s="3"/>
      <c r="D2193" s="3"/>
      <c r="E2193" s="3"/>
      <c r="F2193" s="3"/>
      <c r="G2193" s="3"/>
      <c r="I2193" s="3"/>
      <c r="J2193" s="140"/>
      <c r="K2193" s="83"/>
      <c r="L2193" s="140"/>
      <c r="M2193" s="83"/>
      <c r="N2193" s="3"/>
      <c r="O2193" s="3"/>
      <c r="P2193" s="3"/>
    </row>
    <row r="2194" spans="1:16" ht="11.25" x14ac:dyDescent="0.2">
      <c r="A2194" s="3"/>
      <c r="B2194" s="3"/>
      <c r="C2194" s="3"/>
      <c r="D2194" s="3"/>
      <c r="E2194" s="3"/>
      <c r="F2194" s="3"/>
      <c r="G2194" s="3"/>
      <c r="I2194" s="3"/>
      <c r="J2194" s="140"/>
      <c r="K2194" s="83"/>
      <c r="L2194" s="140"/>
      <c r="M2194" s="83"/>
      <c r="N2194" s="3"/>
      <c r="O2194" s="3"/>
      <c r="P2194" s="3"/>
    </row>
    <row r="2195" spans="1:16" ht="11.25" x14ac:dyDescent="0.2">
      <c r="A2195" s="3"/>
      <c r="B2195" s="3"/>
      <c r="C2195" s="3"/>
      <c r="D2195" s="3"/>
      <c r="E2195" s="3"/>
      <c r="F2195" s="3"/>
      <c r="G2195" s="3"/>
      <c r="I2195" s="3"/>
      <c r="J2195" s="140"/>
      <c r="K2195" s="83"/>
      <c r="L2195" s="140"/>
      <c r="M2195" s="83"/>
      <c r="N2195" s="3"/>
      <c r="O2195" s="3"/>
      <c r="P2195" s="3"/>
    </row>
    <row r="2196" spans="1:16" ht="11.25" x14ac:dyDescent="0.2">
      <c r="A2196" s="3"/>
      <c r="B2196" s="3"/>
      <c r="C2196" s="3"/>
      <c r="D2196" s="3"/>
      <c r="E2196" s="3"/>
      <c r="F2196" s="3"/>
      <c r="G2196" s="3"/>
      <c r="I2196" s="3"/>
      <c r="J2196" s="140"/>
      <c r="K2196" s="83"/>
      <c r="L2196" s="140"/>
      <c r="M2196" s="83"/>
      <c r="N2196" s="3"/>
      <c r="O2196" s="3"/>
      <c r="P2196" s="3"/>
    </row>
    <row r="2197" spans="1:16" ht="11.25" x14ac:dyDescent="0.2">
      <c r="A2197" s="3"/>
      <c r="B2197" s="3"/>
      <c r="C2197" s="3"/>
      <c r="D2197" s="3"/>
      <c r="E2197" s="3"/>
      <c r="F2197" s="3"/>
      <c r="G2197" s="3"/>
      <c r="I2197" s="3"/>
      <c r="J2197" s="140"/>
      <c r="K2197" s="83"/>
      <c r="L2197" s="140"/>
      <c r="M2197" s="83"/>
      <c r="N2197" s="3"/>
      <c r="O2197" s="3"/>
      <c r="P2197" s="3"/>
    </row>
    <row r="2198" spans="1:16" ht="11.25" x14ac:dyDescent="0.2">
      <c r="A2198" s="3"/>
      <c r="B2198" s="3"/>
      <c r="C2198" s="3"/>
      <c r="D2198" s="3"/>
      <c r="E2198" s="3"/>
      <c r="F2198" s="3"/>
      <c r="G2198" s="3"/>
      <c r="I2198" s="3"/>
      <c r="J2198" s="140"/>
      <c r="K2198" s="83"/>
      <c r="L2198" s="140"/>
      <c r="M2198" s="83"/>
      <c r="N2198" s="3"/>
      <c r="O2198" s="3"/>
      <c r="P2198" s="3"/>
    </row>
    <row r="2199" spans="1:16" ht="11.25" x14ac:dyDescent="0.2">
      <c r="A2199" s="3"/>
      <c r="B2199" s="3"/>
      <c r="C2199" s="3"/>
      <c r="D2199" s="3"/>
      <c r="E2199" s="3"/>
      <c r="F2199" s="3"/>
      <c r="G2199" s="3"/>
      <c r="I2199" s="3"/>
      <c r="J2199" s="140"/>
      <c r="K2199" s="83"/>
      <c r="L2199" s="140"/>
      <c r="M2199" s="83"/>
      <c r="N2199" s="3"/>
      <c r="O2199" s="3"/>
      <c r="P2199" s="3"/>
    </row>
    <row r="2200" spans="1:16" ht="11.25" x14ac:dyDescent="0.2">
      <c r="A2200" s="3"/>
      <c r="B2200" s="3"/>
      <c r="C2200" s="3"/>
      <c r="D2200" s="3"/>
      <c r="E2200" s="3"/>
      <c r="F2200" s="3"/>
      <c r="G2200" s="3"/>
      <c r="I2200" s="3"/>
      <c r="J2200" s="140"/>
      <c r="K2200" s="83"/>
      <c r="L2200" s="140"/>
      <c r="M2200" s="83"/>
      <c r="N2200" s="3"/>
      <c r="O2200" s="3"/>
      <c r="P2200" s="3"/>
    </row>
    <row r="2201" spans="1:16" ht="11.25" x14ac:dyDescent="0.2">
      <c r="A2201" s="3"/>
      <c r="B2201" s="3"/>
      <c r="C2201" s="3"/>
      <c r="D2201" s="3"/>
      <c r="E2201" s="3"/>
      <c r="F2201" s="3"/>
      <c r="G2201" s="3"/>
      <c r="I2201" s="3"/>
      <c r="J2201" s="140"/>
      <c r="K2201" s="83"/>
      <c r="L2201" s="140"/>
      <c r="M2201" s="83"/>
      <c r="N2201" s="3"/>
      <c r="O2201" s="3"/>
      <c r="P2201" s="3"/>
    </row>
    <row r="2202" spans="1:16" ht="11.25" x14ac:dyDescent="0.2">
      <c r="A2202" s="3"/>
      <c r="B2202" s="3"/>
      <c r="C2202" s="3"/>
      <c r="D2202" s="3"/>
      <c r="E2202" s="3"/>
      <c r="F2202" s="3"/>
      <c r="G2202" s="3"/>
      <c r="I2202" s="3"/>
      <c r="J2202" s="140"/>
      <c r="K2202" s="83"/>
      <c r="L2202" s="140"/>
      <c r="M2202" s="83"/>
      <c r="N2202" s="3"/>
      <c r="O2202" s="3"/>
      <c r="P2202" s="3"/>
    </row>
    <row r="2203" spans="1:16" ht="11.25" x14ac:dyDescent="0.2">
      <c r="A2203" s="3"/>
      <c r="B2203" s="3"/>
      <c r="C2203" s="3"/>
      <c r="D2203" s="3"/>
      <c r="E2203" s="3"/>
      <c r="F2203" s="3"/>
      <c r="G2203" s="3"/>
      <c r="I2203" s="3"/>
      <c r="J2203" s="140"/>
      <c r="K2203" s="83"/>
      <c r="L2203" s="140"/>
      <c r="M2203" s="83"/>
      <c r="N2203" s="3"/>
      <c r="O2203" s="3"/>
      <c r="P2203" s="3"/>
    </row>
    <row r="2204" spans="1:16" ht="11.25" x14ac:dyDescent="0.2">
      <c r="A2204" s="3"/>
      <c r="B2204" s="3"/>
      <c r="C2204" s="3"/>
      <c r="D2204" s="3"/>
      <c r="E2204" s="3"/>
      <c r="F2204" s="3"/>
      <c r="G2204" s="3"/>
      <c r="I2204" s="3"/>
      <c r="J2204" s="140"/>
      <c r="K2204" s="83"/>
      <c r="L2204" s="140"/>
      <c r="M2204" s="83"/>
      <c r="N2204" s="3"/>
      <c r="O2204" s="3"/>
      <c r="P2204" s="3"/>
    </row>
    <row r="2205" spans="1:16" ht="11.25" x14ac:dyDescent="0.2">
      <c r="A2205" s="3"/>
      <c r="B2205" s="3"/>
      <c r="C2205" s="3"/>
      <c r="D2205" s="3"/>
      <c r="E2205" s="3"/>
      <c r="F2205" s="3"/>
      <c r="G2205" s="3"/>
      <c r="I2205" s="3"/>
      <c r="J2205" s="140"/>
      <c r="K2205" s="83"/>
      <c r="L2205" s="140"/>
      <c r="M2205" s="83"/>
      <c r="N2205" s="3"/>
      <c r="O2205" s="3"/>
      <c r="P2205" s="3"/>
    </row>
    <row r="2206" spans="1:16" ht="11.25" x14ac:dyDescent="0.2">
      <c r="A2206" s="3"/>
      <c r="B2206" s="3"/>
      <c r="C2206" s="3"/>
      <c r="D2206" s="3"/>
      <c r="E2206" s="3"/>
      <c r="F2206" s="3"/>
      <c r="G2206" s="3"/>
      <c r="I2206" s="3"/>
      <c r="J2206" s="140"/>
      <c r="K2206" s="83"/>
      <c r="L2206" s="140"/>
      <c r="M2206" s="83"/>
      <c r="N2206" s="3"/>
      <c r="O2206" s="3"/>
      <c r="P2206" s="3"/>
    </row>
    <row r="2207" spans="1:16" ht="11.25" x14ac:dyDescent="0.2">
      <c r="A2207" s="3"/>
      <c r="B2207" s="3"/>
      <c r="C2207" s="3"/>
      <c r="D2207" s="3"/>
      <c r="E2207" s="3"/>
      <c r="F2207" s="3"/>
      <c r="G2207" s="3"/>
      <c r="I2207" s="3"/>
      <c r="J2207" s="140"/>
      <c r="K2207" s="83"/>
      <c r="L2207" s="140"/>
      <c r="M2207" s="83"/>
      <c r="N2207" s="3"/>
      <c r="O2207" s="3"/>
      <c r="P2207" s="3"/>
    </row>
    <row r="2208" spans="1:16" ht="11.25" x14ac:dyDescent="0.2">
      <c r="A2208" s="3"/>
      <c r="B2208" s="3"/>
      <c r="C2208" s="3"/>
      <c r="D2208" s="3"/>
      <c r="E2208" s="3"/>
      <c r="F2208" s="3"/>
      <c r="G2208" s="3"/>
      <c r="I2208" s="3"/>
      <c r="J2208" s="140"/>
      <c r="K2208" s="83"/>
      <c r="L2208" s="140"/>
      <c r="M2208" s="83"/>
      <c r="N2208" s="3"/>
      <c r="O2208" s="3"/>
      <c r="P2208" s="3"/>
    </row>
    <row r="2209" spans="1:16" ht="11.25" x14ac:dyDescent="0.2">
      <c r="A2209" s="3"/>
      <c r="B2209" s="3"/>
      <c r="C2209" s="3"/>
      <c r="D2209" s="3"/>
      <c r="E2209" s="3"/>
      <c r="F2209" s="3"/>
      <c r="G2209" s="3"/>
      <c r="I2209" s="3"/>
      <c r="J2209" s="140"/>
      <c r="K2209" s="83"/>
      <c r="L2209" s="140"/>
      <c r="M2209" s="83"/>
      <c r="N2209" s="3"/>
      <c r="O2209" s="3"/>
      <c r="P2209" s="3"/>
    </row>
    <row r="2210" spans="1:16" ht="11.25" x14ac:dyDescent="0.2">
      <c r="A2210" s="3"/>
      <c r="B2210" s="3"/>
      <c r="C2210" s="3"/>
      <c r="D2210" s="3"/>
      <c r="E2210" s="3"/>
      <c r="F2210" s="3"/>
      <c r="G2210" s="3"/>
      <c r="I2210" s="3"/>
      <c r="J2210" s="140"/>
      <c r="K2210" s="83"/>
      <c r="L2210" s="140"/>
      <c r="M2210" s="83"/>
      <c r="N2210" s="3"/>
      <c r="O2210" s="3"/>
      <c r="P2210" s="3"/>
    </row>
    <row r="2211" spans="1:16" ht="11.25" x14ac:dyDescent="0.2">
      <c r="A2211" s="3"/>
      <c r="B2211" s="3"/>
      <c r="C2211" s="3"/>
      <c r="D2211" s="3"/>
      <c r="E2211" s="3"/>
      <c r="F2211" s="3"/>
      <c r="G2211" s="3"/>
      <c r="I2211" s="3"/>
      <c r="J2211" s="140"/>
      <c r="K2211" s="83"/>
      <c r="L2211" s="140"/>
      <c r="M2211" s="83"/>
      <c r="N2211" s="3"/>
      <c r="O2211" s="3"/>
      <c r="P2211" s="3"/>
    </row>
    <row r="2212" spans="1:16" ht="11.25" x14ac:dyDescent="0.2">
      <c r="A2212" s="3"/>
      <c r="B2212" s="3"/>
      <c r="C2212" s="3"/>
      <c r="D2212" s="3"/>
      <c r="E2212" s="3"/>
      <c r="F2212" s="3"/>
      <c r="G2212" s="3"/>
      <c r="I2212" s="3"/>
      <c r="J2212" s="140"/>
      <c r="K2212" s="83"/>
      <c r="L2212" s="140"/>
      <c r="M2212" s="83"/>
      <c r="N2212" s="3"/>
      <c r="O2212" s="3"/>
      <c r="P2212" s="3"/>
    </row>
    <row r="2213" spans="1:16" ht="11.25" x14ac:dyDescent="0.2">
      <c r="A2213" s="3"/>
      <c r="B2213" s="3"/>
      <c r="C2213" s="3"/>
      <c r="D2213" s="3"/>
      <c r="E2213" s="3"/>
      <c r="F2213" s="3"/>
      <c r="G2213" s="3"/>
      <c r="I2213" s="3"/>
      <c r="J2213" s="140"/>
      <c r="K2213" s="83"/>
      <c r="L2213" s="140"/>
      <c r="M2213" s="83"/>
      <c r="N2213" s="3"/>
      <c r="O2213" s="3"/>
      <c r="P2213" s="3"/>
    </row>
    <row r="2214" spans="1:16" ht="11.25" x14ac:dyDescent="0.2">
      <c r="A2214" s="3"/>
      <c r="B2214" s="3"/>
      <c r="C2214" s="3"/>
      <c r="D2214" s="3"/>
      <c r="E2214" s="3"/>
      <c r="F2214" s="3"/>
      <c r="G2214" s="3"/>
      <c r="I2214" s="3"/>
      <c r="J2214" s="140"/>
      <c r="K2214" s="83"/>
      <c r="L2214" s="140"/>
      <c r="M2214" s="83"/>
      <c r="N2214" s="3"/>
      <c r="O2214" s="3"/>
      <c r="P2214" s="3"/>
    </row>
    <row r="2215" spans="1:16" ht="11.25" x14ac:dyDescent="0.2">
      <c r="A2215" s="3"/>
      <c r="B2215" s="3"/>
      <c r="C2215" s="3"/>
      <c r="D2215" s="3"/>
      <c r="E2215" s="3"/>
      <c r="F2215" s="3"/>
      <c r="G2215" s="3"/>
      <c r="I2215" s="3"/>
      <c r="J2215" s="140"/>
      <c r="K2215" s="83"/>
      <c r="L2215" s="140"/>
      <c r="M2215" s="83"/>
      <c r="N2215" s="3"/>
      <c r="O2215" s="3"/>
      <c r="P2215" s="3"/>
    </row>
    <row r="2216" spans="1:16" ht="11.25" x14ac:dyDescent="0.2">
      <c r="A2216" s="3"/>
      <c r="B2216" s="3"/>
      <c r="C2216" s="3"/>
      <c r="D2216" s="3"/>
      <c r="E2216" s="3"/>
      <c r="F2216" s="3"/>
      <c r="G2216" s="3"/>
      <c r="I2216" s="3"/>
      <c r="J2216" s="140"/>
      <c r="K2216" s="83"/>
      <c r="L2216" s="140"/>
      <c r="M2216" s="83"/>
      <c r="N2216" s="3"/>
      <c r="O2216" s="3"/>
      <c r="P2216" s="3"/>
    </row>
    <row r="2217" spans="1:16" ht="11.25" x14ac:dyDescent="0.2">
      <c r="A2217" s="3"/>
      <c r="B2217" s="3"/>
      <c r="C2217" s="3"/>
      <c r="D2217" s="3"/>
      <c r="E2217" s="3"/>
      <c r="F2217" s="3"/>
      <c r="G2217" s="3"/>
      <c r="I2217" s="3"/>
      <c r="J2217" s="140"/>
      <c r="K2217" s="83"/>
      <c r="L2217" s="140"/>
      <c r="M2217" s="83"/>
      <c r="N2217" s="3"/>
      <c r="O2217" s="3"/>
      <c r="P2217" s="3"/>
    </row>
  </sheetData>
  <mergeCells count="127">
    <mergeCell ref="Q322:S322"/>
    <mergeCell ref="Q323:R323"/>
    <mergeCell ref="Q333:S333"/>
    <mergeCell ref="N343:P343"/>
    <mergeCell ref="N346:P346"/>
    <mergeCell ref="N350:P350"/>
    <mergeCell ref="N372:P372"/>
    <mergeCell ref="N375:P375"/>
    <mergeCell ref="N379:P379"/>
    <mergeCell ref="A1:A2"/>
    <mergeCell ref="N319:P319"/>
    <mergeCell ref="N322:P322"/>
    <mergeCell ref="N464:P464"/>
    <mergeCell ref="N467:P467"/>
    <mergeCell ref="N471:P471"/>
    <mergeCell ref="N493:P493"/>
    <mergeCell ref="N496:P496"/>
    <mergeCell ref="N500:P500"/>
    <mergeCell ref="N402:P402"/>
    <mergeCell ref="N405:P405"/>
    <mergeCell ref="N409:P409"/>
    <mergeCell ref="N431:P431"/>
    <mergeCell ref="N434:P434"/>
    <mergeCell ref="N438:P438"/>
    <mergeCell ref="N563:P563"/>
    <mergeCell ref="N584:P584"/>
    <mergeCell ref="N587:P587"/>
    <mergeCell ref="N591:P591"/>
    <mergeCell ref="N617:P617"/>
    <mergeCell ref="N620:P620"/>
    <mergeCell ref="N525:P525"/>
    <mergeCell ref="N528:P528"/>
    <mergeCell ref="N532:P532"/>
    <mergeCell ref="N539:P539"/>
    <mergeCell ref="N556:P556"/>
    <mergeCell ref="N559:P559"/>
    <mergeCell ref="Q687:S687"/>
    <mergeCell ref="Q688:R688"/>
    <mergeCell ref="Q698:S698"/>
    <mergeCell ref="N624:P624"/>
    <mergeCell ref="N647:P647"/>
    <mergeCell ref="N650:P650"/>
    <mergeCell ref="N654:P654"/>
    <mergeCell ref="N676:P676"/>
    <mergeCell ref="N679:P679"/>
    <mergeCell ref="N708:P708"/>
    <mergeCell ref="N711:P711"/>
    <mergeCell ref="N715:P715"/>
    <mergeCell ref="N737:P737"/>
    <mergeCell ref="N740:P740"/>
    <mergeCell ref="N744:P744"/>
    <mergeCell ref="N682:P682"/>
    <mergeCell ref="N684:P684"/>
    <mergeCell ref="N687:P687"/>
    <mergeCell ref="N829:P829"/>
    <mergeCell ref="N832:P832"/>
    <mergeCell ref="N836:P836"/>
    <mergeCell ref="N858:P858"/>
    <mergeCell ref="N861:P861"/>
    <mergeCell ref="N865:P865"/>
    <mergeCell ref="N767:P767"/>
    <mergeCell ref="N770:P770"/>
    <mergeCell ref="N774:P774"/>
    <mergeCell ref="N796:P796"/>
    <mergeCell ref="N799:P799"/>
    <mergeCell ref="N803:P803"/>
    <mergeCell ref="N928:P928"/>
    <mergeCell ref="N949:P949"/>
    <mergeCell ref="N952:P952"/>
    <mergeCell ref="N956:P956"/>
    <mergeCell ref="N982:P982"/>
    <mergeCell ref="N985:P985"/>
    <mergeCell ref="N890:P890"/>
    <mergeCell ref="N893:P893"/>
    <mergeCell ref="N897:P897"/>
    <mergeCell ref="N904:P904"/>
    <mergeCell ref="N921:P921"/>
    <mergeCell ref="N924:P924"/>
    <mergeCell ref="N1047:P1047"/>
    <mergeCell ref="N1049:P1049"/>
    <mergeCell ref="N1052:P1052"/>
    <mergeCell ref="Q1052:S1052"/>
    <mergeCell ref="Q1053:R1053"/>
    <mergeCell ref="Q1063:S1063"/>
    <mergeCell ref="N989:P989"/>
    <mergeCell ref="N1012:P1012"/>
    <mergeCell ref="N1015:P1015"/>
    <mergeCell ref="N1019:P1019"/>
    <mergeCell ref="N1041:P1041"/>
    <mergeCell ref="N1044:P1044"/>
    <mergeCell ref="N1132:P1132"/>
    <mergeCell ref="N1135:P1135"/>
    <mergeCell ref="N1139:P1139"/>
    <mergeCell ref="N1161:P1161"/>
    <mergeCell ref="N1164:P1164"/>
    <mergeCell ref="N1168:P1168"/>
    <mergeCell ref="N1073:P1073"/>
    <mergeCell ref="N1076:P1076"/>
    <mergeCell ref="N1080:P1080"/>
    <mergeCell ref="N1102:P1102"/>
    <mergeCell ref="N1105:P1105"/>
    <mergeCell ref="N1109:P1109"/>
    <mergeCell ref="N1255:P1255"/>
    <mergeCell ref="N1258:P1258"/>
    <mergeCell ref="N1262:P1262"/>
    <mergeCell ref="N1269:P1269"/>
    <mergeCell ref="N1286:P1286"/>
    <mergeCell ref="N1289:P1289"/>
    <mergeCell ref="N1194:P1194"/>
    <mergeCell ref="N1197:P1197"/>
    <mergeCell ref="N1201:P1201"/>
    <mergeCell ref="N1223:P1223"/>
    <mergeCell ref="N1226:P1226"/>
    <mergeCell ref="N1230:P1230"/>
    <mergeCell ref="N1413:P1413"/>
    <mergeCell ref="N1354:P1354"/>
    <mergeCell ref="N1377:P1377"/>
    <mergeCell ref="N1380:P1380"/>
    <mergeCell ref="N1384:P1384"/>
    <mergeCell ref="N1406:P1406"/>
    <mergeCell ref="N1409:P1409"/>
    <mergeCell ref="N1293:P1293"/>
    <mergeCell ref="N1314:P1314"/>
    <mergeCell ref="N1317:P1317"/>
    <mergeCell ref="N1321:P1321"/>
    <mergeCell ref="N1347:P1347"/>
    <mergeCell ref="N1350:P135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39" sqref="L39"/>
    </sheetView>
  </sheetViews>
  <sheetFormatPr defaultRowHeight="12.75" x14ac:dyDescent="0.2"/>
  <sheetData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I25" sqref="I25"/>
    </sheetView>
  </sheetViews>
  <sheetFormatPr defaultRowHeight="15" x14ac:dyDescent="0.25"/>
  <cols>
    <col min="1" max="1" width="17.5703125" style="164" customWidth="1"/>
    <col min="2" max="16384" width="9.140625" style="164"/>
  </cols>
  <sheetData>
    <row r="1" spans="1:8" x14ac:dyDescent="0.25">
      <c r="A1" s="164" t="s">
        <v>71</v>
      </c>
      <c r="B1" s="164" t="s">
        <v>72</v>
      </c>
      <c r="C1" s="164" t="s">
        <v>73</v>
      </c>
      <c r="D1" s="164" t="s">
        <v>74</v>
      </c>
      <c r="E1" s="164" t="s">
        <v>75</v>
      </c>
      <c r="F1" s="164" t="s">
        <v>76</v>
      </c>
      <c r="G1" s="164" t="s">
        <v>77</v>
      </c>
      <c r="H1" s="164" t="s">
        <v>78</v>
      </c>
    </row>
    <row r="2" spans="1:8" x14ac:dyDescent="0.25">
      <c r="A2" s="164" t="s">
        <v>79</v>
      </c>
      <c r="B2" s="164" t="s">
        <v>80</v>
      </c>
      <c r="C2" s="164">
        <v>20120412</v>
      </c>
      <c r="D2" s="164">
        <v>0</v>
      </c>
      <c r="E2" s="164">
        <v>1509.71</v>
      </c>
      <c r="F2" s="164">
        <v>1512.45</v>
      </c>
      <c r="G2" s="164">
        <v>1488.82</v>
      </c>
      <c r="H2" s="164">
        <v>1502.97</v>
      </c>
    </row>
    <row r="3" spans="1:8" x14ac:dyDescent="0.25">
      <c r="A3" s="164" t="s">
        <v>79</v>
      </c>
      <c r="B3" s="164" t="s">
        <v>80</v>
      </c>
      <c r="C3" s="164">
        <v>20120413</v>
      </c>
      <c r="D3" s="164">
        <v>0</v>
      </c>
      <c r="E3" s="164">
        <v>1500.31</v>
      </c>
      <c r="F3" s="164">
        <v>1516.37</v>
      </c>
      <c r="G3" s="164">
        <v>1496.93</v>
      </c>
      <c r="H3" s="164">
        <v>1504.84</v>
      </c>
    </row>
    <row r="4" spans="1:8" x14ac:dyDescent="0.25">
      <c r="A4" s="164" t="s">
        <v>79</v>
      </c>
      <c r="B4" s="164" t="s">
        <v>80</v>
      </c>
      <c r="C4" s="164">
        <v>20120414</v>
      </c>
      <c r="D4" s="164">
        <v>0</v>
      </c>
      <c r="E4" s="164">
        <v>1500.31</v>
      </c>
      <c r="F4" s="164">
        <v>1516.37</v>
      </c>
      <c r="G4" s="164">
        <v>1496.93</v>
      </c>
      <c r="H4" s="164">
        <v>1504.84</v>
      </c>
    </row>
    <row r="5" spans="1:8" x14ac:dyDescent="0.25">
      <c r="A5" s="164" t="s">
        <v>79</v>
      </c>
      <c r="B5" s="164" t="s">
        <v>80</v>
      </c>
      <c r="C5" s="164">
        <v>20120415</v>
      </c>
      <c r="D5" s="164">
        <v>0</v>
      </c>
      <c r="E5" s="164">
        <v>1500.31</v>
      </c>
      <c r="F5" s="164">
        <v>1516.37</v>
      </c>
      <c r="G5" s="164">
        <v>1496.93</v>
      </c>
      <c r="H5" s="164">
        <v>1504.84</v>
      </c>
    </row>
    <row r="6" spans="1:8" x14ac:dyDescent="0.25">
      <c r="A6" s="164" t="s">
        <v>79</v>
      </c>
      <c r="B6" s="164" t="s">
        <v>80</v>
      </c>
      <c r="C6" s="164">
        <v>20120416</v>
      </c>
      <c r="D6" s="164">
        <v>0</v>
      </c>
      <c r="E6" s="164">
        <v>1496.72</v>
      </c>
      <c r="F6" s="164">
        <v>1503.57</v>
      </c>
      <c r="G6" s="164">
        <v>1474.96</v>
      </c>
      <c r="H6" s="164">
        <v>1478.52</v>
      </c>
    </row>
    <row r="7" spans="1:8" x14ac:dyDescent="0.25">
      <c r="A7" s="164" t="s">
        <v>79</v>
      </c>
      <c r="B7" s="164" t="s">
        <v>80</v>
      </c>
      <c r="C7" s="164">
        <v>20120417</v>
      </c>
      <c r="D7" s="164">
        <v>0</v>
      </c>
      <c r="E7" s="164">
        <v>1477.79</v>
      </c>
      <c r="F7" s="164">
        <v>1481.23</v>
      </c>
      <c r="G7" s="164">
        <v>1463.23</v>
      </c>
      <c r="H7" s="164">
        <v>1478.64</v>
      </c>
    </row>
    <row r="8" spans="1:8" x14ac:dyDescent="0.25">
      <c r="A8" s="164" t="s">
        <v>79</v>
      </c>
      <c r="B8" s="164" t="s">
        <v>80</v>
      </c>
      <c r="C8" s="164">
        <v>20120418</v>
      </c>
      <c r="D8" s="164">
        <v>0</v>
      </c>
      <c r="E8" s="164">
        <v>1480.08</v>
      </c>
      <c r="F8" s="164">
        <v>1485.44</v>
      </c>
      <c r="G8" s="164">
        <v>1465.5</v>
      </c>
      <c r="H8" s="164">
        <v>1469.75</v>
      </c>
    </row>
    <row r="9" spans="1:8" x14ac:dyDescent="0.25">
      <c r="A9" s="164" t="s">
        <v>79</v>
      </c>
      <c r="B9" s="164" t="s">
        <v>80</v>
      </c>
      <c r="C9" s="164">
        <v>20120419</v>
      </c>
      <c r="D9" s="164">
        <v>0</v>
      </c>
      <c r="E9" s="164">
        <v>1470.45</v>
      </c>
      <c r="F9" s="164">
        <v>1503.77</v>
      </c>
      <c r="G9" s="164">
        <v>1469.59</v>
      </c>
      <c r="H9" s="164">
        <v>1488.33</v>
      </c>
    </row>
    <row r="10" spans="1:8" x14ac:dyDescent="0.25">
      <c r="A10" s="164" t="s">
        <v>79</v>
      </c>
      <c r="B10" s="164" t="s">
        <v>80</v>
      </c>
      <c r="C10" s="164">
        <v>20120420</v>
      </c>
      <c r="D10" s="164">
        <v>0</v>
      </c>
      <c r="E10" s="164">
        <v>1491.41</v>
      </c>
      <c r="F10" s="164">
        <v>1506.77</v>
      </c>
      <c r="G10" s="164">
        <v>1485.17</v>
      </c>
      <c r="H10" s="164">
        <v>1503.61</v>
      </c>
    </row>
    <row r="11" spans="1:8" x14ac:dyDescent="0.25">
      <c r="A11" s="164" t="s">
        <v>79</v>
      </c>
      <c r="B11" s="164" t="s">
        <v>80</v>
      </c>
      <c r="C11" s="164">
        <v>20120421</v>
      </c>
      <c r="D11" s="164">
        <v>0</v>
      </c>
      <c r="E11" s="164">
        <v>1491.41</v>
      </c>
      <c r="F11" s="164">
        <v>1506.77</v>
      </c>
      <c r="G11" s="164">
        <v>1485.17</v>
      </c>
      <c r="H11" s="164">
        <v>1503.61</v>
      </c>
    </row>
    <row r="12" spans="1:8" x14ac:dyDescent="0.25">
      <c r="A12" s="164" t="s">
        <v>79</v>
      </c>
      <c r="B12" s="164" t="s">
        <v>80</v>
      </c>
      <c r="C12" s="164">
        <v>20120422</v>
      </c>
      <c r="D12" s="164">
        <v>0</v>
      </c>
      <c r="E12" s="164">
        <v>1491.41</v>
      </c>
      <c r="F12" s="164">
        <v>1506.77</v>
      </c>
      <c r="G12" s="164">
        <v>1485.17</v>
      </c>
      <c r="H12" s="164">
        <v>1503.61</v>
      </c>
    </row>
    <row r="13" spans="1:8" x14ac:dyDescent="0.25">
      <c r="A13" s="164" t="s">
        <v>79</v>
      </c>
      <c r="B13" s="164" t="s">
        <v>80</v>
      </c>
      <c r="C13" s="164">
        <v>20120423</v>
      </c>
      <c r="D13" s="164">
        <v>0</v>
      </c>
      <c r="E13" s="164">
        <v>1503.27</v>
      </c>
      <c r="F13" s="164">
        <v>1503.27</v>
      </c>
      <c r="G13" s="164">
        <v>1462.75</v>
      </c>
      <c r="H13" s="164">
        <v>1467.43</v>
      </c>
    </row>
    <row r="14" spans="1:8" x14ac:dyDescent="0.25">
      <c r="A14" s="164" t="s">
        <v>79</v>
      </c>
      <c r="B14" s="164" t="s">
        <v>80</v>
      </c>
      <c r="C14" s="164">
        <v>20120424</v>
      </c>
      <c r="D14" s="164">
        <v>0</v>
      </c>
      <c r="E14" s="164">
        <v>1468.85</v>
      </c>
      <c r="F14" s="164">
        <v>1472.12</v>
      </c>
      <c r="G14" s="164">
        <v>1445.85</v>
      </c>
      <c r="H14" s="164">
        <v>1457.52</v>
      </c>
    </row>
    <row r="15" spans="1:8" x14ac:dyDescent="0.25">
      <c r="A15" s="164" t="s">
        <v>79</v>
      </c>
      <c r="B15" s="164" t="s">
        <v>80</v>
      </c>
      <c r="C15" s="164">
        <v>20120425</v>
      </c>
      <c r="D15" s="164">
        <v>0</v>
      </c>
      <c r="E15" s="164">
        <v>1457.87</v>
      </c>
      <c r="F15" s="164">
        <v>1470.18</v>
      </c>
      <c r="G15" s="164">
        <v>1457.87</v>
      </c>
      <c r="H15" s="164">
        <v>1462.08</v>
      </c>
    </row>
    <row r="16" spans="1:8" x14ac:dyDescent="0.25">
      <c r="A16" s="164" t="s">
        <v>79</v>
      </c>
      <c r="B16" s="164" t="s">
        <v>80</v>
      </c>
      <c r="C16" s="164">
        <v>20120426</v>
      </c>
      <c r="D16" s="164">
        <v>0</v>
      </c>
      <c r="E16" s="164">
        <v>1465.52</v>
      </c>
      <c r="F16" s="164">
        <v>1467.16</v>
      </c>
      <c r="G16" s="164">
        <v>1440.82</v>
      </c>
      <c r="H16" s="164">
        <v>1452</v>
      </c>
    </row>
    <row r="17" spans="1:8" x14ac:dyDescent="0.25">
      <c r="A17" s="164" t="s">
        <v>79</v>
      </c>
      <c r="B17" s="164" t="s">
        <v>80</v>
      </c>
      <c r="C17" s="164">
        <v>20120427</v>
      </c>
      <c r="D17" s="164">
        <v>0</v>
      </c>
      <c r="E17" s="164">
        <v>1446.19</v>
      </c>
      <c r="F17" s="164">
        <v>1470.67</v>
      </c>
      <c r="G17" s="164">
        <v>1439.98</v>
      </c>
      <c r="H17" s="164">
        <v>1470</v>
      </c>
    </row>
    <row r="18" spans="1:8" x14ac:dyDescent="0.25">
      <c r="A18" s="164" t="s">
        <v>79</v>
      </c>
      <c r="B18" s="164" t="s">
        <v>80</v>
      </c>
      <c r="C18" s="164">
        <v>20120428</v>
      </c>
      <c r="D18" s="164">
        <v>0</v>
      </c>
      <c r="E18" s="164">
        <v>1469.29</v>
      </c>
      <c r="F18" s="164">
        <v>1474.77</v>
      </c>
      <c r="G18" s="164">
        <v>1468.36</v>
      </c>
      <c r="H18" s="164">
        <v>1474.14</v>
      </c>
    </row>
    <row r="19" spans="1:8" x14ac:dyDescent="0.25">
      <c r="A19" s="164" t="s">
        <v>79</v>
      </c>
      <c r="B19" s="164" t="s">
        <v>80</v>
      </c>
      <c r="C19" s="164">
        <v>20120429</v>
      </c>
      <c r="D19" s="164">
        <v>0</v>
      </c>
      <c r="E19" s="164">
        <v>1469.29</v>
      </c>
      <c r="F19" s="164">
        <v>1474.77</v>
      </c>
      <c r="G19" s="164">
        <v>1468.36</v>
      </c>
      <c r="H19" s="164">
        <v>1474.14</v>
      </c>
    </row>
    <row r="20" spans="1:8" x14ac:dyDescent="0.25">
      <c r="A20" s="164" t="s">
        <v>79</v>
      </c>
      <c r="B20" s="164" t="s">
        <v>80</v>
      </c>
      <c r="C20" s="164">
        <v>20120430</v>
      </c>
      <c r="D20" s="164">
        <v>0</v>
      </c>
      <c r="E20" s="164">
        <v>1469.29</v>
      </c>
      <c r="F20" s="164">
        <v>1474.77</v>
      </c>
      <c r="G20" s="164">
        <v>1468.36</v>
      </c>
      <c r="H20" s="164">
        <v>1474.14</v>
      </c>
    </row>
    <row r="21" spans="1:8" x14ac:dyDescent="0.25">
      <c r="A21" s="164" t="s">
        <v>79</v>
      </c>
      <c r="B21" s="164" t="s">
        <v>80</v>
      </c>
      <c r="C21" s="164">
        <v>20120501</v>
      </c>
      <c r="D21" s="164">
        <v>0</v>
      </c>
      <c r="E21" s="164">
        <v>1469.29</v>
      </c>
      <c r="F21" s="164">
        <v>1474.77</v>
      </c>
      <c r="G21" s="164">
        <v>1468.36</v>
      </c>
      <c r="H21" s="164">
        <v>1474.14</v>
      </c>
    </row>
    <row r="22" spans="1:8" x14ac:dyDescent="0.25">
      <c r="A22" s="164" t="s">
        <v>79</v>
      </c>
      <c r="B22" s="164" t="s">
        <v>80</v>
      </c>
      <c r="C22" s="164">
        <v>20120502</v>
      </c>
      <c r="D22" s="164">
        <v>0</v>
      </c>
      <c r="E22" s="164">
        <v>1476.45</v>
      </c>
      <c r="F22" s="164">
        <v>1489.9</v>
      </c>
      <c r="G22" s="164">
        <v>1445.72</v>
      </c>
      <c r="H22" s="164">
        <v>1448.15</v>
      </c>
    </row>
    <row r="23" spans="1:8" x14ac:dyDescent="0.25">
      <c r="A23" s="164" t="s">
        <v>79</v>
      </c>
      <c r="B23" s="164" t="s">
        <v>80</v>
      </c>
      <c r="C23" s="164">
        <v>20120503</v>
      </c>
      <c r="D23" s="164">
        <v>0</v>
      </c>
      <c r="E23" s="164">
        <v>1447.87</v>
      </c>
      <c r="F23" s="164">
        <v>1456.52</v>
      </c>
      <c r="G23" s="164">
        <v>1437.21</v>
      </c>
      <c r="H23" s="164">
        <v>1439.97</v>
      </c>
    </row>
    <row r="24" spans="1:8" x14ac:dyDescent="0.25">
      <c r="A24" s="164" t="s">
        <v>79</v>
      </c>
      <c r="B24" s="164" t="s">
        <v>80</v>
      </c>
      <c r="C24" s="164">
        <v>20120504</v>
      </c>
      <c r="D24" s="164">
        <v>0</v>
      </c>
      <c r="E24" s="164">
        <v>1438.84</v>
      </c>
      <c r="F24" s="164">
        <v>1439</v>
      </c>
      <c r="G24" s="164">
        <v>1405.27</v>
      </c>
      <c r="H24" s="164">
        <v>1410.32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ОБЩИЙ</vt:lpstr>
      <vt:lpstr>КАП инв</vt:lpstr>
      <vt:lpstr>СТР инв</vt:lpstr>
      <vt:lpstr>Вознаграждения</vt:lpstr>
      <vt:lpstr>НСКА</vt:lpstr>
      <vt:lpstr>Хотей</vt:lpstr>
      <vt:lpstr>кривая</vt:lpstr>
      <vt:lpstr>индекс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PIF</cp:lastModifiedBy>
  <cp:lastPrinted>2012-05-04T08:43:13Z</cp:lastPrinted>
  <dcterms:created xsi:type="dcterms:W3CDTF">1996-10-08T23:32:33Z</dcterms:created>
  <dcterms:modified xsi:type="dcterms:W3CDTF">2015-05-05T09:03:54Z</dcterms:modified>
</cp:coreProperties>
</file>