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<sst xmlns="http://schemas.openxmlformats.org/spreadsheetml/2006/main" count="12" uniqueCount="12">
  <si>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</t>
  </si>
  <si>
    <t>zn</t>
  </si>
  <si>
    <t>True values</t>
  </si>
  <si>
    <t>x^n,n</t>
  </si>
  <si>
    <t>v^n,n</t>
  </si>
  <si>
    <t>x^n+1,n</t>
  </si>
  <si>
    <t>v^n+1,n</t>
  </si>
  <si>
    <t>time</t>
  </si>
  <si>
    <t>α</t>
  </si>
  <si>
    <t>β</t>
  </si>
  <si>
    <t>γ</t>
  </si>
  <si>
    <t>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</si>
</sst>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en-US" altLang="zh-CN"/>
              <a:t>Range vs. time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62631578947368"/>
          <c:y val="0.17974537037037"/>
          <c:w val="0.777684210526316"/>
          <c:h val="0.638634259259259"/>
        </c:manualLayout>
      </c:layout>
      <c:lineChart>
        <c:grouping val="standard"/>
        <c:varyColors val="0"/>
        <c:ser>
          <c:idx val="0"/>
          <c:order val="0"/>
          <c:tx>
            <c:strRef>
              <c:f>"True values"</c:f>
              <c:strCache>
                <c:ptCount val="1"/>
                <c:pt idx="0">
                  <c:v>True values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Sheet1!$B$8:$K$8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30200</c:v>
                </c:pt>
                <c:pt idx="1">
                  <c:v>30400</c:v>
                </c:pt>
                <c:pt idx="2">
                  <c:v>30600</c:v>
                </c:pt>
                <c:pt idx="3">
                  <c:v>30800</c:v>
                </c:pt>
                <c:pt idx="4">
                  <c:v>31000</c:v>
                </c:pt>
                <c:pt idx="5">
                  <c:v>31200</c:v>
                </c:pt>
                <c:pt idx="6">
                  <c:v>31400</c:v>
                </c:pt>
                <c:pt idx="7">
                  <c:v>31600</c:v>
                </c:pt>
                <c:pt idx="8">
                  <c:v>31800</c:v>
                </c:pt>
                <c:pt idx="9">
                  <c:v>32000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"Measurements"</c:f>
              <c:strCache>
                <c:ptCount val="1"/>
                <c:pt idx="0">
                  <c:v>Measurements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Sheet1!$B$8:$K$8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Sheet1!$B$2:$K$2</c:f>
              <c:numCache>
                <c:formatCode>General</c:formatCode>
                <c:ptCount val="10"/>
                <c:pt idx="0">
                  <c:v>30171</c:v>
                </c:pt>
                <c:pt idx="1">
                  <c:v>30353</c:v>
                </c:pt>
                <c:pt idx="2">
                  <c:v>30756</c:v>
                </c:pt>
                <c:pt idx="3">
                  <c:v>30799</c:v>
                </c:pt>
                <c:pt idx="4">
                  <c:v>31018</c:v>
                </c:pt>
                <c:pt idx="5">
                  <c:v>31278</c:v>
                </c:pt>
                <c:pt idx="6">
                  <c:v>31276</c:v>
                </c:pt>
                <c:pt idx="7">
                  <c:v>31379</c:v>
                </c:pt>
                <c:pt idx="8">
                  <c:v>31748</c:v>
                </c:pt>
                <c:pt idx="9">
                  <c:v>32175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"Estimates"</c:f>
              <c:strCache>
                <c:ptCount val="1"/>
                <c:pt idx="0">
                  <c:v>Estimates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Sheet1!$B$8:$K$8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Sheet1!$B$4:$K$4</c:f>
              <c:numCache>
                <c:formatCode>General</c:formatCode>
                <c:ptCount val="10"/>
                <c:pt idx="0">
                  <c:v>30196.1763212531</c:v>
                </c:pt>
                <c:pt idx="1">
                  <c:v>30420.6773574979</c:v>
                </c:pt>
                <c:pt idx="2">
                  <c:v>30644.2126228103</c:v>
                </c:pt>
                <c:pt idx="3">
                  <c:v>30820.4088691191</c:v>
                </c:pt>
                <c:pt idx="4">
                  <c:v>31026.0525864735</c:v>
                </c:pt>
                <c:pt idx="5">
                  <c:v>31233.2195162222</c:v>
                </c:pt>
                <c:pt idx="6">
                  <c:v>31405.6406491933</c:v>
                </c:pt>
                <c:pt idx="7">
                  <c:v>31596.4874039957</c:v>
                </c:pt>
                <c:pt idx="8">
                  <c:v>31819.9770859736</c:v>
                </c:pt>
                <c:pt idx="9">
                  <c:v>32046.8101231391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"Prediction"</c:f>
              <c:strCache>
                <c:ptCount val="1"/>
                <c:pt idx="0">
                  <c:v>Prediction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Sheet1!$B$8:$K$8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Sheet1!$B$6:$K$6</c:f>
              <c:numCache>
                <c:formatCode>General</c:formatCode>
                <c:ptCount val="10"/>
                <c:pt idx="0">
                  <c:v>30195.906115162</c:v>
                </c:pt>
                <c:pt idx="1">
                  <c:v>30421.8683484143</c:v>
                </c:pt>
                <c:pt idx="2">
                  <c:v>30648.5279661566</c:v>
                </c:pt>
                <c:pt idx="3">
                  <c:v>30826.166436332</c:v>
                </c:pt>
                <c:pt idx="4">
                  <c:v>31033.6511994485</c:v>
                </c:pt>
                <c:pt idx="5">
                  <c:v>31243.1656369819</c:v>
                </c:pt>
                <c:pt idx="6">
                  <c:v>31415.9853750321</c:v>
                </c:pt>
                <c:pt idx="7">
                  <c:v>31606.58390688</c:v>
                </c:pt>
                <c:pt idx="8">
                  <c:v>31831.4853001099</c:v>
                </c:pt>
                <c:pt idx="9">
                  <c:v>32061.6262460281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16564803"/>
        <c:axId val="540959408"/>
      </c:lineChart>
      <c:catAx>
        <c:axId val="516564803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85000"/>
                  <a:alpha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rgbClr val="FF0000"/>
                    </a:solidFill>
                  </a:rPr>
                  <a:t>Time (s)</a:t>
                </a:r>
                <a:endParaRPr lang="en-US" altLang="zh-CN">
                  <a:solidFill>
                    <a:srgbClr val="FF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50000"/>
                <a:lumOff val="50000"/>
                <a:alpha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540959408"/>
        <c:crosses val="autoZero"/>
        <c:auto val="0"/>
        <c:lblAlgn val="ctr"/>
        <c:lblOffset val="100"/>
        <c:tickMarkSkip val="2"/>
        <c:noMultiLvlLbl val="0"/>
      </c:catAx>
      <c:valAx>
        <c:axId val="540959408"/>
        <c:scaling>
          <c:orientation val="minMax"/>
          <c:max val="32250"/>
          <c:min val="30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85000"/>
                  <a:alpha val="88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rgbClr val="FF0000"/>
                    </a:solidFill>
                  </a:rPr>
                  <a:t>Range (m)</a:t>
                </a:r>
                <a:endParaRPr lang="en-US" altLang="zh-CN">
                  <a:solidFill>
                    <a:srgbClr val="FF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00220458553791887"/>
              <c:y val="0.3886690418345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5165648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762492651381"/>
          <c:y val="0.0141028679781939"/>
          <c:w val="0.1440329218107"/>
          <c:h val="0.2737615548708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span"/>
    <c:showDLblsOverMax val="0"/>
  </c:chart>
  <c:spPr>
    <a:solidFill>
      <a:schemeClr val="bg1"/>
    </a:solidFill>
    <a:ln w="6350" cap="flat" cmpd="sng" algn="ctr">
      <a:solidFill>
        <a:schemeClr val="tx1">
          <a:lumMod val="50000"/>
          <a:lumOff val="50000"/>
          <a:alpha val="2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344170</xdr:colOff>
      <xdr:row>9</xdr:row>
      <xdr:rowOff>121285</xdr:rowOff>
    </xdr:from>
    <xdr:to>
      <xdr:col>16</xdr:col>
      <xdr:colOff>184150</xdr:colOff>
      <xdr:row>39</xdr:row>
      <xdr:rowOff>145415</xdr:rowOff>
    </xdr:to>
    <xdr:graphicFrame>
      <xdr:nvGraphicFramePr>
        <xdr:cNvPr id="2" name="图表 1" descr="7b0a202020202263686172745265734964223a20223230343731343133220a7d0a"/>
        <xdr:cNvGraphicFramePr/>
      </xdr:nvGraphicFramePr>
      <xdr:xfrm>
        <a:off x="2230120" y="1721485"/>
        <a:ext cx="11371580" cy="53581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80" zoomScaleNormal="80" workbookViewId="0">
      <selection activeCell="A14" sqref="A14"/>
    </sheetView>
  </sheetViews>
  <sheetFormatPr defaultColWidth="9" defaultRowHeight="14"/>
  <cols>
    <col min="1" max="1" width="13" customWidth="1"/>
    <col min="2" max="2" width="14"/>
    <col min="3" max="6" width="12.8181818181818"/>
    <col min="7" max="10" width="14"/>
    <col min="11" max="11" width="12.8181818181818"/>
  </cols>
  <sheetData>
    <row r="1" spans="1:11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1</v>
      </c>
      <c r="B2" s="1">
        <v>30171</v>
      </c>
      <c r="C2" s="1">
        <v>30353</v>
      </c>
      <c r="D2" s="1">
        <v>30756</v>
      </c>
      <c r="E2" s="1">
        <v>30799</v>
      </c>
      <c r="F2" s="1">
        <v>31018</v>
      </c>
      <c r="G2" s="1">
        <v>31278</v>
      </c>
      <c r="H2" s="1">
        <v>31276</v>
      </c>
      <c r="I2" s="1">
        <v>31379</v>
      </c>
      <c r="J2" s="1">
        <v>31748</v>
      </c>
      <c r="K2" s="1">
        <v>32175</v>
      </c>
    </row>
    <row r="3" spans="1:11">
      <c r="A3" t="s">
        <v>2</v>
      </c>
      <c r="B3" s="1">
        <v>30200</v>
      </c>
      <c r="C3" s="1">
        <v>30400</v>
      </c>
      <c r="D3" s="1">
        <v>30600</v>
      </c>
      <c r="E3" s="1">
        <v>30800</v>
      </c>
      <c r="F3" s="1">
        <v>31000</v>
      </c>
      <c r="G3" s="1">
        <v>31200</v>
      </c>
      <c r="H3" s="1">
        <v>31400</v>
      </c>
      <c r="I3" s="1">
        <v>31600</v>
      </c>
      <c r="J3" s="1">
        <v>31800</v>
      </c>
      <c r="K3" s="1">
        <v>32000</v>
      </c>
    </row>
    <row r="4" spans="1:11">
      <c r="A4" t="s">
        <v>3</v>
      </c>
      <c r="B4" s="1">
        <f>B3+$A12*(B2-B3)</f>
        <v>30196.1763212531</v>
      </c>
      <c r="C4" s="1">
        <f>C3+$A12*(C2-B4)</f>
        <v>30420.6773574979</v>
      </c>
      <c r="D4" s="1">
        <f t="shared" ref="D4:K4" si="0">D3+$A12*(D2-C4)</f>
        <v>30644.2126228103</v>
      </c>
      <c r="E4" s="1">
        <f t="shared" si="0"/>
        <v>30820.4088691191</v>
      </c>
      <c r="F4" s="1">
        <f t="shared" si="0"/>
        <v>31026.0525864735</v>
      </c>
      <c r="G4" s="1">
        <f t="shared" si="0"/>
        <v>31233.2195162222</v>
      </c>
      <c r="H4" s="1">
        <f t="shared" si="0"/>
        <v>31405.6406491933</v>
      </c>
      <c r="I4" s="1">
        <f t="shared" si="0"/>
        <v>31596.4874039957</v>
      </c>
      <c r="J4" s="1">
        <f t="shared" si="0"/>
        <v>31819.9770859736</v>
      </c>
      <c r="K4" s="1">
        <f t="shared" si="0"/>
        <v>32046.8101231391</v>
      </c>
    </row>
    <row r="5" spans="1:11">
      <c r="A5" t="s">
        <v>4</v>
      </c>
      <c r="B5" s="1">
        <f>40+$B12*(B2-B3)/5</f>
        <v>39.9459587817924</v>
      </c>
      <c r="C5" s="1">
        <f>B7+$B12*(C2-B4)/5</f>
        <v>40.2381981832847</v>
      </c>
      <c r="D5" s="1">
        <f t="shared" ref="D5:K5" si="1">C7+$B12*(D2-C4)/5</f>
        <v>40.8630686692636</v>
      </c>
      <c r="E5" s="1">
        <f t="shared" si="1"/>
        <v>41.1515134425907</v>
      </c>
      <c r="F5" s="1">
        <f t="shared" si="1"/>
        <v>41.5197225949981</v>
      </c>
      <c r="G5" s="1">
        <f t="shared" si="1"/>
        <v>41.9892241519366</v>
      </c>
      <c r="H5" s="1">
        <f t="shared" si="1"/>
        <v>42.0689451677593</v>
      </c>
      <c r="I5" s="1">
        <f t="shared" si="1"/>
        <v>42.0193005768544</v>
      </c>
      <c r="J5" s="1">
        <f t="shared" si="1"/>
        <v>42.3016428272634</v>
      </c>
      <c r="K5" s="1">
        <f t="shared" si="1"/>
        <v>42.9632245778008</v>
      </c>
    </row>
    <row r="6" spans="1:11">
      <c r="A6" t="s">
        <v>5</v>
      </c>
      <c r="B6" s="1">
        <f>B4+5*B5-200</f>
        <v>30195.906115162</v>
      </c>
      <c r="C6" s="1">
        <f t="shared" ref="C6:K6" si="2">C4+5*C5-200</f>
        <v>30421.8683484143</v>
      </c>
      <c r="D6" s="1">
        <f t="shared" si="2"/>
        <v>30648.5279661566</v>
      </c>
      <c r="E6" s="1">
        <f t="shared" si="2"/>
        <v>30826.166436332</v>
      </c>
      <c r="F6" s="1">
        <f t="shared" si="2"/>
        <v>31033.6511994485</v>
      </c>
      <c r="G6" s="1">
        <f t="shared" si="2"/>
        <v>31243.1656369819</v>
      </c>
      <c r="H6" s="1">
        <f t="shared" si="2"/>
        <v>31415.9853750321</v>
      </c>
      <c r="I6" s="1">
        <f t="shared" si="2"/>
        <v>31606.58390688</v>
      </c>
      <c r="J6" s="1">
        <f t="shared" si="2"/>
        <v>31831.4853001099</v>
      </c>
      <c r="K6" s="1">
        <f t="shared" si="2"/>
        <v>32061.6262460281</v>
      </c>
    </row>
    <row r="7" spans="1:11">
      <c r="A7" t="s">
        <v>6</v>
      </c>
      <c r="B7" s="1">
        <f>B5</f>
        <v>39.9459587817924</v>
      </c>
      <c r="C7" s="1">
        <f t="shared" ref="C7:K7" si="3">C5</f>
        <v>40.2381981832847</v>
      </c>
      <c r="D7" s="1">
        <f t="shared" si="3"/>
        <v>40.8630686692636</v>
      </c>
      <c r="E7" s="1">
        <f t="shared" si="3"/>
        <v>41.1515134425907</v>
      </c>
      <c r="F7" s="1">
        <f t="shared" si="3"/>
        <v>41.5197225949981</v>
      </c>
      <c r="G7" s="1">
        <f t="shared" si="3"/>
        <v>41.9892241519366</v>
      </c>
      <c r="H7" s="1">
        <f t="shared" si="3"/>
        <v>42.0689451677593</v>
      </c>
      <c r="I7" s="1">
        <f t="shared" si="3"/>
        <v>42.0193005768544</v>
      </c>
      <c r="J7" s="1">
        <f t="shared" si="3"/>
        <v>42.3016428272634</v>
      </c>
      <c r="K7" s="1">
        <f t="shared" si="3"/>
        <v>42.9632245778008</v>
      </c>
    </row>
    <row r="8" spans="1:11">
      <c r="A8" t="s">
        <v>7</v>
      </c>
      <c r="B8">
        <f>B1*5</f>
        <v>5</v>
      </c>
      <c r="C8">
        <f t="shared" ref="C8:K8" si="4">C1*5</f>
        <v>10</v>
      </c>
      <c r="D8">
        <f t="shared" si="4"/>
        <v>15</v>
      </c>
      <c r="E8">
        <f t="shared" si="4"/>
        <v>20</v>
      </c>
      <c r="F8">
        <f t="shared" si="4"/>
        <v>25</v>
      </c>
      <c r="G8">
        <f t="shared" si="4"/>
        <v>30</v>
      </c>
      <c r="H8">
        <f t="shared" si="4"/>
        <v>35</v>
      </c>
      <c r="I8">
        <f t="shared" si="4"/>
        <v>40</v>
      </c>
      <c r="J8">
        <f t="shared" si="4"/>
        <v>45</v>
      </c>
      <c r="K8">
        <f t="shared" si="4"/>
        <v>50</v>
      </c>
    </row>
    <row r="11" spans="1:2">
      <c r="A11" s="1" t="s">
        <v>8</v>
      </c>
      <c r="B11" s="1" t="s">
        <v>9</v>
      </c>
    </row>
    <row r="12" spans="1:2">
      <c r="A12">
        <f>1-B14*B14</f>
        <v>0.131850991273301</v>
      </c>
      <c r="B12">
        <f>4-2*A12-4*SQRT(1-A12)</f>
        <v>0.00931745141509577</v>
      </c>
    </row>
    <row r="13" spans="1:2">
      <c r="A13" s="2" t="s">
        <v>10</v>
      </c>
      <c r="B13" s="2" t="s">
        <v>11</v>
      </c>
    </row>
    <row r="14" spans="1:2">
      <c r="A14">
        <v>0.01</v>
      </c>
      <c r="B14">
        <f>(4+A14-SQRT(8*A14+A14*A14))/4</f>
        <v>0.931745141509575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28554</dc:creator>
  <cp:lastModifiedBy>放假就睡觉</cp:lastModifiedBy>
  <dcterms:created xsi:type="dcterms:W3CDTF">2023-05-12T11:15:00Z</dcterms:created>
  <dcterms:modified xsi:type="dcterms:W3CDTF">2024-10-06T09:39:15Z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3AC6FF06B9FA43608DEDE4C605A26FB0_12</vt:lpwstr>
  </property>
</Properties>
</file>