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<sst xmlns="http://schemas.openxmlformats.org/spreadsheetml/2006/main" count="194" uniqueCount="194">
  <si>
    <t xml:space="preserve">turkish_word</t>
  </si>
  <si>
    <t xml:space="preserve">dutch_word</t>
  </si>
  <si>
    <t xml:space="preserve">bay</t>
  </si>
  <si>
    <t xml:space="preserve">kontrol</t>
  </si>
  <si>
    <t xml:space="preserve">doktor</t>
  </si>
  <si>
    <t xml:space="preserve">polis</t>
  </si>
  <si>
    <t xml:space="preserve">dolar</t>
  </si>
  <si>
    <t xml:space="preserve">telefon</t>
  </si>
  <si>
    <t xml:space="preserve">çek</t>
  </si>
  <si>
    <t xml:space="preserve">şans</t>
  </si>
  <si>
    <t xml:space="preserve">ajan</t>
  </si>
  <si>
    <t xml:space="preserve">seks</t>
  </si>
  <si>
    <t xml:space="preserve">müzik</t>
  </si>
  <si>
    <t xml:space="preserve">okul</t>
  </si>
  <si>
    <t xml:space="preserve">grup</t>
  </si>
  <si>
    <t xml:space="preserve">profesör</t>
  </si>
  <si>
    <t xml:space="preserve">test</t>
  </si>
  <si>
    <t xml:space="preserve">avukat</t>
  </si>
  <si>
    <t xml:space="preserve">not</t>
  </si>
  <si>
    <t xml:space="preserve">şeker</t>
  </si>
  <si>
    <t xml:space="preserve">enerji</t>
  </si>
  <si>
    <t xml:space="preserve">elektrik</t>
  </si>
  <si>
    <t xml:space="preserve">teknik</t>
  </si>
  <si>
    <t xml:space="preserve">kamera</t>
  </si>
  <si>
    <t xml:space="preserve">kahvaltı</t>
  </si>
  <si>
    <t xml:space="preserve">sinyal</t>
  </si>
  <si>
    <t xml:space="preserve">koç</t>
  </si>
  <si>
    <t xml:space="preserve">romantik</t>
  </si>
  <si>
    <t xml:space="preserve">maç</t>
  </si>
  <si>
    <t xml:space="preserve">bravo</t>
  </si>
  <si>
    <t xml:space="preserve">video</t>
  </si>
  <si>
    <t xml:space="preserve">kart</t>
  </si>
  <si>
    <t xml:space="preserve">garanti</t>
  </si>
  <si>
    <t xml:space="preserve">bilet</t>
  </si>
  <si>
    <t xml:space="preserve">masa</t>
  </si>
  <si>
    <t xml:space="preserve">makine</t>
  </si>
  <si>
    <t xml:space="preserve">net</t>
  </si>
  <si>
    <t xml:space="preserve">japon</t>
  </si>
  <si>
    <t xml:space="preserve">viski</t>
  </si>
  <si>
    <t xml:space="preserve">seri</t>
  </si>
  <si>
    <t xml:space="preserve">sigorta</t>
  </si>
  <si>
    <t xml:space="preserve">sistem</t>
  </si>
  <si>
    <t xml:space="preserve">robot</t>
  </si>
  <si>
    <t xml:space="preserve">pasta</t>
  </si>
  <si>
    <t xml:space="preserve">metal</t>
  </si>
  <si>
    <t xml:space="preserve">model</t>
  </si>
  <si>
    <t xml:space="preserve">alkol</t>
  </si>
  <si>
    <t xml:space="preserve">şampanya</t>
  </si>
  <si>
    <t xml:space="preserve">ambulans</t>
  </si>
  <si>
    <t xml:space="preserve">jüri</t>
  </si>
  <si>
    <t xml:space="preserve">moda</t>
  </si>
  <si>
    <t xml:space="preserve">kek</t>
  </si>
  <si>
    <t xml:space="preserve">aktif</t>
  </si>
  <si>
    <t xml:space="preserve">teknoloji</t>
  </si>
  <si>
    <t xml:space="preserve">politik</t>
  </si>
  <si>
    <t xml:space="preserve">şampiyon</t>
  </si>
  <si>
    <t xml:space="preserve">oksijen</t>
  </si>
  <si>
    <t xml:space="preserve">helikopter</t>
  </si>
  <si>
    <t xml:space="preserve">gül</t>
  </si>
  <si>
    <t xml:space="preserve">kahverengi</t>
  </si>
  <si>
    <t xml:space="preserve">harita</t>
  </si>
  <si>
    <t xml:space="preserve">eleman</t>
  </si>
  <si>
    <t xml:space="preserve">papa</t>
  </si>
  <si>
    <t xml:space="preserve">ofis</t>
  </si>
  <si>
    <t xml:space="preserve">şık</t>
  </si>
  <si>
    <t xml:space="preserve">stres</t>
  </si>
  <si>
    <t xml:space="preserve">tiyatro</t>
  </si>
  <si>
    <t xml:space="preserve">ağabey</t>
  </si>
  <si>
    <t xml:space="preserve">travma</t>
  </si>
  <si>
    <t xml:space="preserve">katolik</t>
  </si>
  <si>
    <t xml:space="preserve">karakter</t>
  </si>
  <si>
    <t xml:space="preserve">lüks</t>
  </si>
  <si>
    <t xml:space="preserve">kaliteli</t>
  </si>
  <si>
    <t xml:space="preserve">boks</t>
  </si>
  <si>
    <t xml:space="preserve">tenis</t>
  </si>
  <si>
    <t xml:space="preserve">senaryo</t>
  </si>
  <si>
    <t xml:space="preserve">tünel</t>
  </si>
  <si>
    <t xml:space="preserve">pozitif</t>
  </si>
  <si>
    <t xml:space="preserve">roket</t>
  </si>
  <si>
    <t xml:space="preserve">mafya</t>
  </si>
  <si>
    <t xml:space="preserve">depo</t>
  </si>
  <si>
    <t xml:space="preserve">kariyer</t>
  </si>
  <si>
    <t xml:space="preserve">tipik</t>
  </si>
  <si>
    <t xml:space="preserve">kap</t>
  </si>
  <si>
    <t xml:space="preserve">atom</t>
  </si>
  <si>
    <t xml:space="preserve">ağustos</t>
  </si>
  <si>
    <t xml:space="preserve">gitar</t>
  </si>
  <si>
    <t xml:space="preserve">palavra</t>
  </si>
  <si>
    <t xml:space="preserve">gey</t>
  </si>
  <si>
    <t xml:space="preserve">hint</t>
  </si>
  <si>
    <t xml:space="preserve">domates</t>
  </si>
  <si>
    <t xml:space="preserve">plak</t>
  </si>
  <si>
    <t xml:space="preserve">tost</t>
  </si>
  <si>
    <t xml:space="preserve">klinik</t>
  </si>
  <si>
    <t xml:space="preserve">ekonomi</t>
  </si>
  <si>
    <t xml:space="preserve">ideal</t>
  </si>
  <si>
    <t xml:space="preserve">diplomatik</t>
  </si>
  <si>
    <t xml:space="preserve">salon</t>
  </si>
  <si>
    <t xml:space="preserve">pisi</t>
  </si>
  <si>
    <t xml:space="preserve">apartman</t>
  </si>
  <si>
    <t xml:space="preserve">bütçe</t>
  </si>
  <si>
    <t xml:space="preserve">mayın</t>
  </si>
  <si>
    <t xml:space="preserve">etik</t>
  </si>
  <si>
    <t xml:space="preserve">kupa</t>
  </si>
  <si>
    <t xml:space="preserve">aktris</t>
  </si>
  <si>
    <t xml:space="preserve">market</t>
  </si>
  <si>
    <t xml:space="preserve">kalite</t>
  </si>
  <si>
    <t xml:space="preserve">orkestra</t>
  </si>
  <si>
    <t xml:space="preserve">karavan</t>
  </si>
  <si>
    <t xml:space="preserve">mağaza</t>
  </si>
  <si>
    <t xml:space="preserve">demokrasi</t>
  </si>
  <si>
    <t xml:space="preserve">lamba</t>
  </si>
  <si>
    <t xml:space="preserve">peruk</t>
  </si>
  <si>
    <t xml:space="preserve">dizayn</t>
  </si>
  <si>
    <t xml:space="preserve">skor</t>
  </si>
  <si>
    <t xml:space="preserve">mikrop</t>
  </si>
  <si>
    <t xml:space="preserve">basket</t>
  </si>
  <si>
    <t xml:space="preserve">hobi</t>
  </si>
  <si>
    <t xml:space="preserve">biyoloji</t>
  </si>
  <si>
    <t xml:space="preserve">konyak</t>
  </si>
  <si>
    <t xml:space="preserve">barbar</t>
  </si>
  <si>
    <t xml:space="preserve">goril</t>
  </si>
  <si>
    <t xml:space="preserve">festival</t>
  </si>
  <si>
    <t xml:space="preserve">tez</t>
  </si>
  <si>
    <t xml:space="preserve">manken</t>
  </si>
  <si>
    <t xml:space="preserve">kafe</t>
  </si>
  <si>
    <t xml:space="preserve">raunt</t>
  </si>
  <si>
    <t xml:space="preserve">mayo</t>
  </si>
  <si>
    <t xml:space="preserve">ritim</t>
  </si>
  <si>
    <t xml:space="preserve">pijama</t>
  </si>
  <si>
    <t xml:space="preserve">disko</t>
  </si>
  <si>
    <t xml:space="preserve">somon</t>
  </si>
  <si>
    <t xml:space="preserve">prensip</t>
  </si>
  <si>
    <t xml:space="preserve">baz</t>
  </si>
  <si>
    <t xml:space="preserve">nota</t>
  </si>
  <si>
    <t xml:space="preserve">site</t>
  </si>
  <si>
    <t xml:space="preserve">lig</t>
  </si>
  <si>
    <t xml:space="preserve">sprey</t>
  </si>
  <si>
    <t xml:space="preserve">etiket</t>
  </si>
  <si>
    <t xml:space="preserve">direktör</t>
  </si>
  <si>
    <t xml:space="preserve">vize</t>
  </si>
  <si>
    <t xml:space="preserve">lira</t>
  </si>
  <si>
    <t xml:space="preserve">bikini</t>
  </si>
  <si>
    <t xml:space="preserve">körfez</t>
  </si>
  <si>
    <t xml:space="preserve">iskele</t>
  </si>
  <si>
    <t xml:space="preserve">komando</t>
  </si>
  <si>
    <t xml:space="preserve">klima</t>
  </si>
  <si>
    <t xml:space="preserve">etnik</t>
  </si>
  <si>
    <t xml:space="preserve">stil</t>
  </si>
  <si>
    <t xml:space="preserve">papağan</t>
  </si>
  <si>
    <t xml:space="preserve">port</t>
  </si>
  <si>
    <t xml:space="preserve">şömine</t>
  </si>
  <si>
    <t xml:space="preserve">element</t>
  </si>
  <si>
    <t xml:space="preserve">begüm</t>
  </si>
  <si>
    <t xml:space="preserve">mayonez</t>
  </si>
  <si>
    <t xml:space="preserve">kaşar</t>
  </si>
  <si>
    <t xml:space="preserve">seksüel</t>
  </si>
  <si>
    <t xml:space="preserve">put</t>
  </si>
  <si>
    <t xml:space="preserve">doktorluk</t>
  </si>
  <si>
    <t xml:space="preserve">dinamik</t>
  </si>
  <si>
    <t xml:space="preserve">kano</t>
  </si>
  <si>
    <t xml:space="preserve">milis</t>
  </si>
  <si>
    <t xml:space="preserve">som</t>
  </si>
  <si>
    <t xml:space="preserve">staj</t>
  </si>
  <si>
    <t xml:space="preserve">kalori</t>
  </si>
  <si>
    <t xml:space="preserve">planet</t>
  </si>
  <si>
    <t xml:space="preserve">mersi</t>
  </si>
  <si>
    <t xml:space="preserve">silindir</t>
  </si>
  <si>
    <t xml:space="preserve">ekspres</t>
  </si>
  <si>
    <t xml:space="preserve">montaj</t>
  </si>
  <si>
    <t xml:space="preserve">susam</t>
  </si>
  <si>
    <t xml:space="preserve">tema</t>
  </si>
  <si>
    <t xml:space="preserve">kanguru</t>
  </si>
  <si>
    <t xml:space="preserve">diyalog</t>
  </si>
  <si>
    <t xml:space="preserve">bluz</t>
  </si>
  <si>
    <t xml:space="preserve">krom</t>
  </si>
  <si>
    <t xml:space="preserve">köri</t>
  </si>
  <si>
    <t xml:space="preserve">revir</t>
  </si>
  <si>
    <t xml:space="preserve">kategori</t>
  </si>
  <si>
    <t xml:space="preserve">start</t>
  </si>
  <si>
    <t xml:space="preserve">ironi</t>
  </si>
  <si>
    <t xml:space="preserve">dok</t>
  </si>
  <si>
    <t xml:space="preserve">vietnamlı</t>
  </si>
  <si>
    <t xml:space="preserve">çar</t>
  </si>
  <si>
    <t xml:space="preserve">materyal</t>
  </si>
  <si>
    <t xml:space="preserve">astronomi</t>
  </si>
  <si>
    <t xml:space="preserve">çita</t>
  </si>
  <si>
    <t xml:space="preserve">hamster</t>
  </si>
  <si>
    <t xml:space="preserve">karamel</t>
  </si>
  <si>
    <t xml:space="preserve">stadyum</t>
  </si>
  <si>
    <t xml:space="preserve">korse</t>
  </si>
  <si>
    <t xml:space="preserve">patlıcan</t>
  </si>
  <si>
    <t xml:space="preserve">migren</t>
  </si>
  <si>
    <t xml:space="preserve">versiyon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</si>
</sst>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2.640625" defaultRowHeight="15.75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tr">
        <f aca="false">IFERROR(__xludf.dummyfunction("GOOGLETRANSLATE(A2,""tr"",""nl"")"),"Dhr")</f>
        <v>Dhr</v>
      </c>
    </row>
    <row r="3" customFormat="false" ht="12.8" hidden="false" customHeight="false" outlineLevel="0" collapsed="false">
      <c r="A3" s="3" t="s">
        <v>3</v>
      </c>
      <c r="B3" s="4" t="str">
        <f aca="false">IFERROR(__xludf.dummyfunction("GOOGLETRANSLATE(A3,""tr"",""nl"")"),"controle")</f>
        <v>controle</v>
      </c>
    </row>
    <row r="4" customFormat="false" ht="12.8" hidden="false" customHeight="false" outlineLevel="0" collapsed="false">
      <c r="A4" s="3" t="s">
        <v>4</v>
      </c>
      <c r="B4" s="4" t="str">
        <f aca="false">IFERROR(__xludf.dummyfunction("GOOGLETRANSLATE(A4,""tr"",""nl"")"),"arts")</f>
        <v>arts</v>
      </c>
    </row>
    <row r="5" customFormat="false" ht="12.8" hidden="false" customHeight="false" outlineLevel="0" collapsed="false">
      <c r="A5" s="3" t="s">
        <v>5</v>
      </c>
      <c r="B5" s="4" t="str">
        <f aca="false">IFERROR(__xludf.dummyfunction("GOOGLETRANSLATE(A5,""tr"",""nl"")"),"politie")</f>
        <v>politie</v>
      </c>
    </row>
    <row r="6" customFormat="false" ht="12.8" hidden="false" customHeight="false" outlineLevel="0" collapsed="false">
      <c r="A6" s="3" t="s">
        <v>6</v>
      </c>
      <c r="B6" s="4" t="str">
        <f aca="false">IFERROR(__xludf.dummyfunction("GOOGLETRANSLATE(A6,""tr"",""nl"")"),"dollar")</f>
        <v>dollar</v>
      </c>
    </row>
    <row r="7" customFormat="false" ht="12.8" hidden="false" customHeight="false" outlineLevel="0" collapsed="false">
      <c r="A7" s="3" t="s">
        <v>7</v>
      </c>
      <c r="B7" s="4" t="str">
        <f aca="false">IFERROR(__xludf.dummyfunction("GOOGLETRANSLATE(A7,""tr"",""nl"")"),"telefoon")</f>
        <v>telefoon</v>
      </c>
    </row>
    <row r="8" customFormat="false" ht="12.8" hidden="false" customHeight="false" outlineLevel="0" collapsed="false">
      <c r="A8" s="3" t="s">
        <v>8</v>
      </c>
      <c r="B8" s="4" t="str">
        <f aca="false">IFERROR(__xludf.dummyfunction("GOOGLETRANSLATE(A8,""tr"",""nl"")"),"Controleren")</f>
        <v>Controleren</v>
      </c>
    </row>
    <row r="9" customFormat="false" ht="12.8" hidden="false" customHeight="false" outlineLevel="0" collapsed="false">
      <c r="A9" s="3" t="s">
        <v>9</v>
      </c>
      <c r="B9" s="4" t="str">
        <f aca="false">IFERROR(__xludf.dummyfunction("GOOGLETRANSLATE(A9,""tr"",""nl"")"),"kans")</f>
        <v>kans</v>
      </c>
    </row>
    <row r="10" customFormat="false" ht="12.8" hidden="false" customHeight="false" outlineLevel="0" collapsed="false">
      <c r="A10" s="3" t="s">
        <v>10</v>
      </c>
      <c r="B10" s="4" t="str">
        <f aca="false">IFERROR(__xludf.dummyfunction("GOOGLETRANSLATE(A10,""tr"",""nl"")"),"tussenpersoon")</f>
        <v>tussenpersoon</v>
      </c>
    </row>
    <row r="11" customFormat="false" ht="12.8" hidden="false" customHeight="false" outlineLevel="0" collapsed="false">
      <c r="A11" s="3" t="s">
        <v>11</v>
      </c>
      <c r="B11" s="4" t="str">
        <f aca="false">IFERROR(__xludf.dummyfunction("GOOGLETRANSLATE(A11,""tr"",""nl"")"),"seks")</f>
        <v>seks</v>
      </c>
    </row>
    <row r="12" customFormat="false" ht="12.8" hidden="false" customHeight="false" outlineLevel="0" collapsed="false">
      <c r="A12" s="3" t="s">
        <v>12</v>
      </c>
      <c r="B12" s="4" t="str">
        <f aca="false">IFERROR(__xludf.dummyfunction("GOOGLETRANSLATE(A12,""tr"",""nl"")"),"muziek")</f>
        <v>muziek</v>
      </c>
    </row>
    <row r="13" customFormat="false" ht="12.8" hidden="false" customHeight="false" outlineLevel="0" collapsed="false">
      <c r="A13" s="3" t="s">
        <v>13</v>
      </c>
      <c r="B13" s="4" t="str">
        <f aca="false">IFERROR(__xludf.dummyfunction("GOOGLETRANSLATE(A13,""tr"",""nl"")"),"school")</f>
        <v>school</v>
      </c>
    </row>
    <row r="14" customFormat="false" ht="12.8" hidden="false" customHeight="false" outlineLevel="0" collapsed="false">
      <c r="A14" s="3" t="s">
        <v>14</v>
      </c>
      <c r="B14" s="4" t="str">
        <f aca="false">IFERROR(__xludf.dummyfunction("GOOGLETRANSLATE(A14,""tr"",""nl"")"),"groep")</f>
        <v>groep</v>
      </c>
    </row>
    <row r="15" customFormat="false" ht="12.8" hidden="false" customHeight="false" outlineLevel="0" collapsed="false">
      <c r="A15" s="3" t="s">
        <v>15</v>
      </c>
      <c r="B15" s="4" t="str">
        <f aca="false">IFERROR(__xludf.dummyfunction("GOOGLETRANSLATE(A15,""tr"",""nl"")"),"professor")</f>
        <v>professor</v>
      </c>
    </row>
    <row r="16" customFormat="false" ht="12.8" hidden="false" customHeight="false" outlineLevel="0" collapsed="false">
      <c r="A16" s="3" t="s">
        <v>16</v>
      </c>
      <c r="B16" s="4" t="str">
        <f aca="false">IFERROR(__xludf.dummyfunction("GOOGLETRANSLATE(A16,""tr"",""nl"")"),"test")</f>
        <v>test</v>
      </c>
    </row>
    <row r="17" customFormat="false" ht="12.8" hidden="false" customHeight="false" outlineLevel="0" collapsed="false">
      <c r="A17" s="3" t="s">
        <v>17</v>
      </c>
      <c r="B17" s="4" t="str">
        <f aca="false">IFERROR(__xludf.dummyfunction("GOOGLETRANSLATE(A17,""tr"",""nl"")"),"Advocaat")</f>
        <v>Advocaat</v>
      </c>
    </row>
    <row r="18" customFormat="false" ht="12.8" hidden="false" customHeight="false" outlineLevel="0" collapsed="false">
      <c r="A18" s="3" t="s">
        <v>18</v>
      </c>
      <c r="B18" s="4" t="str">
        <f aca="false">IFERROR(__xludf.dummyfunction("GOOGLETRANSLATE(A18,""tr"",""nl"")"),"Notitie")</f>
        <v>Notitie</v>
      </c>
    </row>
    <row r="19" customFormat="false" ht="12.8" hidden="false" customHeight="false" outlineLevel="0" collapsed="false">
      <c r="A19" s="3" t="s">
        <v>19</v>
      </c>
      <c r="B19" s="4" t="str">
        <f aca="false">IFERROR(__xludf.dummyfunction("GOOGLETRANSLATE(A19,""tr"",""nl"")"),"snoep")</f>
        <v>snoep</v>
      </c>
    </row>
    <row r="20" customFormat="false" ht="12.8" hidden="false" customHeight="false" outlineLevel="0" collapsed="false">
      <c r="A20" s="3" t="s">
        <v>20</v>
      </c>
      <c r="B20" s="4" t="str">
        <f aca="false">IFERROR(__xludf.dummyfunction("GOOGLETRANSLATE(A20,""tr"",""nl"")"),"energie")</f>
        <v>energie</v>
      </c>
    </row>
    <row r="21" customFormat="false" ht="12.8" hidden="false" customHeight="false" outlineLevel="0" collapsed="false">
      <c r="A21" s="3" t="s">
        <v>21</v>
      </c>
      <c r="B21" s="4" t="str">
        <f aca="false">IFERROR(__xludf.dummyfunction("GOOGLETRANSLATE(A21,""tr"",""nl"")"),"elektriciteit")</f>
        <v>elektriciteit</v>
      </c>
    </row>
    <row r="22" customFormat="false" ht="12.8" hidden="false" customHeight="false" outlineLevel="0" collapsed="false">
      <c r="A22" s="3" t="s">
        <v>22</v>
      </c>
      <c r="B22" s="4" t="str">
        <f aca="false">IFERROR(__xludf.dummyfunction("GOOGLETRANSLATE(A22,""tr"",""nl"")"),"technisch")</f>
        <v>technisch</v>
      </c>
    </row>
    <row r="23" customFormat="false" ht="12.8" hidden="false" customHeight="false" outlineLevel="0" collapsed="false">
      <c r="A23" s="3" t="s">
        <v>23</v>
      </c>
      <c r="B23" s="4" t="str">
        <f aca="false">IFERROR(__xludf.dummyfunction("GOOGLETRANSLATE(A23,""tr"",""nl"")"),"camera")</f>
        <v>camera</v>
      </c>
    </row>
    <row r="24" customFormat="false" ht="12.8" hidden="false" customHeight="false" outlineLevel="0" collapsed="false">
      <c r="A24" s="3" t="s">
        <v>24</v>
      </c>
      <c r="B24" s="4" t="str">
        <f aca="false">IFERROR(__xludf.dummyfunction("GOOGLETRANSLATE(A24,""tr"",""nl"")"),"ontbijt")</f>
        <v>ontbijt</v>
      </c>
    </row>
    <row r="25" customFormat="false" ht="12.8" hidden="false" customHeight="false" outlineLevel="0" collapsed="false">
      <c r="A25" s="3" t="s">
        <v>25</v>
      </c>
      <c r="B25" s="4" t="str">
        <f aca="false">IFERROR(__xludf.dummyfunction("GOOGLETRANSLATE(A25,""tr"",""nl"")"),"signaal")</f>
        <v>signaal</v>
      </c>
    </row>
    <row r="26" customFormat="false" ht="12.8" hidden="false" customHeight="false" outlineLevel="0" collapsed="false">
      <c r="A26" s="3" t="s">
        <v>26</v>
      </c>
      <c r="B26" s="4" t="str">
        <f aca="false">IFERROR(__xludf.dummyfunction("GOOGLETRANSLATE(A26,""tr"",""nl"")"),"RAM")</f>
        <v>RAM</v>
      </c>
    </row>
    <row r="27" customFormat="false" ht="12.8" hidden="false" customHeight="false" outlineLevel="0" collapsed="false">
      <c r="A27" s="3" t="s">
        <v>27</v>
      </c>
      <c r="B27" s="4" t="str">
        <f aca="false">IFERROR(__xludf.dummyfunction("GOOGLETRANSLATE(A27,""tr"",""nl"")"),"romantisch")</f>
        <v>romantisch</v>
      </c>
    </row>
    <row r="28" customFormat="false" ht="12.8" hidden="false" customHeight="false" outlineLevel="0" collapsed="false">
      <c r="A28" s="3" t="s">
        <v>28</v>
      </c>
      <c r="B28" s="4" t="str">
        <f aca="false">IFERROR(__xludf.dummyfunction("GOOGLETRANSLATE(A28,""tr"",""nl"")"),"wedstrijd")</f>
        <v>wedstrijd</v>
      </c>
    </row>
    <row r="29" customFormat="false" ht="12.8" hidden="false" customHeight="false" outlineLevel="0" collapsed="false">
      <c r="A29" s="3" t="s">
        <v>29</v>
      </c>
      <c r="B29" s="4" t="str">
        <f aca="false">IFERROR(__xludf.dummyfunction("GOOGLETRANSLATE(A29,""tr"",""nl"")"),"Bravo")</f>
        <v>Bravo</v>
      </c>
    </row>
    <row r="30" customFormat="false" ht="12.8" hidden="false" customHeight="false" outlineLevel="0" collapsed="false">
      <c r="A30" s="3" t="s">
        <v>30</v>
      </c>
      <c r="B30" s="4" t="str">
        <f aca="false">IFERROR(__xludf.dummyfunction("GOOGLETRANSLATE(A30,""tr"",""nl"")"),"video-")</f>
        <v>video-</v>
      </c>
    </row>
    <row r="31" customFormat="false" ht="12.8" hidden="false" customHeight="false" outlineLevel="0" collapsed="false">
      <c r="A31" s="3" t="s">
        <v>31</v>
      </c>
      <c r="B31" s="4" t="str">
        <f aca="false">IFERROR(__xludf.dummyfunction("GOOGLETRANSLATE(A31,""tr"",""nl"")"),"kaart")</f>
        <v>kaart</v>
      </c>
    </row>
    <row r="32" customFormat="false" ht="12.8" hidden="false" customHeight="false" outlineLevel="0" collapsed="false">
      <c r="A32" s="3" t="s">
        <v>32</v>
      </c>
      <c r="B32" s="4" t="str">
        <f aca="false">IFERROR(__xludf.dummyfunction("GOOGLETRANSLATE(A32,""tr"",""nl"")"),"garantie")</f>
        <v>garantie</v>
      </c>
    </row>
    <row r="33" customFormat="false" ht="12.8" hidden="false" customHeight="false" outlineLevel="0" collapsed="false">
      <c r="A33" s="3" t="s">
        <v>33</v>
      </c>
      <c r="B33" s="4" t="str">
        <f aca="false">IFERROR(__xludf.dummyfunction("GOOGLETRANSLATE(A33,""tr"",""nl"")"),"ticket")</f>
        <v>ticket</v>
      </c>
    </row>
    <row r="34" customFormat="false" ht="12.8" hidden="false" customHeight="false" outlineLevel="0" collapsed="false">
      <c r="A34" s="3" t="s">
        <v>34</v>
      </c>
      <c r="B34" s="4" t="str">
        <f aca="false">IFERROR(__xludf.dummyfunction("GOOGLETRANSLATE(A34,""tr"",""nl"")"),"tafel")</f>
        <v>tafel</v>
      </c>
    </row>
    <row r="35" customFormat="false" ht="12.8" hidden="false" customHeight="false" outlineLevel="0" collapsed="false">
      <c r="A35" s="3" t="s">
        <v>35</v>
      </c>
      <c r="B35" s="4" t="str">
        <f aca="false">IFERROR(__xludf.dummyfunction("GOOGLETRANSLATE(A35,""tr"",""nl"")"),"machine")</f>
        <v>machine</v>
      </c>
    </row>
    <row r="36" customFormat="false" ht="12.8" hidden="false" customHeight="false" outlineLevel="0" collapsed="false">
      <c r="A36" s="3" t="s">
        <v>36</v>
      </c>
      <c r="B36" s="4" t="str">
        <f aca="false">IFERROR(__xludf.dummyfunction("GOOGLETRANSLATE(A36,""tr"",""nl"")"),"netto-")</f>
        <v>netto-</v>
      </c>
    </row>
    <row r="37" customFormat="false" ht="12.8" hidden="false" customHeight="false" outlineLevel="0" collapsed="false">
      <c r="A37" s="3" t="s">
        <v>37</v>
      </c>
      <c r="B37" s="4" t="str">
        <f aca="false">IFERROR(__xludf.dummyfunction("GOOGLETRANSLATE(A37,""tr"",""nl"")"),"Japans")</f>
        <v>Japans</v>
      </c>
    </row>
    <row r="38" customFormat="false" ht="12.8" hidden="false" customHeight="false" outlineLevel="0" collapsed="false">
      <c r="A38" s="3" t="s">
        <v>38</v>
      </c>
      <c r="B38" s="4" t="str">
        <f aca="false">IFERROR(__xludf.dummyfunction("GOOGLETRANSLATE(A38,""tr"",""nl"")"),"whisky")</f>
        <v>whisky</v>
      </c>
    </row>
    <row r="39" customFormat="false" ht="12.8" hidden="false" customHeight="false" outlineLevel="0" collapsed="false">
      <c r="A39" s="3" t="s">
        <v>39</v>
      </c>
      <c r="B39" s="4" t="str">
        <f aca="false">IFERROR(__xludf.dummyfunction("GOOGLETRANSLATE(A39,""tr"",""nl"")"),"sherry")</f>
        <v>sherry</v>
      </c>
    </row>
    <row r="40" customFormat="false" ht="12.8" hidden="false" customHeight="false" outlineLevel="0" collapsed="false">
      <c r="A40" s="3" t="s">
        <v>40</v>
      </c>
      <c r="B40" s="4" t="str">
        <f aca="false">IFERROR(__xludf.dummyfunction("GOOGLETRANSLATE(A40,""tr"",""nl"")"),"verzekering")</f>
        <v>verzekering</v>
      </c>
    </row>
    <row r="41" customFormat="false" ht="12.8" hidden="false" customHeight="false" outlineLevel="0" collapsed="false">
      <c r="A41" s="3" t="s">
        <v>41</v>
      </c>
      <c r="B41" s="4" t="str">
        <f aca="false">IFERROR(__xludf.dummyfunction("GOOGLETRANSLATE(A41,""tr"",""nl"")"),"systeem")</f>
        <v>systeem</v>
      </c>
    </row>
    <row r="42" customFormat="false" ht="12.8" hidden="false" customHeight="false" outlineLevel="0" collapsed="false">
      <c r="A42" s="3" t="s">
        <v>42</v>
      </c>
      <c r="B42" s="4" t="str">
        <f aca="false">IFERROR(__xludf.dummyfunction("GOOGLETRANSLATE(A42,""tr"",""nl"")"),"robot")</f>
        <v>robot</v>
      </c>
    </row>
    <row r="43" customFormat="false" ht="12.8" hidden="false" customHeight="false" outlineLevel="0" collapsed="false">
      <c r="A43" s="3" t="s">
        <v>43</v>
      </c>
      <c r="B43" s="4" t="str">
        <f aca="false">IFERROR(__xludf.dummyfunction("GOOGLETRANSLATE(A43,""tr"",""nl"")"),"taart")</f>
        <v>taart</v>
      </c>
    </row>
    <row r="44" customFormat="false" ht="12.8" hidden="false" customHeight="false" outlineLevel="0" collapsed="false">
      <c r="A44" s="3" t="s">
        <v>44</v>
      </c>
      <c r="B44" s="4" t="str">
        <f aca="false">IFERROR(__xludf.dummyfunction("GOOGLETRANSLATE(A44,""tr"",""nl"")"),"Metaal")</f>
        <v>Metaal</v>
      </c>
    </row>
    <row r="45" customFormat="false" ht="12.8" hidden="false" customHeight="false" outlineLevel="0" collapsed="false">
      <c r="A45" s="3" t="s">
        <v>45</v>
      </c>
      <c r="B45" s="4" t="str">
        <f aca="false">IFERROR(__xludf.dummyfunction("GOOGLETRANSLATE(A45,""tr"",""nl"")"),"model-")</f>
        <v>model-</v>
      </c>
    </row>
    <row r="46" customFormat="false" ht="12.8" hidden="false" customHeight="false" outlineLevel="0" collapsed="false">
      <c r="A46" s="3" t="s">
        <v>46</v>
      </c>
      <c r="B46" s="4" t="str">
        <f aca="false">IFERROR(__xludf.dummyfunction("GOOGLETRANSLATE(A46,""tr"",""nl"")"),"alcohol")</f>
        <v>alcohol</v>
      </c>
    </row>
    <row r="47" customFormat="false" ht="12.8" hidden="false" customHeight="false" outlineLevel="0" collapsed="false">
      <c r="A47" s="3" t="s">
        <v>47</v>
      </c>
      <c r="B47" s="4" t="str">
        <f aca="false">IFERROR(__xludf.dummyfunction("GOOGLETRANSLATE(A47,""tr"",""nl"")"),"Champagne")</f>
        <v>Champagne</v>
      </c>
    </row>
    <row r="48" customFormat="false" ht="12.8" hidden="false" customHeight="false" outlineLevel="0" collapsed="false">
      <c r="A48" s="3" t="s">
        <v>48</v>
      </c>
      <c r="B48" s="4" t="str">
        <f aca="false">IFERROR(__xludf.dummyfunction("GOOGLETRANSLATE(A48,""tr"",""nl"")"),"ambulance")</f>
        <v>ambulance</v>
      </c>
    </row>
    <row r="49" customFormat="false" ht="12.8" hidden="false" customHeight="false" outlineLevel="0" collapsed="false">
      <c r="A49" s="3" t="s">
        <v>49</v>
      </c>
      <c r="B49" s="4" t="str">
        <f aca="false">IFERROR(__xludf.dummyfunction("GOOGLETRANSLATE(A49,""tr"",""nl"")"),"jury")</f>
        <v>jury</v>
      </c>
    </row>
    <row r="50" customFormat="false" ht="12.8" hidden="false" customHeight="false" outlineLevel="0" collapsed="false">
      <c r="A50" s="3" t="s">
        <v>50</v>
      </c>
      <c r="B50" s="4" t="str">
        <f aca="false">IFERROR(__xludf.dummyfunction("GOOGLETRANSLATE(A50,""tr"",""nl"")"),"mode")</f>
        <v>mode</v>
      </c>
    </row>
    <row r="51" customFormat="false" ht="12.8" hidden="false" customHeight="false" outlineLevel="0" collapsed="false">
      <c r="A51" s="3" t="s">
        <v>51</v>
      </c>
      <c r="B51" s="4" t="str">
        <f aca="false">IFERROR(__xludf.dummyfunction("GOOGLETRANSLATE(A51,""tr"",""nl"")"),"taart")</f>
        <v>taart</v>
      </c>
    </row>
    <row r="52" customFormat="false" ht="12.8" hidden="false" customHeight="false" outlineLevel="0" collapsed="false">
      <c r="A52" s="3" t="s">
        <v>52</v>
      </c>
      <c r="B52" s="4" t="str">
        <f aca="false">IFERROR(__xludf.dummyfunction("GOOGLETRANSLATE(A52,""tr"",""nl"")"),"actief")</f>
        <v>actief</v>
      </c>
    </row>
    <row r="53" customFormat="false" ht="12.8" hidden="false" customHeight="false" outlineLevel="0" collapsed="false">
      <c r="A53" s="3" t="s">
        <v>53</v>
      </c>
      <c r="B53" s="4" t="str">
        <f aca="false">IFERROR(__xludf.dummyfunction("GOOGLETRANSLATE(A53,""tr"",""nl"")"),"technologie")</f>
        <v>technologie</v>
      </c>
    </row>
    <row r="54" customFormat="false" ht="12.8" hidden="false" customHeight="false" outlineLevel="0" collapsed="false">
      <c r="A54" s="3" t="s">
        <v>54</v>
      </c>
      <c r="B54" s="4" t="str">
        <f aca="false">IFERROR(__xludf.dummyfunction("GOOGLETRANSLATE(A54,""tr"",""nl"")"),"politiek")</f>
        <v>politiek</v>
      </c>
    </row>
    <row r="55" customFormat="false" ht="12.8" hidden="false" customHeight="false" outlineLevel="0" collapsed="false">
      <c r="A55" s="3" t="s">
        <v>55</v>
      </c>
      <c r="B55" s="4" t="str">
        <f aca="false">IFERROR(__xludf.dummyfunction("GOOGLETRANSLATE(A55,""tr"",""nl"")"),"kampioen")</f>
        <v>kampioen</v>
      </c>
    </row>
    <row r="56" customFormat="false" ht="12.8" hidden="false" customHeight="false" outlineLevel="0" collapsed="false">
      <c r="A56" s="3" t="s">
        <v>56</v>
      </c>
      <c r="B56" s="4" t="str">
        <f aca="false">IFERROR(__xludf.dummyfunction("GOOGLETRANSLATE(A56,""tr"",""nl"")"),"zuurstof")</f>
        <v>zuurstof</v>
      </c>
    </row>
    <row r="57" customFormat="false" ht="12.8" hidden="false" customHeight="false" outlineLevel="0" collapsed="false">
      <c r="A57" s="3" t="s">
        <v>57</v>
      </c>
      <c r="B57" s="4" t="str">
        <f aca="false">IFERROR(__xludf.dummyfunction("GOOGLETRANSLATE(A57,""tr"",""nl"")"),"helikopter")</f>
        <v>helikopter</v>
      </c>
    </row>
    <row r="58" customFormat="false" ht="12.8" hidden="false" customHeight="false" outlineLevel="0" collapsed="false">
      <c r="A58" s="3" t="s">
        <v>58</v>
      </c>
      <c r="B58" s="4" t="str">
        <f aca="false">IFERROR(__xludf.dummyfunction("GOOGLETRANSLATE(A58,""tr"",""nl"")"),"roos")</f>
        <v>roos</v>
      </c>
    </row>
    <row r="59" customFormat="false" ht="12.8" hidden="false" customHeight="false" outlineLevel="0" collapsed="false">
      <c r="A59" s="3" t="s">
        <v>59</v>
      </c>
      <c r="B59" s="4" t="str">
        <f aca="false">IFERROR(__xludf.dummyfunction("GOOGLETRANSLATE(A59,""tr"",""nl"")"),"Bruin")</f>
        <v>Bruin</v>
      </c>
    </row>
    <row r="60" customFormat="false" ht="12.8" hidden="false" customHeight="false" outlineLevel="0" collapsed="false">
      <c r="A60" s="3" t="s">
        <v>60</v>
      </c>
      <c r="B60" s="4" t="str">
        <f aca="false">IFERROR(__xludf.dummyfunction("GOOGLETRANSLATE(A60,""tr"",""nl"")"),"kaart")</f>
        <v>kaart</v>
      </c>
    </row>
    <row r="61" customFormat="false" ht="12.8" hidden="false" customHeight="false" outlineLevel="0" collapsed="false">
      <c r="A61" s="3" t="s">
        <v>61</v>
      </c>
      <c r="B61" s="4" t="str">
        <f aca="false">IFERROR(__xludf.dummyfunction("GOOGLETRANSLATE(A61,""tr"",""nl"")"),"Werkman")</f>
        <v>Werkman</v>
      </c>
    </row>
    <row r="62" customFormat="false" ht="12.8" hidden="false" customHeight="false" outlineLevel="0" collapsed="false">
      <c r="A62" s="3" t="s">
        <v>62</v>
      </c>
      <c r="B62" s="4" t="str">
        <f aca="false">IFERROR(__xludf.dummyfunction("GOOGLETRANSLATE(A62,""tr"",""nl"")"),"paus")</f>
        <v>paus</v>
      </c>
    </row>
    <row r="63" customFormat="false" ht="12.8" hidden="false" customHeight="false" outlineLevel="0" collapsed="false">
      <c r="A63" s="3" t="s">
        <v>63</v>
      </c>
      <c r="B63" s="4" t="str">
        <f aca="false">IFERROR(__xludf.dummyfunction("GOOGLETRANSLATE(A63,""tr"",""nl"")"),"kantoor")</f>
        <v>kantoor</v>
      </c>
    </row>
    <row r="64" customFormat="false" ht="12.8" hidden="false" customHeight="false" outlineLevel="0" collapsed="false">
      <c r="A64" s="3" t="s">
        <v>64</v>
      </c>
      <c r="B64" s="4" t="str">
        <f aca="false">IFERROR(__xludf.dummyfunction("GOOGLETRANSLATE(A64,""tr"",""nl"")"),"stijlvol")</f>
        <v>stijlvol</v>
      </c>
    </row>
    <row r="65" customFormat="false" ht="12.8" hidden="false" customHeight="false" outlineLevel="0" collapsed="false">
      <c r="A65" s="3" t="s">
        <v>65</v>
      </c>
      <c r="B65" s="4" t="str">
        <f aca="false">IFERROR(__xludf.dummyfunction("GOOGLETRANSLATE(A65,""tr"",""nl"")"),"spanning")</f>
        <v>spanning</v>
      </c>
    </row>
    <row r="66" customFormat="false" ht="12.8" hidden="false" customHeight="false" outlineLevel="0" collapsed="false">
      <c r="A66" s="3" t="s">
        <v>66</v>
      </c>
      <c r="B66" s="4" t="str">
        <f aca="false">IFERROR(__xludf.dummyfunction("GOOGLETRANSLATE(A66,""tr"",""nl"")"),"theater")</f>
        <v>theater</v>
      </c>
    </row>
    <row r="67" customFormat="false" ht="12.8" hidden="false" customHeight="false" outlineLevel="0" collapsed="false">
      <c r="A67" s="3" t="s">
        <v>67</v>
      </c>
      <c r="B67" s="4" t="str">
        <f aca="false">IFERROR(__xludf.dummyfunction("GOOGLETRANSLATE(A67,""tr"",""nl"")"),"broer")</f>
        <v>broer</v>
      </c>
    </row>
    <row r="68" customFormat="false" ht="12.8" hidden="false" customHeight="false" outlineLevel="0" collapsed="false">
      <c r="A68" s="3" t="s">
        <v>68</v>
      </c>
      <c r="B68" s="4" t="str">
        <f aca="false">IFERROR(__xludf.dummyfunction("GOOGLETRANSLATE(A68,""tr"",""nl"")"),"trauma")</f>
        <v>trauma</v>
      </c>
    </row>
    <row r="69" customFormat="false" ht="12.8" hidden="false" customHeight="false" outlineLevel="0" collapsed="false">
      <c r="A69" s="3" t="s">
        <v>69</v>
      </c>
      <c r="B69" s="4" t="str">
        <f aca="false">IFERROR(__xludf.dummyfunction("GOOGLETRANSLATE(A69,""tr"",""nl"")"),"Katholiek")</f>
        <v>Katholiek</v>
      </c>
    </row>
    <row r="70" customFormat="false" ht="12.8" hidden="false" customHeight="false" outlineLevel="0" collapsed="false">
      <c r="A70" s="3" t="s">
        <v>70</v>
      </c>
      <c r="B70" s="4" t="str">
        <f aca="false">IFERROR(__xludf.dummyfunction("GOOGLETRANSLATE(A70,""tr"",""nl"")"),"karakter")</f>
        <v>karakter</v>
      </c>
    </row>
    <row r="71" customFormat="false" ht="12.8" hidden="false" customHeight="false" outlineLevel="0" collapsed="false">
      <c r="A71" s="3" t="s">
        <v>71</v>
      </c>
      <c r="B71" s="4" t="str">
        <f aca="false">IFERROR(__xludf.dummyfunction("GOOGLETRANSLATE(A71,""tr"",""nl"")"),"luxe")</f>
        <v>luxe</v>
      </c>
    </row>
    <row r="72" customFormat="false" ht="12.8" hidden="false" customHeight="false" outlineLevel="0" collapsed="false">
      <c r="A72" s="3" t="s">
        <v>72</v>
      </c>
      <c r="B72" s="4" t="str">
        <f aca="false">IFERROR(__xludf.dummyfunction("GOOGLETRANSLATE(A72,""tr"",""nl"")"),"kwaliteit")</f>
        <v>kwaliteit</v>
      </c>
    </row>
    <row r="73" customFormat="false" ht="12.8" hidden="false" customHeight="false" outlineLevel="0" collapsed="false">
      <c r="A73" s="3" t="s">
        <v>73</v>
      </c>
      <c r="B73" s="4" t="str">
        <f aca="false">IFERROR(__xludf.dummyfunction("GOOGLETRANSLATE(A73,""tr"",""nl"")"),"boksen")</f>
        <v>boksen</v>
      </c>
    </row>
    <row r="74" customFormat="false" ht="12.8" hidden="false" customHeight="false" outlineLevel="0" collapsed="false">
      <c r="A74" s="3" t="s">
        <v>74</v>
      </c>
      <c r="B74" s="4" t="str">
        <f aca="false">IFERROR(__xludf.dummyfunction("GOOGLETRANSLATE(A74,""tr"",""nl"")"),"tennis")</f>
        <v>tennis</v>
      </c>
    </row>
    <row r="75" customFormat="false" ht="12.8" hidden="false" customHeight="false" outlineLevel="0" collapsed="false">
      <c r="A75" s="3" t="s">
        <v>75</v>
      </c>
      <c r="B75" s="4" t="str">
        <f aca="false">IFERROR(__xludf.dummyfunction("GOOGLETRANSLATE(A75,""tr"",""nl"")"),"scenario")</f>
        <v>scenario</v>
      </c>
    </row>
    <row r="76" customFormat="false" ht="12.8" hidden="false" customHeight="false" outlineLevel="0" collapsed="false">
      <c r="A76" s="3" t="s">
        <v>76</v>
      </c>
      <c r="B76" s="4" t="str">
        <f aca="false">IFERROR(__xludf.dummyfunction("GOOGLETRANSLATE(A76,""tr"",""nl"")"),"tunnel")</f>
        <v>tunnel</v>
      </c>
    </row>
    <row r="77" customFormat="false" ht="12.8" hidden="false" customHeight="false" outlineLevel="0" collapsed="false">
      <c r="A77" s="3" t="s">
        <v>77</v>
      </c>
      <c r="B77" s="4" t="str">
        <f aca="false">IFERROR(__xludf.dummyfunction("GOOGLETRANSLATE(A77,""tr"",""nl"")"),"positief")</f>
        <v>positief</v>
      </c>
    </row>
    <row r="78" customFormat="false" ht="12.8" hidden="false" customHeight="false" outlineLevel="0" collapsed="false">
      <c r="A78" s="3" t="s">
        <v>78</v>
      </c>
      <c r="B78" s="4" t="str">
        <f aca="false">IFERROR(__xludf.dummyfunction("GOOGLETRANSLATE(A78,""tr"",""nl"")"),"raket")</f>
        <v>raket</v>
      </c>
    </row>
    <row r="79" customFormat="false" ht="12.8" hidden="false" customHeight="false" outlineLevel="0" collapsed="false">
      <c r="A79" s="3" t="s">
        <v>79</v>
      </c>
      <c r="B79" s="4" t="str">
        <f aca="false">IFERROR(__xludf.dummyfunction("GOOGLETRANSLATE(A79,""tr"",""nl"")"),"maffia")</f>
        <v>maffia</v>
      </c>
    </row>
    <row r="80" customFormat="false" ht="12.8" hidden="false" customHeight="false" outlineLevel="0" collapsed="false">
      <c r="A80" s="3" t="s">
        <v>80</v>
      </c>
      <c r="B80" s="4" t="str">
        <f aca="false">IFERROR(__xludf.dummyfunction("GOOGLETRANSLATE(A80,""tr"",""nl"")"),"magazijn")</f>
        <v>magazijn</v>
      </c>
    </row>
    <row r="81" customFormat="false" ht="12.8" hidden="false" customHeight="false" outlineLevel="0" collapsed="false">
      <c r="A81" s="3" t="s">
        <v>81</v>
      </c>
      <c r="B81" s="4" t="str">
        <f aca="false">IFERROR(__xludf.dummyfunction("GOOGLETRANSLATE(A81,""tr"",""nl"")"),"carrière")</f>
        <v>carrière</v>
      </c>
    </row>
    <row r="82" customFormat="false" ht="12.8" hidden="false" customHeight="false" outlineLevel="0" collapsed="false">
      <c r="A82" s="3" t="s">
        <v>82</v>
      </c>
      <c r="B82" s="4" t="str">
        <f aca="false">IFERROR(__xludf.dummyfunction("GOOGLETRANSLATE(A82,""tr"",""nl"")"),"typisch")</f>
        <v>typisch</v>
      </c>
    </row>
    <row r="83" customFormat="false" ht="12.8" hidden="false" customHeight="false" outlineLevel="0" collapsed="false">
      <c r="A83" s="3" t="s">
        <v>83</v>
      </c>
      <c r="B83" s="4" t="str">
        <f aca="false">IFERROR(__xludf.dummyfunction("GOOGLETRANSLATE(A83,""tr"",""nl"")"),"container")</f>
        <v>container</v>
      </c>
    </row>
    <row r="84" customFormat="false" ht="12.8" hidden="false" customHeight="false" outlineLevel="0" collapsed="false">
      <c r="A84" s="3" t="s">
        <v>84</v>
      </c>
      <c r="B84" s="4" t="str">
        <f aca="false">IFERROR(__xludf.dummyfunction("GOOGLETRANSLATE(A84,""tr"",""nl"")"),"atoom")</f>
        <v>atoom</v>
      </c>
    </row>
    <row r="85" customFormat="false" ht="12.8" hidden="false" customHeight="false" outlineLevel="0" collapsed="false">
      <c r="A85" s="3" t="s">
        <v>85</v>
      </c>
      <c r="B85" s="4" t="str">
        <f aca="false">IFERROR(__xludf.dummyfunction("GOOGLETRANSLATE(A85,""tr"",""nl"")"),"augustus")</f>
        <v>augustus</v>
      </c>
    </row>
    <row r="86" customFormat="false" ht="12.8" hidden="false" customHeight="false" outlineLevel="0" collapsed="false">
      <c r="A86" s="3" t="s">
        <v>86</v>
      </c>
      <c r="B86" s="4" t="str">
        <f aca="false">IFERROR(__xludf.dummyfunction("GOOGLETRANSLATE(A86,""tr"",""nl"")"),"gitaar")</f>
        <v>gitaar</v>
      </c>
    </row>
    <row r="87" customFormat="false" ht="12.8" hidden="false" customHeight="false" outlineLevel="0" collapsed="false">
      <c r="A87" s="3" t="s">
        <v>87</v>
      </c>
      <c r="B87" s="4" t="str">
        <f aca="false">IFERROR(__xludf.dummyfunction("GOOGLETRANSLATE(A87,""tr"",""nl"")"),"opscheppen")</f>
        <v>opscheppen</v>
      </c>
    </row>
    <row r="88" customFormat="false" ht="12.8" hidden="false" customHeight="false" outlineLevel="0" collapsed="false">
      <c r="A88" s="3" t="s">
        <v>88</v>
      </c>
      <c r="B88" s="4" t="str">
        <f aca="false">IFERROR(__xludf.dummyfunction("GOOGLETRANSLATE(A88,""tr"",""nl"")"),"gay")</f>
        <v>gay</v>
      </c>
    </row>
    <row r="89" customFormat="false" ht="12.8" hidden="false" customHeight="false" outlineLevel="0" collapsed="false">
      <c r="A89" s="3" t="s">
        <v>89</v>
      </c>
      <c r="B89" s="4" t="str">
        <f aca="false">IFERROR(__xludf.dummyfunction("GOOGLETRANSLATE(A89,""tr"",""nl"")"),"Indisch")</f>
        <v>Indisch</v>
      </c>
    </row>
    <row r="90" customFormat="false" ht="12.8" hidden="false" customHeight="false" outlineLevel="0" collapsed="false">
      <c r="A90" s="3" t="s">
        <v>90</v>
      </c>
      <c r="B90" s="4" t="str">
        <f aca="false">IFERROR(__xludf.dummyfunction("GOOGLETRANSLATE(A90,""tr"",""nl"")"),"tomaten")</f>
        <v>tomaten</v>
      </c>
    </row>
    <row r="91" customFormat="false" ht="12.8" hidden="false" customHeight="false" outlineLevel="0" collapsed="false">
      <c r="A91" s="3" t="s">
        <v>91</v>
      </c>
      <c r="B91" s="4" t="str">
        <f aca="false">IFERROR(__xludf.dummyfunction("GOOGLETRANSLATE(A91,""tr"",""nl"")"),"Vermelding")</f>
        <v>Vermelding</v>
      </c>
    </row>
    <row r="92" customFormat="false" ht="12.8" hidden="false" customHeight="false" outlineLevel="0" collapsed="false">
      <c r="A92" s="3" t="s">
        <v>92</v>
      </c>
      <c r="B92" s="4" t="str">
        <f aca="false">IFERROR(__xludf.dummyfunction("GOOGLETRANSLATE(A92,""tr"",""nl"")"),"geroosterd brood")</f>
        <v>geroosterd brood</v>
      </c>
    </row>
    <row r="93" customFormat="false" ht="12.8" hidden="false" customHeight="false" outlineLevel="0" collapsed="false">
      <c r="A93" s="3" t="s">
        <v>93</v>
      </c>
      <c r="B93" s="4" t="str">
        <f aca="false">IFERROR(__xludf.dummyfunction("GOOGLETRANSLATE(A93,""tr"",""nl"")"),"kliniek")</f>
        <v>kliniek</v>
      </c>
    </row>
    <row r="94" customFormat="false" ht="12.8" hidden="false" customHeight="false" outlineLevel="0" collapsed="false">
      <c r="A94" s="3" t="s">
        <v>94</v>
      </c>
      <c r="B94" s="4" t="str">
        <f aca="false">IFERROR(__xludf.dummyfunction("GOOGLETRANSLATE(A94,""tr"",""nl"")"),"economie")</f>
        <v>economie</v>
      </c>
    </row>
    <row r="95" customFormat="false" ht="12.8" hidden="false" customHeight="false" outlineLevel="0" collapsed="false">
      <c r="A95" s="3" t="s">
        <v>95</v>
      </c>
      <c r="B95" s="4" t="str">
        <f aca="false">IFERROR(__xludf.dummyfunction("GOOGLETRANSLATE(A95,""tr"",""nl"")"),"ideaal")</f>
        <v>ideaal</v>
      </c>
    </row>
    <row r="96" customFormat="false" ht="12.8" hidden="false" customHeight="false" outlineLevel="0" collapsed="false">
      <c r="A96" s="3" t="s">
        <v>96</v>
      </c>
      <c r="B96" s="4" t="str">
        <f aca="false">IFERROR(__xludf.dummyfunction("GOOGLETRANSLATE(A96,""tr"",""nl"")"),"diplomatiek")</f>
        <v>diplomatiek</v>
      </c>
    </row>
    <row r="97" customFormat="false" ht="12.8" hidden="false" customHeight="false" outlineLevel="0" collapsed="false">
      <c r="A97" s="3" t="s">
        <v>97</v>
      </c>
      <c r="B97" s="4" t="str">
        <f aca="false">IFERROR(__xludf.dummyfunction("GOOGLETRANSLATE(A97,""tr"",""nl"")"),"huiskamer")</f>
        <v>huiskamer</v>
      </c>
    </row>
    <row r="98" customFormat="false" ht="12.8" hidden="false" customHeight="false" outlineLevel="0" collapsed="false">
      <c r="A98" s="3" t="s">
        <v>98</v>
      </c>
      <c r="B98" s="4" t="str">
        <f aca="false">IFERROR(__xludf.dummyfunction("GOOGLETRANSLATE(A98,""tr"",""nl"")"),"pot")</f>
        <v>pot</v>
      </c>
    </row>
    <row r="99" customFormat="false" ht="12.8" hidden="false" customHeight="false" outlineLevel="0" collapsed="false">
      <c r="A99" s="3" t="s">
        <v>99</v>
      </c>
      <c r="B99" s="4" t="str">
        <f aca="false">IFERROR(__xludf.dummyfunction("GOOGLETRANSLATE(A99,""tr"",""nl"")"),"appartement")</f>
        <v>appartement</v>
      </c>
    </row>
    <row r="100" customFormat="false" ht="12.8" hidden="false" customHeight="false" outlineLevel="0" collapsed="false">
      <c r="A100" s="3" t="s">
        <v>100</v>
      </c>
      <c r="B100" s="4" t="str">
        <f aca="false">IFERROR(__xludf.dummyfunction("GOOGLETRANSLATE(A100,""tr"",""nl"")"),"begroting")</f>
        <v>begroting</v>
      </c>
    </row>
    <row r="101" customFormat="false" ht="12.8" hidden="false" customHeight="false" outlineLevel="0" collapsed="false">
      <c r="A101" s="3" t="s">
        <v>101</v>
      </c>
      <c r="B101" s="4" t="str">
        <f aca="false">IFERROR(__xludf.dummyfunction("GOOGLETRANSLATE(A101,""tr"",""nl"")"),"de mijne")</f>
        <v>de mijne</v>
      </c>
    </row>
    <row r="102" customFormat="false" ht="12.8" hidden="false" customHeight="false" outlineLevel="0" collapsed="false">
      <c r="A102" s="3" t="s">
        <v>102</v>
      </c>
      <c r="B102" s="4" t="str">
        <f aca="false">IFERROR(__xludf.dummyfunction("GOOGLETRANSLATE(A102,""tr"",""nl"")"),"ethiek")</f>
        <v>ethiek</v>
      </c>
    </row>
    <row r="103" customFormat="false" ht="12.8" hidden="false" customHeight="false" outlineLevel="0" collapsed="false">
      <c r="A103" s="3" t="s">
        <v>103</v>
      </c>
      <c r="B103" s="4" t="str">
        <f aca="false">IFERROR(__xludf.dummyfunction("GOOGLETRANSLATE(A103,""tr"",""nl"")"),"Beker")</f>
        <v>Beker</v>
      </c>
    </row>
    <row r="104" customFormat="false" ht="12.8" hidden="false" customHeight="false" outlineLevel="0" collapsed="false">
      <c r="A104" s="3" t="s">
        <v>104</v>
      </c>
      <c r="B104" s="4" t="str">
        <f aca="false">IFERROR(__xludf.dummyfunction("GOOGLETRANSLATE(A104,""tr"",""nl"")"),"actrice")</f>
        <v>actrice</v>
      </c>
    </row>
    <row r="105" customFormat="false" ht="12.8" hidden="false" customHeight="false" outlineLevel="0" collapsed="false">
      <c r="A105" s="3" t="s">
        <v>105</v>
      </c>
      <c r="B105" s="4" t="str">
        <f aca="false">IFERROR(__xludf.dummyfunction("GOOGLETRANSLATE(A105,""tr"",""nl"")"),"markt")</f>
        <v>markt</v>
      </c>
    </row>
    <row r="106" customFormat="false" ht="12.8" hidden="false" customHeight="false" outlineLevel="0" collapsed="false">
      <c r="A106" s="3" t="s">
        <v>106</v>
      </c>
      <c r="B106" s="4" t="str">
        <f aca="false">IFERROR(__xludf.dummyfunction("GOOGLETRANSLATE(A106,""tr"",""nl"")"),"kwaliteit")</f>
        <v>kwaliteit</v>
      </c>
    </row>
    <row r="107" customFormat="false" ht="12.8" hidden="false" customHeight="false" outlineLevel="0" collapsed="false">
      <c r="A107" s="3" t="s">
        <v>107</v>
      </c>
      <c r="B107" s="4" t="str">
        <f aca="false">IFERROR(__xludf.dummyfunction("GOOGLETRANSLATE(A107,""tr"",""nl"")"),"orkest")</f>
        <v>orkest</v>
      </c>
    </row>
    <row r="108" customFormat="false" ht="12.8" hidden="false" customHeight="false" outlineLevel="0" collapsed="false">
      <c r="A108" s="3" t="s">
        <v>108</v>
      </c>
      <c r="B108" s="4" t="str">
        <f aca="false">IFERROR(__xludf.dummyfunction("GOOGLETRANSLATE(A108,""tr"",""nl"")"),"caravan")</f>
        <v>caravan</v>
      </c>
    </row>
    <row r="109" customFormat="false" ht="12.8" hidden="false" customHeight="false" outlineLevel="0" collapsed="false">
      <c r="A109" s="3" t="s">
        <v>109</v>
      </c>
      <c r="B109" s="4" t="str">
        <f aca="false">IFERROR(__xludf.dummyfunction("GOOGLETRANSLATE(A109,""tr"",""nl"")"),"winkelcentrum")</f>
        <v>winkelcentrum</v>
      </c>
    </row>
    <row r="110" customFormat="false" ht="12.8" hidden="false" customHeight="false" outlineLevel="0" collapsed="false">
      <c r="A110" s="3" t="s">
        <v>110</v>
      </c>
      <c r="B110" s="4" t="str">
        <f aca="false">IFERROR(__xludf.dummyfunction("GOOGLETRANSLATE(A110,""tr"",""nl"")"),"democratie")</f>
        <v>democratie</v>
      </c>
    </row>
    <row r="111" customFormat="false" ht="12.8" hidden="false" customHeight="false" outlineLevel="0" collapsed="false">
      <c r="A111" s="3" t="s">
        <v>111</v>
      </c>
      <c r="B111" s="4" t="str">
        <f aca="false">IFERROR(__xludf.dummyfunction("GOOGLETRANSLATE(A111,""tr"",""nl"")"),"lamp")</f>
        <v>lamp</v>
      </c>
    </row>
    <row r="112" customFormat="false" ht="12.8" hidden="false" customHeight="false" outlineLevel="0" collapsed="false">
      <c r="A112" s="3" t="s">
        <v>112</v>
      </c>
      <c r="B112" s="4" t="str">
        <f aca="false">IFERROR(__xludf.dummyfunction("GOOGLETRANSLATE(A112,""tr"",""nl"")"),"toupet")</f>
        <v>toupet</v>
      </c>
    </row>
    <row r="113" customFormat="false" ht="12.8" hidden="false" customHeight="false" outlineLevel="0" collapsed="false">
      <c r="A113" s="3" t="s">
        <v>113</v>
      </c>
      <c r="B113" s="4" t="str">
        <f aca="false">IFERROR(__xludf.dummyfunction("GOOGLETRANSLATE(A113,""tr"",""nl"")"),"ontwerp")</f>
        <v>ontwerp</v>
      </c>
    </row>
    <row r="114" customFormat="false" ht="12.8" hidden="false" customHeight="false" outlineLevel="0" collapsed="false">
      <c r="A114" s="3" t="s">
        <v>114</v>
      </c>
      <c r="B114" s="4" t="str">
        <f aca="false">IFERROR(__xludf.dummyfunction("GOOGLETRANSLATE(A114,""tr"",""nl"")"),"score")</f>
        <v>score</v>
      </c>
    </row>
    <row r="115" customFormat="false" ht="12.8" hidden="false" customHeight="false" outlineLevel="0" collapsed="false">
      <c r="A115" s="3" t="s">
        <v>115</v>
      </c>
      <c r="B115" s="4" t="str">
        <f aca="false">IFERROR(__xludf.dummyfunction("GOOGLETRANSLATE(A115,""tr"",""nl"")"),"kiem")</f>
        <v>kiem</v>
      </c>
    </row>
    <row r="116" customFormat="false" ht="12.8" hidden="false" customHeight="false" outlineLevel="0" collapsed="false">
      <c r="A116" s="3" t="s">
        <v>116</v>
      </c>
      <c r="B116" s="4" t="str">
        <f aca="false">IFERROR(__xludf.dummyfunction("GOOGLETRANSLATE(A116,""tr"",""nl"")"),"mand")</f>
        <v>mand</v>
      </c>
    </row>
    <row r="117" customFormat="false" ht="12.8" hidden="false" customHeight="false" outlineLevel="0" collapsed="false">
      <c r="A117" s="3" t="s">
        <v>117</v>
      </c>
      <c r="B117" s="4" t="str">
        <f aca="false">IFERROR(__xludf.dummyfunction("GOOGLETRANSLATE(A117,""tr"",""nl"")"),"hobby")</f>
        <v>hobby</v>
      </c>
    </row>
    <row r="118" customFormat="false" ht="12.8" hidden="false" customHeight="false" outlineLevel="0" collapsed="false">
      <c r="A118" s="3" t="s">
        <v>118</v>
      </c>
      <c r="B118" s="4" t="str">
        <f aca="false">IFERROR(__xludf.dummyfunction("GOOGLETRANSLATE(A118,""tr"",""nl"")"),"biologie")</f>
        <v>biologie</v>
      </c>
    </row>
    <row r="119" customFormat="false" ht="12.8" hidden="false" customHeight="false" outlineLevel="0" collapsed="false">
      <c r="A119" s="3" t="s">
        <v>119</v>
      </c>
      <c r="B119" s="4" t="str">
        <f aca="false">IFERROR(__xludf.dummyfunction("GOOGLETRANSLATE(A119,""tr"",""nl"")"),"cognac")</f>
        <v>cognac</v>
      </c>
    </row>
    <row r="120" customFormat="false" ht="12.8" hidden="false" customHeight="false" outlineLevel="0" collapsed="false">
      <c r="A120" s="3" t="s">
        <v>120</v>
      </c>
      <c r="B120" s="4" t="str">
        <f aca="false">IFERROR(__xludf.dummyfunction("GOOGLETRANSLATE(A120,""tr"",""nl"")"),"barbaar")</f>
        <v>barbaar</v>
      </c>
    </row>
    <row r="121" customFormat="false" ht="12.8" hidden="false" customHeight="false" outlineLevel="0" collapsed="false">
      <c r="A121" s="3" t="s">
        <v>121</v>
      </c>
      <c r="B121" s="4" t="str">
        <f aca="false">IFERROR(__xludf.dummyfunction("GOOGLETRANSLATE(A121,""tr"",""nl"")"),"gorilla")</f>
        <v>gorilla</v>
      </c>
    </row>
    <row r="122" customFormat="false" ht="12.8" hidden="false" customHeight="false" outlineLevel="0" collapsed="false">
      <c r="A122" s="3" t="s">
        <v>122</v>
      </c>
      <c r="B122" s="4" t="str">
        <f aca="false">IFERROR(__xludf.dummyfunction("GOOGLETRANSLATE(A122,""tr"",""nl"")"),"festival")</f>
        <v>festival</v>
      </c>
    </row>
    <row r="123" customFormat="false" ht="12.8" hidden="false" customHeight="false" outlineLevel="0" collapsed="false">
      <c r="A123" s="3" t="s">
        <v>123</v>
      </c>
      <c r="B123" s="4" t="str">
        <f aca="false">IFERROR(__xludf.dummyfunction("GOOGLETRANSLATE(A123,""tr"",""nl"")"),"stelling")</f>
        <v>stelling</v>
      </c>
    </row>
    <row r="124" customFormat="false" ht="12.8" hidden="false" customHeight="false" outlineLevel="0" collapsed="false">
      <c r="A124" s="3" t="s">
        <v>124</v>
      </c>
      <c r="B124" s="4" t="str">
        <f aca="false">IFERROR(__xludf.dummyfunction("GOOGLETRANSLATE(A124,""tr"",""nl"")"),"model-")</f>
        <v>model-</v>
      </c>
    </row>
    <row r="125" customFormat="false" ht="12.8" hidden="false" customHeight="false" outlineLevel="0" collapsed="false">
      <c r="A125" s="3" t="s">
        <v>125</v>
      </c>
      <c r="B125" s="4" t="str">
        <f aca="false">IFERROR(__xludf.dummyfunction("GOOGLETRANSLATE(A125,""tr"",""nl"")"),"cafe")</f>
        <v>cafe</v>
      </c>
    </row>
    <row r="126" customFormat="false" ht="12.8" hidden="false" customHeight="false" outlineLevel="0" collapsed="false">
      <c r="A126" s="3" t="s">
        <v>126</v>
      </c>
      <c r="B126" s="4" t="str">
        <f aca="false">IFERROR(__xludf.dummyfunction("GOOGLETRANSLATE(A126,""tr"",""nl"")"),"Raunt")</f>
        <v>Raunt</v>
      </c>
    </row>
    <row r="127" customFormat="false" ht="12.8" hidden="false" customHeight="false" outlineLevel="0" collapsed="false">
      <c r="A127" s="3" t="s">
        <v>127</v>
      </c>
      <c r="B127" s="4" t="str">
        <f aca="false">IFERROR(__xludf.dummyfunction("GOOGLETRANSLATE(A127,""tr"",""nl"")"),"zwempak")</f>
        <v>zwempak</v>
      </c>
    </row>
    <row r="128" customFormat="false" ht="12.8" hidden="false" customHeight="false" outlineLevel="0" collapsed="false">
      <c r="A128" s="3" t="s">
        <v>128</v>
      </c>
      <c r="B128" s="4" t="str">
        <f aca="false">IFERROR(__xludf.dummyfunction("GOOGLETRANSLATE(A128,""tr"",""nl"")"),"ritme")</f>
        <v>ritme</v>
      </c>
    </row>
    <row r="129" customFormat="false" ht="12.8" hidden="false" customHeight="false" outlineLevel="0" collapsed="false">
      <c r="A129" s="3" t="s">
        <v>129</v>
      </c>
      <c r="B129" s="4" t="str">
        <f aca="false">IFERROR(__xludf.dummyfunction("GOOGLETRANSLATE(A129,""tr"",""nl"")"),"pyjama")</f>
        <v>pyjama</v>
      </c>
    </row>
    <row r="130" customFormat="false" ht="12.8" hidden="false" customHeight="false" outlineLevel="0" collapsed="false">
      <c r="A130" s="3" t="s">
        <v>130</v>
      </c>
      <c r="B130" s="4" t="str">
        <f aca="false">IFERROR(__xludf.dummyfunction("GOOGLETRANSLATE(A130,""tr"",""nl"")"),"disco")</f>
        <v>disco</v>
      </c>
    </row>
    <row r="131" customFormat="false" ht="12.8" hidden="false" customHeight="false" outlineLevel="0" collapsed="false">
      <c r="A131" s="3" t="s">
        <v>131</v>
      </c>
      <c r="B131" s="4" t="str">
        <f aca="false">IFERROR(__xludf.dummyfunction("GOOGLETRANSLATE(A131,""tr"",""nl"")"),"Zalm")</f>
        <v>Zalm</v>
      </c>
    </row>
    <row r="132" customFormat="false" ht="12.8" hidden="false" customHeight="false" outlineLevel="0" collapsed="false">
      <c r="A132" s="3" t="s">
        <v>132</v>
      </c>
      <c r="B132" s="4" t="str">
        <f aca="false">IFERROR(__xludf.dummyfunction("GOOGLETRANSLATE(A132,""tr"",""nl"")"),"beginsel")</f>
        <v>beginsel</v>
      </c>
    </row>
    <row r="133" customFormat="false" ht="12.8" hidden="false" customHeight="false" outlineLevel="0" collapsed="false">
      <c r="A133" s="3" t="s">
        <v>133</v>
      </c>
      <c r="B133" s="4" t="str">
        <f aca="false">IFERROR(__xludf.dummyfunction("GOOGLETRANSLATE(A133,""tr"",""nl"")"),"baseren")</f>
        <v>baseren</v>
      </c>
    </row>
    <row r="134" customFormat="false" ht="12.8" hidden="false" customHeight="false" outlineLevel="0" collapsed="false">
      <c r="A134" s="3" t="s">
        <v>134</v>
      </c>
      <c r="B134" s="4" t="str">
        <f aca="false">IFERROR(__xludf.dummyfunction("GOOGLETRANSLATE(A134,""tr"",""nl"")"),"Notitie")</f>
        <v>Notitie</v>
      </c>
    </row>
    <row r="135" customFormat="false" ht="12.8" hidden="false" customHeight="false" outlineLevel="0" collapsed="false">
      <c r="A135" s="3" t="s">
        <v>135</v>
      </c>
      <c r="B135" s="4" t="str">
        <f aca="false">IFERROR(__xludf.dummyfunction("GOOGLETRANSLATE(A135,""tr"",""nl"")"),"site")</f>
        <v>site</v>
      </c>
    </row>
    <row r="136" customFormat="false" ht="12.8" hidden="false" customHeight="false" outlineLevel="0" collapsed="false">
      <c r="A136" s="3" t="s">
        <v>136</v>
      </c>
      <c r="B136" s="4" t="str">
        <f aca="false">IFERROR(__xludf.dummyfunction("GOOGLETRANSLATE(A136,""tr"",""nl"")"),"liga")</f>
        <v>liga</v>
      </c>
    </row>
    <row r="137" customFormat="false" ht="12.8" hidden="false" customHeight="false" outlineLevel="0" collapsed="false">
      <c r="A137" s="3" t="s">
        <v>137</v>
      </c>
      <c r="B137" s="4" t="str">
        <f aca="false">IFERROR(__xludf.dummyfunction("GOOGLETRANSLATE(A137,""tr"",""nl"")"),"spray")</f>
        <v>spray</v>
      </c>
    </row>
    <row r="138" customFormat="false" ht="12.8" hidden="false" customHeight="false" outlineLevel="0" collapsed="false">
      <c r="A138" s="3" t="s">
        <v>138</v>
      </c>
      <c r="B138" s="4" t="str">
        <f aca="false">IFERROR(__xludf.dummyfunction("GOOGLETRANSLATE(A138,""tr"",""nl"")"),"ticket")</f>
        <v>ticket</v>
      </c>
    </row>
    <row r="139" customFormat="false" ht="12.8" hidden="false" customHeight="false" outlineLevel="0" collapsed="false">
      <c r="A139" s="3" t="s">
        <v>139</v>
      </c>
      <c r="B139" s="4" t="str">
        <f aca="false">IFERROR(__xludf.dummyfunction("GOOGLETRANSLATE(A139,""tr"",""nl"")"),"regisseur")</f>
        <v>regisseur</v>
      </c>
    </row>
    <row r="140" customFormat="false" ht="12.8" hidden="false" customHeight="false" outlineLevel="0" collapsed="false">
      <c r="A140" s="3" t="s">
        <v>140</v>
      </c>
      <c r="B140" s="4" t="str">
        <f aca="false">IFERROR(__xludf.dummyfunction("GOOGLETRANSLATE(A140,""tr"",""nl"")"),"Tussentijdse examen")</f>
        <v>Tussentijdse examen</v>
      </c>
    </row>
    <row r="141" customFormat="false" ht="12.8" hidden="false" customHeight="false" outlineLevel="0" collapsed="false">
      <c r="A141" s="3" t="s">
        <v>141</v>
      </c>
      <c r="B141" s="4" t="str">
        <f aca="false">IFERROR(__xludf.dummyfunction("GOOGLETRANSLATE(A141,""tr"",""nl"")"),"lire")</f>
        <v>lire</v>
      </c>
    </row>
    <row r="142" customFormat="false" ht="12.8" hidden="false" customHeight="false" outlineLevel="0" collapsed="false">
      <c r="A142" s="3" t="s">
        <v>142</v>
      </c>
      <c r="B142" s="4" t="str">
        <f aca="false">IFERROR(__xludf.dummyfunction("GOOGLETRANSLATE(A142,""tr"",""nl"")"),"bikini")</f>
        <v>bikini</v>
      </c>
    </row>
    <row r="143" customFormat="false" ht="12.8" hidden="false" customHeight="false" outlineLevel="0" collapsed="false">
      <c r="A143" s="3" t="s">
        <v>143</v>
      </c>
      <c r="B143" s="4" t="str">
        <f aca="false">IFERROR(__xludf.dummyfunction("GOOGLETRANSLATE(A143,""tr"",""nl"")"),"Golf")</f>
        <v>Golf</v>
      </c>
    </row>
    <row r="144" customFormat="false" ht="12.8" hidden="false" customHeight="false" outlineLevel="0" collapsed="false">
      <c r="A144" s="3" t="s">
        <v>144</v>
      </c>
      <c r="B144" s="4" t="str">
        <f aca="false">IFERROR(__xludf.dummyfunction("GOOGLETRANSLATE(A144,""tr"",""nl"")"),"dok")</f>
        <v>dok</v>
      </c>
    </row>
    <row r="145" customFormat="false" ht="12.8" hidden="false" customHeight="false" outlineLevel="0" collapsed="false">
      <c r="A145" s="3" t="s">
        <v>145</v>
      </c>
      <c r="B145" s="4" t="str">
        <f aca="false">IFERROR(__xludf.dummyfunction("GOOGLETRANSLATE(A145,""tr"",""nl"")"),"commando")</f>
        <v>commando</v>
      </c>
    </row>
    <row r="146" customFormat="false" ht="12.8" hidden="false" customHeight="false" outlineLevel="0" collapsed="false">
      <c r="A146" s="3" t="s">
        <v>146</v>
      </c>
      <c r="B146" s="4" t="str">
        <f aca="false">IFERROR(__xludf.dummyfunction("GOOGLETRANSLATE(A146,""tr"",""nl"")"),"airconditioning")</f>
        <v>airconditioning</v>
      </c>
    </row>
    <row r="147" customFormat="false" ht="12.8" hidden="false" customHeight="false" outlineLevel="0" collapsed="false">
      <c r="A147" s="3" t="s">
        <v>147</v>
      </c>
      <c r="B147" s="4" t="str">
        <f aca="false">IFERROR(__xludf.dummyfunction("GOOGLETRANSLATE(A147,""tr"",""nl"")"),"etnisch")</f>
        <v>etnisch</v>
      </c>
    </row>
    <row r="148" customFormat="false" ht="12.8" hidden="false" customHeight="false" outlineLevel="0" collapsed="false">
      <c r="A148" s="3" t="s">
        <v>148</v>
      </c>
      <c r="B148" s="4" t="str">
        <f aca="false">IFERROR(__xludf.dummyfunction("GOOGLETRANSLATE(A148,""tr"",""nl"")"),"stijl")</f>
        <v>stijl</v>
      </c>
    </row>
    <row r="149" customFormat="false" ht="12.8" hidden="false" customHeight="false" outlineLevel="0" collapsed="false">
      <c r="A149" s="3" t="s">
        <v>149</v>
      </c>
      <c r="B149" s="4" t="str">
        <f aca="false">IFERROR(__xludf.dummyfunction("GOOGLETRANSLATE(A149,""tr"",""nl"")"),"papegaai")</f>
        <v>papegaai</v>
      </c>
    </row>
    <row r="150" customFormat="false" ht="12.8" hidden="false" customHeight="false" outlineLevel="0" collapsed="false">
      <c r="A150" s="3" t="s">
        <v>150</v>
      </c>
      <c r="B150" s="4" t="str">
        <f aca="false">IFERROR(__xludf.dummyfunction("GOOGLETRANSLATE(A150,""tr"",""nl"")"),"haven")</f>
        <v>haven</v>
      </c>
    </row>
    <row r="151" customFormat="false" ht="12.8" hidden="false" customHeight="false" outlineLevel="0" collapsed="false">
      <c r="A151" s="3" t="s">
        <v>151</v>
      </c>
      <c r="B151" s="4" t="str">
        <f aca="false">IFERROR(__xludf.dummyfunction("GOOGLETRANSLATE(A151,""tr"",""nl"")"),"haard")</f>
        <v>haard</v>
      </c>
    </row>
    <row r="152" customFormat="false" ht="12.8" hidden="false" customHeight="false" outlineLevel="0" collapsed="false">
      <c r="A152" s="3" t="s">
        <v>152</v>
      </c>
      <c r="B152" s="4" t="str">
        <f aca="false">IFERROR(__xludf.dummyfunction("GOOGLETRANSLATE(A152,""tr"",""nl"")"),"element")</f>
        <v>element</v>
      </c>
    </row>
    <row r="153" customFormat="false" ht="12.8" hidden="false" customHeight="false" outlineLevel="0" collapsed="false">
      <c r="A153" s="3" t="s">
        <v>153</v>
      </c>
      <c r="B153" s="4" t="str">
        <f aca="false">IFERROR(__xludf.dummyfunction("GOOGLETRANSLATE(A153,""tr"",""nl"")"),"Begüm")</f>
        <v>Begüm</v>
      </c>
    </row>
    <row r="154" customFormat="false" ht="12.8" hidden="false" customHeight="false" outlineLevel="0" collapsed="false">
      <c r="A154" s="3" t="s">
        <v>154</v>
      </c>
      <c r="B154" s="4" t="str">
        <f aca="false">IFERROR(__xludf.dummyfunction("GOOGLETRANSLATE(A154,""tr"",""nl"")"),"mayonaise")</f>
        <v>mayonaise</v>
      </c>
    </row>
    <row r="155" customFormat="false" ht="12.8" hidden="false" customHeight="false" outlineLevel="0" collapsed="false">
      <c r="A155" s="3" t="s">
        <v>155</v>
      </c>
      <c r="B155" s="4" t="str">
        <f aca="false">IFERROR(__xludf.dummyfunction("GOOGLETRANSLATE(A155,""tr"",""nl"")"),"kaas")</f>
        <v>kaas</v>
      </c>
    </row>
    <row r="156" customFormat="false" ht="12.8" hidden="false" customHeight="false" outlineLevel="0" collapsed="false">
      <c r="A156" s="3" t="s">
        <v>156</v>
      </c>
      <c r="B156" s="4" t="str">
        <f aca="false">IFERROR(__xludf.dummyfunction("GOOGLETRANSLATE(A156,""tr"",""nl"")"),"seksueel")</f>
        <v>seksueel</v>
      </c>
    </row>
    <row r="157" customFormat="false" ht="12.8" hidden="false" customHeight="false" outlineLevel="0" collapsed="false">
      <c r="A157" s="3" t="s">
        <v>157</v>
      </c>
      <c r="B157" s="4" t="str">
        <f aca="false">IFERROR(__xludf.dummyfunction("GOOGLETRANSLATE(A157,""tr"",""nl"")"),"idool")</f>
        <v>idool</v>
      </c>
    </row>
    <row r="158" customFormat="false" ht="12.8" hidden="false" customHeight="false" outlineLevel="0" collapsed="false">
      <c r="A158" s="3" t="s">
        <v>158</v>
      </c>
      <c r="B158" s="4" t="str">
        <f aca="false">IFERROR(__xludf.dummyfunction("GOOGLETRANSLATE(A158,""tr"",""nl"")"),"geneesmiddel")</f>
        <v>geneesmiddel</v>
      </c>
    </row>
    <row r="159" customFormat="false" ht="12.8" hidden="false" customHeight="false" outlineLevel="0" collapsed="false">
      <c r="A159" s="3" t="s">
        <v>159</v>
      </c>
      <c r="B159" s="4" t="str">
        <f aca="false">IFERROR(__xludf.dummyfunction("GOOGLETRANSLATE(A159,""tr"",""nl"")"),"dynamisch")</f>
        <v>dynamisch</v>
      </c>
    </row>
    <row r="160" customFormat="false" ht="12.8" hidden="false" customHeight="false" outlineLevel="0" collapsed="false">
      <c r="A160" s="3" t="s">
        <v>160</v>
      </c>
      <c r="B160" s="4" t="str">
        <f aca="false">IFERROR(__xludf.dummyfunction("GOOGLETRANSLATE(A160,""tr"",""nl"")"),"kano")</f>
        <v>kano</v>
      </c>
    </row>
    <row r="161" customFormat="false" ht="12.8" hidden="false" customHeight="false" outlineLevel="0" collapsed="false">
      <c r="A161" s="3" t="s">
        <v>161</v>
      </c>
      <c r="B161" s="4" t="str">
        <f aca="false">IFERROR(__xludf.dummyfunction("GOOGLETRANSLATE(A161,""tr"",""nl"")"),"militie")</f>
        <v>militie</v>
      </c>
    </row>
    <row r="162" customFormat="false" ht="12.8" hidden="false" customHeight="false" outlineLevel="0" collapsed="false">
      <c r="A162" s="3" t="s">
        <v>162</v>
      </c>
      <c r="B162" s="4" t="str">
        <f aca="false">IFERROR(__xludf.dummyfunction("GOOGLETRANSLATE(A162,""tr"",""nl"")"),"solide")</f>
        <v>solide</v>
      </c>
    </row>
    <row r="163" customFormat="false" ht="12.8" hidden="false" customHeight="false" outlineLevel="0" collapsed="false">
      <c r="A163" s="3" t="s">
        <v>163</v>
      </c>
      <c r="B163" s="4" t="str">
        <f aca="false">IFERROR(__xludf.dummyfunction("GOOGLETRANSLATE(A163,""tr"",""nl"")"),"stage")</f>
        <v>stage</v>
      </c>
    </row>
    <row r="164" customFormat="false" ht="12.8" hidden="false" customHeight="false" outlineLevel="0" collapsed="false">
      <c r="A164" s="3" t="s">
        <v>164</v>
      </c>
      <c r="B164" s="4" t="str">
        <f aca="false">IFERROR(__xludf.dummyfunction("GOOGLETRANSLATE(A164,""tr"",""nl"")"),"calorie")</f>
        <v>calorie</v>
      </c>
    </row>
    <row r="165" customFormat="false" ht="12.8" hidden="false" customHeight="false" outlineLevel="0" collapsed="false">
      <c r="A165" s="3" t="s">
        <v>165</v>
      </c>
      <c r="B165" s="4" t="str">
        <f aca="false">IFERROR(__xludf.dummyfunction("GOOGLETRANSLATE(A165,""tr"",""nl"")"),"planeet")</f>
        <v>planeet</v>
      </c>
    </row>
    <row r="166" customFormat="false" ht="12.8" hidden="false" customHeight="false" outlineLevel="0" collapsed="false">
      <c r="A166" s="3" t="s">
        <v>166</v>
      </c>
      <c r="B166" s="4" t="str">
        <f aca="false">IFERROR(__xludf.dummyfunction("GOOGLETRANSLATE(A166,""tr"",""nl"")"),"Merci")</f>
        <v>Merci</v>
      </c>
    </row>
    <row r="167" customFormat="false" ht="12.8" hidden="false" customHeight="false" outlineLevel="0" collapsed="false">
      <c r="A167" s="3" t="s">
        <v>167</v>
      </c>
      <c r="B167" s="4" t="str">
        <f aca="false">IFERROR(__xludf.dummyfunction("GOOGLETRANSLATE(A167,""tr"",""nl"")"),"cilinder")</f>
        <v>cilinder</v>
      </c>
    </row>
    <row r="168" customFormat="false" ht="12.8" hidden="false" customHeight="false" outlineLevel="0" collapsed="false">
      <c r="A168" s="3" t="s">
        <v>168</v>
      </c>
      <c r="B168" s="4" t="str">
        <f aca="false">IFERROR(__xludf.dummyfunction("GOOGLETRANSLATE(A168,""tr"",""nl"")"),"uitdrukken")</f>
        <v>uitdrukken</v>
      </c>
    </row>
    <row r="169" customFormat="false" ht="12.8" hidden="false" customHeight="false" outlineLevel="0" collapsed="false">
      <c r="A169" s="3" t="s">
        <v>169</v>
      </c>
      <c r="B169" s="4" t="str">
        <f aca="false">IFERROR(__xludf.dummyfunction("GOOGLETRANSLATE(A169,""tr"",""nl"")"),"bijeenkomst")</f>
        <v>bijeenkomst</v>
      </c>
    </row>
    <row r="170" customFormat="false" ht="12.8" hidden="false" customHeight="false" outlineLevel="0" collapsed="false">
      <c r="A170" s="3" t="s">
        <v>170</v>
      </c>
      <c r="B170" s="4" t="str">
        <f aca="false">IFERROR(__xludf.dummyfunction("GOOGLETRANSLATE(A170,""tr"",""nl"")"),"Sesam")</f>
        <v>Sesam</v>
      </c>
    </row>
    <row r="171" customFormat="false" ht="12.8" hidden="false" customHeight="false" outlineLevel="0" collapsed="false">
      <c r="A171" s="3" t="s">
        <v>171</v>
      </c>
      <c r="B171" s="4" t="str">
        <f aca="false">IFERROR(__xludf.dummyfunction("GOOGLETRANSLATE(A171,""tr"",""nl"")"),"thema")</f>
        <v>thema</v>
      </c>
    </row>
    <row r="172" customFormat="false" ht="12.8" hidden="false" customHeight="false" outlineLevel="0" collapsed="false">
      <c r="A172" s="3" t="s">
        <v>172</v>
      </c>
      <c r="B172" s="4" t="str">
        <f aca="false">IFERROR(__xludf.dummyfunction("GOOGLETRANSLATE(A172,""tr"",""nl"")"),"kangoeroe")</f>
        <v>kangoeroe</v>
      </c>
    </row>
    <row r="173" customFormat="false" ht="12.8" hidden="false" customHeight="false" outlineLevel="0" collapsed="false">
      <c r="A173" s="3" t="s">
        <v>173</v>
      </c>
      <c r="B173" s="4" t="str">
        <f aca="false">IFERROR(__xludf.dummyfunction("GOOGLETRANSLATE(A173,""tr"",""nl"")"),"dialoog")</f>
        <v>dialoog</v>
      </c>
    </row>
    <row r="174" customFormat="false" ht="12.8" hidden="false" customHeight="false" outlineLevel="0" collapsed="false">
      <c r="A174" s="3" t="s">
        <v>174</v>
      </c>
      <c r="B174" s="4" t="str">
        <f aca="false">IFERROR(__xludf.dummyfunction("GOOGLETRANSLATE(A174,""tr"",""nl"")"),"blouse")</f>
        <v>blouse</v>
      </c>
    </row>
    <row r="175" customFormat="false" ht="12.8" hidden="false" customHeight="false" outlineLevel="0" collapsed="false">
      <c r="A175" s="3" t="s">
        <v>175</v>
      </c>
      <c r="B175" s="4" t="str">
        <f aca="false">IFERROR(__xludf.dummyfunction("GOOGLETRANSLATE(A175,""tr"",""nl"")"),"chroom")</f>
        <v>chroom</v>
      </c>
    </row>
    <row r="176" customFormat="false" ht="12.8" hidden="false" customHeight="false" outlineLevel="0" collapsed="false">
      <c r="A176" s="3" t="s">
        <v>176</v>
      </c>
      <c r="B176" s="4" t="str">
        <f aca="false">IFERROR(__xludf.dummyfunction("GOOGLETRANSLATE(A176,""tr"",""nl"")"),"kerrie")</f>
        <v>kerrie</v>
      </c>
    </row>
    <row r="177" customFormat="false" ht="12.8" hidden="false" customHeight="false" outlineLevel="0" collapsed="false">
      <c r="A177" s="3" t="s">
        <v>177</v>
      </c>
      <c r="B177" s="4" t="str">
        <f aca="false">IFERROR(__xludf.dummyfunction("GOOGLETRANSLATE(A177,""tr"",""nl"")"),"ziekenhuis")</f>
        <v>ziekenhuis</v>
      </c>
    </row>
    <row r="178" customFormat="false" ht="12.8" hidden="false" customHeight="false" outlineLevel="0" collapsed="false">
      <c r="A178" s="3" t="s">
        <v>178</v>
      </c>
      <c r="B178" s="4" t="str">
        <f aca="false">IFERROR(__xludf.dummyfunction("GOOGLETRANSLATE(A178,""tr"",""nl"")"),"categorie")</f>
        <v>categorie</v>
      </c>
    </row>
    <row r="179" customFormat="false" ht="12.8" hidden="false" customHeight="false" outlineLevel="0" collapsed="false">
      <c r="A179" s="3" t="s">
        <v>179</v>
      </c>
      <c r="B179" s="4" t="str">
        <f aca="false">IFERROR(__xludf.dummyfunction("GOOGLETRANSLATE(A179,""tr"",""nl"")"),"begin")</f>
        <v>begin</v>
      </c>
    </row>
    <row r="180" customFormat="false" ht="12.8" hidden="false" customHeight="false" outlineLevel="0" collapsed="false">
      <c r="A180" s="3" t="s">
        <v>180</v>
      </c>
      <c r="B180" s="4" t="str">
        <f aca="false">IFERROR(__xludf.dummyfunction("GOOGLETRANSLATE(A180,""tr"",""nl"")"),"ironie")</f>
        <v>ironie</v>
      </c>
    </row>
    <row r="181" customFormat="false" ht="12.8" hidden="false" customHeight="false" outlineLevel="0" collapsed="false">
      <c r="A181" s="3" t="s">
        <v>181</v>
      </c>
      <c r="B181" s="4" t="str">
        <f aca="false">IFERROR(__xludf.dummyfunction("GOOGLETRANSLATE(A181,""tr"",""nl"")"),"dok")</f>
        <v>dok</v>
      </c>
    </row>
    <row r="182" customFormat="false" ht="12.8" hidden="false" customHeight="false" outlineLevel="0" collapsed="false">
      <c r="A182" s="3" t="s">
        <v>182</v>
      </c>
      <c r="B182" s="4" t="str">
        <f aca="false">IFERROR(__xludf.dummyfunction("GOOGLETRANSLATE(A182,""tr"",""nl"")"),"Vietnamees")</f>
        <v>Vietnamees</v>
      </c>
    </row>
    <row r="183" customFormat="false" ht="12.8" hidden="false" customHeight="false" outlineLevel="0" collapsed="false">
      <c r="A183" s="3" t="s">
        <v>183</v>
      </c>
      <c r="B183" s="4" t="str">
        <f aca="false">IFERROR(__xludf.dummyfunction("GOOGLETRANSLATE(A183,""tr"",""nl"")"),"tsaar")</f>
        <v>tsaar</v>
      </c>
    </row>
    <row r="184" customFormat="false" ht="12.8" hidden="false" customHeight="false" outlineLevel="0" collapsed="false">
      <c r="A184" s="3" t="s">
        <v>184</v>
      </c>
      <c r="B184" s="4" t="str">
        <f aca="false">IFERROR(__xludf.dummyfunction("GOOGLETRANSLATE(A184,""tr"",""nl"")"),"materieel")</f>
        <v>materieel</v>
      </c>
    </row>
    <row r="185" customFormat="false" ht="12.8" hidden="false" customHeight="false" outlineLevel="0" collapsed="false">
      <c r="A185" s="3" t="s">
        <v>185</v>
      </c>
      <c r="B185" s="4" t="str">
        <f aca="false">IFERROR(__xludf.dummyfunction("GOOGLETRANSLATE(A185,""tr"",""nl"")"),"astronomie")</f>
        <v>astronomie</v>
      </c>
    </row>
    <row r="186" customFormat="false" ht="12.8" hidden="false" customHeight="false" outlineLevel="0" collapsed="false">
      <c r="A186" s="3" t="s">
        <v>186</v>
      </c>
      <c r="B186" s="4" t="str">
        <f aca="false">IFERROR(__xludf.dummyfunction("GOOGLETRANSLATE(A186,""tr"",""nl"")"),"lat")</f>
        <v>lat</v>
      </c>
    </row>
    <row r="187" customFormat="false" ht="12.8" hidden="false" customHeight="false" outlineLevel="0" collapsed="false">
      <c r="A187" s="3" t="s">
        <v>187</v>
      </c>
      <c r="B187" s="4" t="str">
        <f aca="false">IFERROR(__xludf.dummyfunction("GOOGLETRANSLATE(A187,""tr"",""nl"")"),"hamster")</f>
        <v>hamster</v>
      </c>
    </row>
    <row r="188" customFormat="false" ht="12.8" hidden="false" customHeight="false" outlineLevel="0" collapsed="false">
      <c r="A188" s="3" t="s">
        <v>188</v>
      </c>
      <c r="B188" s="4" t="str">
        <f aca="false">IFERROR(__xludf.dummyfunction("GOOGLETRANSLATE(A188,""tr"",""nl"")"),"karamel")</f>
        <v>karamel</v>
      </c>
    </row>
    <row r="189" customFormat="false" ht="12.8" hidden="false" customHeight="false" outlineLevel="0" collapsed="false">
      <c r="A189" s="3" t="s">
        <v>189</v>
      </c>
      <c r="B189" s="4" t="str">
        <f aca="false">IFERROR(__xludf.dummyfunction("GOOGLETRANSLATE(A189,""tr"",""nl"")"),"stadion")</f>
        <v>stadion</v>
      </c>
    </row>
    <row r="190" customFormat="false" ht="12.8" hidden="false" customHeight="false" outlineLevel="0" collapsed="false">
      <c r="A190" s="3" t="s">
        <v>190</v>
      </c>
      <c r="B190" s="4" t="str">
        <f aca="false">IFERROR(__xludf.dummyfunction("GOOGLETRANSLATE(A190,""tr"",""nl"")"),"korset")</f>
        <v>korset</v>
      </c>
    </row>
    <row r="191" customFormat="false" ht="12.8" hidden="false" customHeight="false" outlineLevel="0" collapsed="false">
      <c r="A191" s="3" t="s">
        <v>191</v>
      </c>
      <c r="B191" s="4" t="str">
        <f aca="false">IFERROR(__xludf.dummyfunction("GOOGLETRANSLATE(A191,""tr"",""nl"")"),"aubergine")</f>
        <v>aubergine</v>
      </c>
    </row>
    <row r="192" customFormat="false" ht="12.8" hidden="false" customHeight="false" outlineLevel="0" collapsed="false">
      <c r="A192" s="3" t="s">
        <v>192</v>
      </c>
      <c r="B192" s="4" t="str">
        <f aca="false">IFERROR(__xludf.dummyfunction("GOOGLETRANSLATE(A192,""tr"",""nl"")"),"migraine")</f>
        <v>migraine</v>
      </c>
    </row>
    <row r="193" customFormat="false" ht="12.8" hidden="false" customHeight="false" outlineLevel="0" collapsed="false">
      <c r="A193" s="3" t="s">
        <v>193</v>
      </c>
      <c r="B193" s="4" t="str">
        <f aca="false">IFERROR(__xludf.dummyfunction("GOOGLETRANSLATE(A193,""tr"",""nl"")"),"versie")</f>
        <v>versie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2022-05-12T11:32:58Z</dcterms:modified>
  <cp:revision>1</cp:revision>
  <dc:subject/>
  <dc:title/>
</cp:coreProperties>
</file>